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defaultThemeVersion="166925"/>
  <mc:AlternateContent xmlns:mc="http://schemas.openxmlformats.org/markup-compatibility/2006">
    <mc:Choice Requires="x15">
      <x15ac:absPath xmlns:x15ac="http://schemas.microsoft.com/office/spreadsheetml/2010/11/ac" url="J:\00自治労\03総合組織局\現業\05_統一闘争\24年度\第2次闘争\2024第2次_結果集約\"/>
    </mc:Choice>
  </mc:AlternateContent>
  <xr:revisionPtr revIDLastSave="0" documentId="13_ncr:1_{1278380C-28CB-4FE4-9C7B-890D1978995D}" xr6:coauthVersionLast="36" xr6:coauthVersionMax="36" xr10:uidLastSave="{00000000-0000-0000-0000-000000000000}"/>
  <bookViews>
    <workbookView xWindow="0" yWindow="0" windowWidth="14430" windowHeight="11330" firstSheet="33" activeTab="45" xr2:uid="{61964E94-CA27-4FB7-8FA6-B80436FB81EA}"/>
  </bookViews>
  <sheets>
    <sheet name="01北海道" sheetId="25" r:id="rId1"/>
    <sheet name="03青森" sheetId="26" r:id="rId2"/>
    <sheet name="04岩手" sheetId="27" r:id="rId3"/>
    <sheet name="06秋田" sheetId="29" r:id="rId4"/>
    <sheet name="05宮城" sheetId="28" r:id="rId5"/>
    <sheet name="07山形" sheetId="54" r:id="rId6"/>
    <sheet name="08福島 " sheetId="23" r:id="rId7"/>
    <sheet name="09新潟" sheetId="30" r:id="rId8"/>
    <sheet name="10群馬" sheetId="31" r:id="rId9"/>
    <sheet name="11栃木" sheetId="48" r:id="rId10"/>
    <sheet name="12茨城" sheetId="32" r:id="rId11"/>
    <sheet name="13埼玉" sheetId="3" r:id="rId12"/>
    <sheet name="14東京" sheetId="4" r:id="rId13"/>
    <sheet name="15千葉" sheetId="49" r:id="rId14"/>
    <sheet name="16神奈川" sheetId="5" r:id="rId15"/>
    <sheet name="17山梨" sheetId="33" r:id="rId16"/>
    <sheet name="18長野" sheetId="34" r:id="rId17"/>
    <sheet name="19富山" sheetId="6" r:id="rId18"/>
    <sheet name="20石川" sheetId="35" r:id="rId19"/>
    <sheet name="21福井" sheetId="36" r:id="rId20"/>
    <sheet name="22静岡" sheetId="37" r:id="rId21"/>
    <sheet name="23愛知" sheetId="7" r:id="rId22"/>
    <sheet name="24岐阜" sheetId="51" r:id="rId23"/>
    <sheet name="25三重 " sheetId="55" r:id="rId24"/>
    <sheet name="26滋賀" sheetId="8" r:id="rId25"/>
    <sheet name="27京都 " sheetId="52" r:id="rId26"/>
    <sheet name="28奈良" sheetId="56" r:id="rId27"/>
    <sheet name="29和歌山" sheetId="9" r:id="rId28"/>
    <sheet name="30大阪 " sheetId="53" r:id="rId29"/>
    <sheet name="32兵庫" sheetId="41" r:id="rId30"/>
    <sheet name="33岡山" sheetId="42" r:id="rId31"/>
    <sheet name="34広島" sheetId="43" r:id="rId32"/>
    <sheet name="35鳥取 " sheetId="21" r:id="rId33"/>
    <sheet name="36島根" sheetId="12" r:id="rId34"/>
    <sheet name="37山口" sheetId="13" r:id="rId35"/>
    <sheet name="38香川" sheetId="44" r:id="rId36"/>
    <sheet name="41高知  " sheetId="45" r:id="rId37"/>
    <sheet name="42福岡 " sheetId="14" r:id="rId38"/>
    <sheet name="43佐賀  " sheetId="16" r:id="rId39"/>
    <sheet name="44長崎 " sheetId="17" r:id="rId40"/>
    <sheet name="45大分 " sheetId="18" r:id="rId41"/>
    <sheet name="46宮崎  " sheetId="22" r:id="rId42"/>
    <sheet name="47熊本 " sheetId="47" r:id="rId43"/>
    <sheet name="48鹿児島 " sheetId="46" r:id="rId44"/>
    <sheet name="49沖縄 " sheetId="20" r:id="rId45"/>
    <sheet name="単組回答" sheetId="57" r:id="rId46"/>
  </sheets>
  <externalReferences>
    <externalReference r:id="rId47"/>
    <externalReference r:id="rId48"/>
    <externalReference r:id="rId49"/>
  </externalReferences>
  <definedNames>
    <definedName name="_xlnm._FilterDatabase" localSheetId="0" hidden="1">'01北海道'!$A$3:$BF$300</definedName>
    <definedName name="_xlnm._FilterDatabase" localSheetId="1" hidden="1">'03青森'!$A$2:$AW$50</definedName>
    <definedName name="_xlnm._FilterDatabase" localSheetId="2" hidden="1">'04岩手'!$A$1:$AU$24</definedName>
    <definedName name="_xlnm._FilterDatabase" localSheetId="4" hidden="1">'05宮城'!$A$4:$AV$43</definedName>
    <definedName name="_xlnm._FilterDatabase" localSheetId="3" hidden="1">'06秋田'!$A$4:$AV$37</definedName>
    <definedName name="_xlnm._FilterDatabase" localSheetId="6" hidden="1">'08福島 '!$A$4:$AV$67</definedName>
    <definedName name="_xlnm._FilterDatabase" localSheetId="7" hidden="1">'09新潟'!$A$4:$AV$37</definedName>
    <definedName name="_xlnm._FilterDatabase" localSheetId="9" hidden="1">'11栃木'!$A$4:$AX$29</definedName>
    <definedName name="_xlnm.Print_Area" localSheetId="0">'01北海道'!$A$1:$BF$192</definedName>
    <definedName name="_xlnm.Print_Area" localSheetId="1">'03青森'!$A$1:$BE$51</definedName>
    <definedName name="_xlnm.Print_Area" localSheetId="2">'04岩手'!$A$1:$BF$24</definedName>
    <definedName name="_xlnm.Print_Area" localSheetId="4">'05宮城'!$A$1:$BF$43</definedName>
    <definedName name="_xlnm.Print_Area" localSheetId="3">'06秋田'!$A$1:$BF$37</definedName>
    <definedName name="_xlnm.Print_Area" localSheetId="5">'07山形'!$A$1:$BF$49</definedName>
    <definedName name="_xlnm.Print_Area" localSheetId="6">'08福島 '!$A$1:$BF$67</definedName>
    <definedName name="_xlnm.Print_Area" localSheetId="7">'09新潟'!$A$1:$BF$37</definedName>
    <definedName name="_xlnm.Print_Area" localSheetId="8">'10群馬'!$A$1:$BF$39</definedName>
    <definedName name="_xlnm.Print_Area" localSheetId="9">'11栃木'!$A$1:$BF$29</definedName>
    <definedName name="_xlnm.Print_Area" localSheetId="10">'12茨城'!$A$1:$BF$46</definedName>
    <definedName name="_xlnm.Print_Area" localSheetId="11">'13埼玉'!$A$1:$BF$40</definedName>
    <definedName name="_xlnm.Print_Area" localSheetId="12">'14東京'!$A$1:$BF$73</definedName>
    <definedName name="_xlnm.Print_Area" localSheetId="13">'15千葉'!$A$1:$BF$31</definedName>
    <definedName name="_xlnm.Print_Area" localSheetId="14">'16神奈川'!$A$1:$BE$44</definedName>
    <definedName name="_xlnm.Print_Area" localSheetId="15">'17山梨'!$A$1:$BF$37</definedName>
    <definedName name="_xlnm.Print_Area" localSheetId="16">'18長野'!$A$1:$BF$89</definedName>
    <definedName name="_xlnm.Print_Area" localSheetId="17">'19富山'!$A$1:$BF$33</definedName>
    <definedName name="_xlnm.Print_Area" localSheetId="18">'20石川'!$A$1:$BF$36</definedName>
    <definedName name="_xlnm.Print_Area" localSheetId="19">'21福井'!$A$1:$BF$28</definedName>
    <definedName name="_xlnm.Print_Area" localSheetId="20">'22静岡'!$A$1:$BF$39</definedName>
    <definedName name="_xlnm.Print_Area" localSheetId="21">'23愛知'!$A$1:$BF$32</definedName>
    <definedName name="_xlnm.Print_Area" localSheetId="22">'24岐阜'!$A$1:$BF$33</definedName>
    <definedName name="_xlnm.Print_Area" localSheetId="23">'25三重 '!$A$1:$BF$48</definedName>
    <definedName name="_xlnm.Print_Area" localSheetId="24">'26滋賀'!$A$1:$BF$37</definedName>
    <definedName name="_xlnm.Print_Area" localSheetId="25">'27京都 '!$A$1:$BF$28</definedName>
    <definedName name="_xlnm.Print_Area" localSheetId="26">'28奈良'!$A$1:$BF$35</definedName>
    <definedName name="_xlnm.Print_Area" localSheetId="27">'29和歌山'!$A$1:$BF$30</definedName>
    <definedName name="_xlnm.Print_Area" localSheetId="28">'30大阪 '!$A$1:$BF$82</definedName>
    <definedName name="_xlnm.Print_Area" localSheetId="29">'32兵庫'!$A$1:$BF$87</definedName>
    <definedName name="_xlnm.Print_Area" localSheetId="30">'33岡山'!$A$1:$BF$31</definedName>
    <definedName name="_xlnm.Print_Area" localSheetId="31">'34広島'!$A$1:$BF$36</definedName>
    <definedName name="_xlnm.Print_Area" localSheetId="32">'35鳥取 '!$A$1:$BF$31</definedName>
    <definedName name="_xlnm.Print_Area" localSheetId="33">'36島根'!$A$1:$BF$34</definedName>
    <definedName name="_xlnm.Print_Area" localSheetId="34">'37山口'!$A$1:$BF$40</definedName>
    <definedName name="_xlnm.Print_Area" localSheetId="35">'38香川'!$A$1:$BF$37</definedName>
    <definedName name="_xlnm.Print_Area" localSheetId="36">'41高知  '!$A$1:$BF$30</definedName>
    <definedName name="_xlnm.Print_Area" localSheetId="37">'42福岡 '!$A$1:$BF$85</definedName>
    <definedName name="_xlnm.Print_Area" localSheetId="38">'43佐賀  '!$A$1:$BF$37</definedName>
    <definedName name="_xlnm.Print_Area" localSheetId="39">'44長崎 '!$A$1:$BF$44</definedName>
    <definedName name="_xlnm.Print_Area" localSheetId="40">'45大分 '!$A$1:$BF$29</definedName>
    <definedName name="_xlnm.Print_Area" localSheetId="41">'46宮崎  '!$A$1:$BF$33</definedName>
    <definedName name="_xlnm.Print_Area" localSheetId="42">'47熊本 '!$A$1:$BF$63</definedName>
    <definedName name="_xlnm.Print_Area" localSheetId="43">'48鹿児島 '!$A$1:$BF$54</definedName>
    <definedName name="_xlnm.Print_Area" localSheetId="44">'49沖縄 '!$A$1:$BE$44</definedName>
    <definedName name="_xlnm.Print_Titles" localSheetId="0">'01北海道'!$1:$3</definedName>
    <definedName name="_xlnm.Print_Titles" localSheetId="1">'03青森'!$1:$3</definedName>
    <definedName name="_xlnm.Print_Titles" localSheetId="2">'04岩手'!$1:$3</definedName>
    <definedName name="_xlnm.Print_Titles" localSheetId="4">'05宮城'!$1:$3</definedName>
    <definedName name="_xlnm.Print_Titles" localSheetId="3">'06秋田'!$1:$3</definedName>
    <definedName name="_xlnm.Print_Titles" localSheetId="5">'07山形'!$1:$3</definedName>
    <definedName name="_xlnm.Print_Titles" localSheetId="6">'08福島 '!$1:$3</definedName>
    <definedName name="_xlnm.Print_Titles" localSheetId="7">'09新潟'!$1:$3</definedName>
    <definedName name="_xlnm.Print_Titles" localSheetId="8">'10群馬'!$A:$B,'10群馬'!$1:$3</definedName>
    <definedName name="_xlnm.Print_Titles" localSheetId="9">'11栃木'!$A:$B,'11栃木'!$1:$3</definedName>
    <definedName name="_xlnm.Print_Titles" localSheetId="10">'12茨城'!$A:$B,'12茨城'!$1:$3</definedName>
    <definedName name="_xlnm.Print_Titles" localSheetId="11">'13埼玉'!$A:$B,'13埼玉'!$1:$3</definedName>
    <definedName name="_xlnm.Print_Titles" localSheetId="12">'14東京'!$A:$B,'14東京'!$1:$3</definedName>
    <definedName name="_xlnm.Print_Titles" localSheetId="13">'15千葉'!$A:$B,'15千葉'!$1:$3</definedName>
    <definedName name="_xlnm.Print_Titles" localSheetId="14">'16神奈川'!$A:$B,'16神奈川'!$1:$3</definedName>
    <definedName name="_xlnm.Print_Titles" localSheetId="15">'17山梨'!$A:$B,'17山梨'!$1:$3</definedName>
    <definedName name="_xlnm.Print_Titles" localSheetId="16">'18長野'!$1:$3</definedName>
    <definedName name="_xlnm.Print_Titles" localSheetId="17">'19富山'!$1:$3</definedName>
    <definedName name="_xlnm.Print_Titles" localSheetId="18">'20石川'!$1:$3</definedName>
    <definedName name="_xlnm.Print_Titles" localSheetId="19">'21福井'!$1:$3</definedName>
    <definedName name="_xlnm.Print_Titles" localSheetId="20">'22静岡'!$1:$3</definedName>
    <definedName name="_xlnm.Print_Titles" localSheetId="21">'23愛知'!$1:$3</definedName>
    <definedName name="_xlnm.Print_Titles" localSheetId="22">'24岐阜'!$1:$3</definedName>
    <definedName name="_xlnm.Print_Titles" localSheetId="23">'25三重 '!$1:$3</definedName>
    <definedName name="_xlnm.Print_Titles" localSheetId="24">'26滋賀'!$1:$3</definedName>
    <definedName name="_xlnm.Print_Titles" localSheetId="25">'27京都 '!$1:$3</definedName>
    <definedName name="_xlnm.Print_Titles" localSheetId="26">'28奈良'!$1:$3</definedName>
    <definedName name="_xlnm.Print_Titles" localSheetId="27">'29和歌山'!$1:$3</definedName>
    <definedName name="_xlnm.Print_Titles" localSheetId="28">'30大阪 '!$1:$3</definedName>
    <definedName name="_xlnm.Print_Titles" localSheetId="29">'32兵庫'!$1:$3</definedName>
    <definedName name="_xlnm.Print_Titles" localSheetId="30">'33岡山'!$1:$3</definedName>
    <definedName name="_xlnm.Print_Titles" localSheetId="31">'34広島'!$1:$3</definedName>
    <definedName name="_xlnm.Print_Titles" localSheetId="32">'35鳥取 '!$1:$3</definedName>
    <definedName name="_xlnm.Print_Titles" localSheetId="33">'36島根'!$A:$B,'36島根'!$1:$3</definedName>
    <definedName name="_xlnm.Print_Titles" localSheetId="34">'37山口'!$1:$3</definedName>
    <definedName name="_xlnm.Print_Titles" localSheetId="35">'38香川'!$1:$3</definedName>
    <definedName name="_xlnm.Print_Titles" localSheetId="36">'41高知  '!$1:$3</definedName>
    <definedName name="_xlnm.Print_Titles" localSheetId="37">'42福岡 '!$1:$3</definedName>
    <definedName name="_xlnm.Print_Titles" localSheetId="38">'43佐賀  '!$1:$3</definedName>
    <definedName name="_xlnm.Print_Titles" localSheetId="39">'44長崎 '!$1:$3</definedName>
    <definedName name="_xlnm.Print_Titles" localSheetId="40">'45大分 '!$1:$3</definedName>
    <definedName name="_xlnm.Print_Titles" localSheetId="41">'46宮崎  '!$1:$3</definedName>
    <definedName name="_xlnm.Print_Titles" localSheetId="42">'47熊本 '!$1:$3</definedName>
    <definedName name="_xlnm.Print_Titles" localSheetId="43">'48鹿児島 '!$1:$3</definedName>
    <definedName name="_xlnm.Print_Titles" localSheetId="44">'49沖縄 '!$1:$3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E18" i="20" l="1"/>
  <c r="BE19" i="20"/>
  <c r="BE20" i="20"/>
  <c r="BE21" i="20"/>
  <c r="BE22" i="20"/>
  <c r="BE23" i="20"/>
  <c r="BE24" i="20"/>
  <c r="BE25" i="20"/>
  <c r="BE26" i="20"/>
  <c r="BE27" i="20"/>
  <c r="BE28" i="20"/>
  <c r="BE29" i="20"/>
  <c r="BE30" i="20"/>
  <c r="BE31" i="20"/>
  <c r="BE32" i="20"/>
  <c r="BE33" i="20"/>
  <c r="BE34" i="20"/>
  <c r="BE35" i="20"/>
  <c r="BE36" i="20"/>
  <c r="BE37" i="20"/>
  <c r="BE38" i="20"/>
  <c r="BE39" i="20"/>
  <c r="BE40" i="20"/>
  <c r="BE17" i="20"/>
  <c r="BE16" i="20"/>
  <c r="BE15" i="20"/>
  <c r="BE14" i="20"/>
  <c r="BE13" i="20"/>
  <c r="BE12" i="20"/>
  <c r="BE11" i="20"/>
  <c r="BE10" i="20"/>
  <c r="BE9" i="20"/>
  <c r="BE8" i="20"/>
  <c r="BE7" i="20"/>
  <c r="BE6" i="20"/>
  <c r="BE5" i="20"/>
  <c r="BC18" i="20"/>
  <c r="BC19" i="20"/>
  <c r="BC20" i="20"/>
  <c r="BC21" i="20"/>
  <c r="BC22" i="20"/>
  <c r="BC23" i="20"/>
  <c r="BC24" i="20"/>
  <c r="BC25" i="20"/>
  <c r="BC26" i="20"/>
  <c r="BC27" i="20"/>
  <c r="BC28" i="20"/>
  <c r="BC29" i="20"/>
  <c r="BC30" i="20"/>
  <c r="BC31" i="20"/>
  <c r="BC32" i="20"/>
  <c r="BC33" i="20"/>
  <c r="BC34" i="20"/>
  <c r="BC35" i="20"/>
  <c r="BC36" i="20"/>
  <c r="BC37" i="20"/>
  <c r="BC38" i="20"/>
  <c r="BC39" i="20"/>
  <c r="BC40" i="20"/>
  <c r="BC17" i="20"/>
  <c r="BC16" i="20"/>
  <c r="BC15" i="20"/>
  <c r="BC14" i="20"/>
  <c r="BC13" i="20"/>
  <c r="BC12" i="20"/>
  <c r="BC11" i="20"/>
  <c r="BC10" i="20"/>
  <c r="BC9" i="20"/>
  <c r="BC8" i="20"/>
  <c r="BC7" i="20"/>
  <c r="BC6" i="20"/>
  <c r="BC5" i="20"/>
  <c r="AU19" i="20"/>
  <c r="AV19" i="20"/>
  <c r="AW19" i="20"/>
  <c r="AX19" i="20"/>
  <c r="AY19" i="20"/>
  <c r="AZ19" i="20"/>
  <c r="BA19" i="20"/>
  <c r="AU20" i="20"/>
  <c r="AV20" i="20"/>
  <c r="AW20" i="20"/>
  <c r="AX20" i="20"/>
  <c r="AY20" i="20"/>
  <c r="AZ20" i="20"/>
  <c r="BA20" i="20"/>
  <c r="AU21" i="20"/>
  <c r="AV21" i="20"/>
  <c r="AW21" i="20"/>
  <c r="AX21" i="20"/>
  <c r="AY21" i="20"/>
  <c r="AZ21" i="20"/>
  <c r="BA21" i="20"/>
  <c r="AU22" i="20"/>
  <c r="AV22" i="20"/>
  <c r="AW22" i="20"/>
  <c r="AX22" i="20"/>
  <c r="AY22" i="20"/>
  <c r="AZ22" i="20"/>
  <c r="BA22" i="20"/>
  <c r="AU23" i="20"/>
  <c r="AV23" i="20"/>
  <c r="AW23" i="20"/>
  <c r="AX23" i="20"/>
  <c r="AY23" i="20"/>
  <c r="AZ23" i="20"/>
  <c r="BA23" i="20"/>
  <c r="AU24" i="20"/>
  <c r="AV24" i="20"/>
  <c r="AW24" i="20"/>
  <c r="AX24" i="20"/>
  <c r="AY24" i="20"/>
  <c r="AZ24" i="20"/>
  <c r="BA24" i="20"/>
  <c r="AU25" i="20"/>
  <c r="AV25" i="20"/>
  <c r="AW25" i="20"/>
  <c r="AX25" i="20"/>
  <c r="AY25" i="20"/>
  <c r="AZ25" i="20"/>
  <c r="BA25" i="20"/>
  <c r="AU26" i="20"/>
  <c r="AV26" i="20"/>
  <c r="AW26" i="20"/>
  <c r="AX26" i="20"/>
  <c r="AY26" i="20"/>
  <c r="AZ26" i="20"/>
  <c r="BA26" i="20"/>
  <c r="AU27" i="20"/>
  <c r="AV27" i="20"/>
  <c r="AW27" i="20"/>
  <c r="AX27" i="20"/>
  <c r="AY27" i="20"/>
  <c r="AZ27" i="20"/>
  <c r="BA27" i="20"/>
  <c r="AU28" i="20"/>
  <c r="AV28" i="20"/>
  <c r="AW28" i="20"/>
  <c r="AX28" i="20"/>
  <c r="AY28" i="20"/>
  <c r="AZ28" i="20"/>
  <c r="BA28" i="20"/>
  <c r="AU29" i="20"/>
  <c r="AV29" i="20"/>
  <c r="AW29" i="20"/>
  <c r="AX29" i="20"/>
  <c r="AY29" i="20"/>
  <c r="AZ29" i="20"/>
  <c r="BA29" i="20"/>
  <c r="AU30" i="20"/>
  <c r="AV30" i="20"/>
  <c r="AW30" i="20"/>
  <c r="AX30" i="20"/>
  <c r="AY30" i="20"/>
  <c r="AZ30" i="20"/>
  <c r="BA30" i="20"/>
  <c r="AU31" i="20"/>
  <c r="AV31" i="20"/>
  <c r="AW31" i="20"/>
  <c r="AX31" i="20"/>
  <c r="AY31" i="20"/>
  <c r="AZ31" i="20"/>
  <c r="BA31" i="20"/>
  <c r="AU32" i="20"/>
  <c r="AV32" i="20"/>
  <c r="AW32" i="20"/>
  <c r="AX32" i="20"/>
  <c r="AY32" i="20"/>
  <c r="AZ32" i="20"/>
  <c r="BA32" i="20"/>
  <c r="AU33" i="20"/>
  <c r="AV33" i="20"/>
  <c r="AW33" i="20"/>
  <c r="AX33" i="20"/>
  <c r="AY33" i="20"/>
  <c r="AZ33" i="20"/>
  <c r="BA33" i="20"/>
  <c r="AU34" i="20"/>
  <c r="AV34" i="20"/>
  <c r="AW34" i="20"/>
  <c r="AX34" i="20"/>
  <c r="AY34" i="20"/>
  <c r="AZ34" i="20"/>
  <c r="BA34" i="20"/>
  <c r="AU35" i="20"/>
  <c r="AV35" i="20"/>
  <c r="AW35" i="20"/>
  <c r="AX35" i="20"/>
  <c r="AY35" i="20"/>
  <c r="AZ35" i="20"/>
  <c r="BA35" i="20"/>
  <c r="AU36" i="20"/>
  <c r="AV36" i="20"/>
  <c r="AW36" i="20"/>
  <c r="AX36" i="20"/>
  <c r="AY36" i="20"/>
  <c r="AZ36" i="20"/>
  <c r="BA36" i="20"/>
  <c r="AU37" i="20"/>
  <c r="AV37" i="20"/>
  <c r="AW37" i="20"/>
  <c r="AX37" i="20"/>
  <c r="AY37" i="20"/>
  <c r="AZ37" i="20"/>
  <c r="BA37" i="20"/>
  <c r="AU38" i="20"/>
  <c r="AV38" i="20"/>
  <c r="AW38" i="20"/>
  <c r="AX38" i="20"/>
  <c r="AY38" i="20"/>
  <c r="AZ38" i="20"/>
  <c r="BA38" i="20"/>
  <c r="AU39" i="20"/>
  <c r="AV39" i="20"/>
  <c r="AW39" i="20"/>
  <c r="AX39" i="20"/>
  <c r="AY39" i="20"/>
  <c r="AZ39" i="20"/>
  <c r="BA39" i="20"/>
  <c r="AU40" i="20"/>
  <c r="AV40" i="20"/>
  <c r="AW40" i="20"/>
  <c r="AX40" i="20"/>
  <c r="AY40" i="20"/>
  <c r="AZ40" i="20"/>
  <c r="BA40" i="20"/>
  <c r="BA18" i="20"/>
  <c r="AZ18" i="20"/>
  <c r="AY18" i="20"/>
  <c r="AX18" i="20"/>
  <c r="AW18" i="20"/>
  <c r="AV18" i="20"/>
  <c r="AU18" i="20"/>
  <c r="BA17" i="20"/>
  <c r="AZ17" i="20"/>
  <c r="AY17" i="20"/>
  <c r="AX17" i="20"/>
  <c r="AW17" i="20"/>
  <c r="AV17" i="20"/>
  <c r="AU17" i="20"/>
  <c r="BA16" i="20"/>
  <c r="AZ16" i="20"/>
  <c r="AY16" i="20"/>
  <c r="AX16" i="20"/>
  <c r="AW16" i="20"/>
  <c r="AV16" i="20"/>
  <c r="AU16" i="20"/>
  <c r="BA15" i="20"/>
  <c r="AZ15" i="20"/>
  <c r="AY15" i="20"/>
  <c r="AX15" i="20"/>
  <c r="AW15" i="20"/>
  <c r="AV15" i="20"/>
  <c r="AU15" i="20"/>
  <c r="BA14" i="20"/>
  <c r="AZ14" i="20"/>
  <c r="AY14" i="20"/>
  <c r="AX14" i="20"/>
  <c r="AW14" i="20"/>
  <c r="AV14" i="20"/>
  <c r="AU14" i="20"/>
  <c r="BA13" i="20"/>
  <c r="AZ13" i="20"/>
  <c r="AY13" i="20"/>
  <c r="AX13" i="20"/>
  <c r="AW13" i="20"/>
  <c r="AV13" i="20"/>
  <c r="AU13" i="20"/>
  <c r="BA12" i="20"/>
  <c r="AZ12" i="20"/>
  <c r="AY12" i="20"/>
  <c r="AX12" i="20"/>
  <c r="AW12" i="20"/>
  <c r="AV12" i="20"/>
  <c r="AU12" i="20"/>
  <c r="BA11" i="20"/>
  <c r="AZ11" i="20"/>
  <c r="AY11" i="20"/>
  <c r="AX11" i="20"/>
  <c r="AW11" i="20"/>
  <c r="AV11" i="20"/>
  <c r="AU11" i="20"/>
  <c r="BA10" i="20"/>
  <c r="AZ10" i="20"/>
  <c r="AY10" i="20"/>
  <c r="AX10" i="20"/>
  <c r="AW10" i="20"/>
  <c r="AV10" i="20"/>
  <c r="AU10" i="20"/>
  <c r="BA9" i="20"/>
  <c r="AZ9" i="20"/>
  <c r="AY9" i="20"/>
  <c r="AX9" i="20"/>
  <c r="AW9" i="20"/>
  <c r="AV9" i="20"/>
  <c r="AU9" i="20"/>
  <c r="BA8" i="20"/>
  <c r="AZ8" i="20"/>
  <c r="AY8" i="20"/>
  <c r="AX8" i="20"/>
  <c r="AW8" i="20"/>
  <c r="AV8" i="20"/>
  <c r="AU8" i="20"/>
  <c r="BA7" i="20"/>
  <c r="AZ7" i="20"/>
  <c r="AY7" i="20"/>
  <c r="AX7" i="20"/>
  <c r="AW7" i="20"/>
  <c r="AV7" i="20"/>
  <c r="AU7" i="20"/>
  <c r="BA6" i="20"/>
  <c r="AZ6" i="20"/>
  <c r="AY6" i="20"/>
  <c r="AX6" i="20"/>
  <c r="AW6" i="20"/>
  <c r="AV6" i="20"/>
  <c r="AU6" i="20"/>
  <c r="BA5" i="20"/>
  <c r="AZ5" i="20"/>
  <c r="AY5" i="20"/>
  <c r="AX5" i="20"/>
  <c r="AW5" i="20"/>
  <c r="AV5" i="20"/>
  <c r="AU5" i="20"/>
  <c r="BF10" i="46"/>
  <c r="BF11" i="46"/>
  <c r="BF12" i="46"/>
  <c r="BF13" i="46"/>
  <c r="BF14" i="46"/>
  <c r="BF15" i="46"/>
  <c r="BF16" i="46"/>
  <c r="BF17" i="46"/>
  <c r="BF18" i="46"/>
  <c r="BF19" i="46"/>
  <c r="BF20" i="46"/>
  <c r="BF21" i="46"/>
  <c r="BF22" i="46"/>
  <c r="BF23" i="46"/>
  <c r="BF24" i="46"/>
  <c r="BF25" i="46"/>
  <c r="BF26" i="46"/>
  <c r="BF27" i="46"/>
  <c r="BF28" i="46"/>
  <c r="BF29" i="46"/>
  <c r="BF30" i="46"/>
  <c r="BF31" i="46"/>
  <c r="BF32" i="46"/>
  <c r="BF33" i="46"/>
  <c r="BF34" i="46"/>
  <c r="BF35" i="46"/>
  <c r="BF36" i="46"/>
  <c r="BF37" i="46"/>
  <c r="BF38" i="46"/>
  <c r="BF39" i="46"/>
  <c r="BF40" i="46"/>
  <c r="BF41" i="46"/>
  <c r="BF42" i="46"/>
  <c r="BF43" i="46"/>
  <c r="BF44" i="46"/>
  <c r="BF45" i="46"/>
  <c r="BF46" i="46"/>
  <c r="BF47" i="46"/>
  <c r="BF48" i="46"/>
  <c r="BF49" i="46"/>
  <c r="BF50" i="46"/>
  <c r="BF9" i="46"/>
  <c r="BF8" i="46"/>
  <c r="BF7" i="46"/>
  <c r="BF6" i="46"/>
  <c r="BF5" i="46"/>
  <c r="BD18" i="46"/>
  <c r="BD19" i="46"/>
  <c r="BD20" i="46"/>
  <c r="BD21" i="46"/>
  <c r="BD22" i="46"/>
  <c r="BD23" i="46"/>
  <c r="BD24" i="46"/>
  <c r="BD25" i="46"/>
  <c r="BD26" i="46"/>
  <c r="BD27" i="46"/>
  <c r="BD28" i="46"/>
  <c r="BD29" i="46"/>
  <c r="BD30" i="46"/>
  <c r="BD31" i="46"/>
  <c r="BD32" i="46"/>
  <c r="BD33" i="46"/>
  <c r="BD34" i="46"/>
  <c r="BD35" i="46"/>
  <c r="BD36" i="46"/>
  <c r="BD37" i="46"/>
  <c r="BD38" i="46"/>
  <c r="BD39" i="46"/>
  <c r="BD40" i="46"/>
  <c r="BD41" i="46"/>
  <c r="BD42" i="46"/>
  <c r="BD43" i="46"/>
  <c r="BD44" i="46"/>
  <c r="BD45" i="46"/>
  <c r="BD46" i="46"/>
  <c r="BD47" i="46"/>
  <c r="BD48" i="46"/>
  <c r="BD49" i="46"/>
  <c r="BD50" i="46"/>
  <c r="BD17" i="46"/>
  <c r="BD16" i="46"/>
  <c r="BD15" i="46"/>
  <c r="BD14" i="46"/>
  <c r="BD13" i="46"/>
  <c r="BD12" i="46"/>
  <c r="BD11" i="46"/>
  <c r="BD10" i="46"/>
  <c r="BD9" i="46"/>
  <c r="BD8" i="46"/>
  <c r="BD7" i="46"/>
  <c r="BD6" i="46"/>
  <c r="BD5" i="46"/>
  <c r="AV19" i="46"/>
  <c r="AW19" i="46"/>
  <c r="AX19" i="46"/>
  <c r="AY19" i="46"/>
  <c r="AZ19" i="46"/>
  <c r="BA19" i="46"/>
  <c r="BB19" i="46"/>
  <c r="AV20" i="46"/>
  <c r="AW20" i="46"/>
  <c r="AX20" i="46"/>
  <c r="AY20" i="46"/>
  <c r="AZ20" i="46"/>
  <c r="BA20" i="46"/>
  <c r="BB20" i="46"/>
  <c r="AV21" i="46"/>
  <c r="AW21" i="46"/>
  <c r="AX21" i="46"/>
  <c r="AY21" i="46"/>
  <c r="AZ21" i="46"/>
  <c r="BA21" i="46"/>
  <c r="BB21" i="46"/>
  <c r="AV22" i="46"/>
  <c r="AW22" i="46"/>
  <c r="AX22" i="46"/>
  <c r="AY22" i="46"/>
  <c r="AZ22" i="46"/>
  <c r="BA22" i="46"/>
  <c r="BB22" i="46"/>
  <c r="AV23" i="46"/>
  <c r="AW23" i="46"/>
  <c r="AX23" i="46"/>
  <c r="AY23" i="46"/>
  <c r="AZ23" i="46"/>
  <c r="BA23" i="46"/>
  <c r="BB23" i="46"/>
  <c r="AV24" i="46"/>
  <c r="AW24" i="46"/>
  <c r="AX24" i="46"/>
  <c r="AY24" i="46"/>
  <c r="AZ24" i="46"/>
  <c r="BA24" i="46"/>
  <c r="BB24" i="46"/>
  <c r="AV25" i="46"/>
  <c r="AW25" i="46"/>
  <c r="AX25" i="46"/>
  <c r="AY25" i="46"/>
  <c r="AZ25" i="46"/>
  <c r="BA25" i="46"/>
  <c r="BB25" i="46"/>
  <c r="AV26" i="46"/>
  <c r="AW26" i="46"/>
  <c r="AX26" i="46"/>
  <c r="AY26" i="46"/>
  <c r="AZ26" i="46"/>
  <c r="BA26" i="46"/>
  <c r="BB26" i="46"/>
  <c r="AV27" i="46"/>
  <c r="AW27" i="46"/>
  <c r="AX27" i="46"/>
  <c r="AY27" i="46"/>
  <c r="AZ27" i="46"/>
  <c r="BA27" i="46"/>
  <c r="BB27" i="46"/>
  <c r="AV28" i="46"/>
  <c r="AW28" i="46"/>
  <c r="AX28" i="46"/>
  <c r="AY28" i="46"/>
  <c r="AZ28" i="46"/>
  <c r="BA28" i="46"/>
  <c r="BB28" i="46"/>
  <c r="AV29" i="46"/>
  <c r="AW29" i="46"/>
  <c r="AX29" i="46"/>
  <c r="AY29" i="46"/>
  <c r="AZ29" i="46"/>
  <c r="BA29" i="46"/>
  <c r="BB29" i="46"/>
  <c r="AV30" i="46"/>
  <c r="AW30" i="46"/>
  <c r="AX30" i="46"/>
  <c r="AY30" i="46"/>
  <c r="AZ30" i="46"/>
  <c r="BA30" i="46"/>
  <c r="BB30" i="46"/>
  <c r="AV31" i="46"/>
  <c r="AW31" i="46"/>
  <c r="AX31" i="46"/>
  <c r="AY31" i="46"/>
  <c r="AZ31" i="46"/>
  <c r="BA31" i="46"/>
  <c r="BB31" i="46"/>
  <c r="AV32" i="46"/>
  <c r="AW32" i="46"/>
  <c r="AX32" i="46"/>
  <c r="AY32" i="46"/>
  <c r="AZ32" i="46"/>
  <c r="BA32" i="46"/>
  <c r="BB32" i="46"/>
  <c r="AV33" i="46"/>
  <c r="AW33" i="46"/>
  <c r="AX33" i="46"/>
  <c r="AY33" i="46"/>
  <c r="AZ33" i="46"/>
  <c r="BA33" i="46"/>
  <c r="BB33" i="46"/>
  <c r="AV34" i="46"/>
  <c r="AW34" i="46"/>
  <c r="AX34" i="46"/>
  <c r="AY34" i="46"/>
  <c r="AZ34" i="46"/>
  <c r="BA34" i="46"/>
  <c r="BB34" i="46"/>
  <c r="AV35" i="46"/>
  <c r="AW35" i="46"/>
  <c r="AX35" i="46"/>
  <c r="AY35" i="46"/>
  <c r="AZ35" i="46"/>
  <c r="BA35" i="46"/>
  <c r="BB35" i="46"/>
  <c r="AV36" i="46"/>
  <c r="AW36" i="46"/>
  <c r="AX36" i="46"/>
  <c r="AY36" i="46"/>
  <c r="AZ36" i="46"/>
  <c r="BA36" i="46"/>
  <c r="BB36" i="46"/>
  <c r="AV37" i="46"/>
  <c r="AW37" i="46"/>
  <c r="AX37" i="46"/>
  <c r="AY37" i="46"/>
  <c r="AZ37" i="46"/>
  <c r="BA37" i="46"/>
  <c r="BB37" i="46"/>
  <c r="AV38" i="46"/>
  <c r="AW38" i="46"/>
  <c r="AX38" i="46"/>
  <c r="AY38" i="46"/>
  <c r="AZ38" i="46"/>
  <c r="BA38" i="46"/>
  <c r="BB38" i="46"/>
  <c r="AV39" i="46"/>
  <c r="AW39" i="46"/>
  <c r="AX39" i="46"/>
  <c r="AY39" i="46"/>
  <c r="AZ39" i="46"/>
  <c r="BA39" i="46"/>
  <c r="BB39" i="46"/>
  <c r="AV40" i="46"/>
  <c r="AW40" i="46"/>
  <c r="AX40" i="46"/>
  <c r="AY40" i="46"/>
  <c r="AZ40" i="46"/>
  <c r="BA40" i="46"/>
  <c r="BB40" i="46"/>
  <c r="AV41" i="46"/>
  <c r="AW41" i="46"/>
  <c r="AX41" i="46"/>
  <c r="AY41" i="46"/>
  <c r="AZ41" i="46"/>
  <c r="BA41" i="46"/>
  <c r="BB41" i="46"/>
  <c r="AV42" i="46"/>
  <c r="AW42" i="46"/>
  <c r="AX42" i="46"/>
  <c r="AY42" i="46"/>
  <c r="AZ42" i="46"/>
  <c r="BA42" i="46"/>
  <c r="BB42" i="46"/>
  <c r="AV43" i="46"/>
  <c r="AW43" i="46"/>
  <c r="AX43" i="46"/>
  <c r="AY43" i="46"/>
  <c r="AZ43" i="46"/>
  <c r="BA43" i="46"/>
  <c r="BB43" i="46"/>
  <c r="AV44" i="46"/>
  <c r="AW44" i="46"/>
  <c r="AX44" i="46"/>
  <c r="AY44" i="46"/>
  <c r="AZ44" i="46"/>
  <c r="BA44" i="46"/>
  <c r="BB44" i="46"/>
  <c r="AV45" i="46"/>
  <c r="AW45" i="46"/>
  <c r="AX45" i="46"/>
  <c r="AY45" i="46"/>
  <c r="AZ45" i="46"/>
  <c r="BA45" i="46"/>
  <c r="BB45" i="46"/>
  <c r="AV46" i="46"/>
  <c r="AW46" i="46"/>
  <c r="AX46" i="46"/>
  <c r="AY46" i="46"/>
  <c r="AZ46" i="46"/>
  <c r="BA46" i="46"/>
  <c r="BB46" i="46"/>
  <c r="AV47" i="46"/>
  <c r="AW47" i="46"/>
  <c r="AX47" i="46"/>
  <c r="AY47" i="46"/>
  <c r="AZ47" i="46"/>
  <c r="BA47" i="46"/>
  <c r="BB47" i="46"/>
  <c r="AV48" i="46"/>
  <c r="AW48" i="46"/>
  <c r="AX48" i="46"/>
  <c r="AY48" i="46"/>
  <c r="AZ48" i="46"/>
  <c r="BA48" i="46"/>
  <c r="BB48" i="46"/>
  <c r="AV49" i="46"/>
  <c r="AW49" i="46"/>
  <c r="AX49" i="46"/>
  <c r="AY49" i="46"/>
  <c r="AZ49" i="46"/>
  <c r="BA49" i="46"/>
  <c r="BB49" i="46"/>
  <c r="AV50" i="46"/>
  <c r="AW50" i="46"/>
  <c r="AX50" i="46"/>
  <c r="AY50" i="46"/>
  <c r="AZ50" i="46"/>
  <c r="BA50" i="46"/>
  <c r="BB50" i="46"/>
  <c r="BB18" i="46"/>
  <c r="BA18" i="46"/>
  <c r="AZ18" i="46"/>
  <c r="AY18" i="46"/>
  <c r="AX18" i="46"/>
  <c r="AW18" i="46"/>
  <c r="AV18" i="46"/>
  <c r="BB17" i="46"/>
  <c r="BA17" i="46"/>
  <c r="AZ17" i="46"/>
  <c r="AY17" i="46"/>
  <c r="AX17" i="46"/>
  <c r="AW17" i="46"/>
  <c r="AV17" i="46"/>
  <c r="BB16" i="46"/>
  <c r="BA16" i="46"/>
  <c r="AZ16" i="46"/>
  <c r="AY16" i="46"/>
  <c r="AX16" i="46"/>
  <c r="AW16" i="46"/>
  <c r="AV16" i="46"/>
  <c r="BB15" i="46"/>
  <c r="BA15" i="46"/>
  <c r="AZ15" i="46"/>
  <c r="AY15" i="46"/>
  <c r="AX15" i="46"/>
  <c r="AW15" i="46"/>
  <c r="AV15" i="46"/>
  <c r="BB14" i="46"/>
  <c r="BA14" i="46"/>
  <c r="AZ14" i="46"/>
  <c r="AY14" i="46"/>
  <c r="AX14" i="46"/>
  <c r="AW14" i="46"/>
  <c r="AV14" i="46"/>
  <c r="BB13" i="46"/>
  <c r="BA13" i="46"/>
  <c r="AZ13" i="46"/>
  <c r="AY13" i="46"/>
  <c r="AX13" i="46"/>
  <c r="AW13" i="46"/>
  <c r="AV13" i="46"/>
  <c r="BB12" i="46"/>
  <c r="BA12" i="46"/>
  <c r="AZ12" i="46"/>
  <c r="AY12" i="46"/>
  <c r="AX12" i="46"/>
  <c r="AW12" i="46"/>
  <c r="AV12" i="46"/>
  <c r="BB11" i="46"/>
  <c r="BA11" i="46"/>
  <c r="AZ11" i="46"/>
  <c r="AY11" i="46"/>
  <c r="AX11" i="46"/>
  <c r="AW11" i="46"/>
  <c r="AV11" i="46"/>
  <c r="BB10" i="46"/>
  <c r="BA10" i="46"/>
  <c r="AZ10" i="46"/>
  <c r="AY10" i="46"/>
  <c r="AX10" i="46"/>
  <c r="AW10" i="46"/>
  <c r="AV10" i="46"/>
  <c r="BB9" i="46"/>
  <c r="BA9" i="46"/>
  <c r="AZ9" i="46"/>
  <c r="AY9" i="46"/>
  <c r="AX9" i="46"/>
  <c r="AW9" i="46"/>
  <c r="AV9" i="46"/>
  <c r="BB8" i="46"/>
  <c r="BA8" i="46"/>
  <c r="AZ8" i="46"/>
  <c r="AY8" i="46"/>
  <c r="AX8" i="46"/>
  <c r="AW8" i="46"/>
  <c r="AV8" i="46"/>
  <c r="BB7" i="46"/>
  <c r="BA7" i="46"/>
  <c r="AZ7" i="46"/>
  <c r="AY7" i="46"/>
  <c r="AX7" i="46"/>
  <c r="AW7" i="46"/>
  <c r="AV7" i="46"/>
  <c r="BB6" i="46"/>
  <c r="BA6" i="46"/>
  <c r="AZ6" i="46"/>
  <c r="AY6" i="46"/>
  <c r="AX6" i="46"/>
  <c r="AW6" i="46"/>
  <c r="AV6" i="46"/>
  <c r="BB5" i="46"/>
  <c r="BA5" i="46"/>
  <c r="AZ5" i="46"/>
  <c r="AY5" i="46"/>
  <c r="AX5" i="46"/>
  <c r="AW5" i="46"/>
  <c r="AV5" i="46"/>
  <c r="BF18" i="47"/>
  <c r="BF19" i="47"/>
  <c r="BF20" i="47"/>
  <c r="BF21" i="47"/>
  <c r="BF22" i="47"/>
  <c r="BF23" i="47"/>
  <c r="BF24" i="47"/>
  <c r="BF25" i="47"/>
  <c r="BF26" i="47"/>
  <c r="BF27" i="47"/>
  <c r="BF28" i="47"/>
  <c r="BF29" i="47"/>
  <c r="BF30" i="47"/>
  <c r="BF31" i="47"/>
  <c r="BF32" i="47"/>
  <c r="BF33" i="47"/>
  <c r="BF34" i="47"/>
  <c r="BF35" i="47"/>
  <c r="BF36" i="47"/>
  <c r="BF37" i="47"/>
  <c r="BF38" i="47"/>
  <c r="BF39" i="47"/>
  <c r="BF40" i="47"/>
  <c r="BF41" i="47"/>
  <c r="BF42" i="47"/>
  <c r="BF43" i="47"/>
  <c r="BF44" i="47"/>
  <c r="BF45" i="47"/>
  <c r="BF46" i="47"/>
  <c r="BF47" i="47"/>
  <c r="BF48" i="47"/>
  <c r="BF49" i="47"/>
  <c r="BF50" i="47"/>
  <c r="BF51" i="47"/>
  <c r="BF52" i="47"/>
  <c r="BF53" i="47"/>
  <c r="BF54" i="47"/>
  <c r="BF55" i="47"/>
  <c r="BF56" i="47"/>
  <c r="BF57" i="47"/>
  <c r="BF58" i="47"/>
  <c r="BF59" i="47"/>
  <c r="BF17" i="47"/>
  <c r="BF16" i="47"/>
  <c r="BF15" i="47"/>
  <c r="BF14" i="47"/>
  <c r="BF13" i="47"/>
  <c r="BF12" i="47"/>
  <c r="BF11" i="47"/>
  <c r="BF10" i="47"/>
  <c r="BF9" i="47"/>
  <c r="BF8" i="47"/>
  <c r="BF7" i="47"/>
  <c r="BF6" i="47"/>
  <c r="BF5" i="47"/>
  <c r="BD18" i="47"/>
  <c r="BD19" i="47"/>
  <c r="BD20" i="47"/>
  <c r="BD21" i="47"/>
  <c r="BD22" i="47"/>
  <c r="BD23" i="47"/>
  <c r="BD24" i="47"/>
  <c r="BD25" i="47"/>
  <c r="BD26" i="47"/>
  <c r="BD27" i="47"/>
  <c r="BD28" i="47"/>
  <c r="BD29" i="47"/>
  <c r="BD30" i="47"/>
  <c r="BD31" i="47"/>
  <c r="BD32" i="47"/>
  <c r="BD33" i="47"/>
  <c r="BD34" i="47"/>
  <c r="BD35" i="47"/>
  <c r="BD36" i="47"/>
  <c r="BD37" i="47"/>
  <c r="BD38" i="47"/>
  <c r="BD39" i="47"/>
  <c r="BD40" i="47"/>
  <c r="BD41" i="47"/>
  <c r="BD42" i="47"/>
  <c r="BD43" i="47"/>
  <c r="BD44" i="47"/>
  <c r="BD45" i="47"/>
  <c r="BD46" i="47"/>
  <c r="BD47" i="47"/>
  <c r="BD48" i="47"/>
  <c r="BD49" i="47"/>
  <c r="BD50" i="47"/>
  <c r="BD51" i="47"/>
  <c r="BD52" i="47"/>
  <c r="BD53" i="47"/>
  <c r="BD54" i="47"/>
  <c r="BD55" i="47"/>
  <c r="BD56" i="47"/>
  <c r="BD57" i="47"/>
  <c r="BD58" i="47"/>
  <c r="BD59" i="47"/>
  <c r="BD17" i="47"/>
  <c r="BD16" i="47"/>
  <c r="BD15" i="47"/>
  <c r="BD14" i="47"/>
  <c r="BD13" i="47"/>
  <c r="BD12" i="47"/>
  <c r="BD11" i="47"/>
  <c r="BD10" i="47"/>
  <c r="BD9" i="47"/>
  <c r="BD8" i="47"/>
  <c r="BD7" i="47"/>
  <c r="BD6" i="47"/>
  <c r="BD5" i="47"/>
  <c r="AV18" i="47"/>
  <c r="AW18" i="47"/>
  <c r="AX18" i="47"/>
  <c r="AY18" i="47"/>
  <c r="AZ18" i="47"/>
  <c r="BA18" i="47"/>
  <c r="BB18" i="47"/>
  <c r="AV19" i="47"/>
  <c r="AW19" i="47"/>
  <c r="AX19" i="47"/>
  <c r="AY19" i="47"/>
  <c r="AZ19" i="47"/>
  <c r="BA19" i="47"/>
  <c r="BB19" i="47"/>
  <c r="AV20" i="47"/>
  <c r="AW20" i="47"/>
  <c r="AX20" i="47"/>
  <c r="AY20" i="47"/>
  <c r="AZ20" i="47"/>
  <c r="BA20" i="47"/>
  <c r="BB20" i="47"/>
  <c r="AV21" i="47"/>
  <c r="AW21" i="47"/>
  <c r="AX21" i="47"/>
  <c r="AY21" i="47"/>
  <c r="AZ21" i="47"/>
  <c r="BA21" i="47"/>
  <c r="BB21" i="47"/>
  <c r="AV22" i="47"/>
  <c r="AW22" i="47"/>
  <c r="AX22" i="47"/>
  <c r="AY22" i="47"/>
  <c r="AZ22" i="47"/>
  <c r="BA22" i="47"/>
  <c r="BB22" i="47"/>
  <c r="AV23" i="47"/>
  <c r="AW23" i="47"/>
  <c r="AX23" i="47"/>
  <c r="AY23" i="47"/>
  <c r="AZ23" i="47"/>
  <c r="BA23" i="47"/>
  <c r="BB23" i="47"/>
  <c r="AV24" i="47"/>
  <c r="AW24" i="47"/>
  <c r="AX24" i="47"/>
  <c r="AY24" i="47"/>
  <c r="AZ24" i="47"/>
  <c r="BA24" i="47"/>
  <c r="BB24" i="47"/>
  <c r="AV25" i="47"/>
  <c r="AW25" i="47"/>
  <c r="AX25" i="47"/>
  <c r="AY25" i="47"/>
  <c r="AZ25" i="47"/>
  <c r="BA25" i="47"/>
  <c r="BB25" i="47"/>
  <c r="AV26" i="47"/>
  <c r="AW26" i="47"/>
  <c r="AX26" i="47"/>
  <c r="AY26" i="47"/>
  <c r="AZ26" i="47"/>
  <c r="BA26" i="47"/>
  <c r="BB26" i="47"/>
  <c r="AV27" i="47"/>
  <c r="AW27" i="47"/>
  <c r="AX27" i="47"/>
  <c r="AY27" i="47"/>
  <c r="AZ27" i="47"/>
  <c r="BA27" i="47"/>
  <c r="BB27" i="47"/>
  <c r="AV28" i="47"/>
  <c r="AW28" i="47"/>
  <c r="AX28" i="47"/>
  <c r="AY28" i="47"/>
  <c r="AZ28" i="47"/>
  <c r="BA28" i="47"/>
  <c r="BB28" i="47"/>
  <c r="AV29" i="47"/>
  <c r="AW29" i="47"/>
  <c r="AX29" i="47"/>
  <c r="AY29" i="47"/>
  <c r="AZ29" i="47"/>
  <c r="BA29" i="47"/>
  <c r="BB29" i="47"/>
  <c r="AV30" i="47"/>
  <c r="AW30" i="47"/>
  <c r="AX30" i="47"/>
  <c r="AY30" i="47"/>
  <c r="AZ30" i="47"/>
  <c r="BA30" i="47"/>
  <c r="BB30" i="47"/>
  <c r="AV31" i="47"/>
  <c r="AW31" i="47"/>
  <c r="AX31" i="47"/>
  <c r="AY31" i="47"/>
  <c r="AZ31" i="47"/>
  <c r="BA31" i="47"/>
  <c r="BB31" i="47"/>
  <c r="AV32" i="47"/>
  <c r="AW32" i="47"/>
  <c r="AX32" i="47"/>
  <c r="AY32" i="47"/>
  <c r="AZ32" i="47"/>
  <c r="BA32" i="47"/>
  <c r="BB32" i="47"/>
  <c r="AV33" i="47"/>
  <c r="AW33" i="47"/>
  <c r="AX33" i="47"/>
  <c r="AY33" i="47"/>
  <c r="AZ33" i="47"/>
  <c r="BA33" i="47"/>
  <c r="BB33" i="47"/>
  <c r="AV34" i="47"/>
  <c r="AW34" i="47"/>
  <c r="AX34" i="47"/>
  <c r="AY34" i="47"/>
  <c r="AZ34" i="47"/>
  <c r="BA34" i="47"/>
  <c r="BB34" i="47"/>
  <c r="AV35" i="47"/>
  <c r="AW35" i="47"/>
  <c r="AX35" i="47"/>
  <c r="AY35" i="47"/>
  <c r="AZ35" i="47"/>
  <c r="BA35" i="47"/>
  <c r="BB35" i="47"/>
  <c r="AV36" i="47"/>
  <c r="AW36" i="47"/>
  <c r="AX36" i="47"/>
  <c r="AY36" i="47"/>
  <c r="AZ36" i="47"/>
  <c r="BA36" i="47"/>
  <c r="BB36" i="47"/>
  <c r="AV37" i="47"/>
  <c r="AW37" i="47"/>
  <c r="AX37" i="47"/>
  <c r="AY37" i="47"/>
  <c r="AZ37" i="47"/>
  <c r="BA37" i="47"/>
  <c r="BB37" i="47"/>
  <c r="AV38" i="47"/>
  <c r="AW38" i="47"/>
  <c r="AX38" i="47"/>
  <c r="AY38" i="47"/>
  <c r="AZ38" i="47"/>
  <c r="BA38" i="47"/>
  <c r="BB38" i="47"/>
  <c r="AV39" i="47"/>
  <c r="AW39" i="47"/>
  <c r="AX39" i="47"/>
  <c r="AY39" i="47"/>
  <c r="AZ39" i="47"/>
  <c r="BA39" i="47"/>
  <c r="BB39" i="47"/>
  <c r="AV40" i="47"/>
  <c r="AW40" i="47"/>
  <c r="AX40" i="47"/>
  <c r="AY40" i="47"/>
  <c r="AZ40" i="47"/>
  <c r="BA40" i="47"/>
  <c r="BB40" i="47"/>
  <c r="AV41" i="47"/>
  <c r="AW41" i="47"/>
  <c r="AX41" i="47"/>
  <c r="AY41" i="47"/>
  <c r="AZ41" i="47"/>
  <c r="BA41" i="47"/>
  <c r="BB41" i="47"/>
  <c r="AV42" i="47"/>
  <c r="AW42" i="47"/>
  <c r="AX42" i="47"/>
  <c r="AY42" i="47"/>
  <c r="AZ42" i="47"/>
  <c r="BA42" i="47"/>
  <c r="BB42" i="47"/>
  <c r="AV43" i="47"/>
  <c r="AW43" i="47"/>
  <c r="AX43" i="47"/>
  <c r="AY43" i="47"/>
  <c r="AZ43" i="47"/>
  <c r="BA43" i="47"/>
  <c r="BB43" i="47"/>
  <c r="AV44" i="47"/>
  <c r="AW44" i="47"/>
  <c r="AX44" i="47"/>
  <c r="AY44" i="47"/>
  <c r="AZ44" i="47"/>
  <c r="BA44" i="47"/>
  <c r="BB44" i="47"/>
  <c r="AV45" i="47"/>
  <c r="AW45" i="47"/>
  <c r="AX45" i="47"/>
  <c r="AY45" i="47"/>
  <c r="AZ45" i="47"/>
  <c r="BA45" i="47"/>
  <c r="BB45" i="47"/>
  <c r="AV46" i="47"/>
  <c r="AW46" i="47"/>
  <c r="AX46" i="47"/>
  <c r="AY46" i="47"/>
  <c r="AZ46" i="47"/>
  <c r="BA46" i="47"/>
  <c r="BB46" i="47"/>
  <c r="AV47" i="47"/>
  <c r="AW47" i="47"/>
  <c r="AX47" i="47"/>
  <c r="AY47" i="47"/>
  <c r="AZ47" i="47"/>
  <c r="BA47" i="47"/>
  <c r="BB47" i="47"/>
  <c r="AV48" i="47"/>
  <c r="AW48" i="47"/>
  <c r="AX48" i="47"/>
  <c r="AY48" i="47"/>
  <c r="AZ48" i="47"/>
  <c r="BA48" i="47"/>
  <c r="BB48" i="47"/>
  <c r="AV49" i="47"/>
  <c r="AW49" i="47"/>
  <c r="AX49" i="47"/>
  <c r="AY49" i="47"/>
  <c r="AZ49" i="47"/>
  <c r="BA49" i="47"/>
  <c r="BB49" i="47"/>
  <c r="AV50" i="47"/>
  <c r="AW50" i="47"/>
  <c r="AX50" i="47"/>
  <c r="AY50" i="47"/>
  <c r="AZ50" i="47"/>
  <c r="BA50" i="47"/>
  <c r="BB50" i="47"/>
  <c r="AV51" i="47"/>
  <c r="AW51" i="47"/>
  <c r="AX51" i="47"/>
  <c r="AY51" i="47"/>
  <c r="AZ51" i="47"/>
  <c r="BA51" i="47"/>
  <c r="BB51" i="47"/>
  <c r="AV52" i="47"/>
  <c r="AW52" i="47"/>
  <c r="AX52" i="47"/>
  <c r="AY52" i="47"/>
  <c r="AZ52" i="47"/>
  <c r="BA52" i="47"/>
  <c r="BB52" i="47"/>
  <c r="AV53" i="47"/>
  <c r="AW53" i="47"/>
  <c r="AX53" i="47"/>
  <c r="AY53" i="47"/>
  <c r="AZ53" i="47"/>
  <c r="BA53" i="47"/>
  <c r="BB53" i="47"/>
  <c r="AV54" i="47"/>
  <c r="AW54" i="47"/>
  <c r="AX54" i="47"/>
  <c r="AY54" i="47"/>
  <c r="AZ54" i="47"/>
  <c r="BA54" i="47"/>
  <c r="BB54" i="47"/>
  <c r="AV55" i="47"/>
  <c r="AW55" i="47"/>
  <c r="AX55" i="47"/>
  <c r="AY55" i="47"/>
  <c r="AZ55" i="47"/>
  <c r="BA55" i="47"/>
  <c r="BB55" i="47"/>
  <c r="AV56" i="47"/>
  <c r="AW56" i="47"/>
  <c r="AX56" i="47"/>
  <c r="AY56" i="47"/>
  <c r="AZ56" i="47"/>
  <c r="BA56" i="47"/>
  <c r="BB56" i="47"/>
  <c r="AV57" i="47"/>
  <c r="AW57" i="47"/>
  <c r="AX57" i="47"/>
  <c r="AY57" i="47"/>
  <c r="AZ57" i="47"/>
  <c r="BA57" i="47"/>
  <c r="BB57" i="47"/>
  <c r="AV58" i="47"/>
  <c r="AW58" i="47"/>
  <c r="AX58" i="47"/>
  <c r="AY58" i="47"/>
  <c r="AZ58" i="47"/>
  <c r="BA58" i="47"/>
  <c r="BB58" i="47"/>
  <c r="AV59" i="47"/>
  <c r="AW59" i="47"/>
  <c r="AX59" i="47"/>
  <c r="AY59" i="47"/>
  <c r="AZ59" i="47"/>
  <c r="BA59" i="47"/>
  <c r="BB59" i="47"/>
  <c r="BB17" i="47"/>
  <c r="BA17" i="47"/>
  <c r="AZ17" i="47"/>
  <c r="AY17" i="47"/>
  <c r="AX17" i="47"/>
  <c r="AW17" i="47"/>
  <c r="AV17" i="47"/>
  <c r="BB16" i="47"/>
  <c r="BA16" i="47"/>
  <c r="AZ16" i="47"/>
  <c r="AY16" i="47"/>
  <c r="AX16" i="47"/>
  <c r="AW16" i="47"/>
  <c r="AV16" i="47"/>
  <c r="BB15" i="47"/>
  <c r="BA15" i="47"/>
  <c r="AZ15" i="47"/>
  <c r="AY15" i="47"/>
  <c r="AX15" i="47"/>
  <c r="AW15" i="47"/>
  <c r="AV15" i="47"/>
  <c r="BB14" i="47"/>
  <c r="BA14" i="47"/>
  <c r="AZ14" i="47"/>
  <c r="AY14" i="47"/>
  <c r="AX14" i="47"/>
  <c r="AW14" i="47"/>
  <c r="AV14" i="47"/>
  <c r="BB13" i="47"/>
  <c r="BA13" i="47"/>
  <c r="AZ13" i="47"/>
  <c r="AY13" i="47"/>
  <c r="AX13" i="47"/>
  <c r="AW13" i="47"/>
  <c r="AV13" i="47"/>
  <c r="BB12" i="47"/>
  <c r="BA12" i="47"/>
  <c r="AZ12" i="47"/>
  <c r="AY12" i="47"/>
  <c r="AX12" i="47"/>
  <c r="AW12" i="47"/>
  <c r="AV12" i="47"/>
  <c r="BB11" i="47"/>
  <c r="BA11" i="47"/>
  <c r="AZ11" i="47"/>
  <c r="AY11" i="47"/>
  <c r="AX11" i="47"/>
  <c r="AW11" i="47"/>
  <c r="AV11" i="47"/>
  <c r="BB10" i="47"/>
  <c r="BA10" i="47"/>
  <c r="AZ10" i="47"/>
  <c r="AY10" i="47"/>
  <c r="AX10" i="47"/>
  <c r="AW10" i="47"/>
  <c r="AV10" i="47"/>
  <c r="BB9" i="47"/>
  <c r="BA9" i="47"/>
  <c r="AZ9" i="47"/>
  <c r="AY9" i="47"/>
  <c r="AX9" i="47"/>
  <c r="AW9" i="47"/>
  <c r="AV9" i="47"/>
  <c r="BB8" i="47"/>
  <c r="BA8" i="47"/>
  <c r="AZ8" i="47"/>
  <c r="AY8" i="47"/>
  <c r="AX8" i="47"/>
  <c r="AW8" i="47"/>
  <c r="AV8" i="47"/>
  <c r="BB7" i="47"/>
  <c r="BA7" i="47"/>
  <c r="AZ7" i="47"/>
  <c r="AY7" i="47"/>
  <c r="AX7" i="47"/>
  <c r="AW7" i="47"/>
  <c r="AV7" i="47"/>
  <c r="BB6" i="47"/>
  <c r="BA6" i="47"/>
  <c r="AZ6" i="47"/>
  <c r="AY6" i="47"/>
  <c r="AX6" i="47"/>
  <c r="AW6" i="47"/>
  <c r="AV6" i="47"/>
  <c r="BB5" i="47"/>
  <c r="BA5" i="47"/>
  <c r="AZ5" i="47"/>
  <c r="AY5" i="47"/>
  <c r="AX5" i="47"/>
  <c r="AW5" i="47"/>
  <c r="AV5" i="47"/>
  <c r="BF19" i="22"/>
  <c r="BF20" i="22"/>
  <c r="BF21" i="22"/>
  <c r="BF22" i="22"/>
  <c r="BF23" i="22"/>
  <c r="BF24" i="22"/>
  <c r="BF25" i="22"/>
  <c r="BF26" i="22"/>
  <c r="BF27" i="22"/>
  <c r="BF28" i="22"/>
  <c r="BF29" i="22"/>
  <c r="BF18" i="22"/>
  <c r="BF17" i="22"/>
  <c r="BF16" i="22"/>
  <c r="BF15" i="22"/>
  <c r="BF14" i="22"/>
  <c r="BF13" i="22"/>
  <c r="BF12" i="22"/>
  <c r="BF11" i="22"/>
  <c r="BF10" i="22"/>
  <c r="BF9" i="22"/>
  <c r="BF8" i="22"/>
  <c r="BF7" i="22"/>
  <c r="BF6" i="22"/>
  <c r="BF5" i="22"/>
  <c r="BD18" i="22"/>
  <c r="BD19" i="22"/>
  <c r="BD20" i="22"/>
  <c r="BD21" i="22"/>
  <c r="BD22" i="22"/>
  <c r="BD23" i="22"/>
  <c r="BD24" i="22"/>
  <c r="BD25" i="22"/>
  <c r="BD26" i="22"/>
  <c r="BD27" i="22"/>
  <c r="BD28" i="22"/>
  <c r="BD29" i="22"/>
  <c r="BD17" i="22"/>
  <c r="BD16" i="22"/>
  <c r="BD15" i="22"/>
  <c r="BD14" i="22"/>
  <c r="BD13" i="22"/>
  <c r="BD12" i="22"/>
  <c r="BD11" i="22"/>
  <c r="BD10" i="22"/>
  <c r="BD9" i="22"/>
  <c r="BD8" i="22"/>
  <c r="BD7" i="22"/>
  <c r="BD6" i="22"/>
  <c r="BD5" i="22"/>
  <c r="AV17" i="22"/>
  <c r="AW17" i="22"/>
  <c r="AX17" i="22"/>
  <c r="AY17" i="22"/>
  <c r="AZ17" i="22"/>
  <c r="BA17" i="22"/>
  <c r="BB17" i="22"/>
  <c r="AV18" i="22"/>
  <c r="AW18" i="22"/>
  <c r="AX18" i="22"/>
  <c r="AY18" i="22"/>
  <c r="AZ18" i="22"/>
  <c r="BA18" i="22"/>
  <c r="BB18" i="22"/>
  <c r="AV19" i="22"/>
  <c r="AW19" i="22"/>
  <c r="AX19" i="22"/>
  <c r="AY19" i="22"/>
  <c r="AZ19" i="22"/>
  <c r="BA19" i="22"/>
  <c r="BB19" i="22"/>
  <c r="AV20" i="22"/>
  <c r="AW20" i="22"/>
  <c r="AX20" i="22"/>
  <c r="AY20" i="22"/>
  <c r="AZ20" i="22"/>
  <c r="BA20" i="22"/>
  <c r="BB20" i="22"/>
  <c r="AV21" i="22"/>
  <c r="AW21" i="22"/>
  <c r="AX21" i="22"/>
  <c r="AY21" i="22"/>
  <c r="AZ21" i="22"/>
  <c r="BA21" i="22"/>
  <c r="BB21" i="22"/>
  <c r="AV22" i="22"/>
  <c r="AW22" i="22"/>
  <c r="AX22" i="22"/>
  <c r="AY22" i="22"/>
  <c r="AZ22" i="22"/>
  <c r="BA22" i="22"/>
  <c r="BB22" i="22"/>
  <c r="AV23" i="22"/>
  <c r="AW23" i="22"/>
  <c r="AX23" i="22"/>
  <c r="AY23" i="22"/>
  <c r="AZ23" i="22"/>
  <c r="BA23" i="22"/>
  <c r="BB23" i="22"/>
  <c r="AV24" i="22"/>
  <c r="AW24" i="22"/>
  <c r="AX24" i="22"/>
  <c r="AY24" i="22"/>
  <c r="AZ24" i="22"/>
  <c r="BA24" i="22"/>
  <c r="BB24" i="22"/>
  <c r="AV25" i="22"/>
  <c r="AW25" i="22"/>
  <c r="AX25" i="22"/>
  <c r="AY25" i="22"/>
  <c r="AZ25" i="22"/>
  <c r="BA25" i="22"/>
  <c r="BB25" i="22"/>
  <c r="AV26" i="22"/>
  <c r="AW26" i="22"/>
  <c r="AX26" i="22"/>
  <c r="AY26" i="22"/>
  <c r="AZ26" i="22"/>
  <c r="BA26" i="22"/>
  <c r="BB26" i="22"/>
  <c r="AV27" i="22"/>
  <c r="AW27" i="22"/>
  <c r="AX27" i="22"/>
  <c r="AY27" i="22"/>
  <c r="AZ27" i="22"/>
  <c r="BA27" i="22"/>
  <c r="BB27" i="22"/>
  <c r="AV28" i="22"/>
  <c r="AW28" i="22"/>
  <c r="AX28" i="22"/>
  <c r="AY28" i="22"/>
  <c r="AZ28" i="22"/>
  <c r="BA28" i="22"/>
  <c r="BB28" i="22"/>
  <c r="AV29" i="22"/>
  <c r="AW29" i="22"/>
  <c r="AX29" i="22"/>
  <c r="AY29" i="22"/>
  <c r="AZ29" i="22"/>
  <c r="BA29" i="22"/>
  <c r="BB29" i="22"/>
  <c r="BB16" i="22"/>
  <c r="BA16" i="22"/>
  <c r="AZ16" i="22"/>
  <c r="AY16" i="22"/>
  <c r="AX16" i="22"/>
  <c r="AW16" i="22"/>
  <c r="AV16" i="22"/>
  <c r="BB15" i="22"/>
  <c r="BA15" i="22"/>
  <c r="AZ15" i="22"/>
  <c r="AY15" i="22"/>
  <c r="AX15" i="22"/>
  <c r="AW15" i="22"/>
  <c r="AV15" i="22"/>
  <c r="BB14" i="22"/>
  <c r="BA14" i="22"/>
  <c r="AZ14" i="22"/>
  <c r="AY14" i="22"/>
  <c r="AX14" i="22"/>
  <c r="AW14" i="22"/>
  <c r="AV14" i="22"/>
  <c r="BB13" i="22"/>
  <c r="BA13" i="22"/>
  <c r="AZ13" i="22"/>
  <c r="AY13" i="22"/>
  <c r="AX13" i="22"/>
  <c r="AW13" i="22"/>
  <c r="AV13" i="22"/>
  <c r="BB12" i="22"/>
  <c r="BA12" i="22"/>
  <c r="AZ12" i="22"/>
  <c r="AY12" i="22"/>
  <c r="AX12" i="22"/>
  <c r="AW12" i="22"/>
  <c r="AV12" i="22"/>
  <c r="BB11" i="22"/>
  <c r="BA11" i="22"/>
  <c r="AZ11" i="22"/>
  <c r="AY11" i="22"/>
  <c r="AX11" i="22"/>
  <c r="AW11" i="22"/>
  <c r="AV11" i="22"/>
  <c r="BB10" i="22"/>
  <c r="BA10" i="22"/>
  <c r="AZ10" i="22"/>
  <c r="AY10" i="22"/>
  <c r="AX10" i="22"/>
  <c r="AW10" i="22"/>
  <c r="AV10" i="22"/>
  <c r="BB9" i="22"/>
  <c r="BA9" i="22"/>
  <c r="AZ9" i="22"/>
  <c r="AY9" i="22"/>
  <c r="AX9" i="22"/>
  <c r="AW9" i="22"/>
  <c r="AV9" i="22"/>
  <c r="BB8" i="22"/>
  <c r="BA8" i="22"/>
  <c r="AZ8" i="22"/>
  <c r="AY8" i="22"/>
  <c r="AX8" i="22"/>
  <c r="AW8" i="22"/>
  <c r="AV8" i="22"/>
  <c r="BB7" i="22"/>
  <c r="BA7" i="22"/>
  <c r="AZ7" i="22"/>
  <c r="AY7" i="22"/>
  <c r="AX7" i="22"/>
  <c r="AW7" i="22"/>
  <c r="AV7" i="22"/>
  <c r="BB6" i="22"/>
  <c r="BA6" i="22"/>
  <c r="AZ6" i="22"/>
  <c r="AY6" i="22"/>
  <c r="AX6" i="22"/>
  <c r="AW6" i="22"/>
  <c r="AV6" i="22"/>
  <c r="BB5" i="22"/>
  <c r="BA5" i="22"/>
  <c r="AZ5" i="22"/>
  <c r="AY5" i="22"/>
  <c r="AX5" i="22"/>
  <c r="AW5" i="22"/>
  <c r="AV5" i="22"/>
  <c r="BF18" i="18"/>
  <c r="BF19" i="18"/>
  <c r="BF20" i="18"/>
  <c r="BF21" i="18"/>
  <c r="BF22" i="18"/>
  <c r="BF23" i="18"/>
  <c r="BF24" i="18"/>
  <c r="BF25" i="18"/>
  <c r="BF17" i="18"/>
  <c r="BF16" i="18"/>
  <c r="BF15" i="18"/>
  <c r="BF14" i="18"/>
  <c r="BF13" i="18"/>
  <c r="BF12" i="18"/>
  <c r="BF11" i="18"/>
  <c r="BF10" i="18"/>
  <c r="BF9" i="18"/>
  <c r="BF8" i="18"/>
  <c r="BF7" i="18"/>
  <c r="BF6" i="18"/>
  <c r="BF5" i="18"/>
  <c r="BD17" i="18"/>
  <c r="BD18" i="18"/>
  <c r="BD19" i="18"/>
  <c r="BD20" i="18"/>
  <c r="BD21" i="18"/>
  <c r="BD22" i="18"/>
  <c r="BD23" i="18"/>
  <c r="BD24" i="18"/>
  <c r="BD25" i="18"/>
  <c r="BD16" i="18"/>
  <c r="BD15" i="18"/>
  <c r="BD14" i="18"/>
  <c r="BD13" i="18"/>
  <c r="BD12" i="18"/>
  <c r="BD11" i="18"/>
  <c r="BD10" i="18"/>
  <c r="BD9" i="18"/>
  <c r="BD8" i="18"/>
  <c r="BD7" i="18"/>
  <c r="BD6" i="18"/>
  <c r="BD5" i="18"/>
  <c r="AV17" i="18"/>
  <c r="AW17" i="18"/>
  <c r="AX17" i="18"/>
  <c r="AY17" i="18"/>
  <c r="AZ17" i="18"/>
  <c r="BA17" i="18"/>
  <c r="BB17" i="18"/>
  <c r="AV18" i="18"/>
  <c r="AW18" i="18"/>
  <c r="AX18" i="18"/>
  <c r="AY18" i="18"/>
  <c r="AZ18" i="18"/>
  <c r="BA18" i="18"/>
  <c r="BB18" i="18"/>
  <c r="AV19" i="18"/>
  <c r="AW19" i="18"/>
  <c r="AX19" i="18"/>
  <c r="AY19" i="18"/>
  <c r="AZ19" i="18"/>
  <c r="BA19" i="18"/>
  <c r="BB19" i="18"/>
  <c r="AV20" i="18"/>
  <c r="AW20" i="18"/>
  <c r="AX20" i="18"/>
  <c r="AY20" i="18"/>
  <c r="AZ20" i="18"/>
  <c r="BA20" i="18"/>
  <c r="BB20" i="18"/>
  <c r="AV21" i="18"/>
  <c r="AW21" i="18"/>
  <c r="AX21" i="18"/>
  <c r="AY21" i="18"/>
  <c r="AZ21" i="18"/>
  <c r="BA21" i="18"/>
  <c r="BB21" i="18"/>
  <c r="AV22" i="18"/>
  <c r="AW22" i="18"/>
  <c r="AX22" i="18"/>
  <c r="AY22" i="18"/>
  <c r="AZ22" i="18"/>
  <c r="BA22" i="18"/>
  <c r="BB22" i="18"/>
  <c r="AV23" i="18"/>
  <c r="AW23" i="18"/>
  <c r="AX23" i="18"/>
  <c r="AY23" i="18"/>
  <c r="AZ23" i="18"/>
  <c r="BA23" i="18"/>
  <c r="BB23" i="18"/>
  <c r="AV24" i="18"/>
  <c r="AW24" i="18"/>
  <c r="AX24" i="18"/>
  <c r="AY24" i="18"/>
  <c r="AZ24" i="18"/>
  <c r="BA24" i="18"/>
  <c r="BB24" i="18"/>
  <c r="AV25" i="18"/>
  <c r="AW25" i="18"/>
  <c r="AX25" i="18"/>
  <c r="AY25" i="18"/>
  <c r="AZ25" i="18"/>
  <c r="BA25" i="18"/>
  <c r="BB25" i="18"/>
  <c r="BB16" i="18"/>
  <c r="BA16" i="18"/>
  <c r="AZ16" i="18"/>
  <c r="AY16" i="18"/>
  <c r="AX16" i="18"/>
  <c r="AW16" i="18"/>
  <c r="AV16" i="18"/>
  <c r="BB15" i="18"/>
  <c r="BA15" i="18"/>
  <c r="AZ15" i="18"/>
  <c r="AY15" i="18"/>
  <c r="AX15" i="18"/>
  <c r="AW15" i="18"/>
  <c r="AV15" i="18"/>
  <c r="BB14" i="18"/>
  <c r="BA14" i="18"/>
  <c r="AZ14" i="18"/>
  <c r="AY14" i="18"/>
  <c r="AX14" i="18"/>
  <c r="AW14" i="18"/>
  <c r="AV14" i="18"/>
  <c r="BB13" i="18"/>
  <c r="BA13" i="18"/>
  <c r="AZ13" i="18"/>
  <c r="AY13" i="18"/>
  <c r="AX13" i="18"/>
  <c r="AW13" i="18"/>
  <c r="AV13" i="18"/>
  <c r="BB12" i="18"/>
  <c r="BA12" i="18"/>
  <c r="AZ12" i="18"/>
  <c r="AY12" i="18"/>
  <c r="AX12" i="18"/>
  <c r="AW12" i="18"/>
  <c r="AV12" i="18"/>
  <c r="BB11" i="18"/>
  <c r="BA11" i="18"/>
  <c r="AZ11" i="18"/>
  <c r="AY11" i="18"/>
  <c r="AX11" i="18"/>
  <c r="AW11" i="18"/>
  <c r="AV11" i="18"/>
  <c r="BB10" i="18"/>
  <c r="BA10" i="18"/>
  <c r="AZ10" i="18"/>
  <c r="AY10" i="18"/>
  <c r="AX10" i="18"/>
  <c r="AW10" i="18"/>
  <c r="AV10" i="18"/>
  <c r="BB9" i="18"/>
  <c r="BA9" i="18"/>
  <c r="AZ9" i="18"/>
  <c r="AY9" i="18"/>
  <c r="AX9" i="18"/>
  <c r="AW9" i="18"/>
  <c r="AV9" i="18"/>
  <c r="BB8" i="18"/>
  <c r="BA8" i="18"/>
  <c r="AZ8" i="18"/>
  <c r="AY8" i="18"/>
  <c r="AX8" i="18"/>
  <c r="AW8" i="18"/>
  <c r="AV8" i="18"/>
  <c r="BB7" i="18"/>
  <c r="BA7" i="18"/>
  <c r="AZ7" i="18"/>
  <c r="AY7" i="18"/>
  <c r="AX7" i="18"/>
  <c r="AW7" i="18"/>
  <c r="AV7" i="18"/>
  <c r="BB6" i="18"/>
  <c r="BA6" i="18"/>
  <c r="AZ6" i="18"/>
  <c r="AY6" i="18"/>
  <c r="AX6" i="18"/>
  <c r="AW6" i="18"/>
  <c r="AV6" i="18"/>
  <c r="BB5" i="18"/>
  <c r="BA5" i="18"/>
  <c r="AZ5" i="18"/>
  <c r="AY5" i="18"/>
  <c r="AX5" i="18"/>
  <c r="AW5" i="18"/>
  <c r="AV5" i="18"/>
  <c r="BF19" i="17"/>
  <c r="BF20" i="17"/>
  <c r="BF21" i="17"/>
  <c r="BF22" i="17"/>
  <c r="BF23" i="17"/>
  <c r="BF24" i="17"/>
  <c r="BF25" i="17"/>
  <c r="BF26" i="17"/>
  <c r="BF27" i="17"/>
  <c r="BF28" i="17"/>
  <c r="BF29" i="17"/>
  <c r="BF30" i="17"/>
  <c r="BF31" i="17"/>
  <c r="BF32" i="17"/>
  <c r="BF33" i="17"/>
  <c r="BF34" i="17"/>
  <c r="BF35" i="17"/>
  <c r="BF36" i="17"/>
  <c r="BF37" i="17"/>
  <c r="BF38" i="17"/>
  <c r="BF39" i="17"/>
  <c r="BF40" i="17"/>
  <c r="BF18" i="17"/>
  <c r="BF17" i="17"/>
  <c r="BF16" i="17"/>
  <c r="BF15" i="17"/>
  <c r="BF14" i="17"/>
  <c r="BF13" i="17"/>
  <c r="BF12" i="17"/>
  <c r="BF11" i="17"/>
  <c r="BF10" i="17"/>
  <c r="BF9" i="17"/>
  <c r="BF8" i="17"/>
  <c r="BF7" i="17"/>
  <c r="BF6" i="17"/>
  <c r="BF5" i="17"/>
  <c r="BD18" i="17"/>
  <c r="BD19" i="17"/>
  <c r="BD20" i="17"/>
  <c r="BD21" i="17"/>
  <c r="BD22" i="17"/>
  <c r="BD23" i="17"/>
  <c r="BD24" i="17"/>
  <c r="BD25" i="17"/>
  <c r="BD26" i="17"/>
  <c r="BD27" i="17"/>
  <c r="BD28" i="17"/>
  <c r="BD29" i="17"/>
  <c r="BD30" i="17"/>
  <c r="BD31" i="17"/>
  <c r="BD32" i="17"/>
  <c r="BD33" i="17"/>
  <c r="BD34" i="17"/>
  <c r="BD35" i="17"/>
  <c r="BD36" i="17"/>
  <c r="BD37" i="17"/>
  <c r="BD38" i="17"/>
  <c r="BD39" i="17"/>
  <c r="BD40" i="17"/>
  <c r="BD17" i="17"/>
  <c r="BD16" i="17"/>
  <c r="BD15" i="17"/>
  <c r="BD14" i="17"/>
  <c r="BD13" i="17"/>
  <c r="BD12" i="17"/>
  <c r="BD11" i="17"/>
  <c r="BD10" i="17"/>
  <c r="BD9" i="17"/>
  <c r="BD8" i="17"/>
  <c r="BD7" i="17"/>
  <c r="BD6" i="17"/>
  <c r="BD5" i="17"/>
  <c r="AV18" i="17"/>
  <c r="AW18" i="17"/>
  <c r="AX18" i="17"/>
  <c r="AY18" i="17"/>
  <c r="AZ18" i="17"/>
  <c r="BA18" i="17"/>
  <c r="BB18" i="17"/>
  <c r="AV19" i="17"/>
  <c r="AW19" i="17"/>
  <c r="AX19" i="17"/>
  <c r="AY19" i="17"/>
  <c r="AZ19" i="17"/>
  <c r="BA19" i="17"/>
  <c r="BB19" i="17"/>
  <c r="AV20" i="17"/>
  <c r="AW20" i="17"/>
  <c r="AX20" i="17"/>
  <c r="AY20" i="17"/>
  <c r="AZ20" i="17"/>
  <c r="BA20" i="17"/>
  <c r="BB20" i="17"/>
  <c r="AV21" i="17"/>
  <c r="AW21" i="17"/>
  <c r="AX21" i="17"/>
  <c r="AY21" i="17"/>
  <c r="AZ21" i="17"/>
  <c r="BA21" i="17"/>
  <c r="BB21" i="17"/>
  <c r="AV22" i="17"/>
  <c r="AW22" i="17"/>
  <c r="AX22" i="17"/>
  <c r="AY22" i="17"/>
  <c r="AZ22" i="17"/>
  <c r="BA22" i="17"/>
  <c r="BB22" i="17"/>
  <c r="AV23" i="17"/>
  <c r="AW23" i="17"/>
  <c r="AX23" i="17"/>
  <c r="AY23" i="17"/>
  <c r="AZ23" i="17"/>
  <c r="BA23" i="17"/>
  <c r="BB23" i="17"/>
  <c r="AV24" i="17"/>
  <c r="AW24" i="17"/>
  <c r="AX24" i="17"/>
  <c r="AY24" i="17"/>
  <c r="AZ24" i="17"/>
  <c r="BA24" i="17"/>
  <c r="BB24" i="17"/>
  <c r="AV25" i="17"/>
  <c r="AW25" i="17"/>
  <c r="AX25" i="17"/>
  <c r="AY25" i="17"/>
  <c r="AZ25" i="17"/>
  <c r="BA25" i="17"/>
  <c r="BB25" i="17"/>
  <c r="AV26" i="17"/>
  <c r="AW26" i="17"/>
  <c r="AX26" i="17"/>
  <c r="AY26" i="17"/>
  <c r="AZ26" i="17"/>
  <c r="BA26" i="17"/>
  <c r="BB26" i="17"/>
  <c r="AV27" i="17"/>
  <c r="AW27" i="17"/>
  <c r="AX27" i="17"/>
  <c r="AY27" i="17"/>
  <c r="AZ27" i="17"/>
  <c r="BA27" i="17"/>
  <c r="BB27" i="17"/>
  <c r="AV28" i="17"/>
  <c r="AW28" i="17"/>
  <c r="AX28" i="17"/>
  <c r="AY28" i="17"/>
  <c r="AZ28" i="17"/>
  <c r="BA28" i="17"/>
  <c r="BB28" i="17"/>
  <c r="AV29" i="17"/>
  <c r="AW29" i="17"/>
  <c r="AX29" i="17"/>
  <c r="AY29" i="17"/>
  <c r="AZ29" i="17"/>
  <c r="BA29" i="17"/>
  <c r="BB29" i="17"/>
  <c r="AV30" i="17"/>
  <c r="AW30" i="17"/>
  <c r="AX30" i="17"/>
  <c r="AY30" i="17"/>
  <c r="AZ30" i="17"/>
  <c r="BA30" i="17"/>
  <c r="BB30" i="17"/>
  <c r="AV31" i="17"/>
  <c r="AW31" i="17"/>
  <c r="AX31" i="17"/>
  <c r="AY31" i="17"/>
  <c r="AZ31" i="17"/>
  <c r="BA31" i="17"/>
  <c r="BB31" i="17"/>
  <c r="AV32" i="17"/>
  <c r="AW32" i="17"/>
  <c r="AX32" i="17"/>
  <c r="AY32" i="17"/>
  <c r="AZ32" i="17"/>
  <c r="BA32" i="17"/>
  <c r="BB32" i="17"/>
  <c r="AV33" i="17"/>
  <c r="AW33" i="17"/>
  <c r="AX33" i="17"/>
  <c r="AY33" i="17"/>
  <c r="AZ33" i="17"/>
  <c r="BA33" i="17"/>
  <c r="BB33" i="17"/>
  <c r="AV34" i="17"/>
  <c r="AW34" i="17"/>
  <c r="AX34" i="17"/>
  <c r="AY34" i="17"/>
  <c r="AZ34" i="17"/>
  <c r="BA34" i="17"/>
  <c r="BB34" i="17"/>
  <c r="AV35" i="17"/>
  <c r="AW35" i="17"/>
  <c r="AX35" i="17"/>
  <c r="AY35" i="17"/>
  <c r="AZ35" i="17"/>
  <c r="BA35" i="17"/>
  <c r="BB35" i="17"/>
  <c r="AV36" i="17"/>
  <c r="AW36" i="17"/>
  <c r="AX36" i="17"/>
  <c r="AY36" i="17"/>
  <c r="AZ36" i="17"/>
  <c r="BA36" i="17"/>
  <c r="BB36" i="17"/>
  <c r="AV37" i="17"/>
  <c r="AW37" i="17"/>
  <c r="AX37" i="17"/>
  <c r="AY37" i="17"/>
  <c r="AZ37" i="17"/>
  <c r="BA37" i="17"/>
  <c r="BB37" i="17"/>
  <c r="AV38" i="17"/>
  <c r="AW38" i="17"/>
  <c r="AX38" i="17"/>
  <c r="AY38" i="17"/>
  <c r="AZ38" i="17"/>
  <c r="BA38" i="17"/>
  <c r="BB38" i="17"/>
  <c r="AV39" i="17"/>
  <c r="AW39" i="17"/>
  <c r="AX39" i="17"/>
  <c r="AY39" i="17"/>
  <c r="AZ39" i="17"/>
  <c r="BA39" i="17"/>
  <c r="BB39" i="17"/>
  <c r="AV40" i="17"/>
  <c r="AW40" i="17"/>
  <c r="AX40" i="17"/>
  <c r="AY40" i="17"/>
  <c r="AZ40" i="17"/>
  <c r="BA40" i="17"/>
  <c r="BB40" i="17"/>
  <c r="BB17" i="17"/>
  <c r="BA17" i="17"/>
  <c r="AZ17" i="17"/>
  <c r="AY17" i="17"/>
  <c r="AX17" i="17"/>
  <c r="AW17" i="17"/>
  <c r="AV17" i="17"/>
  <c r="BB16" i="17"/>
  <c r="BA16" i="17"/>
  <c r="AZ16" i="17"/>
  <c r="AY16" i="17"/>
  <c r="AX16" i="17"/>
  <c r="AW16" i="17"/>
  <c r="AV16" i="17"/>
  <c r="BB15" i="17"/>
  <c r="BA15" i="17"/>
  <c r="AZ15" i="17"/>
  <c r="AY15" i="17"/>
  <c r="AX15" i="17"/>
  <c r="AW15" i="17"/>
  <c r="AV15" i="17"/>
  <c r="BB14" i="17"/>
  <c r="BA14" i="17"/>
  <c r="AZ14" i="17"/>
  <c r="AY14" i="17"/>
  <c r="AX14" i="17"/>
  <c r="AW14" i="17"/>
  <c r="AV14" i="17"/>
  <c r="BB13" i="17"/>
  <c r="BA13" i="17"/>
  <c r="AZ13" i="17"/>
  <c r="AY13" i="17"/>
  <c r="AX13" i="17"/>
  <c r="AW13" i="17"/>
  <c r="AV13" i="17"/>
  <c r="BB12" i="17"/>
  <c r="BA12" i="17"/>
  <c r="AZ12" i="17"/>
  <c r="AY12" i="17"/>
  <c r="AX12" i="17"/>
  <c r="AW12" i="17"/>
  <c r="AV12" i="17"/>
  <c r="BB11" i="17"/>
  <c r="BA11" i="17"/>
  <c r="AZ11" i="17"/>
  <c r="AY11" i="17"/>
  <c r="AX11" i="17"/>
  <c r="AW11" i="17"/>
  <c r="AV11" i="17"/>
  <c r="BB10" i="17"/>
  <c r="BA10" i="17"/>
  <c r="AZ10" i="17"/>
  <c r="AY10" i="17"/>
  <c r="AX10" i="17"/>
  <c r="AW10" i="17"/>
  <c r="AV10" i="17"/>
  <c r="BB9" i="17"/>
  <c r="BA9" i="17"/>
  <c r="AZ9" i="17"/>
  <c r="AY9" i="17"/>
  <c r="AX9" i="17"/>
  <c r="AW9" i="17"/>
  <c r="AV9" i="17"/>
  <c r="BB8" i="17"/>
  <c r="BA8" i="17"/>
  <c r="AZ8" i="17"/>
  <c r="AY8" i="17"/>
  <c r="AX8" i="17"/>
  <c r="AW8" i="17"/>
  <c r="AV8" i="17"/>
  <c r="BB7" i="17"/>
  <c r="BA7" i="17"/>
  <c r="AZ7" i="17"/>
  <c r="AY7" i="17"/>
  <c r="AX7" i="17"/>
  <c r="AW7" i="17"/>
  <c r="AV7" i="17"/>
  <c r="BB6" i="17"/>
  <c r="BA6" i="17"/>
  <c r="AZ6" i="17"/>
  <c r="AY6" i="17"/>
  <c r="AX6" i="17"/>
  <c r="AW6" i="17"/>
  <c r="AV6" i="17"/>
  <c r="BB5" i="17"/>
  <c r="BA5" i="17"/>
  <c r="AZ5" i="17"/>
  <c r="AY5" i="17"/>
  <c r="AX5" i="17"/>
  <c r="AW5" i="17"/>
  <c r="AV5" i="17"/>
  <c r="BF18" i="16"/>
  <c r="BF19" i="16"/>
  <c r="BF20" i="16"/>
  <c r="BF21" i="16"/>
  <c r="BF22" i="16"/>
  <c r="BF23" i="16"/>
  <c r="BF24" i="16"/>
  <c r="BF25" i="16"/>
  <c r="BF26" i="16"/>
  <c r="BF27" i="16"/>
  <c r="BF28" i="16"/>
  <c r="BF29" i="16"/>
  <c r="BF30" i="16"/>
  <c r="BF31" i="16"/>
  <c r="BF32" i="16"/>
  <c r="BF33" i="16"/>
  <c r="BF17" i="16"/>
  <c r="BF16" i="16"/>
  <c r="BF15" i="16"/>
  <c r="BF14" i="16"/>
  <c r="BF13" i="16"/>
  <c r="BF12" i="16"/>
  <c r="BF11" i="16"/>
  <c r="BF10" i="16"/>
  <c r="BF9" i="16"/>
  <c r="BF8" i="16"/>
  <c r="BF7" i="16"/>
  <c r="BF6" i="16"/>
  <c r="BF5" i="16"/>
  <c r="BD18" i="16"/>
  <c r="BD19" i="16"/>
  <c r="BD20" i="16"/>
  <c r="BD21" i="16"/>
  <c r="BD22" i="16"/>
  <c r="BD23" i="16"/>
  <c r="BD24" i="16"/>
  <c r="BD25" i="16"/>
  <c r="BD26" i="16"/>
  <c r="BD27" i="16"/>
  <c r="BD28" i="16"/>
  <c r="BD29" i="16"/>
  <c r="BD30" i="16"/>
  <c r="BD31" i="16"/>
  <c r="BD32" i="16"/>
  <c r="BD33" i="16"/>
  <c r="BD17" i="16"/>
  <c r="BD16" i="16"/>
  <c r="BD15" i="16"/>
  <c r="BD14" i="16"/>
  <c r="BD13" i="16"/>
  <c r="BD12" i="16"/>
  <c r="BD11" i="16"/>
  <c r="BD10" i="16"/>
  <c r="BD9" i="16"/>
  <c r="BD8" i="16"/>
  <c r="BD7" i="16"/>
  <c r="BD6" i="16"/>
  <c r="BD5" i="16"/>
  <c r="AV18" i="16"/>
  <c r="AW18" i="16"/>
  <c r="AX18" i="16"/>
  <c r="AY18" i="16"/>
  <c r="AZ18" i="16"/>
  <c r="BA18" i="16"/>
  <c r="BB18" i="16"/>
  <c r="AV19" i="16"/>
  <c r="AW19" i="16"/>
  <c r="AX19" i="16"/>
  <c r="AY19" i="16"/>
  <c r="AZ19" i="16"/>
  <c r="BA19" i="16"/>
  <c r="BB19" i="16"/>
  <c r="AV20" i="16"/>
  <c r="AW20" i="16"/>
  <c r="AX20" i="16"/>
  <c r="AY20" i="16"/>
  <c r="AZ20" i="16"/>
  <c r="BA20" i="16"/>
  <c r="BB20" i="16"/>
  <c r="AV21" i="16"/>
  <c r="AW21" i="16"/>
  <c r="AX21" i="16"/>
  <c r="AY21" i="16"/>
  <c r="AZ21" i="16"/>
  <c r="BA21" i="16"/>
  <c r="BB21" i="16"/>
  <c r="AV22" i="16"/>
  <c r="AW22" i="16"/>
  <c r="AX22" i="16"/>
  <c r="AY22" i="16"/>
  <c r="AZ22" i="16"/>
  <c r="BA22" i="16"/>
  <c r="BB22" i="16"/>
  <c r="AV23" i="16"/>
  <c r="AW23" i="16"/>
  <c r="AX23" i="16"/>
  <c r="AY23" i="16"/>
  <c r="AZ23" i="16"/>
  <c r="BA23" i="16"/>
  <c r="BB23" i="16"/>
  <c r="AV24" i="16"/>
  <c r="AW24" i="16"/>
  <c r="AX24" i="16"/>
  <c r="AY24" i="16"/>
  <c r="AZ24" i="16"/>
  <c r="BA24" i="16"/>
  <c r="BB24" i="16"/>
  <c r="AV25" i="16"/>
  <c r="AW25" i="16"/>
  <c r="AX25" i="16"/>
  <c r="AY25" i="16"/>
  <c r="AZ25" i="16"/>
  <c r="BA25" i="16"/>
  <c r="BB25" i="16"/>
  <c r="AV26" i="16"/>
  <c r="AW26" i="16"/>
  <c r="AX26" i="16"/>
  <c r="AY26" i="16"/>
  <c r="AZ26" i="16"/>
  <c r="BA26" i="16"/>
  <c r="BB26" i="16"/>
  <c r="AV27" i="16"/>
  <c r="AW27" i="16"/>
  <c r="AX27" i="16"/>
  <c r="AY27" i="16"/>
  <c r="AZ27" i="16"/>
  <c r="BA27" i="16"/>
  <c r="BB27" i="16"/>
  <c r="AV28" i="16"/>
  <c r="AW28" i="16"/>
  <c r="AX28" i="16"/>
  <c r="AY28" i="16"/>
  <c r="AZ28" i="16"/>
  <c r="BA28" i="16"/>
  <c r="BB28" i="16"/>
  <c r="AV29" i="16"/>
  <c r="AW29" i="16"/>
  <c r="AX29" i="16"/>
  <c r="AY29" i="16"/>
  <c r="AZ29" i="16"/>
  <c r="BA29" i="16"/>
  <c r="BB29" i="16"/>
  <c r="AV30" i="16"/>
  <c r="AW30" i="16"/>
  <c r="AX30" i="16"/>
  <c r="AY30" i="16"/>
  <c r="AZ30" i="16"/>
  <c r="BA30" i="16"/>
  <c r="BB30" i="16"/>
  <c r="AV31" i="16"/>
  <c r="AW31" i="16"/>
  <c r="AX31" i="16"/>
  <c r="AY31" i="16"/>
  <c r="AZ31" i="16"/>
  <c r="BA31" i="16"/>
  <c r="BB31" i="16"/>
  <c r="AV32" i="16"/>
  <c r="AW32" i="16"/>
  <c r="AX32" i="16"/>
  <c r="AY32" i="16"/>
  <c r="AZ32" i="16"/>
  <c r="BA32" i="16"/>
  <c r="BB32" i="16"/>
  <c r="AV33" i="16"/>
  <c r="AW33" i="16"/>
  <c r="AX33" i="16"/>
  <c r="AY33" i="16"/>
  <c r="AZ33" i="16"/>
  <c r="BA33" i="16"/>
  <c r="BB33" i="16"/>
  <c r="BB17" i="16"/>
  <c r="BA17" i="16"/>
  <c r="AZ17" i="16"/>
  <c r="AY17" i="16"/>
  <c r="AX17" i="16"/>
  <c r="AW17" i="16"/>
  <c r="AV17" i="16"/>
  <c r="BB16" i="16"/>
  <c r="BA16" i="16"/>
  <c r="AZ16" i="16"/>
  <c r="AY16" i="16"/>
  <c r="AX16" i="16"/>
  <c r="AW16" i="16"/>
  <c r="AV16" i="16"/>
  <c r="BB15" i="16"/>
  <c r="BA15" i="16"/>
  <c r="AZ15" i="16"/>
  <c r="AY15" i="16"/>
  <c r="AX15" i="16"/>
  <c r="AW15" i="16"/>
  <c r="AV15" i="16"/>
  <c r="BB14" i="16"/>
  <c r="BA14" i="16"/>
  <c r="AZ14" i="16"/>
  <c r="AY14" i="16"/>
  <c r="AX14" i="16"/>
  <c r="AW14" i="16"/>
  <c r="AV14" i="16"/>
  <c r="BB13" i="16"/>
  <c r="BA13" i="16"/>
  <c r="AZ13" i="16"/>
  <c r="AY13" i="16"/>
  <c r="AX13" i="16"/>
  <c r="AW13" i="16"/>
  <c r="AV13" i="16"/>
  <c r="BB12" i="16"/>
  <c r="BA12" i="16"/>
  <c r="AZ12" i="16"/>
  <c r="AY12" i="16"/>
  <c r="AX12" i="16"/>
  <c r="AW12" i="16"/>
  <c r="AV12" i="16"/>
  <c r="BB11" i="16"/>
  <c r="BA11" i="16"/>
  <c r="AZ11" i="16"/>
  <c r="AY11" i="16"/>
  <c r="AX11" i="16"/>
  <c r="AW11" i="16"/>
  <c r="AV11" i="16"/>
  <c r="BB10" i="16"/>
  <c r="BA10" i="16"/>
  <c r="AZ10" i="16"/>
  <c r="AY10" i="16"/>
  <c r="AX10" i="16"/>
  <c r="AW10" i="16"/>
  <c r="AV10" i="16"/>
  <c r="BB9" i="16"/>
  <c r="BA9" i="16"/>
  <c r="AZ9" i="16"/>
  <c r="AY9" i="16"/>
  <c r="AX9" i="16"/>
  <c r="AW9" i="16"/>
  <c r="AV9" i="16"/>
  <c r="BB8" i="16"/>
  <c r="BA8" i="16"/>
  <c r="AZ8" i="16"/>
  <c r="AY8" i="16"/>
  <c r="AX8" i="16"/>
  <c r="AW8" i="16"/>
  <c r="AV8" i="16"/>
  <c r="BB7" i="16"/>
  <c r="BA7" i="16"/>
  <c r="AZ7" i="16"/>
  <c r="AY7" i="16"/>
  <c r="AX7" i="16"/>
  <c r="AW7" i="16"/>
  <c r="AV7" i="16"/>
  <c r="BB6" i="16"/>
  <c r="BA6" i="16"/>
  <c r="AZ6" i="16"/>
  <c r="AY6" i="16"/>
  <c r="AX6" i="16"/>
  <c r="AW6" i="16"/>
  <c r="AV6" i="16"/>
  <c r="BB5" i="16"/>
  <c r="BA5" i="16"/>
  <c r="AZ5" i="16"/>
  <c r="AY5" i="16"/>
  <c r="AX5" i="16"/>
  <c r="AW5" i="16"/>
  <c r="AV5" i="16"/>
  <c r="BF18" i="14"/>
  <c r="BF19" i="14"/>
  <c r="BF20" i="14"/>
  <c r="BF21" i="14"/>
  <c r="BF22" i="14"/>
  <c r="BF23" i="14"/>
  <c r="BF24" i="14"/>
  <c r="BF25" i="14"/>
  <c r="BF26" i="14"/>
  <c r="BF27" i="14"/>
  <c r="BF28" i="14"/>
  <c r="BF29" i="14"/>
  <c r="BF30" i="14"/>
  <c r="BF31" i="14"/>
  <c r="BF32" i="14"/>
  <c r="BF33" i="14"/>
  <c r="BF34" i="14"/>
  <c r="BF35" i="14"/>
  <c r="BF36" i="14"/>
  <c r="BF37" i="14"/>
  <c r="BF38" i="14"/>
  <c r="BF39" i="14"/>
  <c r="BF40" i="14"/>
  <c r="BF41" i="14"/>
  <c r="BF42" i="14"/>
  <c r="BF43" i="14"/>
  <c r="BF44" i="14"/>
  <c r="BF45" i="14"/>
  <c r="BF46" i="14"/>
  <c r="BF47" i="14"/>
  <c r="BF48" i="14"/>
  <c r="BF49" i="14"/>
  <c r="BF50" i="14"/>
  <c r="BF51" i="14"/>
  <c r="BF52" i="14"/>
  <c r="BF53" i="14"/>
  <c r="BF54" i="14"/>
  <c r="BF55" i="14"/>
  <c r="BF56" i="14"/>
  <c r="BF57" i="14"/>
  <c r="BF58" i="14"/>
  <c r="BF59" i="14"/>
  <c r="BF60" i="14"/>
  <c r="BF61" i="14"/>
  <c r="BF62" i="14"/>
  <c r="BF63" i="14"/>
  <c r="BF64" i="14"/>
  <c r="BF65" i="14"/>
  <c r="BF66" i="14"/>
  <c r="BF67" i="14"/>
  <c r="BF68" i="14"/>
  <c r="BF69" i="14"/>
  <c r="BF70" i="14"/>
  <c r="BF71" i="14"/>
  <c r="BF72" i="14"/>
  <c r="BF73" i="14"/>
  <c r="BF74" i="14"/>
  <c r="BF75" i="14"/>
  <c r="BF76" i="14"/>
  <c r="BF77" i="14"/>
  <c r="BF78" i="14"/>
  <c r="BF79" i="14"/>
  <c r="BF80" i="14"/>
  <c r="BF81" i="14"/>
  <c r="BF17" i="14"/>
  <c r="BF16" i="14"/>
  <c r="BF15" i="14"/>
  <c r="BF14" i="14"/>
  <c r="BF13" i="14"/>
  <c r="BF12" i="14"/>
  <c r="BF11" i="14"/>
  <c r="BF10" i="14"/>
  <c r="BF9" i="14"/>
  <c r="BF8" i="14"/>
  <c r="BF7" i="14"/>
  <c r="BF6" i="14"/>
  <c r="BF5" i="14"/>
  <c r="BD17" i="14"/>
  <c r="BD18" i="14"/>
  <c r="BD19" i="14"/>
  <c r="BD20" i="14"/>
  <c r="BD21" i="14"/>
  <c r="BD22" i="14"/>
  <c r="BD23" i="14"/>
  <c r="BD24" i="14"/>
  <c r="BD25" i="14"/>
  <c r="BD26" i="14"/>
  <c r="BD27" i="14"/>
  <c r="BD28" i="14"/>
  <c r="BD29" i="14"/>
  <c r="BD30" i="14"/>
  <c r="BD31" i="14"/>
  <c r="BD32" i="14"/>
  <c r="BD33" i="14"/>
  <c r="BD34" i="14"/>
  <c r="BD35" i="14"/>
  <c r="BD36" i="14"/>
  <c r="BD37" i="14"/>
  <c r="BD38" i="14"/>
  <c r="BD39" i="14"/>
  <c r="BD40" i="14"/>
  <c r="BD41" i="14"/>
  <c r="BD42" i="14"/>
  <c r="BD43" i="14"/>
  <c r="BD44" i="14"/>
  <c r="BD45" i="14"/>
  <c r="BD46" i="14"/>
  <c r="BD47" i="14"/>
  <c r="BD48" i="14"/>
  <c r="BD49" i="14"/>
  <c r="BD50" i="14"/>
  <c r="BD51" i="14"/>
  <c r="BD52" i="14"/>
  <c r="BD53" i="14"/>
  <c r="BD54" i="14"/>
  <c r="BD55" i="14"/>
  <c r="BD56" i="14"/>
  <c r="BD57" i="14"/>
  <c r="BD58" i="14"/>
  <c r="BD59" i="14"/>
  <c r="BD60" i="14"/>
  <c r="BD61" i="14"/>
  <c r="BD62" i="14"/>
  <c r="BD63" i="14"/>
  <c r="BD64" i="14"/>
  <c r="BD65" i="14"/>
  <c r="BD66" i="14"/>
  <c r="BD67" i="14"/>
  <c r="BD68" i="14"/>
  <c r="BD69" i="14"/>
  <c r="BD70" i="14"/>
  <c r="BD71" i="14"/>
  <c r="BD72" i="14"/>
  <c r="BD73" i="14"/>
  <c r="BD74" i="14"/>
  <c r="BD75" i="14"/>
  <c r="BD76" i="14"/>
  <c r="BD77" i="14"/>
  <c r="BD78" i="14"/>
  <c r="BD79" i="14"/>
  <c r="BD80" i="14"/>
  <c r="BD81" i="14"/>
  <c r="BD16" i="14"/>
  <c r="BD15" i="14"/>
  <c r="BD14" i="14"/>
  <c r="BD13" i="14"/>
  <c r="BD12" i="14"/>
  <c r="BD11" i="14"/>
  <c r="BD10" i="14"/>
  <c r="BD9" i="14"/>
  <c r="BD8" i="14"/>
  <c r="BD7" i="14"/>
  <c r="BD6" i="14"/>
  <c r="BD5" i="14"/>
  <c r="AV16" i="14"/>
  <c r="AW16" i="14"/>
  <c r="AX16" i="14"/>
  <c r="AY16" i="14"/>
  <c r="AZ16" i="14"/>
  <c r="BA16" i="14"/>
  <c r="BB16" i="14"/>
  <c r="AV17" i="14"/>
  <c r="AW17" i="14"/>
  <c r="AX17" i="14"/>
  <c r="AY17" i="14"/>
  <c r="AZ17" i="14"/>
  <c r="BA17" i="14"/>
  <c r="BB17" i="14"/>
  <c r="AV18" i="14"/>
  <c r="AW18" i="14"/>
  <c r="AX18" i="14"/>
  <c r="AY18" i="14"/>
  <c r="AZ18" i="14"/>
  <c r="BA18" i="14"/>
  <c r="BB18" i="14"/>
  <c r="AV19" i="14"/>
  <c r="AW19" i="14"/>
  <c r="AX19" i="14"/>
  <c r="AY19" i="14"/>
  <c r="AZ19" i="14"/>
  <c r="BA19" i="14"/>
  <c r="BB19" i="14"/>
  <c r="AV20" i="14"/>
  <c r="AW20" i="14"/>
  <c r="AX20" i="14"/>
  <c r="AY20" i="14"/>
  <c r="AZ20" i="14"/>
  <c r="BA20" i="14"/>
  <c r="BB20" i="14"/>
  <c r="AV21" i="14"/>
  <c r="AW21" i="14"/>
  <c r="AX21" i="14"/>
  <c r="AY21" i="14"/>
  <c r="AZ21" i="14"/>
  <c r="BA21" i="14"/>
  <c r="BB21" i="14"/>
  <c r="AV22" i="14"/>
  <c r="AW22" i="14"/>
  <c r="AX22" i="14"/>
  <c r="AY22" i="14"/>
  <c r="AZ22" i="14"/>
  <c r="BA22" i="14"/>
  <c r="BB22" i="14"/>
  <c r="AV23" i="14"/>
  <c r="AW23" i="14"/>
  <c r="AX23" i="14"/>
  <c r="AY23" i="14"/>
  <c r="AZ23" i="14"/>
  <c r="BA23" i="14"/>
  <c r="BB23" i="14"/>
  <c r="AV24" i="14"/>
  <c r="AW24" i="14"/>
  <c r="AX24" i="14"/>
  <c r="AY24" i="14"/>
  <c r="AZ24" i="14"/>
  <c r="BA24" i="14"/>
  <c r="BB24" i="14"/>
  <c r="AV25" i="14"/>
  <c r="AW25" i="14"/>
  <c r="AX25" i="14"/>
  <c r="AY25" i="14"/>
  <c r="AZ25" i="14"/>
  <c r="BA25" i="14"/>
  <c r="BB25" i="14"/>
  <c r="AV26" i="14"/>
  <c r="AW26" i="14"/>
  <c r="AX26" i="14"/>
  <c r="AY26" i="14"/>
  <c r="AZ26" i="14"/>
  <c r="BA26" i="14"/>
  <c r="BB26" i="14"/>
  <c r="AV27" i="14"/>
  <c r="AW27" i="14"/>
  <c r="AX27" i="14"/>
  <c r="AY27" i="14"/>
  <c r="AZ27" i="14"/>
  <c r="BA27" i="14"/>
  <c r="BB27" i="14"/>
  <c r="AV28" i="14"/>
  <c r="AW28" i="14"/>
  <c r="AX28" i="14"/>
  <c r="AY28" i="14"/>
  <c r="AZ28" i="14"/>
  <c r="BA28" i="14"/>
  <c r="BB28" i="14"/>
  <c r="AV29" i="14"/>
  <c r="AW29" i="14"/>
  <c r="AX29" i="14"/>
  <c r="AY29" i="14"/>
  <c r="AZ29" i="14"/>
  <c r="BA29" i="14"/>
  <c r="BB29" i="14"/>
  <c r="AV30" i="14"/>
  <c r="AW30" i="14"/>
  <c r="AX30" i="14"/>
  <c r="AY30" i="14"/>
  <c r="AZ30" i="14"/>
  <c r="BA30" i="14"/>
  <c r="BB30" i="14"/>
  <c r="AV31" i="14"/>
  <c r="AW31" i="14"/>
  <c r="AX31" i="14"/>
  <c r="AY31" i="14"/>
  <c r="AZ31" i="14"/>
  <c r="BA31" i="14"/>
  <c r="BB31" i="14"/>
  <c r="AV32" i="14"/>
  <c r="AW32" i="14"/>
  <c r="AX32" i="14"/>
  <c r="AY32" i="14"/>
  <c r="AZ32" i="14"/>
  <c r="BA32" i="14"/>
  <c r="BB32" i="14"/>
  <c r="AV33" i="14"/>
  <c r="AW33" i="14"/>
  <c r="AX33" i="14"/>
  <c r="AY33" i="14"/>
  <c r="AZ33" i="14"/>
  <c r="BA33" i="14"/>
  <c r="BB33" i="14"/>
  <c r="AV34" i="14"/>
  <c r="AW34" i="14"/>
  <c r="AX34" i="14"/>
  <c r="AY34" i="14"/>
  <c r="AZ34" i="14"/>
  <c r="BA34" i="14"/>
  <c r="BB34" i="14"/>
  <c r="AV35" i="14"/>
  <c r="AW35" i="14"/>
  <c r="AX35" i="14"/>
  <c r="AY35" i="14"/>
  <c r="AZ35" i="14"/>
  <c r="BA35" i="14"/>
  <c r="BB35" i="14"/>
  <c r="AV36" i="14"/>
  <c r="AW36" i="14"/>
  <c r="AX36" i="14"/>
  <c r="AY36" i="14"/>
  <c r="AZ36" i="14"/>
  <c r="BA36" i="14"/>
  <c r="BB36" i="14"/>
  <c r="AV37" i="14"/>
  <c r="AW37" i="14"/>
  <c r="AX37" i="14"/>
  <c r="AY37" i="14"/>
  <c r="AZ37" i="14"/>
  <c r="BA37" i="14"/>
  <c r="BB37" i="14"/>
  <c r="AV38" i="14"/>
  <c r="AW38" i="14"/>
  <c r="AX38" i="14"/>
  <c r="AY38" i="14"/>
  <c r="AZ38" i="14"/>
  <c r="BA38" i="14"/>
  <c r="BB38" i="14"/>
  <c r="AV39" i="14"/>
  <c r="AW39" i="14"/>
  <c r="AX39" i="14"/>
  <c r="AY39" i="14"/>
  <c r="AZ39" i="14"/>
  <c r="BA39" i="14"/>
  <c r="BB39" i="14"/>
  <c r="AV40" i="14"/>
  <c r="AW40" i="14"/>
  <c r="AX40" i="14"/>
  <c r="AY40" i="14"/>
  <c r="AZ40" i="14"/>
  <c r="BA40" i="14"/>
  <c r="BB40" i="14"/>
  <c r="AV41" i="14"/>
  <c r="AW41" i="14"/>
  <c r="AX41" i="14"/>
  <c r="AY41" i="14"/>
  <c r="AZ41" i="14"/>
  <c r="BA41" i="14"/>
  <c r="BB41" i="14"/>
  <c r="AV42" i="14"/>
  <c r="AW42" i="14"/>
  <c r="AX42" i="14"/>
  <c r="AY42" i="14"/>
  <c r="AZ42" i="14"/>
  <c r="BA42" i="14"/>
  <c r="BB42" i="14"/>
  <c r="AV43" i="14"/>
  <c r="AW43" i="14"/>
  <c r="AX43" i="14"/>
  <c r="AY43" i="14"/>
  <c r="AZ43" i="14"/>
  <c r="BA43" i="14"/>
  <c r="BB43" i="14"/>
  <c r="AV44" i="14"/>
  <c r="AW44" i="14"/>
  <c r="AX44" i="14"/>
  <c r="AY44" i="14"/>
  <c r="AZ44" i="14"/>
  <c r="BA44" i="14"/>
  <c r="BB44" i="14"/>
  <c r="AV45" i="14"/>
  <c r="AW45" i="14"/>
  <c r="AX45" i="14"/>
  <c r="AY45" i="14"/>
  <c r="AZ45" i="14"/>
  <c r="BA45" i="14"/>
  <c r="BB45" i="14"/>
  <c r="AV46" i="14"/>
  <c r="AW46" i="14"/>
  <c r="AX46" i="14"/>
  <c r="AY46" i="14"/>
  <c r="AZ46" i="14"/>
  <c r="BA46" i="14"/>
  <c r="BB46" i="14"/>
  <c r="AV47" i="14"/>
  <c r="AW47" i="14"/>
  <c r="AX47" i="14"/>
  <c r="AY47" i="14"/>
  <c r="AZ47" i="14"/>
  <c r="BA47" i="14"/>
  <c r="BB47" i="14"/>
  <c r="AV48" i="14"/>
  <c r="AW48" i="14"/>
  <c r="AX48" i="14"/>
  <c r="AY48" i="14"/>
  <c r="AZ48" i="14"/>
  <c r="BA48" i="14"/>
  <c r="BB48" i="14"/>
  <c r="AV49" i="14"/>
  <c r="AW49" i="14"/>
  <c r="AX49" i="14"/>
  <c r="AY49" i="14"/>
  <c r="AZ49" i="14"/>
  <c r="BA49" i="14"/>
  <c r="BB49" i="14"/>
  <c r="AV50" i="14"/>
  <c r="AW50" i="14"/>
  <c r="AX50" i="14"/>
  <c r="AY50" i="14"/>
  <c r="AZ50" i="14"/>
  <c r="BA50" i="14"/>
  <c r="BB50" i="14"/>
  <c r="AV51" i="14"/>
  <c r="AW51" i="14"/>
  <c r="AX51" i="14"/>
  <c r="AY51" i="14"/>
  <c r="AZ51" i="14"/>
  <c r="BA51" i="14"/>
  <c r="BB51" i="14"/>
  <c r="AV52" i="14"/>
  <c r="AW52" i="14"/>
  <c r="AX52" i="14"/>
  <c r="AY52" i="14"/>
  <c r="AZ52" i="14"/>
  <c r="BA52" i="14"/>
  <c r="BB52" i="14"/>
  <c r="AV53" i="14"/>
  <c r="AW53" i="14"/>
  <c r="AX53" i="14"/>
  <c r="AY53" i="14"/>
  <c r="AZ53" i="14"/>
  <c r="BA53" i="14"/>
  <c r="BB53" i="14"/>
  <c r="AV54" i="14"/>
  <c r="AW54" i="14"/>
  <c r="AX54" i="14"/>
  <c r="AY54" i="14"/>
  <c r="AZ54" i="14"/>
  <c r="BA54" i="14"/>
  <c r="BB54" i="14"/>
  <c r="AV55" i="14"/>
  <c r="AW55" i="14"/>
  <c r="AX55" i="14"/>
  <c r="AY55" i="14"/>
  <c r="AZ55" i="14"/>
  <c r="BA55" i="14"/>
  <c r="BB55" i="14"/>
  <c r="AV56" i="14"/>
  <c r="AW56" i="14"/>
  <c r="AX56" i="14"/>
  <c r="AY56" i="14"/>
  <c r="AZ56" i="14"/>
  <c r="BA56" i="14"/>
  <c r="BB56" i="14"/>
  <c r="AV57" i="14"/>
  <c r="AW57" i="14"/>
  <c r="AX57" i="14"/>
  <c r="AY57" i="14"/>
  <c r="AZ57" i="14"/>
  <c r="BA57" i="14"/>
  <c r="BB57" i="14"/>
  <c r="AV58" i="14"/>
  <c r="AW58" i="14"/>
  <c r="AX58" i="14"/>
  <c r="AY58" i="14"/>
  <c r="AZ58" i="14"/>
  <c r="BA58" i="14"/>
  <c r="BB58" i="14"/>
  <c r="AV59" i="14"/>
  <c r="AW59" i="14"/>
  <c r="AX59" i="14"/>
  <c r="AY59" i="14"/>
  <c r="AZ59" i="14"/>
  <c r="BA59" i="14"/>
  <c r="BB59" i="14"/>
  <c r="AV60" i="14"/>
  <c r="AW60" i="14"/>
  <c r="AX60" i="14"/>
  <c r="AY60" i="14"/>
  <c r="AZ60" i="14"/>
  <c r="BA60" i="14"/>
  <c r="BB60" i="14"/>
  <c r="AV61" i="14"/>
  <c r="AW61" i="14"/>
  <c r="AX61" i="14"/>
  <c r="AY61" i="14"/>
  <c r="AZ61" i="14"/>
  <c r="BA61" i="14"/>
  <c r="BB61" i="14"/>
  <c r="AV62" i="14"/>
  <c r="AW62" i="14"/>
  <c r="AX62" i="14"/>
  <c r="AY62" i="14"/>
  <c r="AZ62" i="14"/>
  <c r="BA62" i="14"/>
  <c r="BB62" i="14"/>
  <c r="AV63" i="14"/>
  <c r="AW63" i="14"/>
  <c r="AX63" i="14"/>
  <c r="AY63" i="14"/>
  <c r="AZ63" i="14"/>
  <c r="BA63" i="14"/>
  <c r="BB63" i="14"/>
  <c r="AV64" i="14"/>
  <c r="AW64" i="14"/>
  <c r="AX64" i="14"/>
  <c r="AY64" i="14"/>
  <c r="AZ64" i="14"/>
  <c r="BA64" i="14"/>
  <c r="BB64" i="14"/>
  <c r="AV65" i="14"/>
  <c r="AW65" i="14"/>
  <c r="AX65" i="14"/>
  <c r="AY65" i="14"/>
  <c r="AZ65" i="14"/>
  <c r="BA65" i="14"/>
  <c r="BB65" i="14"/>
  <c r="AV66" i="14"/>
  <c r="AW66" i="14"/>
  <c r="AX66" i="14"/>
  <c r="AY66" i="14"/>
  <c r="AZ66" i="14"/>
  <c r="BA66" i="14"/>
  <c r="BB66" i="14"/>
  <c r="AV67" i="14"/>
  <c r="AW67" i="14"/>
  <c r="AX67" i="14"/>
  <c r="AY67" i="14"/>
  <c r="AZ67" i="14"/>
  <c r="BA67" i="14"/>
  <c r="BB67" i="14"/>
  <c r="AV68" i="14"/>
  <c r="AW68" i="14"/>
  <c r="AX68" i="14"/>
  <c r="AY68" i="14"/>
  <c r="AZ68" i="14"/>
  <c r="BA68" i="14"/>
  <c r="BB68" i="14"/>
  <c r="AV69" i="14"/>
  <c r="AW69" i="14"/>
  <c r="AX69" i="14"/>
  <c r="AY69" i="14"/>
  <c r="AZ69" i="14"/>
  <c r="BA69" i="14"/>
  <c r="BB69" i="14"/>
  <c r="AV70" i="14"/>
  <c r="AW70" i="14"/>
  <c r="AX70" i="14"/>
  <c r="AY70" i="14"/>
  <c r="AZ70" i="14"/>
  <c r="BA70" i="14"/>
  <c r="BB70" i="14"/>
  <c r="AV71" i="14"/>
  <c r="AW71" i="14"/>
  <c r="AX71" i="14"/>
  <c r="AY71" i="14"/>
  <c r="AZ71" i="14"/>
  <c r="BA71" i="14"/>
  <c r="BB71" i="14"/>
  <c r="AV72" i="14"/>
  <c r="AW72" i="14"/>
  <c r="AX72" i="14"/>
  <c r="AY72" i="14"/>
  <c r="AZ72" i="14"/>
  <c r="BA72" i="14"/>
  <c r="BB72" i="14"/>
  <c r="AV73" i="14"/>
  <c r="AW73" i="14"/>
  <c r="AX73" i="14"/>
  <c r="AY73" i="14"/>
  <c r="AZ73" i="14"/>
  <c r="BA73" i="14"/>
  <c r="BB73" i="14"/>
  <c r="AV74" i="14"/>
  <c r="AW74" i="14"/>
  <c r="AX74" i="14"/>
  <c r="AY74" i="14"/>
  <c r="AZ74" i="14"/>
  <c r="BA74" i="14"/>
  <c r="BB74" i="14"/>
  <c r="AV75" i="14"/>
  <c r="AW75" i="14"/>
  <c r="AX75" i="14"/>
  <c r="AY75" i="14"/>
  <c r="AZ75" i="14"/>
  <c r="BA75" i="14"/>
  <c r="BB75" i="14"/>
  <c r="AV76" i="14"/>
  <c r="AW76" i="14"/>
  <c r="AX76" i="14"/>
  <c r="AY76" i="14"/>
  <c r="AZ76" i="14"/>
  <c r="BA76" i="14"/>
  <c r="BB76" i="14"/>
  <c r="AV77" i="14"/>
  <c r="AW77" i="14"/>
  <c r="AX77" i="14"/>
  <c r="AY77" i="14"/>
  <c r="AZ77" i="14"/>
  <c r="BA77" i="14"/>
  <c r="BB77" i="14"/>
  <c r="AV78" i="14"/>
  <c r="AW78" i="14"/>
  <c r="AX78" i="14"/>
  <c r="AY78" i="14"/>
  <c r="AZ78" i="14"/>
  <c r="BA78" i="14"/>
  <c r="BB78" i="14"/>
  <c r="AV79" i="14"/>
  <c r="AW79" i="14"/>
  <c r="AX79" i="14"/>
  <c r="AY79" i="14"/>
  <c r="AZ79" i="14"/>
  <c r="BA79" i="14"/>
  <c r="BB79" i="14"/>
  <c r="AV80" i="14"/>
  <c r="AW80" i="14"/>
  <c r="AX80" i="14"/>
  <c r="AY80" i="14"/>
  <c r="AZ80" i="14"/>
  <c r="BA80" i="14"/>
  <c r="BB80" i="14"/>
  <c r="AV81" i="14"/>
  <c r="AW81" i="14"/>
  <c r="AX81" i="14"/>
  <c r="AY81" i="14"/>
  <c r="AZ81" i="14"/>
  <c r="BA81" i="14"/>
  <c r="BB81" i="14"/>
  <c r="BB15" i="14"/>
  <c r="BA15" i="14"/>
  <c r="AZ15" i="14"/>
  <c r="AY15" i="14"/>
  <c r="AX15" i="14"/>
  <c r="AW15" i="14"/>
  <c r="AV15" i="14"/>
  <c r="BB14" i="14"/>
  <c r="BA14" i="14"/>
  <c r="AZ14" i="14"/>
  <c r="AY14" i="14"/>
  <c r="AX14" i="14"/>
  <c r="AW14" i="14"/>
  <c r="AV14" i="14"/>
  <c r="BB13" i="14"/>
  <c r="BA13" i="14"/>
  <c r="AZ13" i="14"/>
  <c r="AY13" i="14"/>
  <c r="AX13" i="14"/>
  <c r="AW13" i="14"/>
  <c r="AV13" i="14"/>
  <c r="BB12" i="14"/>
  <c r="BA12" i="14"/>
  <c r="AZ12" i="14"/>
  <c r="AY12" i="14"/>
  <c r="AX12" i="14"/>
  <c r="AW12" i="14"/>
  <c r="AV12" i="14"/>
  <c r="BB11" i="14"/>
  <c r="BA11" i="14"/>
  <c r="AZ11" i="14"/>
  <c r="AY11" i="14"/>
  <c r="AX11" i="14"/>
  <c r="AW11" i="14"/>
  <c r="AV11" i="14"/>
  <c r="BB10" i="14"/>
  <c r="BA10" i="14"/>
  <c r="AZ10" i="14"/>
  <c r="AY10" i="14"/>
  <c r="AX10" i="14"/>
  <c r="AW10" i="14"/>
  <c r="AV10" i="14"/>
  <c r="BB9" i="14"/>
  <c r="BA9" i="14"/>
  <c r="AZ9" i="14"/>
  <c r="AY9" i="14"/>
  <c r="AX9" i="14"/>
  <c r="AW9" i="14"/>
  <c r="AV9" i="14"/>
  <c r="BB8" i="14"/>
  <c r="BA8" i="14"/>
  <c r="AZ8" i="14"/>
  <c r="AY8" i="14"/>
  <c r="AX8" i="14"/>
  <c r="AW8" i="14"/>
  <c r="AV8" i="14"/>
  <c r="BB7" i="14"/>
  <c r="BA7" i="14"/>
  <c r="AZ7" i="14"/>
  <c r="AY7" i="14"/>
  <c r="AX7" i="14"/>
  <c r="AW7" i="14"/>
  <c r="AV7" i="14"/>
  <c r="BB6" i="14"/>
  <c r="BA6" i="14"/>
  <c r="AZ6" i="14"/>
  <c r="AY6" i="14"/>
  <c r="AX6" i="14"/>
  <c r="AW6" i="14"/>
  <c r="AV6" i="14"/>
  <c r="BB5" i="14"/>
  <c r="BA5" i="14"/>
  <c r="AZ5" i="14"/>
  <c r="AY5" i="14"/>
  <c r="AX5" i="14"/>
  <c r="AW5" i="14"/>
  <c r="AV5" i="14"/>
  <c r="BF19" i="45"/>
  <c r="BF20" i="45"/>
  <c r="BF21" i="45"/>
  <c r="BF22" i="45"/>
  <c r="BF23" i="45"/>
  <c r="BF24" i="45"/>
  <c r="BF25" i="45"/>
  <c r="BF26" i="45"/>
  <c r="BF18" i="45"/>
  <c r="BF17" i="45"/>
  <c r="BF16" i="45"/>
  <c r="BF15" i="45"/>
  <c r="BF14" i="45"/>
  <c r="BF13" i="45"/>
  <c r="BF12" i="45"/>
  <c r="BF11" i="45"/>
  <c r="BF10" i="45"/>
  <c r="BF9" i="45"/>
  <c r="BF8" i="45"/>
  <c r="BF7" i="45"/>
  <c r="BF6" i="45"/>
  <c r="BF5" i="45"/>
  <c r="BD15" i="45"/>
  <c r="BD16" i="45"/>
  <c r="BD17" i="45"/>
  <c r="BD18" i="45"/>
  <c r="BD19" i="45"/>
  <c r="BD20" i="45"/>
  <c r="BD21" i="45"/>
  <c r="BD22" i="45"/>
  <c r="BD23" i="45"/>
  <c r="BD24" i="45"/>
  <c r="BD25" i="45"/>
  <c r="BD26" i="45"/>
  <c r="BD14" i="45"/>
  <c r="BD13" i="45"/>
  <c r="BD12" i="45"/>
  <c r="BD11" i="45"/>
  <c r="BD10" i="45"/>
  <c r="BD9" i="45"/>
  <c r="BD8" i="45"/>
  <c r="BD7" i="45"/>
  <c r="BD6" i="45"/>
  <c r="BD5" i="45"/>
  <c r="BD19" i="44"/>
  <c r="BD20" i="44"/>
  <c r="BD21" i="44"/>
  <c r="BD22" i="44"/>
  <c r="BD23" i="44"/>
  <c r="BD24" i="44"/>
  <c r="BD25" i="44"/>
  <c r="BD26" i="44"/>
  <c r="BD27" i="44"/>
  <c r="BD28" i="44"/>
  <c r="BD29" i="44"/>
  <c r="BD30" i="44"/>
  <c r="BD31" i="44"/>
  <c r="BD32" i="44"/>
  <c r="BD33" i="44"/>
  <c r="BD18" i="44"/>
  <c r="BD17" i="44"/>
  <c r="BD16" i="44"/>
  <c r="BD15" i="44"/>
  <c r="BD14" i="44"/>
  <c r="BD13" i="44"/>
  <c r="BD12" i="44"/>
  <c r="BD11" i="44"/>
  <c r="BD10" i="44"/>
  <c r="BD9" i="44"/>
  <c r="BD8" i="44"/>
  <c r="BD7" i="44"/>
  <c r="BD6" i="44"/>
  <c r="BD5" i="44"/>
  <c r="BD16" i="13"/>
  <c r="BD17" i="13"/>
  <c r="BD18" i="13"/>
  <c r="BD19" i="13"/>
  <c r="BD20" i="13"/>
  <c r="BD21" i="13"/>
  <c r="BD22" i="13"/>
  <c r="BD23" i="13"/>
  <c r="BD24" i="13"/>
  <c r="BD25" i="13"/>
  <c r="BD26" i="13"/>
  <c r="BD27" i="13"/>
  <c r="BD28" i="13"/>
  <c r="BD29" i="13"/>
  <c r="BD30" i="13"/>
  <c r="BD31" i="13"/>
  <c r="BD32" i="13"/>
  <c r="BD33" i="13"/>
  <c r="BD34" i="13"/>
  <c r="BD35" i="13"/>
  <c r="BD36" i="13"/>
  <c r="BD37" i="13"/>
  <c r="BD38" i="13"/>
  <c r="BD39" i="13"/>
  <c r="BD15" i="13"/>
  <c r="BD14" i="13"/>
  <c r="BD13" i="13"/>
  <c r="BD12" i="13"/>
  <c r="BD11" i="13"/>
  <c r="BD10" i="13"/>
  <c r="BD9" i="13"/>
  <c r="BD8" i="13"/>
  <c r="BD7" i="13"/>
  <c r="BD6" i="13"/>
  <c r="BD5" i="13"/>
  <c r="AV18" i="45"/>
  <c r="AW18" i="45"/>
  <c r="AX18" i="45"/>
  <c r="AY18" i="45"/>
  <c r="AZ18" i="45"/>
  <c r="BA18" i="45"/>
  <c r="BB18" i="45"/>
  <c r="AV19" i="45"/>
  <c r="AW19" i="45"/>
  <c r="AX19" i="45"/>
  <c r="AY19" i="45"/>
  <c r="AZ19" i="45"/>
  <c r="BA19" i="45"/>
  <c r="BB19" i="45"/>
  <c r="AV20" i="45"/>
  <c r="AW20" i="45"/>
  <c r="AX20" i="45"/>
  <c r="AY20" i="45"/>
  <c r="AZ20" i="45"/>
  <c r="BA20" i="45"/>
  <c r="BB20" i="45"/>
  <c r="AV21" i="45"/>
  <c r="AW21" i="45"/>
  <c r="AX21" i="45"/>
  <c r="AY21" i="45"/>
  <c r="AZ21" i="45"/>
  <c r="BA21" i="45"/>
  <c r="BB21" i="45"/>
  <c r="AV22" i="45"/>
  <c r="AW22" i="45"/>
  <c r="AX22" i="45"/>
  <c r="AY22" i="45"/>
  <c r="AZ22" i="45"/>
  <c r="BA22" i="45"/>
  <c r="BB22" i="45"/>
  <c r="AV23" i="45"/>
  <c r="AW23" i="45"/>
  <c r="AX23" i="45"/>
  <c r="AY23" i="45"/>
  <c r="AZ23" i="45"/>
  <c r="BA23" i="45"/>
  <c r="BB23" i="45"/>
  <c r="AV24" i="45"/>
  <c r="AW24" i="45"/>
  <c r="AX24" i="45"/>
  <c r="AY24" i="45"/>
  <c r="AZ24" i="45"/>
  <c r="BA24" i="45"/>
  <c r="BB24" i="45"/>
  <c r="AV25" i="45"/>
  <c r="AW25" i="45"/>
  <c r="AX25" i="45"/>
  <c r="AY25" i="45"/>
  <c r="AZ25" i="45"/>
  <c r="BA25" i="45"/>
  <c r="BB25" i="45"/>
  <c r="AV26" i="45"/>
  <c r="AW26" i="45"/>
  <c r="AX26" i="45"/>
  <c r="AY26" i="45"/>
  <c r="AZ26" i="45"/>
  <c r="BA26" i="45"/>
  <c r="BB26" i="45"/>
  <c r="BB17" i="45"/>
  <c r="BA17" i="45"/>
  <c r="AZ17" i="45"/>
  <c r="AY17" i="45"/>
  <c r="AX17" i="45"/>
  <c r="AW17" i="45"/>
  <c r="AV17" i="45"/>
  <c r="BB16" i="45"/>
  <c r="BA16" i="45"/>
  <c r="AZ16" i="45"/>
  <c r="AY16" i="45"/>
  <c r="AX16" i="45"/>
  <c r="AW16" i="45"/>
  <c r="AV16" i="45"/>
  <c r="BB15" i="45"/>
  <c r="BA15" i="45"/>
  <c r="AZ15" i="45"/>
  <c r="AY15" i="45"/>
  <c r="AX15" i="45"/>
  <c r="AW15" i="45"/>
  <c r="AV15" i="45"/>
  <c r="BB14" i="45"/>
  <c r="BA14" i="45"/>
  <c r="AZ14" i="45"/>
  <c r="AY14" i="45"/>
  <c r="AX14" i="45"/>
  <c r="AW14" i="45"/>
  <c r="AV14" i="45"/>
  <c r="BB13" i="45"/>
  <c r="BA13" i="45"/>
  <c r="AZ13" i="45"/>
  <c r="AY13" i="45"/>
  <c r="AX13" i="45"/>
  <c r="AW13" i="45"/>
  <c r="AV13" i="45"/>
  <c r="BB12" i="45"/>
  <c r="BA12" i="45"/>
  <c r="AZ12" i="45"/>
  <c r="AY12" i="45"/>
  <c r="AX12" i="45"/>
  <c r="AW12" i="45"/>
  <c r="AV12" i="45"/>
  <c r="BB11" i="45"/>
  <c r="BA11" i="45"/>
  <c r="AZ11" i="45"/>
  <c r="AY11" i="45"/>
  <c r="AX11" i="45"/>
  <c r="AW11" i="45"/>
  <c r="AV11" i="45"/>
  <c r="BB10" i="45"/>
  <c r="BA10" i="45"/>
  <c r="AZ10" i="45"/>
  <c r="AY10" i="45"/>
  <c r="AX10" i="45"/>
  <c r="AW10" i="45"/>
  <c r="AV10" i="45"/>
  <c r="BB9" i="45"/>
  <c r="BA9" i="45"/>
  <c r="AZ9" i="45"/>
  <c r="AY9" i="45"/>
  <c r="AX9" i="45"/>
  <c r="AW9" i="45"/>
  <c r="AV9" i="45"/>
  <c r="BB8" i="45"/>
  <c r="BA8" i="45"/>
  <c r="AZ8" i="45"/>
  <c r="AY8" i="45"/>
  <c r="AX8" i="45"/>
  <c r="AW8" i="45"/>
  <c r="AV8" i="45"/>
  <c r="BB7" i="45"/>
  <c r="BA7" i="45"/>
  <c r="AZ7" i="45"/>
  <c r="AY7" i="45"/>
  <c r="AX7" i="45"/>
  <c r="AW7" i="45"/>
  <c r="AV7" i="45"/>
  <c r="BB6" i="45"/>
  <c r="BA6" i="45"/>
  <c r="AZ6" i="45"/>
  <c r="AY6" i="45"/>
  <c r="AX6" i="45"/>
  <c r="AW6" i="45"/>
  <c r="AV6" i="45"/>
  <c r="BB5" i="45"/>
  <c r="BA5" i="45"/>
  <c r="AZ5" i="45"/>
  <c r="AY5" i="45"/>
  <c r="AX5" i="45"/>
  <c r="AW5" i="45"/>
  <c r="AV5" i="45"/>
  <c r="BF18" i="44"/>
  <c r="BF19" i="44"/>
  <c r="BF20" i="44"/>
  <c r="BF21" i="44"/>
  <c r="BF22" i="44"/>
  <c r="BF23" i="44"/>
  <c r="BF24" i="44"/>
  <c r="BF25" i="44"/>
  <c r="BF26" i="44"/>
  <c r="BF27" i="44"/>
  <c r="BF28" i="44"/>
  <c r="BF29" i="44"/>
  <c r="BF30" i="44"/>
  <c r="BF31" i="44"/>
  <c r="BF32" i="44"/>
  <c r="BF33" i="44"/>
  <c r="BF17" i="44"/>
  <c r="BF16" i="44"/>
  <c r="BF15" i="44"/>
  <c r="BF14" i="44"/>
  <c r="BF13" i="44"/>
  <c r="BF12" i="44"/>
  <c r="BF11" i="44"/>
  <c r="BF10" i="44"/>
  <c r="BF9" i="44"/>
  <c r="BF8" i="44"/>
  <c r="BF7" i="44"/>
  <c r="BF6" i="44"/>
  <c r="BF5" i="44"/>
  <c r="AV18" i="44"/>
  <c r="AW18" i="44"/>
  <c r="AX18" i="44"/>
  <c r="AY18" i="44"/>
  <c r="AZ18" i="44"/>
  <c r="BA18" i="44"/>
  <c r="BB18" i="44"/>
  <c r="AV19" i="44"/>
  <c r="AW19" i="44"/>
  <c r="AX19" i="44"/>
  <c r="AY19" i="44"/>
  <c r="AZ19" i="44"/>
  <c r="BA19" i="44"/>
  <c r="BB19" i="44"/>
  <c r="AV20" i="44"/>
  <c r="AW20" i="44"/>
  <c r="AX20" i="44"/>
  <c r="AY20" i="44"/>
  <c r="AZ20" i="44"/>
  <c r="BA20" i="44"/>
  <c r="BB20" i="44"/>
  <c r="AV21" i="44"/>
  <c r="AW21" i="44"/>
  <c r="AX21" i="44"/>
  <c r="AY21" i="44"/>
  <c r="AZ21" i="44"/>
  <c r="BA21" i="44"/>
  <c r="BB21" i="44"/>
  <c r="AV22" i="44"/>
  <c r="AW22" i="44"/>
  <c r="AX22" i="44"/>
  <c r="AY22" i="44"/>
  <c r="AZ22" i="44"/>
  <c r="BA22" i="44"/>
  <c r="BB22" i="44"/>
  <c r="AV23" i="44"/>
  <c r="AW23" i="44"/>
  <c r="AX23" i="44"/>
  <c r="AY23" i="44"/>
  <c r="AZ23" i="44"/>
  <c r="BA23" i="44"/>
  <c r="BB23" i="44"/>
  <c r="AV24" i="44"/>
  <c r="AW24" i="44"/>
  <c r="AX24" i="44"/>
  <c r="AY24" i="44"/>
  <c r="AZ24" i="44"/>
  <c r="BA24" i="44"/>
  <c r="BB24" i="44"/>
  <c r="AV25" i="44"/>
  <c r="AW25" i="44"/>
  <c r="AX25" i="44"/>
  <c r="AY25" i="44"/>
  <c r="AZ25" i="44"/>
  <c r="BA25" i="44"/>
  <c r="BB25" i="44"/>
  <c r="AV26" i="44"/>
  <c r="AW26" i="44"/>
  <c r="AX26" i="44"/>
  <c r="AY26" i="44"/>
  <c r="AZ26" i="44"/>
  <c r="BA26" i="44"/>
  <c r="BB26" i="44"/>
  <c r="AV27" i="44"/>
  <c r="AW27" i="44"/>
  <c r="AX27" i="44"/>
  <c r="AY27" i="44"/>
  <c r="AZ27" i="44"/>
  <c r="BA27" i="44"/>
  <c r="BB27" i="44"/>
  <c r="AV28" i="44"/>
  <c r="AW28" i="44"/>
  <c r="AX28" i="44"/>
  <c r="AY28" i="44"/>
  <c r="AZ28" i="44"/>
  <c r="BA28" i="44"/>
  <c r="BB28" i="44"/>
  <c r="AV29" i="44"/>
  <c r="AW29" i="44"/>
  <c r="AX29" i="44"/>
  <c r="AY29" i="44"/>
  <c r="AZ29" i="44"/>
  <c r="BA29" i="44"/>
  <c r="BB29" i="44"/>
  <c r="AV30" i="44"/>
  <c r="AW30" i="44"/>
  <c r="AX30" i="44"/>
  <c r="AY30" i="44"/>
  <c r="AZ30" i="44"/>
  <c r="BA30" i="44"/>
  <c r="BB30" i="44"/>
  <c r="AV31" i="44"/>
  <c r="AW31" i="44"/>
  <c r="AX31" i="44"/>
  <c r="AY31" i="44"/>
  <c r="AZ31" i="44"/>
  <c r="BA31" i="44"/>
  <c r="BB31" i="44"/>
  <c r="AV32" i="44"/>
  <c r="AW32" i="44"/>
  <c r="AX32" i="44"/>
  <c r="AY32" i="44"/>
  <c r="AZ32" i="44"/>
  <c r="BA32" i="44"/>
  <c r="BB32" i="44"/>
  <c r="AV33" i="44"/>
  <c r="AW33" i="44"/>
  <c r="AX33" i="44"/>
  <c r="AY33" i="44"/>
  <c r="AZ33" i="44"/>
  <c r="BA33" i="44"/>
  <c r="BB33" i="44"/>
  <c r="BB17" i="44"/>
  <c r="BA17" i="44"/>
  <c r="AZ17" i="44"/>
  <c r="AY17" i="44"/>
  <c r="AX17" i="44"/>
  <c r="AW17" i="44"/>
  <c r="AV17" i="44"/>
  <c r="BB16" i="44"/>
  <c r="BA16" i="44"/>
  <c r="AZ16" i="44"/>
  <c r="AY16" i="44"/>
  <c r="AX16" i="44"/>
  <c r="AW16" i="44"/>
  <c r="AV16" i="44"/>
  <c r="BB15" i="44"/>
  <c r="BA15" i="44"/>
  <c r="AZ15" i="44"/>
  <c r="AY15" i="44"/>
  <c r="AX15" i="44"/>
  <c r="AW15" i="44"/>
  <c r="AV15" i="44"/>
  <c r="BB14" i="44"/>
  <c r="BA14" i="44"/>
  <c r="AZ14" i="44"/>
  <c r="AY14" i="44"/>
  <c r="AX14" i="44"/>
  <c r="AW14" i="44"/>
  <c r="AV14" i="44"/>
  <c r="BB13" i="44"/>
  <c r="BA13" i="44"/>
  <c r="AZ13" i="44"/>
  <c r="AY13" i="44"/>
  <c r="AX13" i="44"/>
  <c r="AW13" i="44"/>
  <c r="AV13" i="44"/>
  <c r="BB12" i="44"/>
  <c r="BA12" i="44"/>
  <c r="AZ12" i="44"/>
  <c r="AY12" i="44"/>
  <c r="AX12" i="44"/>
  <c r="AW12" i="44"/>
  <c r="AV12" i="44"/>
  <c r="BB11" i="44"/>
  <c r="BA11" i="44"/>
  <c r="AZ11" i="44"/>
  <c r="AY11" i="44"/>
  <c r="AX11" i="44"/>
  <c r="AW11" i="44"/>
  <c r="AV11" i="44"/>
  <c r="BB10" i="44"/>
  <c r="BA10" i="44"/>
  <c r="AZ10" i="44"/>
  <c r="AY10" i="44"/>
  <c r="AX10" i="44"/>
  <c r="AW10" i="44"/>
  <c r="AV10" i="44"/>
  <c r="BB9" i="44"/>
  <c r="BA9" i="44"/>
  <c r="AZ9" i="44"/>
  <c r="AY9" i="44"/>
  <c r="AX9" i="44"/>
  <c r="AW9" i="44"/>
  <c r="AV9" i="44"/>
  <c r="BB8" i="44"/>
  <c r="BA8" i="44"/>
  <c r="AZ8" i="44"/>
  <c r="AY8" i="44"/>
  <c r="AX8" i="44"/>
  <c r="AW8" i="44"/>
  <c r="AV8" i="44"/>
  <c r="BB7" i="44"/>
  <c r="BA7" i="44"/>
  <c r="AZ7" i="44"/>
  <c r="AY7" i="44"/>
  <c r="AX7" i="44"/>
  <c r="AW7" i="44"/>
  <c r="AV7" i="44"/>
  <c r="BB6" i="44"/>
  <c r="BA6" i="44"/>
  <c r="AZ6" i="44"/>
  <c r="AY6" i="44"/>
  <c r="AX6" i="44"/>
  <c r="AW6" i="44"/>
  <c r="AV6" i="44"/>
  <c r="BB5" i="44"/>
  <c r="BA5" i="44"/>
  <c r="AZ5" i="44"/>
  <c r="AY5" i="44"/>
  <c r="AX5" i="44"/>
  <c r="AW5" i="44"/>
  <c r="AV5" i="44"/>
  <c r="BF18" i="13"/>
  <c r="BF19" i="13"/>
  <c r="BF20" i="13"/>
  <c r="BF21" i="13"/>
  <c r="BF22" i="13"/>
  <c r="BF23" i="13"/>
  <c r="BF24" i="13"/>
  <c r="BF25" i="13"/>
  <c r="BF26" i="13"/>
  <c r="BF27" i="13"/>
  <c r="BF28" i="13"/>
  <c r="BF29" i="13"/>
  <c r="BF30" i="13"/>
  <c r="BF31" i="13"/>
  <c r="BF32" i="13"/>
  <c r="BF33" i="13"/>
  <c r="BF34" i="13"/>
  <c r="BF35" i="13"/>
  <c r="BF36" i="13"/>
  <c r="BF37" i="13"/>
  <c r="BF38" i="13"/>
  <c r="BF39" i="13"/>
  <c r="BF17" i="13"/>
  <c r="BF16" i="13"/>
  <c r="BF15" i="13"/>
  <c r="BF14" i="13"/>
  <c r="BF13" i="13"/>
  <c r="BF12" i="13"/>
  <c r="BF11" i="13"/>
  <c r="BF10" i="13"/>
  <c r="BF9" i="13"/>
  <c r="BF8" i="13"/>
  <c r="BF7" i="13"/>
  <c r="BF6" i="13"/>
  <c r="BF5" i="13"/>
  <c r="AV17" i="13"/>
  <c r="AW17" i="13"/>
  <c r="AX17" i="13"/>
  <c r="AY17" i="13"/>
  <c r="AZ17" i="13"/>
  <c r="BA17" i="13"/>
  <c r="BB17" i="13"/>
  <c r="AV18" i="13"/>
  <c r="AW18" i="13"/>
  <c r="AX18" i="13"/>
  <c r="AY18" i="13"/>
  <c r="AZ18" i="13"/>
  <c r="BA18" i="13"/>
  <c r="BB18" i="13"/>
  <c r="AV19" i="13"/>
  <c r="AW19" i="13"/>
  <c r="AX19" i="13"/>
  <c r="AY19" i="13"/>
  <c r="AZ19" i="13"/>
  <c r="BA19" i="13"/>
  <c r="BB19" i="13"/>
  <c r="AV20" i="13"/>
  <c r="AW20" i="13"/>
  <c r="AX20" i="13"/>
  <c r="AY20" i="13"/>
  <c r="AZ20" i="13"/>
  <c r="BA20" i="13"/>
  <c r="BB20" i="13"/>
  <c r="AV21" i="13"/>
  <c r="AW21" i="13"/>
  <c r="AX21" i="13"/>
  <c r="AY21" i="13"/>
  <c r="AZ21" i="13"/>
  <c r="BA21" i="13"/>
  <c r="BB21" i="13"/>
  <c r="AV22" i="13"/>
  <c r="AW22" i="13"/>
  <c r="AX22" i="13"/>
  <c r="AY22" i="13"/>
  <c r="AZ22" i="13"/>
  <c r="BA22" i="13"/>
  <c r="BB22" i="13"/>
  <c r="AV23" i="13"/>
  <c r="AW23" i="13"/>
  <c r="AX23" i="13"/>
  <c r="AY23" i="13"/>
  <c r="AZ23" i="13"/>
  <c r="BA23" i="13"/>
  <c r="BB23" i="13"/>
  <c r="AV24" i="13"/>
  <c r="AW24" i="13"/>
  <c r="AX24" i="13"/>
  <c r="AY24" i="13"/>
  <c r="AZ24" i="13"/>
  <c r="BA24" i="13"/>
  <c r="BB24" i="13"/>
  <c r="AV25" i="13"/>
  <c r="AW25" i="13"/>
  <c r="AX25" i="13"/>
  <c r="AY25" i="13"/>
  <c r="AZ25" i="13"/>
  <c r="BA25" i="13"/>
  <c r="BB25" i="13"/>
  <c r="AV26" i="13"/>
  <c r="AW26" i="13"/>
  <c r="AX26" i="13"/>
  <c r="AY26" i="13"/>
  <c r="AZ26" i="13"/>
  <c r="BA26" i="13"/>
  <c r="BB26" i="13"/>
  <c r="AV27" i="13"/>
  <c r="AW27" i="13"/>
  <c r="AX27" i="13"/>
  <c r="AY27" i="13"/>
  <c r="AZ27" i="13"/>
  <c r="BA27" i="13"/>
  <c r="BB27" i="13"/>
  <c r="AV28" i="13"/>
  <c r="AW28" i="13"/>
  <c r="AX28" i="13"/>
  <c r="AY28" i="13"/>
  <c r="AZ28" i="13"/>
  <c r="BA28" i="13"/>
  <c r="BB28" i="13"/>
  <c r="AV29" i="13"/>
  <c r="AW29" i="13"/>
  <c r="AX29" i="13"/>
  <c r="AY29" i="13"/>
  <c r="AZ29" i="13"/>
  <c r="BA29" i="13"/>
  <c r="BB29" i="13"/>
  <c r="AV30" i="13"/>
  <c r="AW30" i="13"/>
  <c r="AX30" i="13"/>
  <c r="AY30" i="13"/>
  <c r="AZ30" i="13"/>
  <c r="BA30" i="13"/>
  <c r="BB30" i="13"/>
  <c r="AV31" i="13"/>
  <c r="AW31" i="13"/>
  <c r="AX31" i="13"/>
  <c r="AY31" i="13"/>
  <c r="AZ31" i="13"/>
  <c r="BA31" i="13"/>
  <c r="BB31" i="13"/>
  <c r="AV32" i="13"/>
  <c r="AW32" i="13"/>
  <c r="AX32" i="13"/>
  <c r="AY32" i="13"/>
  <c r="AZ32" i="13"/>
  <c r="BA32" i="13"/>
  <c r="BB32" i="13"/>
  <c r="AV33" i="13"/>
  <c r="AW33" i="13"/>
  <c r="AX33" i="13"/>
  <c r="AY33" i="13"/>
  <c r="AZ33" i="13"/>
  <c r="BA33" i="13"/>
  <c r="BB33" i="13"/>
  <c r="AV34" i="13"/>
  <c r="AW34" i="13"/>
  <c r="AX34" i="13"/>
  <c r="AY34" i="13"/>
  <c r="AZ34" i="13"/>
  <c r="BA34" i="13"/>
  <c r="BB34" i="13"/>
  <c r="AV35" i="13"/>
  <c r="AW35" i="13"/>
  <c r="AX35" i="13"/>
  <c r="AY35" i="13"/>
  <c r="AZ35" i="13"/>
  <c r="BA35" i="13"/>
  <c r="BB35" i="13"/>
  <c r="AV36" i="13"/>
  <c r="AW36" i="13"/>
  <c r="AX36" i="13"/>
  <c r="AY36" i="13"/>
  <c r="AZ36" i="13"/>
  <c r="BA36" i="13"/>
  <c r="BB36" i="13"/>
  <c r="AV37" i="13"/>
  <c r="AW37" i="13"/>
  <c r="AX37" i="13"/>
  <c r="AY37" i="13"/>
  <c r="AZ37" i="13"/>
  <c r="BA37" i="13"/>
  <c r="BB37" i="13"/>
  <c r="AV38" i="13"/>
  <c r="AW38" i="13"/>
  <c r="AX38" i="13"/>
  <c r="AY38" i="13"/>
  <c r="AZ38" i="13"/>
  <c r="BA38" i="13"/>
  <c r="BB38" i="13"/>
  <c r="AV39" i="13"/>
  <c r="AW39" i="13"/>
  <c r="AX39" i="13"/>
  <c r="AY39" i="13"/>
  <c r="AZ39" i="13"/>
  <c r="BA39" i="13"/>
  <c r="BB39" i="13"/>
  <c r="BB16" i="13"/>
  <c r="BA16" i="13"/>
  <c r="AZ16" i="13"/>
  <c r="AY16" i="13"/>
  <c r="AX16" i="13"/>
  <c r="AW16" i="13"/>
  <c r="AV16" i="13"/>
  <c r="BB15" i="13"/>
  <c r="BA15" i="13"/>
  <c r="AZ15" i="13"/>
  <c r="AY15" i="13"/>
  <c r="AX15" i="13"/>
  <c r="AW15" i="13"/>
  <c r="AV15" i="13"/>
  <c r="BB14" i="13"/>
  <c r="BA14" i="13"/>
  <c r="AZ14" i="13"/>
  <c r="AY14" i="13"/>
  <c r="AX14" i="13"/>
  <c r="AW14" i="13"/>
  <c r="AV14" i="13"/>
  <c r="BB13" i="13"/>
  <c r="BA13" i="13"/>
  <c r="AZ13" i="13"/>
  <c r="AY13" i="13"/>
  <c r="AX13" i="13"/>
  <c r="AW13" i="13"/>
  <c r="AV13" i="13"/>
  <c r="BB12" i="13"/>
  <c r="BA12" i="13"/>
  <c r="AZ12" i="13"/>
  <c r="AY12" i="13"/>
  <c r="AX12" i="13"/>
  <c r="AW12" i="13"/>
  <c r="AV12" i="13"/>
  <c r="BB11" i="13"/>
  <c r="BA11" i="13"/>
  <c r="AZ11" i="13"/>
  <c r="AY11" i="13"/>
  <c r="AX11" i="13"/>
  <c r="AW11" i="13"/>
  <c r="AV11" i="13"/>
  <c r="BB10" i="13"/>
  <c r="BA10" i="13"/>
  <c r="AZ10" i="13"/>
  <c r="AY10" i="13"/>
  <c r="AX10" i="13"/>
  <c r="AW10" i="13"/>
  <c r="AV10" i="13"/>
  <c r="BB9" i="13"/>
  <c r="BA9" i="13"/>
  <c r="AZ9" i="13"/>
  <c r="AY9" i="13"/>
  <c r="AX9" i="13"/>
  <c r="AW9" i="13"/>
  <c r="AV9" i="13"/>
  <c r="BB8" i="13"/>
  <c r="BA8" i="13"/>
  <c r="AZ8" i="13"/>
  <c r="AY8" i="13"/>
  <c r="AX8" i="13"/>
  <c r="AW8" i="13"/>
  <c r="AV8" i="13"/>
  <c r="BB7" i="13"/>
  <c r="BA7" i="13"/>
  <c r="AZ7" i="13"/>
  <c r="AY7" i="13"/>
  <c r="AX7" i="13"/>
  <c r="AW7" i="13"/>
  <c r="AV7" i="13"/>
  <c r="BB6" i="13"/>
  <c r="BA6" i="13"/>
  <c r="AZ6" i="13"/>
  <c r="AY6" i="13"/>
  <c r="AX6" i="13"/>
  <c r="AW6" i="13"/>
  <c r="AV6" i="13"/>
  <c r="BB5" i="13"/>
  <c r="BA5" i="13"/>
  <c r="AZ5" i="13"/>
  <c r="AY5" i="13"/>
  <c r="AX5" i="13"/>
  <c r="AW5" i="13"/>
  <c r="AV5" i="13"/>
  <c r="BF18" i="12"/>
  <c r="BF19" i="12"/>
  <c r="BF20" i="12"/>
  <c r="BF21" i="12"/>
  <c r="BF22" i="12"/>
  <c r="BF23" i="12"/>
  <c r="BF24" i="12"/>
  <c r="BF25" i="12"/>
  <c r="BF26" i="12"/>
  <c r="BF27" i="12"/>
  <c r="BF28" i="12"/>
  <c r="BF29" i="12"/>
  <c r="BF30" i="12"/>
  <c r="BF31" i="12"/>
  <c r="BF17" i="12"/>
  <c r="BF16" i="12"/>
  <c r="BF15" i="12"/>
  <c r="BF14" i="12"/>
  <c r="BF13" i="12"/>
  <c r="BF12" i="12"/>
  <c r="BF11" i="12"/>
  <c r="BF10" i="12"/>
  <c r="BF9" i="12"/>
  <c r="BF8" i="12"/>
  <c r="BF7" i="12"/>
  <c r="BF6" i="12"/>
  <c r="BF5" i="12"/>
  <c r="BD18" i="12"/>
  <c r="BD19" i="12"/>
  <c r="BD20" i="12"/>
  <c r="BD21" i="12"/>
  <c r="BD22" i="12"/>
  <c r="BD23" i="12"/>
  <c r="BD24" i="12"/>
  <c r="BD25" i="12"/>
  <c r="BD26" i="12"/>
  <c r="BD27" i="12"/>
  <c r="BD28" i="12"/>
  <c r="BD29" i="12"/>
  <c r="BD30" i="12"/>
  <c r="BD31" i="12"/>
  <c r="BD17" i="12"/>
  <c r="BD16" i="12"/>
  <c r="BD15" i="12"/>
  <c r="BD14" i="12"/>
  <c r="BD13" i="12"/>
  <c r="BD12" i="12"/>
  <c r="BD11" i="12"/>
  <c r="BD10" i="12"/>
  <c r="BD9" i="12"/>
  <c r="BD8" i="12"/>
  <c r="BD7" i="12"/>
  <c r="BD6" i="12"/>
  <c r="BD5" i="12"/>
  <c r="AV19" i="12"/>
  <c r="AW19" i="12"/>
  <c r="AX19" i="12"/>
  <c r="AY19" i="12"/>
  <c r="AZ19" i="12"/>
  <c r="BA19" i="12"/>
  <c r="BB19" i="12"/>
  <c r="AV20" i="12"/>
  <c r="AW20" i="12"/>
  <c r="AX20" i="12"/>
  <c r="AY20" i="12"/>
  <c r="AZ20" i="12"/>
  <c r="BA20" i="12"/>
  <c r="BB20" i="12"/>
  <c r="AV21" i="12"/>
  <c r="AW21" i="12"/>
  <c r="AX21" i="12"/>
  <c r="AY21" i="12"/>
  <c r="AZ21" i="12"/>
  <c r="BA21" i="12"/>
  <c r="BB21" i="12"/>
  <c r="AV22" i="12"/>
  <c r="AW22" i="12"/>
  <c r="AX22" i="12"/>
  <c r="AY22" i="12"/>
  <c r="AZ22" i="12"/>
  <c r="BA22" i="12"/>
  <c r="BB22" i="12"/>
  <c r="AV23" i="12"/>
  <c r="AW23" i="12"/>
  <c r="AX23" i="12"/>
  <c r="AY23" i="12"/>
  <c r="AZ23" i="12"/>
  <c r="BA23" i="12"/>
  <c r="BB23" i="12"/>
  <c r="AV24" i="12"/>
  <c r="AW24" i="12"/>
  <c r="AX24" i="12"/>
  <c r="AY24" i="12"/>
  <c r="AZ24" i="12"/>
  <c r="BA24" i="12"/>
  <c r="BB24" i="12"/>
  <c r="AV25" i="12"/>
  <c r="AW25" i="12"/>
  <c r="AX25" i="12"/>
  <c r="AY25" i="12"/>
  <c r="AZ25" i="12"/>
  <c r="BA25" i="12"/>
  <c r="BB25" i="12"/>
  <c r="AV26" i="12"/>
  <c r="AW26" i="12"/>
  <c r="AX26" i="12"/>
  <c r="AY26" i="12"/>
  <c r="AZ26" i="12"/>
  <c r="BA26" i="12"/>
  <c r="BB26" i="12"/>
  <c r="AV27" i="12"/>
  <c r="AW27" i="12"/>
  <c r="AX27" i="12"/>
  <c r="AY27" i="12"/>
  <c r="AZ27" i="12"/>
  <c r="BA27" i="12"/>
  <c r="BB27" i="12"/>
  <c r="AV28" i="12"/>
  <c r="AW28" i="12"/>
  <c r="AX28" i="12"/>
  <c r="AY28" i="12"/>
  <c r="AZ28" i="12"/>
  <c r="BA28" i="12"/>
  <c r="BB28" i="12"/>
  <c r="AV29" i="12"/>
  <c r="AW29" i="12"/>
  <c r="AX29" i="12"/>
  <c r="AY29" i="12"/>
  <c r="AZ29" i="12"/>
  <c r="BA29" i="12"/>
  <c r="BB29" i="12"/>
  <c r="AV30" i="12"/>
  <c r="AW30" i="12"/>
  <c r="AX30" i="12"/>
  <c r="AY30" i="12"/>
  <c r="AZ30" i="12"/>
  <c r="BA30" i="12"/>
  <c r="BB30" i="12"/>
  <c r="AV31" i="12"/>
  <c r="AW31" i="12"/>
  <c r="AX31" i="12"/>
  <c r="AY31" i="12"/>
  <c r="AZ31" i="12"/>
  <c r="BA31" i="12"/>
  <c r="BB31" i="12"/>
  <c r="BB18" i="12"/>
  <c r="BA18" i="12"/>
  <c r="AZ18" i="12"/>
  <c r="AY18" i="12"/>
  <c r="AX18" i="12"/>
  <c r="AW18" i="12"/>
  <c r="AV18" i="12"/>
  <c r="BB17" i="12"/>
  <c r="BA17" i="12"/>
  <c r="AZ17" i="12"/>
  <c r="AY17" i="12"/>
  <c r="AX17" i="12"/>
  <c r="AW17" i="12"/>
  <c r="AV17" i="12"/>
  <c r="BB16" i="12"/>
  <c r="BA16" i="12"/>
  <c r="AZ16" i="12"/>
  <c r="AY16" i="12"/>
  <c r="AX16" i="12"/>
  <c r="AW16" i="12"/>
  <c r="AV16" i="12"/>
  <c r="BB15" i="12"/>
  <c r="BA15" i="12"/>
  <c r="AZ15" i="12"/>
  <c r="AY15" i="12"/>
  <c r="AX15" i="12"/>
  <c r="AW15" i="12"/>
  <c r="AV15" i="12"/>
  <c r="BB14" i="12"/>
  <c r="BA14" i="12"/>
  <c r="AZ14" i="12"/>
  <c r="AY14" i="12"/>
  <c r="AX14" i="12"/>
  <c r="AW14" i="12"/>
  <c r="AV14" i="12"/>
  <c r="BB13" i="12"/>
  <c r="BA13" i="12"/>
  <c r="AZ13" i="12"/>
  <c r="AY13" i="12"/>
  <c r="AX13" i="12"/>
  <c r="AW13" i="12"/>
  <c r="AV13" i="12"/>
  <c r="BB12" i="12"/>
  <c r="BA12" i="12"/>
  <c r="AZ12" i="12"/>
  <c r="AY12" i="12"/>
  <c r="AX12" i="12"/>
  <c r="AW12" i="12"/>
  <c r="AV12" i="12"/>
  <c r="BB11" i="12"/>
  <c r="BA11" i="12"/>
  <c r="AZ11" i="12"/>
  <c r="AY11" i="12"/>
  <c r="AX11" i="12"/>
  <c r="AW11" i="12"/>
  <c r="AV11" i="12"/>
  <c r="BB10" i="12"/>
  <c r="BA10" i="12"/>
  <c r="AZ10" i="12"/>
  <c r="AY10" i="12"/>
  <c r="AX10" i="12"/>
  <c r="AW10" i="12"/>
  <c r="AV10" i="12"/>
  <c r="BB9" i="12"/>
  <c r="BA9" i="12"/>
  <c r="AZ9" i="12"/>
  <c r="AY9" i="12"/>
  <c r="AX9" i="12"/>
  <c r="AW9" i="12"/>
  <c r="AV9" i="12"/>
  <c r="BB8" i="12"/>
  <c r="BA8" i="12"/>
  <c r="AZ8" i="12"/>
  <c r="AY8" i="12"/>
  <c r="AX8" i="12"/>
  <c r="AW8" i="12"/>
  <c r="AV8" i="12"/>
  <c r="BB7" i="12"/>
  <c r="BA7" i="12"/>
  <c r="AZ7" i="12"/>
  <c r="AY7" i="12"/>
  <c r="AX7" i="12"/>
  <c r="AW7" i="12"/>
  <c r="AV7" i="12"/>
  <c r="BB6" i="12"/>
  <c r="BA6" i="12"/>
  <c r="AZ6" i="12"/>
  <c r="AY6" i="12"/>
  <c r="AX6" i="12"/>
  <c r="AW6" i="12"/>
  <c r="AV6" i="12"/>
  <c r="BB5" i="12"/>
  <c r="BA5" i="12"/>
  <c r="AZ5" i="12"/>
  <c r="AY5" i="12"/>
  <c r="AX5" i="12"/>
  <c r="AW5" i="12"/>
  <c r="AV5" i="12"/>
  <c r="BF14" i="21"/>
  <c r="BF15" i="21"/>
  <c r="BF16" i="21"/>
  <c r="BF17" i="21"/>
  <c r="BF18" i="21"/>
  <c r="BF19" i="21"/>
  <c r="BF20" i="21"/>
  <c r="BF21" i="21"/>
  <c r="BF22" i="21"/>
  <c r="BF23" i="21"/>
  <c r="BF24" i="21"/>
  <c r="BF25" i="21"/>
  <c r="BF26" i="21"/>
  <c r="BF27" i="21"/>
  <c r="BF13" i="21"/>
  <c r="BF12" i="21"/>
  <c r="BF11" i="21"/>
  <c r="BF10" i="21"/>
  <c r="BF9" i="21"/>
  <c r="BF8" i="21"/>
  <c r="BF7" i="21"/>
  <c r="BF6" i="21"/>
  <c r="BF5" i="21"/>
  <c r="BD18" i="21"/>
  <c r="BD19" i="21"/>
  <c r="BD20" i="21"/>
  <c r="BD21" i="21"/>
  <c r="BD22" i="21"/>
  <c r="BD23" i="21"/>
  <c r="BD24" i="21"/>
  <c r="BD25" i="21"/>
  <c r="BD26" i="21"/>
  <c r="BD27" i="21"/>
  <c r="BD17" i="21"/>
  <c r="BD16" i="21"/>
  <c r="BD15" i="21"/>
  <c r="BD14" i="21"/>
  <c r="BD13" i="21"/>
  <c r="BD12" i="21"/>
  <c r="BD11" i="21"/>
  <c r="BD10" i="21"/>
  <c r="BD9" i="21"/>
  <c r="BD8" i="21"/>
  <c r="BD7" i="21"/>
  <c r="BD6" i="21"/>
  <c r="BD5" i="21"/>
  <c r="AV18" i="21"/>
  <c r="AW18" i="21"/>
  <c r="AX18" i="21"/>
  <c r="AY18" i="21"/>
  <c r="AZ18" i="21"/>
  <c r="BA18" i="21"/>
  <c r="BB18" i="21"/>
  <c r="AV19" i="21"/>
  <c r="AW19" i="21"/>
  <c r="AX19" i="21"/>
  <c r="AY19" i="21"/>
  <c r="AZ19" i="21"/>
  <c r="BA19" i="21"/>
  <c r="BB19" i="21"/>
  <c r="AV20" i="21"/>
  <c r="AW20" i="21"/>
  <c r="AX20" i="21"/>
  <c r="AY20" i="21"/>
  <c r="AZ20" i="21"/>
  <c r="BA20" i="21"/>
  <c r="BB20" i="21"/>
  <c r="AV21" i="21"/>
  <c r="AW21" i="21"/>
  <c r="AX21" i="21"/>
  <c r="AY21" i="21"/>
  <c r="AZ21" i="21"/>
  <c r="BA21" i="21"/>
  <c r="BB21" i="21"/>
  <c r="AV22" i="21"/>
  <c r="AW22" i="21"/>
  <c r="AX22" i="21"/>
  <c r="AY22" i="21"/>
  <c r="AZ22" i="21"/>
  <c r="BA22" i="21"/>
  <c r="BB22" i="21"/>
  <c r="AV23" i="21"/>
  <c r="AW23" i="21"/>
  <c r="AX23" i="21"/>
  <c r="AY23" i="21"/>
  <c r="AZ23" i="21"/>
  <c r="BA23" i="21"/>
  <c r="BB23" i="21"/>
  <c r="AV24" i="21"/>
  <c r="AW24" i="21"/>
  <c r="AX24" i="21"/>
  <c r="AY24" i="21"/>
  <c r="AZ24" i="21"/>
  <c r="BA24" i="21"/>
  <c r="BB24" i="21"/>
  <c r="AV25" i="21"/>
  <c r="AW25" i="21"/>
  <c r="AX25" i="21"/>
  <c r="AY25" i="21"/>
  <c r="AZ25" i="21"/>
  <c r="BA25" i="21"/>
  <c r="BB25" i="21"/>
  <c r="AV26" i="21"/>
  <c r="AW26" i="21"/>
  <c r="AX26" i="21"/>
  <c r="AY26" i="21"/>
  <c r="AZ26" i="21"/>
  <c r="BA26" i="21"/>
  <c r="BB26" i="21"/>
  <c r="AV27" i="21"/>
  <c r="AW27" i="21"/>
  <c r="AX27" i="21"/>
  <c r="AY27" i="21"/>
  <c r="AZ27" i="21"/>
  <c r="BA27" i="21"/>
  <c r="BB27" i="21"/>
  <c r="BB17" i="21"/>
  <c r="BA17" i="21"/>
  <c r="AZ17" i="21"/>
  <c r="AY17" i="21"/>
  <c r="AX17" i="21"/>
  <c r="AW17" i="21"/>
  <c r="AV17" i="21"/>
  <c r="BB16" i="21"/>
  <c r="BA16" i="21"/>
  <c r="AZ16" i="21"/>
  <c r="AY16" i="21"/>
  <c r="AX16" i="21"/>
  <c r="AW16" i="21"/>
  <c r="AV16" i="21"/>
  <c r="BB15" i="21"/>
  <c r="BA15" i="21"/>
  <c r="AZ15" i="21"/>
  <c r="AY15" i="21"/>
  <c r="AX15" i="21"/>
  <c r="AW15" i="21"/>
  <c r="AV15" i="21"/>
  <c r="BB14" i="21"/>
  <c r="BA14" i="21"/>
  <c r="AZ14" i="21"/>
  <c r="AY14" i="21"/>
  <c r="AX14" i="21"/>
  <c r="AW14" i="21"/>
  <c r="AV14" i="21"/>
  <c r="BB13" i="21"/>
  <c r="BA13" i="21"/>
  <c r="AZ13" i="21"/>
  <c r="AY13" i="21"/>
  <c r="AX13" i="21"/>
  <c r="AW13" i="21"/>
  <c r="AV13" i="21"/>
  <c r="BB12" i="21"/>
  <c r="BA12" i="21"/>
  <c r="AZ12" i="21"/>
  <c r="AY12" i="21"/>
  <c r="AX12" i="21"/>
  <c r="AW12" i="21"/>
  <c r="AV12" i="21"/>
  <c r="BB11" i="21"/>
  <c r="BA11" i="21"/>
  <c r="AZ11" i="21"/>
  <c r="AY11" i="21"/>
  <c r="AX11" i="21"/>
  <c r="AW11" i="21"/>
  <c r="AV11" i="21"/>
  <c r="BB10" i="21"/>
  <c r="BA10" i="21"/>
  <c r="AZ10" i="21"/>
  <c r="AY10" i="21"/>
  <c r="AX10" i="21"/>
  <c r="AW10" i="21"/>
  <c r="AV10" i="21"/>
  <c r="BB9" i="21"/>
  <c r="BA9" i="21"/>
  <c r="AZ9" i="21"/>
  <c r="AY9" i="21"/>
  <c r="AX9" i="21"/>
  <c r="AW9" i="21"/>
  <c r="AV9" i="21"/>
  <c r="BB8" i="21"/>
  <c r="BA8" i="21"/>
  <c r="AZ8" i="21"/>
  <c r="AY8" i="21"/>
  <c r="AX8" i="21"/>
  <c r="AW8" i="21"/>
  <c r="AV8" i="21"/>
  <c r="BB7" i="21"/>
  <c r="BA7" i="21"/>
  <c r="AZ7" i="21"/>
  <c r="AY7" i="21"/>
  <c r="AX7" i="21"/>
  <c r="AW7" i="21"/>
  <c r="AV7" i="21"/>
  <c r="BB6" i="21"/>
  <c r="BA6" i="21"/>
  <c r="AZ6" i="21"/>
  <c r="AY6" i="21"/>
  <c r="AX6" i="21"/>
  <c r="AW6" i="21"/>
  <c r="AV6" i="21"/>
  <c r="BB5" i="21"/>
  <c r="BA5" i="21"/>
  <c r="AZ5" i="21"/>
  <c r="AY5" i="21"/>
  <c r="AX5" i="21"/>
  <c r="AW5" i="21"/>
  <c r="AV5" i="21"/>
  <c r="BF17" i="43"/>
  <c r="BF18" i="43"/>
  <c r="BF19" i="43"/>
  <c r="BF20" i="43"/>
  <c r="BF21" i="43"/>
  <c r="BF22" i="43"/>
  <c r="BF23" i="43"/>
  <c r="BF24" i="43"/>
  <c r="BF25" i="43"/>
  <c r="BF26" i="43"/>
  <c r="BF27" i="43"/>
  <c r="BF28" i="43"/>
  <c r="BF29" i="43"/>
  <c r="BF30" i="43"/>
  <c r="BF31" i="43"/>
  <c r="BF32" i="43"/>
  <c r="BF16" i="43"/>
  <c r="BF15" i="43"/>
  <c r="BF14" i="43"/>
  <c r="BF13" i="43"/>
  <c r="BF12" i="43"/>
  <c r="BF11" i="43"/>
  <c r="BF10" i="43"/>
  <c r="BF9" i="43"/>
  <c r="BF8" i="43"/>
  <c r="BF7" i="43"/>
  <c r="BF6" i="43"/>
  <c r="BF5" i="43"/>
  <c r="BD17" i="43"/>
  <c r="BD18" i="43"/>
  <c r="BD19" i="43"/>
  <c r="BD20" i="43"/>
  <c r="BD21" i="43"/>
  <c r="BD22" i="43"/>
  <c r="BD23" i="43"/>
  <c r="BD24" i="43"/>
  <c r="BD25" i="43"/>
  <c r="BD26" i="43"/>
  <c r="BD27" i="43"/>
  <c r="BD28" i="43"/>
  <c r="BD29" i="43"/>
  <c r="BD30" i="43"/>
  <c r="BD31" i="43"/>
  <c r="BD32" i="43"/>
  <c r="BD16" i="43"/>
  <c r="BD15" i="43"/>
  <c r="BD14" i="43"/>
  <c r="BD13" i="43"/>
  <c r="BD12" i="43"/>
  <c r="BD11" i="43"/>
  <c r="BD10" i="43"/>
  <c r="BD9" i="43"/>
  <c r="BD8" i="43"/>
  <c r="BD7" i="43"/>
  <c r="BD6" i="43"/>
  <c r="BD5" i="43"/>
  <c r="AV17" i="43"/>
  <c r="AW17" i="43"/>
  <c r="AX17" i="43"/>
  <c r="AY17" i="43"/>
  <c r="AZ17" i="43"/>
  <c r="BA17" i="43"/>
  <c r="BB17" i="43"/>
  <c r="AV18" i="43"/>
  <c r="AW18" i="43"/>
  <c r="AX18" i="43"/>
  <c r="AY18" i="43"/>
  <c r="AZ18" i="43"/>
  <c r="BA18" i="43"/>
  <c r="BB18" i="43"/>
  <c r="AV19" i="43"/>
  <c r="AW19" i="43"/>
  <c r="AX19" i="43"/>
  <c r="AY19" i="43"/>
  <c r="AZ19" i="43"/>
  <c r="BA19" i="43"/>
  <c r="BB19" i="43"/>
  <c r="AV20" i="43"/>
  <c r="AW20" i="43"/>
  <c r="AX20" i="43"/>
  <c r="AY20" i="43"/>
  <c r="AZ20" i="43"/>
  <c r="BA20" i="43"/>
  <c r="BB20" i="43"/>
  <c r="AV21" i="43"/>
  <c r="AW21" i="43"/>
  <c r="AX21" i="43"/>
  <c r="AY21" i="43"/>
  <c r="AZ21" i="43"/>
  <c r="BA21" i="43"/>
  <c r="BB21" i="43"/>
  <c r="AV22" i="43"/>
  <c r="AW22" i="43"/>
  <c r="AX22" i="43"/>
  <c r="AY22" i="43"/>
  <c r="AZ22" i="43"/>
  <c r="BA22" i="43"/>
  <c r="BB22" i="43"/>
  <c r="AV23" i="43"/>
  <c r="AW23" i="43"/>
  <c r="AX23" i="43"/>
  <c r="AY23" i="43"/>
  <c r="AZ23" i="43"/>
  <c r="BA23" i="43"/>
  <c r="BB23" i="43"/>
  <c r="AV24" i="43"/>
  <c r="AW24" i="43"/>
  <c r="AX24" i="43"/>
  <c r="AY24" i="43"/>
  <c r="AZ24" i="43"/>
  <c r="BA24" i="43"/>
  <c r="BB24" i="43"/>
  <c r="AV25" i="43"/>
  <c r="AW25" i="43"/>
  <c r="AX25" i="43"/>
  <c r="AY25" i="43"/>
  <c r="AZ25" i="43"/>
  <c r="BA25" i="43"/>
  <c r="BB25" i="43"/>
  <c r="AV26" i="43"/>
  <c r="AW26" i="43"/>
  <c r="AX26" i="43"/>
  <c r="AY26" i="43"/>
  <c r="AZ26" i="43"/>
  <c r="BA26" i="43"/>
  <c r="BB26" i="43"/>
  <c r="AV27" i="43"/>
  <c r="AW27" i="43"/>
  <c r="AX27" i="43"/>
  <c r="AY27" i="43"/>
  <c r="AZ27" i="43"/>
  <c r="BA27" i="43"/>
  <c r="BB27" i="43"/>
  <c r="AV28" i="43"/>
  <c r="AW28" i="43"/>
  <c r="AX28" i="43"/>
  <c r="AY28" i="43"/>
  <c r="AZ28" i="43"/>
  <c r="BA28" i="43"/>
  <c r="BB28" i="43"/>
  <c r="AV29" i="43"/>
  <c r="AW29" i="43"/>
  <c r="AX29" i="43"/>
  <c r="AY29" i="43"/>
  <c r="AZ29" i="43"/>
  <c r="BA29" i="43"/>
  <c r="BB29" i="43"/>
  <c r="AV30" i="43"/>
  <c r="AW30" i="43"/>
  <c r="AX30" i="43"/>
  <c r="AY30" i="43"/>
  <c r="AZ30" i="43"/>
  <c r="BA30" i="43"/>
  <c r="BB30" i="43"/>
  <c r="AV31" i="43"/>
  <c r="AW31" i="43"/>
  <c r="AX31" i="43"/>
  <c r="AY31" i="43"/>
  <c r="AZ31" i="43"/>
  <c r="BA31" i="43"/>
  <c r="BB31" i="43"/>
  <c r="AV32" i="43"/>
  <c r="AW32" i="43"/>
  <c r="AX32" i="43"/>
  <c r="AY32" i="43"/>
  <c r="AZ32" i="43"/>
  <c r="BA32" i="43"/>
  <c r="BB32" i="43"/>
  <c r="BB16" i="43"/>
  <c r="BA16" i="43"/>
  <c r="AZ16" i="43"/>
  <c r="AY16" i="43"/>
  <c r="AX16" i="43"/>
  <c r="AW16" i="43"/>
  <c r="AV16" i="43"/>
  <c r="BB15" i="43"/>
  <c r="BA15" i="43"/>
  <c r="AZ15" i="43"/>
  <c r="AY15" i="43"/>
  <c r="AX15" i="43"/>
  <c r="AW15" i="43"/>
  <c r="AV15" i="43"/>
  <c r="BB14" i="43"/>
  <c r="BA14" i="43"/>
  <c r="AZ14" i="43"/>
  <c r="AY14" i="43"/>
  <c r="AX14" i="43"/>
  <c r="AW14" i="43"/>
  <c r="AV14" i="43"/>
  <c r="BB13" i="43"/>
  <c r="BA13" i="43"/>
  <c r="AZ13" i="43"/>
  <c r="AY13" i="43"/>
  <c r="AX13" i="43"/>
  <c r="AW13" i="43"/>
  <c r="AV13" i="43"/>
  <c r="BB12" i="43"/>
  <c r="BA12" i="43"/>
  <c r="AZ12" i="43"/>
  <c r="AY12" i="43"/>
  <c r="AX12" i="43"/>
  <c r="AW12" i="43"/>
  <c r="AV12" i="43"/>
  <c r="BB11" i="43"/>
  <c r="BA11" i="43"/>
  <c r="AZ11" i="43"/>
  <c r="AY11" i="43"/>
  <c r="AX11" i="43"/>
  <c r="AW11" i="43"/>
  <c r="AV11" i="43"/>
  <c r="BB10" i="43"/>
  <c r="BA10" i="43"/>
  <c r="AZ10" i="43"/>
  <c r="AY10" i="43"/>
  <c r="AX10" i="43"/>
  <c r="AW10" i="43"/>
  <c r="AV10" i="43"/>
  <c r="BB9" i="43"/>
  <c r="BA9" i="43"/>
  <c r="AZ9" i="43"/>
  <c r="AY9" i="43"/>
  <c r="AX9" i="43"/>
  <c r="AW9" i="43"/>
  <c r="AV9" i="43"/>
  <c r="BB8" i="43"/>
  <c r="BA8" i="43"/>
  <c r="AZ8" i="43"/>
  <c r="AY8" i="43"/>
  <c r="AX8" i="43"/>
  <c r="AW8" i="43"/>
  <c r="AV8" i="43"/>
  <c r="BB7" i="43"/>
  <c r="BA7" i="43"/>
  <c r="AZ7" i="43"/>
  <c r="AY7" i="43"/>
  <c r="AX7" i="43"/>
  <c r="AW7" i="43"/>
  <c r="AV7" i="43"/>
  <c r="BB6" i="43"/>
  <c r="BA6" i="43"/>
  <c r="AZ6" i="43"/>
  <c r="AY6" i="43"/>
  <c r="AX6" i="43"/>
  <c r="AW6" i="43"/>
  <c r="AV6" i="43"/>
  <c r="BB5" i="43"/>
  <c r="BA5" i="43"/>
  <c r="AZ5" i="43"/>
  <c r="AY5" i="43"/>
  <c r="AX5" i="43"/>
  <c r="AW5" i="43"/>
  <c r="AV5" i="43"/>
  <c r="BF18" i="42"/>
  <c r="BF19" i="42"/>
  <c r="BF20" i="42"/>
  <c r="BF21" i="42"/>
  <c r="BF22" i="42"/>
  <c r="BF23" i="42"/>
  <c r="BF24" i="42"/>
  <c r="BF25" i="42"/>
  <c r="BF26" i="42"/>
  <c r="BF27" i="42"/>
  <c r="BF28" i="42"/>
  <c r="BF29" i="42"/>
  <c r="BF17" i="42"/>
  <c r="BF16" i="42"/>
  <c r="BF15" i="42"/>
  <c r="BF14" i="42"/>
  <c r="BF13" i="42"/>
  <c r="BF12" i="42"/>
  <c r="BF11" i="42"/>
  <c r="BF10" i="42"/>
  <c r="BF9" i="42"/>
  <c r="BF8" i="42"/>
  <c r="BF7" i="42"/>
  <c r="BF6" i="42"/>
  <c r="BF5" i="42"/>
  <c r="BD17" i="42"/>
  <c r="BD18" i="42"/>
  <c r="BD19" i="42"/>
  <c r="BD20" i="42"/>
  <c r="BD21" i="42"/>
  <c r="BD22" i="42"/>
  <c r="BD23" i="42"/>
  <c r="BD24" i="42"/>
  <c r="BD25" i="42"/>
  <c r="BD26" i="42"/>
  <c r="BD27" i="42"/>
  <c r="BD28" i="42"/>
  <c r="BD29" i="42"/>
  <c r="BD16" i="42"/>
  <c r="BD15" i="42"/>
  <c r="BD14" i="42"/>
  <c r="BD13" i="42"/>
  <c r="BD12" i="42"/>
  <c r="BD11" i="42"/>
  <c r="BD10" i="42"/>
  <c r="BD9" i="42"/>
  <c r="BD8" i="42"/>
  <c r="BD7" i="42"/>
  <c r="BD6" i="42"/>
  <c r="BD5" i="42"/>
  <c r="AV19" i="42"/>
  <c r="AW19" i="42"/>
  <c r="AX19" i="42"/>
  <c r="AY19" i="42"/>
  <c r="AZ19" i="42"/>
  <c r="BA19" i="42"/>
  <c r="BB19" i="42"/>
  <c r="AV20" i="42"/>
  <c r="AW20" i="42"/>
  <c r="AX20" i="42"/>
  <c r="AY20" i="42"/>
  <c r="AZ20" i="42"/>
  <c r="BA20" i="42"/>
  <c r="BB20" i="42"/>
  <c r="AV21" i="42"/>
  <c r="AW21" i="42"/>
  <c r="AX21" i="42"/>
  <c r="AY21" i="42"/>
  <c r="AZ21" i="42"/>
  <c r="BA21" i="42"/>
  <c r="BB21" i="42"/>
  <c r="AV22" i="42"/>
  <c r="AW22" i="42"/>
  <c r="AX22" i="42"/>
  <c r="AY22" i="42"/>
  <c r="AZ22" i="42"/>
  <c r="BA22" i="42"/>
  <c r="BB22" i="42"/>
  <c r="AV23" i="42"/>
  <c r="AW23" i="42"/>
  <c r="AX23" i="42"/>
  <c r="AY23" i="42"/>
  <c r="AZ23" i="42"/>
  <c r="BA23" i="42"/>
  <c r="BB23" i="42"/>
  <c r="AV24" i="42"/>
  <c r="AW24" i="42"/>
  <c r="AX24" i="42"/>
  <c r="AY24" i="42"/>
  <c r="AZ24" i="42"/>
  <c r="BA24" i="42"/>
  <c r="BB24" i="42"/>
  <c r="AV25" i="42"/>
  <c r="AW25" i="42"/>
  <c r="AX25" i="42"/>
  <c r="AY25" i="42"/>
  <c r="AZ25" i="42"/>
  <c r="BA25" i="42"/>
  <c r="BB25" i="42"/>
  <c r="AV26" i="42"/>
  <c r="AW26" i="42"/>
  <c r="AX26" i="42"/>
  <c r="AY26" i="42"/>
  <c r="AZ26" i="42"/>
  <c r="BA26" i="42"/>
  <c r="BB26" i="42"/>
  <c r="AV27" i="42"/>
  <c r="AW27" i="42"/>
  <c r="AX27" i="42"/>
  <c r="AY27" i="42"/>
  <c r="AZ27" i="42"/>
  <c r="BA27" i="42"/>
  <c r="BB27" i="42"/>
  <c r="AV28" i="42"/>
  <c r="AW28" i="42"/>
  <c r="AX28" i="42"/>
  <c r="AY28" i="42"/>
  <c r="AZ28" i="42"/>
  <c r="BA28" i="42"/>
  <c r="BB28" i="42"/>
  <c r="AV29" i="42"/>
  <c r="AW29" i="42"/>
  <c r="AX29" i="42"/>
  <c r="AY29" i="42"/>
  <c r="AZ29" i="42"/>
  <c r="BA29" i="42"/>
  <c r="BB29" i="42"/>
  <c r="BB18" i="42"/>
  <c r="BA18" i="42"/>
  <c r="AZ18" i="42"/>
  <c r="AY18" i="42"/>
  <c r="AX18" i="42"/>
  <c r="AW18" i="42"/>
  <c r="AV18" i="42"/>
  <c r="BB17" i="42"/>
  <c r="BA17" i="42"/>
  <c r="AZ17" i="42"/>
  <c r="AY17" i="42"/>
  <c r="AX17" i="42"/>
  <c r="AW17" i="42"/>
  <c r="AV17" i="42"/>
  <c r="BB16" i="42"/>
  <c r="BA16" i="42"/>
  <c r="AZ16" i="42"/>
  <c r="AY16" i="42"/>
  <c r="AX16" i="42"/>
  <c r="AW16" i="42"/>
  <c r="AV16" i="42"/>
  <c r="BB15" i="42"/>
  <c r="BA15" i="42"/>
  <c r="AZ15" i="42"/>
  <c r="AY15" i="42"/>
  <c r="AX15" i="42"/>
  <c r="AW15" i="42"/>
  <c r="AV15" i="42"/>
  <c r="BB14" i="42"/>
  <c r="BA14" i="42"/>
  <c r="AZ14" i="42"/>
  <c r="AY14" i="42"/>
  <c r="AX14" i="42"/>
  <c r="AW14" i="42"/>
  <c r="AV14" i="42"/>
  <c r="BB13" i="42"/>
  <c r="BA13" i="42"/>
  <c r="AZ13" i="42"/>
  <c r="AY13" i="42"/>
  <c r="AX13" i="42"/>
  <c r="AW13" i="42"/>
  <c r="AV13" i="42"/>
  <c r="BB12" i="42"/>
  <c r="BA12" i="42"/>
  <c r="AZ12" i="42"/>
  <c r="AY12" i="42"/>
  <c r="AX12" i="42"/>
  <c r="AW12" i="42"/>
  <c r="AV12" i="42"/>
  <c r="BB11" i="42"/>
  <c r="BA11" i="42"/>
  <c r="AZ11" i="42"/>
  <c r="AY11" i="42"/>
  <c r="AX11" i="42"/>
  <c r="AW11" i="42"/>
  <c r="AV11" i="42"/>
  <c r="BB10" i="42"/>
  <c r="BA10" i="42"/>
  <c r="AZ10" i="42"/>
  <c r="AY10" i="42"/>
  <c r="AX10" i="42"/>
  <c r="AW10" i="42"/>
  <c r="AV10" i="42"/>
  <c r="BB9" i="42"/>
  <c r="BA9" i="42"/>
  <c r="AZ9" i="42"/>
  <c r="AY9" i="42"/>
  <c r="AX9" i="42"/>
  <c r="AW9" i="42"/>
  <c r="AV9" i="42"/>
  <c r="BB8" i="42"/>
  <c r="BA8" i="42"/>
  <c r="AZ8" i="42"/>
  <c r="AY8" i="42"/>
  <c r="AX8" i="42"/>
  <c r="AW8" i="42"/>
  <c r="AV8" i="42"/>
  <c r="BB7" i="42"/>
  <c r="BA7" i="42"/>
  <c r="AZ7" i="42"/>
  <c r="AY7" i="42"/>
  <c r="AX7" i="42"/>
  <c r="AW7" i="42"/>
  <c r="AV7" i="42"/>
  <c r="BB6" i="42"/>
  <c r="BA6" i="42"/>
  <c r="AZ6" i="42"/>
  <c r="AY6" i="42"/>
  <c r="AX6" i="42"/>
  <c r="AW6" i="42"/>
  <c r="AV6" i="42"/>
  <c r="BB5" i="42"/>
  <c r="BA5" i="42"/>
  <c r="AZ5" i="42"/>
  <c r="AY5" i="42"/>
  <c r="AX5" i="42"/>
  <c r="AW5" i="42"/>
  <c r="AV5" i="42"/>
  <c r="BF13" i="41"/>
  <c r="BF14" i="41"/>
  <c r="BF15" i="41"/>
  <c r="BF16" i="41"/>
  <c r="BF17" i="41"/>
  <c r="BF18" i="41"/>
  <c r="BF19" i="41"/>
  <c r="BF20" i="41"/>
  <c r="BF21" i="41"/>
  <c r="BF22" i="41"/>
  <c r="BF23" i="41"/>
  <c r="BF24" i="41"/>
  <c r="BF25" i="41"/>
  <c r="BF26" i="41"/>
  <c r="BF27" i="41"/>
  <c r="BF28" i="41"/>
  <c r="BF29" i="41"/>
  <c r="BF30" i="41"/>
  <c r="BF31" i="41"/>
  <c r="BF32" i="41"/>
  <c r="BF33" i="41"/>
  <c r="BF34" i="41"/>
  <c r="BF35" i="41"/>
  <c r="BF36" i="41"/>
  <c r="BF37" i="41"/>
  <c r="BF38" i="41"/>
  <c r="BF39" i="41"/>
  <c r="BF40" i="41"/>
  <c r="BF41" i="41"/>
  <c r="BF42" i="41"/>
  <c r="BF43" i="41"/>
  <c r="BF44" i="41"/>
  <c r="BF45" i="41"/>
  <c r="BF46" i="41"/>
  <c r="BF47" i="41"/>
  <c r="BF48" i="41"/>
  <c r="BF49" i="41"/>
  <c r="BF50" i="41"/>
  <c r="BF51" i="41"/>
  <c r="BF52" i="41"/>
  <c r="BF53" i="41"/>
  <c r="BF54" i="41"/>
  <c r="BF55" i="41"/>
  <c r="BF56" i="41"/>
  <c r="BF57" i="41"/>
  <c r="BF58" i="41"/>
  <c r="BF59" i="41"/>
  <c r="BF60" i="41"/>
  <c r="BF61" i="41"/>
  <c r="BF62" i="41"/>
  <c r="BF63" i="41"/>
  <c r="BF64" i="41"/>
  <c r="BF65" i="41"/>
  <c r="BF66" i="41"/>
  <c r="BF67" i="41"/>
  <c r="BF68" i="41"/>
  <c r="BF69" i="41"/>
  <c r="BF70" i="41"/>
  <c r="BF71" i="41"/>
  <c r="BF72" i="41"/>
  <c r="BF73" i="41"/>
  <c r="BF74" i="41"/>
  <c r="BF75" i="41"/>
  <c r="BF76" i="41"/>
  <c r="BF77" i="41"/>
  <c r="BF78" i="41"/>
  <c r="BF79" i="41"/>
  <c r="BF80" i="41"/>
  <c r="BF81" i="41"/>
  <c r="BF82" i="41"/>
  <c r="BF83" i="41"/>
  <c r="BF12" i="41"/>
  <c r="BF11" i="41"/>
  <c r="BF10" i="41"/>
  <c r="BF9" i="41"/>
  <c r="BF8" i="41"/>
  <c r="BF7" i="41"/>
  <c r="BF6" i="41"/>
  <c r="BF5" i="41"/>
  <c r="BD19" i="41"/>
  <c r="BD20" i="41"/>
  <c r="BD21" i="41"/>
  <c r="BD22" i="41"/>
  <c r="BD23" i="41"/>
  <c r="BD24" i="41"/>
  <c r="BD25" i="41"/>
  <c r="BD26" i="41"/>
  <c r="BD27" i="41"/>
  <c r="BD28" i="41"/>
  <c r="BD29" i="41"/>
  <c r="BD30" i="41"/>
  <c r="BD31" i="41"/>
  <c r="BD32" i="41"/>
  <c r="BD33" i="41"/>
  <c r="BD34" i="41"/>
  <c r="BD35" i="41"/>
  <c r="BD36" i="41"/>
  <c r="BD37" i="41"/>
  <c r="BD38" i="41"/>
  <c r="BD39" i="41"/>
  <c r="BD40" i="41"/>
  <c r="BD41" i="41"/>
  <c r="BD42" i="41"/>
  <c r="BD43" i="41"/>
  <c r="BD44" i="41"/>
  <c r="BD45" i="41"/>
  <c r="BD46" i="41"/>
  <c r="BD47" i="41"/>
  <c r="BD48" i="41"/>
  <c r="BD49" i="41"/>
  <c r="BD50" i="41"/>
  <c r="BD51" i="41"/>
  <c r="BD52" i="41"/>
  <c r="BD53" i="41"/>
  <c r="BD54" i="41"/>
  <c r="BD55" i="41"/>
  <c r="BD56" i="41"/>
  <c r="BD57" i="41"/>
  <c r="BD58" i="41"/>
  <c r="BD59" i="41"/>
  <c r="BD60" i="41"/>
  <c r="BD61" i="41"/>
  <c r="BD62" i="41"/>
  <c r="BD63" i="41"/>
  <c r="BD64" i="41"/>
  <c r="BD65" i="41"/>
  <c r="BD66" i="41"/>
  <c r="BD67" i="41"/>
  <c r="BD68" i="41"/>
  <c r="BD69" i="41"/>
  <c r="BD70" i="41"/>
  <c r="BD71" i="41"/>
  <c r="BD72" i="41"/>
  <c r="BD73" i="41"/>
  <c r="BD74" i="41"/>
  <c r="BD75" i="41"/>
  <c r="BD76" i="41"/>
  <c r="BD77" i="41"/>
  <c r="BD78" i="41"/>
  <c r="BD79" i="41"/>
  <c r="BD80" i="41"/>
  <c r="BD81" i="41"/>
  <c r="BD82" i="41"/>
  <c r="BD83" i="41"/>
  <c r="BD18" i="41"/>
  <c r="BD17" i="41"/>
  <c r="BD16" i="41"/>
  <c r="BD15" i="41"/>
  <c r="BD14" i="41"/>
  <c r="BD13" i="41"/>
  <c r="BD12" i="41"/>
  <c r="BD11" i="41"/>
  <c r="BD10" i="41"/>
  <c r="BD9" i="41"/>
  <c r="BD8" i="41"/>
  <c r="BD7" i="41"/>
  <c r="BD6" i="41"/>
  <c r="BD5" i="41"/>
  <c r="AV19" i="41"/>
  <c r="AW19" i="41"/>
  <c r="AX19" i="41"/>
  <c r="AY19" i="41"/>
  <c r="AZ19" i="41"/>
  <c r="BA19" i="41"/>
  <c r="BB19" i="41"/>
  <c r="AV20" i="41"/>
  <c r="AW20" i="41"/>
  <c r="AX20" i="41"/>
  <c r="AY20" i="41"/>
  <c r="AZ20" i="41"/>
  <c r="BA20" i="41"/>
  <c r="BB20" i="41"/>
  <c r="AV21" i="41"/>
  <c r="AW21" i="41"/>
  <c r="AX21" i="41"/>
  <c r="AY21" i="41"/>
  <c r="AZ21" i="41"/>
  <c r="BA21" i="41"/>
  <c r="BB21" i="41"/>
  <c r="AV22" i="41"/>
  <c r="AW22" i="41"/>
  <c r="AX22" i="41"/>
  <c r="AY22" i="41"/>
  <c r="AZ22" i="41"/>
  <c r="BA22" i="41"/>
  <c r="BB22" i="41"/>
  <c r="AV23" i="41"/>
  <c r="AW23" i="41"/>
  <c r="AX23" i="41"/>
  <c r="AY23" i="41"/>
  <c r="AZ23" i="41"/>
  <c r="BA23" i="41"/>
  <c r="BB23" i="41"/>
  <c r="AV24" i="41"/>
  <c r="AW24" i="41"/>
  <c r="AX24" i="41"/>
  <c r="AY24" i="41"/>
  <c r="AZ24" i="41"/>
  <c r="BA24" i="41"/>
  <c r="BB24" i="41"/>
  <c r="AV25" i="41"/>
  <c r="AW25" i="41"/>
  <c r="AX25" i="41"/>
  <c r="AY25" i="41"/>
  <c r="AZ25" i="41"/>
  <c r="BA25" i="41"/>
  <c r="BB25" i="41"/>
  <c r="AV26" i="41"/>
  <c r="AW26" i="41"/>
  <c r="AX26" i="41"/>
  <c r="AY26" i="41"/>
  <c r="AZ26" i="41"/>
  <c r="BA26" i="41"/>
  <c r="BB26" i="41"/>
  <c r="AV27" i="41"/>
  <c r="AW27" i="41"/>
  <c r="AX27" i="41"/>
  <c r="AY27" i="41"/>
  <c r="AZ27" i="41"/>
  <c r="BA27" i="41"/>
  <c r="BB27" i="41"/>
  <c r="AV28" i="41"/>
  <c r="AW28" i="41"/>
  <c r="AX28" i="41"/>
  <c r="AY28" i="41"/>
  <c r="AZ28" i="41"/>
  <c r="BA28" i="41"/>
  <c r="BB28" i="41"/>
  <c r="AV29" i="41"/>
  <c r="AW29" i="41"/>
  <c r="AX29" i="41"/>
  <c r="AY29" i="41"/>
  <c r="AZ29" i="41"/>
  <c r="BA29" i="41"/>
  <c r="BB29" i="41"/>
  <c r="AV30" i="41"/>
  <c r="AW30" i="41"/>
  <c r="AX30" i="41"/>
  <c r="AY30" i="41"/>
  <c r="AZ30" i="41"/>
  <c r="BA30" i="41"/>
  <c r="BB30" i="41"/>
  <c r="AV31" i="41"/>
  <c r="AW31" i="41"/>
  <c r="AX31" i="41"/>
  <c r="AY31" i="41"/>
  <c r="AZ31" i="41"/>
  <c r="BA31" i="41"/>
  <c r="BB31" i="41"/>
  <c r="AV32" i="41"/>
  <c r="AW32" i="41"/>
  <c r="AX32" i="41"/>
  <c r="AY32" i="41"/>
  <c r="AZ32" i="41"/>
  <c r="BA32" i="41"/>
  <c r="BB32" i="41"/>
  <c r="AV33" i="41"/>
  <c r="AW33" i="41"/>
  <c r="AX33" i="41"/>
  <c r="AY33" i="41"/>
  <c r="AZ33" i="41"/>
  <c r="BA33" i="41"/>
  <c r="BB33" i="41"/>
  <c r="AV34" i="41"/>
  <c r="AW34" i="41"/>
  <c r="AX34" i="41"/>
  <c r="AY34" i="41"/>
  <c r="AZ34" i="41"/>
  <c r="BA34" i="41"/>
  <c r="BB34" i="41"/>
  <c r="AV35" i="41"/>
  <c r="AW35" i="41"/>
  <c r="AX35" i="41"/>
  <c r="AY35" i="41"/>
  <c r="AZ35" i="41"/>
  <c r="BA35" i="41"/>
  <c r="BB35" i="41"/>
  <c r="AV36" i="41"/>
  <c r="AW36" i="41"/>
  <c r="AX36" i="41"/>
  <c r="AY36" i="41"/>
  <c r="AZ36" i="41"/>
  <c r="BA36" i="41"/>
  <c r="BB36" i="41"/>
  <c r="AV37" i="41"/>
  <c r="AW37" i="41"/>
  <c r="AX37" i="41"/>
  <c r="AY37" i="41"/>
  <c r="AZ37" i="41"/>
  <c r="BA37" i="41"/>
  <c r="BB37" i="41"/>
  <c r="AV38" i="41"/>
  <c r="AW38" i="41"/>
  <c r="AX38" i="41"/>
  <c r="AY38" i="41"/>
  <c r="AZ38" i="41"/>
  <c r="BA38" i="41"/>
  <c r="BB38" i="41"/>
  <c r="AV39" i="41"/>
  <c r="AW39" i="41"/>
  <c r="AX39" i="41"/>
  <c r="AY39" i="41"/>
  <c r="AZ39" i="41"/>
  <c r="BA39" i="41"/>
  <c r="BB39" i="41"/>
  <c r="AV40" i="41"/>
  <c r="AW40" i="41"/>
  <c r="AX40" i="41"/>
  <c r="AY40" i="41"/>
  <c r="AZ40" i="41"/>
  <c r="BA40" i="41"/>
  <c r="BB40" i="41"/>
  <c r="AV41" i="41"/>
  <c r="AW41" i="41"/>
  <c r="AX41" i="41"/>
  <c r="AY41" i="41"/>
  <c r="AZ41" i="41"/>
  <c r="BA41" i="41"/>
  <c r="BB41" i="41"/>
  <c r="AV42" i="41"/>
  <c r="AW42" i="41"/>
  <c r="AX42" i="41"/>
  <c r="AY42" i="41"/>
  <c r="AZ42" i="41"/>
  <c r="BA42" i="41"/>
  <c r="BB42" i="41"/>
  <c r="AV43" i="41"/>
  <c r="AW43" i="41"/>
  <c r="AX43" i="41"/>
  <c r="AY43" i="41"/>
  <c r="AZ43" i="41"/>
  <c r="BA43" i="41"/>
  <c r="BB43" i="41"/>
  <c r="AV44" i="41"/>
  <c r="AW44" i="41"/>
  <c r="AX44" i="41"/>
  <c r="AY44" i="41"/>
  <c r="AZ44" i="41"/>
  <c r="BA44" i="41"/>
  <c r="BB44" i="41"/>
  <c r="AV45" i="41"/>
  <c r="AW45" i="41"/>
  <c r="AX45" i="41"/>
  <c r="AY45" i="41"/>
  <c r="AZ45" i="41"/>
  <c r="BA45" i="41"/>
  <c r="BB45" i="41"/>
  <c r="AV46" i="41"/>
  <c r="AW46" i="41"/>
  <c r="AX46" i="41"/>
  <c r="AY46" i="41"/>
  <c r="AZ46" i="41"/>
  <c r="BA46" i="41"/>
  <c r="BB46" i="41"/>
  <c r="AV47" i="41"/>
  <c r="AW47" i="41"/>
  <c r="AX47" i="41"/>
  <c r="AY47" i="41"/>
  <c r="AZ47" i="41"/>
  <c r="BA47" i="41"/>
  <c r="BB47" i="41"/>
  <c r="AV48" i="41"/>
  <c r="AW48" i="41"/>
  <c r="AX48" i="41"/>
  <c r="AY48" i="41"/>
  <c r="AZ48" i="41"/>
  <c r="BA48" i="41"/>
  <c r="BB48" i="41"/>
  <c r="AV49" i="41"/>
  <c r="AW49" i="41"/>
  <c r="AX49" i="41"/>
  <c r="AY49" i="41"/>
  <c r="AZ49" i="41"/>
  <c r="BA49" i="41"/>
  <c r="BB49" i="41"/>
  <c r="AV50" i="41"/>
  <c r="AW50" i="41"/>
  <c r="AX50" i="41"/>
  <c r="AY50" i="41"/>
  <c r="AZ50" i="41"/>
  <c r="BA50" i="41"/>
  <c r="BB50" i="41"/>
  <c r="AV51" i="41"/>
  <c r="AW51" i="41"/>
  <c r="AX51" i="41"/>
  <c r="AY51" i="41"/>
  <c r="AZ51" i="41"/>
  <c r="BA51" i="41"/>
  <c r="BB51" i="41"/>
  <c r="AV52" i="41"/>
  <c r="AW52" i="41"/>
  <c r="AX52" i="41"/>
  <c r="AY52" i="41"/>
  <c r="AZ52" i="41"/>
  <c r="BA52" i="41"/>
  <c r="BB52" i="41"/>
  <c r="AV53" i="41"/>
  <c r="AW53" i="41"/>
  <c r="AX53" i="41"/>
  <c r="AY53" i="41"/>
  <c r="AZ53" i="41"/>
  <c r="BA53" i="41"/>
  <c r="BB53" i="41"/>
  <c r="AV54" i="41"/>
  <c r="AW54" i="41"/>
  <c r="AX54" i="41"/>
  <c r="AY54" i="41"/>
  <c r="AZ54" i="41"/>
  <c r="BA54" i="41"/>
  <c r="BB54" i="41"/>
  <c r="AV55" i="41"/>
  <c r="AW55" i="41"/>
  <c r="AX55" i="41"/>
  <c r="AY55" i="41"/>
  <c r="AZ55" i="41"/>
  <c r="BA55" i="41"/>
  <c r="BB55" i="41"/>
  <c r="AV56" i="41"/>
  <c r="AW56" i="41"/>
  <c r="AX56" i="41"/>
  <c r="AY56" i="41"/>
  <c r="AZ56" i="41"/>
  <c r="BA56" i="41"/>
  <c r="BB56" i="41"/>
  <c r="AV57" i="41"/>
  <c r="AW57" i="41"/>
  <c r="AX57" i="41"/>
  <c r="AY57" i="41"/>
  <c r="AZ57" i="41"/>
  <c r="BA57" i="41"/>
  <c r="BB57" i="41"/>
  <c r="AV58" i="41"/>
  <c r="AW58" i="41"/>
  <c r="AX58" i="41"/>
  <c r="AY58" i="41"/>
  <c r="AZ58" i="41"/>
  <c r="BA58" i="41"/>
  <c r="BB58" i="41"/>
  <c r="AV59" i="41"/>
  <c r="AW59" i="41"/>
  <c r="AX59" i="41"/>
  <c r="AY59" i="41"/>
  <c r="AZ59" i="41"/>
  <c r="BA59" i="41"/>
  <c r="BB59" i="41"/>
  <c r="AV60" i="41"/>
  <c r="AW60" i="41"/>
  <c r="AX60" i="41"/>
  <c r="AY60" i="41"/>
  <c r="AZ60" i="41"/>
  <c r="BA60" i="41"/>
  <c r="BB60" i="41"/>
  <c r="AV61" i="41"/>
  <c r="AW61" i="41"/>
  <c r="AX61" i="41"/>
  <c r="AY61" i="41"/>
  <c r="AZ61" i="41"/>
  <c r="BA61" i="41"/>
  <c r="BB61" i="41"/>
  <c r="AV62" i="41"/>
  <c r="AW62" i="41"/>
  <c r="AX62" i="41"/>
  <c r="AY62" i="41"/>
  <c r="AZ62" i="41"/>
  <c r="BA62" i="41"/>
  <c r="BB62" i="41"/>
  <c r="AV63" i="41"/>
  <c r="AW63" i="41"/>
  <c r="AX63" i="41"/>
  <c r="AY63" i="41"/>
  <c r="AZ63" i="41"/>
  <c r="BA63" i="41"/>
  <c r="BB63" i="41"/>
  <c r="AV64" i="41"/>
  <c r="AW64" i="41"/>
  <c r="AX64" i="41"/>
  <c r="AY64" i="41"/>
  <c r="AZ64" i="41"/>
  <c r="BA64" i="41"/>
  <c r="BB64" i="41"/>
  <c r="AV65" i="41"/>
  <c r="AW65" i="41"/>
  <c r="AX65" i="41"/>
  <c r="AY65" i="41"/>
  <c r="AZ65" i="41"/>
  <c r="BA65" i="41"/>
  <c r="BB65" i="41"/>
  <c r="AV66" i="41"/>
  <c r="AW66" i="41"/>
  <c r="AX66" i="41"/>
  <c r="AY66" i="41"/>
  <c r="AZ66" i="41"/>
  <c r="BA66" i="41"/>
  <c r="BB66" i="41"/>
  <c r="AV67" i="41"/>
  <c r="AW67" i="41"/>
  <c r="AX67" i="41"/>
  <c r="AY67" i="41"/>
  <c r="AZ67" i="41"/>
  <c r="BA67" i="41"/>
  <c r="BB67" i="41"/>
  <c r="AV68" i="41"/>
  <c r="AW68" i="41"/>
  <c r="AX68" i="41"/>
  <c r="AY68" i="41"/>
  <c r="AZ68" i="41"/>
  <c r="BA68" i="41"/>
  <c r="BB68" i="41"/>
  <c r="AV69" i="41"/>
  <c r="AW69" i="41"/>
  <c r="AX69" i="41"/>
  <c r="AY69" i="41"/>
  <c r="AZ69" i="41"/>
  <c r="BA69" i="41"/>
  <c r="BB69" i="41"/>
  <c r="AV70" i="41"/>
  <c r="AW70" i="41"/>
  <c r="AX70" i="41"/>
  <c r="AY70" i="41"/>
  <c r="AZ70" i="41"/>
  <c r="BA70" i="41"/>
  <c r="BB70" i="41"/>
  <c r="AV71" i="41"/>
  <c r="AW71" i="41"/>
  <c r="AX71" i="41"/>
  <c r="AY71" i="41"/>
  <c r="AZ71" i="41"/>
  <c r="BA71" i="41"/>
  <c r="BB71" i="41"/>
  <c r="AV72" i="41"/>
  <c r="AW72" i="41"/>
  <c r="AX72" i="41"/>
  <c r="AY72" i="41"/>
  <c r="AZ72" i="41"/>
  <c r="BA72" i="41"/>
  <c r="BB72" i="41"/>
  <c r="AV73" i="41"/>
  <c r="AW73" i="41"/>
  <c r="AX73" i="41"/>
  <c r="AY73" i="41"/>
  <c r="AZ73" i="41"/>
  <c r="BA73" i="41"/>
  <c r="BB73" i="41"/>
  <c r="AV74" i="41"/>
  <c r="AW74" i="41"/>
  <c r="AX74" i="41"/>
  <c r="AY74" i="41"/>
  <c r="AZ74" i="41"/>
  <c r="BA74" i="41"/>
  <c r="BB74" i="41"/>
  <c r="AV75" i="41"/>
  <c r="AW75" i="41"/>
  <c r="AX75" i="41"/>
  <c r="AY75" i="41"/>
  <c r="AZ75" i="41"/>
  <c r="BA75" i="41"/>
  <c r="BB75" i="41"/>
  <c r="AV76" i="41"/>
  <c r="AW76" i="41"/>
  <c r="AX76" i="41"/>
  <c r="AY76" i="41"/>
  <c r="AZ76" i="41"/>
  <c r="BA76" i="41"/>
  <c r="BB76" i="41"/>
  <c r="AV77" i="41"/>
  <c r="AW77" i="41"/>
  <c r="AX77" i="41"/>
  <c r="AY77" i="41"/>
  <c r="AZ77" i="41"/>
  <c r="BA77" i="41"/>
  <c r="BB77" i="41"/>
  <c r="AV78" i="41"/>
  <c r="AW78" i="41"/>
  <c r="AX78" i="41"/>
  <c r="AY78" i="41"/>
  <c r="AZ78" i="41"/>
  <c r="BA78" i="41"/>
  <c r="BB78" i="41"/>
  <c r="AV79" i="41"/>
  <c r="AW79" i="41"/>
  <c r="AX79" i="41"/>
  <c r="AY79" i="41"/>
  <c r="AZ79" i="41"/>
  <c r="BA79" i="41"/>
  <c r="BB79" i="41"/>
  <c r="AV80" i="41"/>
  <c r="AW80" i="41"/>
  <c r="AX80" i="41"/>
  <c r="AY80" i="41"/>
  <c r="AZ80" i="41"/>
  <c r="BA80" i="41"/>
  <c r="BB80" i="41"/>
  <c r="AV81" i="41"/>
  <c r="AW81" i="41"/>
  <c r="AX81" i="41"/>
  <c r="AY81" i="41"/>
  <c r="AZ81" i="41"/>
  <c r="BA81" i="41"/>
  <c r="BB81" i="41"/>
  <c r="AV82" i="41"/>
  <c r="AW82" i="41"/>
  <c r="AX82" i="41"/>
  <c r="AY82" i="41"/>
  <c r="AZ82" i="41"/>
  <c r="BA82" i="41"/>
  <c r="BB82" i="41"/>
  <c r="AV83" i="41"/>
  <c r="AW83" i="41"/>
  <c r="AX83" i="41"/>
  <c r="AY83" i="41"/>
  <c r="AZ83" i="41"/>
  <c r="BA83" i="41"/>
  <c r="BB83" i="41"/>
  <c r="BB18" i="41"/>
  <c r="BA18" i="41"/>
  <c r="AZ18" i="41"/>
  <c r="AY18" i="41"/>
  <c r="AX18" i="41"/>
  <c r="AW18" i="41"/>
  <c r="AV18" i="41"/>
  <c r="BB17" i="41"/>
  <c r="BA17" i="41"/>
  <c r="AZ17" i="41"/>
  <c r="AY17" i="41"/>
  <c r="AX17" i="41"/>
  <c r="AW17" i="41"/>
  <c r="AV17" i="41"/>
  <c r="BB16" i="41"/>
  <c r="BA16" i="41"/>
  <c r="AZ16" i="41"/>
  <c r="AY16" i="41"/>
  <c r="AX16" i="41"/>
  <c r="AW16" i="41"/>
  <c r="AV16" i="41"/>
  <c r="BB15" i="41"/>
  <c r="BA15" i="41"/>
  <c r="AZ15" i="41"/>
  <c r="AY15" i="41"/>
  <c r="AX15" i="41"/>
  <c r="AW15" i="41"/>
  <c r="AV15" i="41"/>
  <c r="BB14" i="41"/>
  <c r="BA14" i="41"/>
  <c r="AZ14" i="41"/>
  <c r="AY14" i="41"/>
  <c r="AX14" i="41"/>
  <c r="AW14" i="41"/>
  <c r="AV14" i="41"/>
  <c r="BB13" i="41"/>
  <c r="BA13" i="41"/>
  <c r="AZ13" i="41"/>
  <c r="AY13" i="41"/>
  <c r="AX13" i="41"/>
  <c r="AW13" i="41"/>
  <c r="AV13" i="41"/>
  <c r="BB12" i="41"/>
  <c r="BA12" i="41"/>
  <c r="AZ12" i="41"/>
  <c r="AY12" i="41"/>
  <c r="AX12" i="41"/>
  <c r="AW12" i="41"/>
  <c r="AV12" i="41"/>
  <c r="BB11" i="41"/>
  <c r="BA11" i="41"/>
  <c r="AZ11" i="41"/>
  <c r="AY11" i="41"/>
  <c r="AX11" i="41"/>
  <c r="AW11" i="41"/>
  <c r="AV11" i="41"/>
  <c r="BB10" i="41"/>
  <c r="BA10" i="41"/>
  <c r="AZ10" i="41"/>
  <c r="AY10" i="41"/>
  <c r="AX10" i="41"/>
  <c r="AW10" i="41"/>
  <c r="AV10" i="41"/>
  <c r="BB9" i="41"/>
  <c r="BA9" i="41"/>
  <c r="AZ9" i="41"/>
  <c r="AY9" i="41"/>
  <c r="AX9" i="41"/>
  <c r="AW9" i="41"/>
  <c r="AV9" i="41"/>
  <c r="BB8" i="41"/>
  <c r="BA8" i="41"/>
  <c r="AZ8" i="41"/>
  <c r="AY8" i="41"/>
  <c r="AX8" i="41"/>
  <c r="AW8" i="41"/>
  <c r="AV8" i="41"/>
  <c r="BB7" i="41"/>
  <c r="BA7" i="41"/>
  <c r="AZ7" i="41"/>
  <c r="AY7" i="41"/>
  <c r="AX7" i="41"/>
  <c r="AW7" i="41"/>
  <c r="AV7" i="41"/>
  <c r="BB6" i="41"/>
  <c r="BA6" i="41"/>
  <c r="AZ6" i="41"/>
  <c r="AY6" i="41"/>
  <c r="AX6" i="41"/>
  <c r="AW6" i="41"/>
  <c r="AV6" i="41"/>
  <c r="BB5" i="41"/>
  <c r="BA5" i="41"/>
  <c r="AZ5" i="41"/>
  <c r="AY5" i="41"/>
  <c r="AX5" i="41"/>
  <c r="AW5" i="41"/>
  <c r="AV5" i="41"/>
  <c r="BF18" i="53"/>
  <c r="BF19" i="53"/>
  <c r="BF20" i="53"/>
  <c r="BF21" i="53"/>
  <c r="BF22" i="53"/>
  <c r="BF23" i="53"/>
  <c r="BF24" i="53"/>
  <c r="BF25" i="53"/>
  <c r="BF26" i="53"/>
  <c r="BF27" i="53"/>
  <c r="BF28" i="53"/>
  <c r="BF29" i="53"/>
  <c r="BF30" i="53"/>
  <c r="BF31" i="53"/>
  <c r="BF32" i="53"/>
  <c r="BF33" i="53"/>
  <c r="BF34" i="53"/>
  <c r="BF35" i="53"/>
  <c r="BF36" i="53"/>
  <c r="BF37" i="53"/>
  <c r="BF38" i="53"/>
  <c r="BF39" i="53"/>
  <c r="BF40" i="53"/>
  <c r="BF41" i="53"/>
  <c r="BF42" i="53"/>
  <c r="BF43" i="53"/>
  <c r="BF44" i="53"/>
  <c r="BF45" i="53"/>
  <c r="BF46" i="53"/>
  <c r="BF47" i="53"/>
  <c r="BF48" i="53"/>
  <c r="BF49" i="53"/>
  <c r="BF50" i="53"/>
  <c r="BF51" i="53"/>
  <c r="BF52" i="53"/>
  <c r="BF53" i="53"/>
  <c r="BF54" i="53"/>
  <c r="BF55" i="53"/>
  <c r="BF56" i="53"/>
  <c r="BF57" i="53"/>
  <c r="BF58" i="53"/>
  <c r="BF59" i="53"/>
  <c r="BF60" i="53"/>
  <c r="BF61" i="53"/>
  <c r="BF62" i="53"/>
  <c r="BF63" i="53"/>
  <c r="BF64" i="53"/>
  <c r="BF65" i="53"/>
  <c r="BF66" i="53"/>
  <c r="BF67" i="53"/>
  <c r="BF68" i="53"/>
  <c r="BF69" i="53"/>
  <c r="BF70" i="53"/>
  <c r="BF71" i="53"/>
  <c r="BF72" i="53"/>
  <c r="BF73" i="53"/>
  <c r="BF74" i="53"/>
  <c r="BF75" i="53"/>
  <c r="BF76" i="53"/>
  <c r="BF77" i="53"/>
  <c r="BF78" i="53"/>
  <c r="BF17" i="53"/>
  <c r="BF16" i="53"/>
  <c r="BF15" i="53"/>
  <c r="BF14" i="53"/>
  <c r="BF13" i="53"/>
  <c r="BF12" i="53"/>
  <c r="BF11" i="53"/>
  <c r="BF10" i="53"/>
  <c r="BF9" i="53"/>
  <c r="BF8" i="53"/>
  <c r="BF7" i="53"/>
  <c r="BF6" i="53"/>
  <c r="BF5" i="53"/>
  <c r="BD18" i="53"/>
  <c r="BD19" i="53"/>
  <c r="BD20" i="53"/>
  <c r="BD21" i="53"/>
  <c r="BD22" i="53"/>
  <c r="BD23" i="53"/>
  <c r="BD24" i="53"/>
  <c r="BD25" i="53"/>
  <c r="BD26" i="53"/>
  <c r="BD27" i="53"/>
  <c r="BD28" i="53"/>
  <c r="BD29" i="53"/>
  <c r="BD30" i="53"/>
  <c r="BD31" i="53"/>
  <c r="BD32" i="53"/>
  <c r="BD33" i="53"/>
  <c r="BD34" i="53"/>
  <c r="BD35" i="53"/>
  <c r="BD36" i="53"/>
  <c r="BD37" i="53"/>
  <c r="BD38" i="53"/>
  <c r="BD39" i="53"/>
  <c r="BD40" i="53"/>
  <c r="BD41" i="53"/>
  <c r="BD42" i="53"/>
  <c r="BD43" i="53"/>
  <c r="BD44" i="53"/>
  <c r="BD45" i="53"/>
  <c r="BD46" i="53"/>
  <c r="BD47" i="53"/>
  <c r="BD48" i="53"/>
  <c r="BD49" i="53"/>
  <c r="BD50" i="53"/>
  <c r="BD51" i="53"/>
  <c r="BD52" i="53"/>
  <c r="BD53" i="53"/>
  <c r="BD54" i="53"/>
  <c r="BD55" i="53"/>
  <c r="BD56" i="53"/>
  <c r="BD57" i="53"/>
  <c r="BD58" i="53"/>
  <c r="BD59" i="53"/>
  <c r="BD60" i="53"/>
  <c r="BD61" i="53"/>
  <c r="BD62" i="53"/>
  <c r="BD63" i="53"/>
  <c r="BD64" i="53"/>
  <c r="BD65" i="53"/>
  <c r="BD66" i="53"/>
  <c r="BD67" i="53"/>
  <c r="BD68" i="53"/>
  <c r="BD69" i="53"/>
  <c r="BD70" i="53"/>
  <c r="BD71" i="53"/>
  <c r="BD72" i="53"/>
  <c r="BD73" i="53"/>
  <c r="BD74" i="53"/>
  <c r="BD75" i="53"/>
  <c r="BD76" i="53"/>
  <c r="BD77" i="53"/>
  <c r="BD78" i="53"/>
  <c r="BD17" i="53"/>
  <c r="BD16" i="53"/>
  <c r="BD15" i="53"/>
  <c r="BD14" i="53"/>
  <c r="BD13" i="53"/>
  <c r="BD12" i="53"/>
  <c r="BD11" i="53"/>
  <c r="BD10" i="53"/>
  <c r="BD9" i="53"/>
  <c r="BD8" i="53"/>
  <c r="BD7" i="53"/>
  <c r="BD6" i="53"/>
  <c r="BD5" i="53"/>
  <c r="AV18" i="53"/>
  <c r="AW18" i="53"/>
  <c r="AX18" i="53"/>
  <c r="AY18" i="53"/>
  <c r="AZ18" i="53"/>
  <c r="BA18" i="53"/>
  <c r="BB18" i="53"/>
  <c r="AV19" i="53"/>
  <c r="AW19" i="53"/>
  <c r="AX19" i="53"/>
  <c r="AY19" i="53"/>
  <c r="AZ19" i="53"/>
  <c r="BA19" i="53"/>
  <c r="BB19" i="53"/>
  <c r="AV20" i="53"/>
  <c r="AW20" i="53"/>
  <c r="AX20" i="53"/>
  <c r="AY20" i="53"/>
  <c r="AZ20" i="53"/>
  <c r="BA20" i="53"/>
  <c r="BB20" i="53"/>
  <c r="AV21" i="53"/>
  <c r="AW21" i="53"/>
  <c r="AX21" i="53"/>
  <c r="AY21" i="53"/>
  <c r="AZ21" i="53"/>
  <c r="BA21" i="53"/>
  <c r="BB21" i="53"/>
  <c r="AV22" i="53"/>
  <c r="AW22" i="53"/>
  <c r="AX22" i="53"/>
  <c r="AY22" i="53"/>
  <c r="AZ22" i="53"/>
  <c r="BA22" i="53"/>
  <c r="BB22" i="53"/>
  <c r="AV23" i="53"/>
  <c r="AW23" i="53"/>
  <c r="AX23" i="53"/>
  <c r="AY23" i="53"/>
  <c r="AZ23" i="53"/>
  <c r="BA23" i="53"/>
  <c r="BB23" i="53"/>
  <c r="AV24" i="53"/>
  <c r="AW24" i="53"/>
  <c r="AX24" i="53"/>
  <c r="AY24" i="53"/>
  <c r="AZ24" i="53"/>
  <c r="BA24" i="53"/>
  <c r="BB24" i="53"/>
  <c r="AV25" i="53"/>
  <c r="AW25" i="53"/>
  <c r="AX25" i="53"/>
  <c r="AY25" i="53"/>
  <c r="AZ25" i="53"/>
  <c r="BA25" i="53"/>
  <c r="BB25" i="53"/>
  <c r="AV26" i="53"/>
  <c r="AW26" i="53"/>
  <c r="AX26" i="53"/>
  <c r="AY26" i="53"/>
  <c r="AZ26" i="53"/>
  <c r="BA26" i="53"/>
  <c r="BB26" i="53"/>
  <c r="AV27" i="53"/>
  <c r="AW27" i="53"/>
  <c r="AX27" i="53"/>
  <c r="AY27" i="53"/>
  <c r="AZ27" i="53"/>
  <c r="BA27" i="53"/>
  <c r="BB27" i="53"/>
  <c r="AV28" i="53"/>
  <c r="AW28" i="53"/>
  <c r="AX28" i="53"/>
  <c r="AY28" i="53"/>
  <c r="AZ28" i="53"/>
  <c r="BA28" i="53"/>
  <c r="BB28" i="53"/>
  <c r="AV29" i="53"/>
  <c r="AW29" i="53"/>
  <c r="AX29" i="53"/>
  <c r="AY29" i="53"/>
  <c r="AZ29" i="53"/>
  <c r="BA29" i="53"/>
  <c r="BB29" i="53"/>
  <c r="AV30" i="53"/>
  <c r="AW30" i="53"/>
  <c r="AX30" i="53"/>
  <c r="AY30" i="53"/>
  <c r="AZ30" i="53"/>
  <c r="BA30" i="53"/>
  <c r="BB30" i="53"/>
  <c r="AV31" i="53"/>
  <c r="AW31" i="53"/>
  <c r="AX31" i="53"/>
  <c r="AY31" i="53"/>
  <c r="AZ31" i="53"/>
  <c r="BA31" i="53"/>
  <c r="BB31" i="53"/>
  <c r="AV32" i="53"/>
  <c r="AW32" i="53"/>
  <c r="AX32" i="53"/>
  <c r="AY32" i="53"/>
  <c r="AZ32" i="53"/>
  <c r="BA32" i="53"/>
  <c r="BB32" i="53"/>
  <c r="AV33" i="53"/>
  <c r="AW33" i="53"/>
  <c r="AX33" i="53"/>
  <c r="AY33" i="53"/>
  <c r="AZ33" i="53"/>
  <c r="BA33" i="53"/>
  <c r="BB33" i="53"/>
  <c r="AV34" i="53"/>
  <c r="AW34" i="53"/>
  <c r="AX34" i="53"/>
  <c r="AY34" i="53"/>
  <c r="AZ34" i="53"/>
  <c r="BA34" i="53"/>
  <c r="BB34" i="53"/>
  <c r="AV35" i="53"/>
  <c r="AW35" i="53"/>
  <c r="AX35" i="53"/>
  <c r="AY35" i="53"/>
  <c r="AZ35" i="53"/>
  <c r="BA35" i="53"/>
  <c r="BB35" i="53"/>
  <c r="AV36" i="53"/>
  <c r="AW36" i="53"/>
  <c r="AX36" i="53"/>
  <c r="AY36" i="53"/>
  <c r="AZ36" i="53"/>
  <c r="BA36" i="53"/>
  <c r="BB36" i="53"/>
  <c r="AV37" i="53"/>
  <c r="AW37" i="53"/>
  <c r="AX37" i="53"/>
  <c r="AY37" i="53"/>
  <c r="AZ37" i="53"/>
  <c r="BA37" i="53"/>
  <c r="BB37" i="53"/>
  <c r="AV38" i="53"/>
  <c r="AW38" i="53"/>
  <c r="AX38" i="53"/>
  <c r="AY38" i="53"/>
  <c r="AZ38" i="53"/>
  <c r="BA38" i="53"/>
  <c r="BB38" i="53"/>
  <c r="AV39" i="53"/>
  <c r="AW39" i="53"/>
  <c r="AX39" i="53"/>
  <c r="AY39" i="53"/>
  <c r="AZ39" i="53"/>
  <c r="BA39" i="53"/>
  <c r="BB39" i="53"/>
  <c r="AV40" i="53"/>
  <c r="AW40" i="53"/>
  <c r="AX40" i="53"/>
  <c r="AY40" i="53"/>
  <c r="AZ40" i="53"/>
  <c r="BA40" i="53"/>
  <c r="BB40" i="53"/>
  <c r="AV41" i="53"/>
  <c r="AW41" i="53"/>
  <c r="AX41" i="53"/>
  <c r="AY41" i="53"/>
  <c r="AZ41" i="53"/>
  <c r="BA41" i="53"/>
  <c r="BB41" i="53"/>
  <c r="AV42" i="53"/>
  <c r="AW42" i="53"/>
  <c r="AX42" i="53"/>
  <c r="AY42" i="53"/>
  <c r="AZ42" i="53"/>
  <c r="BA42" i="53"/>
  <c r="BB42" i="53"/>
  <c r="AV43" i="53"/>
  <c r="AW43" i="53"/>
  <c r="AX43" i="53"/>
  <c r="AY43" i="53"/>
  <c r="AZ43" i="53"/>
  <c r="BA43" i="53"/>
  <c r="BB43" i="53"/>
  <c r="AV44" i="53"/>
  <c r="AW44" i="53"/>
  <c r="AX44" i="53"/>
  <c r="AY44" i="53"/>
  <c r="AZ44" i="53"/>
  <c r="BA44" i="53"/>
  <c r="BB44" i="53"/>
  <c r="AV45" i="53"/>
  <c r="AW45" i="53"/>
  <c r="AX45" i="53"/>
  <c r="AY45" i="53"/>
  <c r="AZ45" i="53"/>
  <c r="BA45" i="53"/>
  <c r="BB45" i="53"/>
  <c r="AV46" i="53"/>
  <c r="AW46" i="53"/>
  <c r="AX46" i="53"/>
  <c r="AY46" i="53"/>
  <c r="AZ46" i="53"/>
  <c r="BA46" i="53"/>
  <c r="BB46" i="53"/>
  <c r="AV47" i="53"/>
  <c r="AW47" i="53"/>
  <c r="AX47" i="53"/>
  <c r="AY47" i="53"/>
  <c r="AZ47" i="53"/>
  <c r="BA47" i="53"/>
  <c r="BB47" i="53"/>
  <c r="AV48" i="53"/>
  <c r="AW48" i="53"/>
  <c r="AX48" i="53"/>
  <c r="AY48" i="53"/>
  <c r="AZ48" i="53"/>
  <c r="BA48" i="53"/>
  <c r="BB48" i="53"/>
  <c r="AV49" i="53"/>
  <c r="AW49" i="53"/>
  <c r="AX49" i="53"/>
  <c r="AY49" i="53"/>
  <c r="AZ49" i="53"/>
  <c r="BA49" i="53"/>
  <c r="BB49" i="53"/>
  <c r="AV50" i="53"/>
  <c r="AW50" i="53"/>
  <c r="AX50" i="53"/>
  <c r="AY50" i="53"/>
  <c r="AZ50" i="53"/>
  <c r="BA50" i="53"/>
  <c r="BB50" i="53"/>
  <c r="AV51" i="53"/>
  <c r="AW51" i="53"/>
  <c r="AX51" i="53"/>
  <c r="AY51" i="53"/>
  <c r="AZ51" i="53"/>
  <c r="BA51" i="53"/>
  <c r="BB51" i="53"/>
  <c r="AV52" i="53"/>
  <c r="AW52" i="53"/>
  <c r="AX52" i="53"/>
  <c r="AY52" i="53"/>
  <c r="AZ52" i="53"/>
  <c r="BA52" i="53"/>
  <c r="BB52" i="53"/>
  <c r="AV53" i="53"/>
  <c r="AW53" i="53"/>
  <c r="AX53" i="53"/>
  <c r="AY53" i="53"/>
  <c r="AZ53" i="53"/>
  <c r="BA53" i="53"/>
  <c r="BB53" i="53"/>
  <c r="AV54" i="53"/>
  <c r="AW54" i="53"/>
  <c r="AX54" i="53"/>
  <c r="AY54" i="53"/>
  <c r="AZ54" i="53"/>
  <c r="BA54" i="53"/>
  <c r="BB54" i="53"/>
  <c r="AV55" i="53"/>
  <c r="AW55" i="53"/>
  <c r="AX55" i="53"/>
  <c r="AY55" i="53"/>
  <c r="AZ55" i="53"/>
  <c r="BA55" i="53"/>
  <c r="BB55" i="53"/>
  <c r="AV56" i="53"/>
  <c r="AW56" i="53"/>
  <c r="AX56" i="53"/>
  <c r="AY56" i="53"/>
  <c r="AZ56" i="53"/>
  <c r="BA56" i="53"/>
  <c r="BB56" i="53"/>
  <c r="AV57" i="53"/>
  <c r="AW57" i="53"/>
  <c r="AX57" i="53"/>
  <c r="AY57" i="53"/>
  <c r="AZ57" i="53"/>
  <c r="BA57" i="53"/>
  <c r="BB57" i="53"/>
  <c r="AV58" i="53"/>
  <c r="AW58" i="53"/>
  <c r="AX58" i="53"/>
  <c r="AY58" i="53"/>
  <c r="AZ58" i="53"/>
  <c r="BA58" i="53"/>
  <c r="BB58" i="53"/>
  <c r="AV59" i="53"/>
  <c r="AW59" i="53"/>
  <c r="AX59" i="53"/>
  <c r="AY59" i="53"/>
  <c r="AZ59" i="53"/>
  <c r="BA59" i="53"/>
  <c r="BB59" i="53"/>
  <c r="AV60" i="53"/>
  <c r="AW60" i="53"/>
  <c r="AX60" i="53"/>
  <c r="AY60" i="53"/>
  <c r="AZ60" i="53"/>
  <c r="BA60" i="53"/>
  <c r="BB60" i="53"/>
  <c r="AV61" i="53"/>
  <c r="AW61" i="53"/>
  <c r="AX61" i="53"/>
  <c r="AY61" i="53"/>
  <c r="AZ61" i="53"/>
  <c r="BA61" i="53"/>
  <c r="BB61" i="53"/>
  <c r="AV62" i="53"/>
  <c r="AW62" i="53"/>
  <c r="AX62" i="53"/>
  <c r="AY62" i="53"/>
  <c r="AZ62" i="53"/>
  <c r="BA62" i="53"/>
  <c r="BB62" i="53"/>
  <c r="AV63" i="53"/>
  <c r="AW63" i="53"/>
  <c r="AX63" i="53"/>
  <c r="AY63" i="53"/>
  <c r="AZ63" i="53"/>
  <c r="BA63" i="53"/>
  <c r="BB63" i="53"/>
  <c r="AV64" i="53"/>
  <c r="AW64" i="53"/>
  <c r="AX64" i="53"/>
  <c r="AY64" i="53"/>
  <c r="AZ64" i="53"/>
  <c r="BA64" i="53"/>
  <c r="BB64" i="53"/>
  <c r="AV65" i="53"/>
  <c r="AW65" i="53"/>
  <c r="AX65" i="53"/>
  <c r="AY65" i="53"/>
  <c r="AZ65" i="53"/>
  <c r="BA65" i="53"/>
  <c r="BB65" i="53"/>
  <c r="AV66" i="53"/>
  <c r="AW66" i="53"/>
  <c r="AX66" i="53"/>
  <c r="AY66" i="53"/>
  <c r="AZ66" i="53"/>
  <c r="BA66" i="53"/>
  <c r="BB66" i="53"/>
  <c r="AV67" i="53"/>
  <c r="AW67" i="53"/>
  <c r="AX67" i="53"/>
  <c r="AY67" i="53"/>
  <c r="AZ67" i="53"/>
  <c r="BA67" i="53"/>
  <c r="BB67" i="53"/>
  <c r="AV68" i="53"/>
  <c r="AW68" i="53"/>
  <c r="AX68" i="53"/>
  <c r="AY68" i="53"/>
  <c r="AZ68" i="53"/>
  <c r="BA68" i="53"/>
  <c r="BB68" i="53"/>
  <c r="AV69" i="53"/>
  <c r="AW69" i="53"/>
  <c r="AX69" i="53"/>
  <c r="AY69" i="53"/>
  <c r="AZ69" i="53"/>
  <c r="BA69" i="53"/>
  <c r="BB69" i="53"/>
  <c r="AV70" i="53"/>
  <c r="AW70" i="53"/>
  <c r="AX70" i="53"/>
  <c r="AY70" i="53"/>
  <c r="AZ70" i="53"/>
  <c r="BA70" i="53"/>
  <c r="BB70" i="53"/>
  <c r="AV71" i="53"/>
  <c r="AW71" i="53"/>
  <c r="AX71" i="53"/>
  <c r="AY71" i="53"/>
  <c r="AZ71" i="53"/>
  <c r="BA71" i="53"/>
  <c r="BB71" i="53"/>
  <c r="AV72" i="53"/>
  <c r="AW72" i="53"/>
  <c r="AX72" i="53"/>
  <c r="AY72" i="53"/>
  <c r="AZ72" i="53"/>
  <c r="BA72" i="53"/>
  <c r="BB72" i="53"/>
  <c r="AV73" i="53"/>
  <c r="AW73" i="53"/>
  <c r="AX73" i="53"/>
  <c r="AY73" i="53"/>
  <c r="AZ73" i="53"/>
  <c r="BA73" i="53"/>
  <c r="BB73" i="53"/>
  <c r="AV74" i="53"/>
  <c r="AW74" i="53"/>
  <c r="AX74" i="53"/>
  <c r="AY74" i="53"/>
  <c r="AZ74" i="53"/>
  <c r="BA74" i="53"/>
  <c r="BB74" i="53"/>
  <c r="AV75" i="53"/>
  <c r="AW75" i="53"/>
  <c r="AX75" i="53"/>
  <c r="AY75" i="53"/>
  <c r="AZ75" i="53"/>
  <c r="BA75" i="53"/>
  <c r="BB75" i="53"/>
  <c r="AV76" i="53"/>
  <c r="AW76" i="53"/>
  <c r="AX76" i="53"/>
  <c r="AY76" i="53"/>
  <c r="AZ76" i="53"/>
  <c r="BA76" i="53"/>
  <c r="BB76" i="53"/>
  <c r="AV77" i="53"/>
  <c r="AW77" i="53"/>
  <c r="AX77" i="53"/>
  <c r="AY77" i="53"/>
  <c r="AZ77" i="53"/>
  <c r="BA77" i="53"/>
  <c r="BB77" i="53"/>
  <c r="AV78" i="53"/>
  <c r="AW78" i="53"/>
  <c r="AX78" i="53"/>
  <c r="AY78" i="53"/>
  <c r="AZ78" i="53"/>
  <c r="BA78" i="53"/>
  <c r="BB78" i="53"/>
  <c r="BB17" i="53"/>
  <c r="BA17" i="53"/>
  <c r="AZ17" i="53"/>
  <c r="AY17" i="53"/>
  <c r="AX17" i="53"/>
  <c r="AW17" i="53"/>
  <c r="AV17" i="53"/>
  <c r="BB16" i="53"/>
  <c r="BA16" i="53"/>
  <c r="AZ16" i="53"/>
  <c r="AY16" i="53"/>
  <c r="AX16" i="53"/>
  <c r="AW16" i="53"/>
  <c r="AV16" i="53"/>
  <c r="BB15" i="53"/>
  <c r="BA15" i="53"/>
  <c r="AZ15" i="53"/>
  <c r="AY15" i="53"/>
  <c r="AX15" i="53"/>
  <c r="AW15" i="53"/>
  <c r="AV15" i="53"/>
  <c r="BB14" i="53"/>
  <c r="BA14" i="53"/>
  <c r="AZ14" i="53"/>
  <c r="AY14" i="53"/>
  <c r="AX14" i="53"/>
  <c r="AW14" i="53"/>
  <c r="AV14" i="53"/>
  <c r="BB13" i="53"/>
  <c r="BA13" i="53"/>
  <c r="AZ13" i="53"/>
  <c r="AY13" i="53"/>
  <c r="AX13" i="53"/>
  <c r="AW13" i="53"/>
  <c r="AV13" i="53"/>
  <c r="BB12" i="53"/>
  <c r="BA12" i="53"/>
  <c r="AZ12" i="53"/>
  <c r="AY12" i="53"/>
  <c r="AX12" i="53"/>
  <c r="AW12" i="53"/>
  <c r="AV12" i="53"/>
  <c r="BB11" i="53"/>
  <c r="BA11" i="53"/>
  <c r="AZ11" i="53"/>
  <c r="AY11" i="53"/>
  <c r="AX11" i="53"/>
  <c r="AW11" i="53"/>
  <c r="AV11" i="53"/>
  <c r="BB10" i="53"/>
  <c r="BA10" i="53"/>
  <c r="AZ10" i="53"/>
  <c r="AY10" i="53"/>
  <c r="AX10" i="53"/>
  <c r="AW10" i="53"/>
  <c r="AV10" i="53"/>
  <c r="BB9" i="53"/>
  <c r="BA9" i="53"/>
  <c r="AZ9" i="53"/>
  <c r="AY9" i="53"/>
  <c r="AX9" i="53"/>
  <c r="AW9" i="53"/>
  <c r="AV9" i="53"/>
  <c r="BB8" i="53"/>
  <c r="BA8" i="53"/>
  <c r="AZ8" i="53"/>
  <c r="AY8" i="53"/>
  <c r="AX8" i="53"/>
  <c r="AW8" i="53"/>
  <c r="AV8" i="53"/>
  <c r="BB7" i="53"/>
  <c r="BA7" i="53"/>
  <c r="AZ7" i="53"/>
  <c r="AY7" i="53"/>
  <c r="AX7" i="53"/>
  <c r="AW7" i="53"/>
  <c r="AV7" i="53"/>
  <c r="BB6" i="53"/>
  <c r="BA6" i="53"/>
  <c r="AZ6" i="53"/>
  <c r="AY6" i="53"/>
  <c r="AX6" i="53"/>
  <c r="AW6" i="53"/>
  <c r="AV6" i="53"/>
  <c r="BB5" i="53"/>
  <c r="BA5" i="53"/>
  <c r="AZ5" i="53"/>
  <c r="AY5" i="53"/>
  <c r="AX5" i="53"/>
  <c r="AW5" i="53"/>
  <c r="AV5" i="53"/>
  <c r="BF17" i="9"/>
  <c r="BF18" i="9"/>
  <c r="BF19" i="9"/>
  <c r="BF20" i="9"/>
  <c r="BF21" i="9"/>
  <c r="BF22" i="9"/>
  <c r="BF23" i="9"/>
  <c r="BF24" i="9"/>
  <c r="BF25" i="9"/>
  <c r="BF26" i="9"/>
  <c r="BF27" i="9"/>
  <c r="BF28" i="9"/>
  <c r="BF29" i="9"/>
  <c r="BF16" i="9"/>
  <c r="BF15" i="9"/>
  <c r="BF14" i="9"/>
  <c r="BF13" i="9"/>
  <c r="BF12" i="9"/>
  <c r="BF11" i="9"/>
  <c r="BF10" i="9"/>
  <c r="BF9" i="9"/>
  <c r="BF8" i="9"/>
  <c r="BF7" i="9"/>
  <c r="BF6" i="9"/>
  <c r="BF5" i="9"/>
  <c r="BD19" i="9"/>
  <c r="BD20" i="9"/>
  <c r="BD21" i="9"/>
  <c r="BD22" i="9"/>
  <c r="BD23" i="9"/>
  <c r="BD24" i="9"/>
  <c r="BD25" i="9"/>
  <c r="BD26" i="9"/>
  <c r="BD27" i="9"/>
  <c r="BD28" i="9"/>
  <c r="BD29" i="9"/>
  <c r="BD18" i="9"/>
  <c r="BD17" i="9"/>
  <c r="BD16" i="9"/>
  <c r="BD15" i="9"/>
  <c r="BD14" i="9"/>
  <c r="BD13" i="9"/>
  <c r="BD12" i="9"/>
  <c r="BD11" i="9"/>
  <c r="BD10" i="9"/>
  <c r="BD9" i="9"/>
  <c r="BD8" i="9"/>
  <c r="BD7" i="9"/>
  <c r="BD6" i="9"/>
  <c r="BD5" i="9"/>
  <c r="AV16" i="9"/>
  <c r="AW16" i="9"/>
  <c r="AX16" i="9"/>
  <c r="AY16" i="9"/>
  <c r="AZ16" i="9"/>
  <c r="BA16" i="9"/>
  <c r="BB16" i="9"/>
  <c r="AV17" i="9"/>
  <c r="AW17" i="9"/>
  <c r="AX17" i="9"/>
  <c r="AY17" i="9"/>
  <c r="AZ17" i="9"/>
  <c r="BA17" i="9"/>
  <c r="BB17" i="9"/>
  <c r="AV18" i="9"/>
  <c r="AW18" i="9"/>
  <c r="AX18" i="9"/>
  <c r="AY18" i="9"/>
  <c r="AZ18" i="9"/>
  <c r="BA18" i="9"/>
  <c r="BB18" i="9"/>
  <c r="AV19" i="9"/>
  <c r="AW19" i="9"/>
  <c r="AX19" i="9"/>
  <c r="AY19" i="9"/>
  <c r="AZ19" i="9"/>
  <c r="BA19" i="9"/>
  <c r="BB19" i="9"/>
  <c r="AV20" i="9"/>
  <c r="AW20" i="9"/>
  <c r="AX20" i="9"/>
  <c r="AY20" i="9"/>
  <c r="AZ20" i="9"/>
  <c r="BA20" i="9"/>
  <c r="BB20" i="9"/>
  <c r="AV21" i="9"/>
  <c r="AW21" i="9"/>
  <c r="AX21" i="9"/>
  <c r="AY21" i="9"/>
  <c r="AZ21" i="9"/>
  <c r="BA21" i="9"/>
  <c r="BB21" i="9"/>
  <c r="AV22" i="9"/>
  <c r="AW22" i="9"/>
  <c r="AX22" i="9"/>
  <c r="AY22" i="9"/>
  <c r="AZ22" i="9"/>
  <c r="BA22" i="9"/>
  <c r="BB22" i="9"/>
  <c r="AV23" i="9"/>
  <c r="AW23" i="9"/>
  <c r="AX23" i="9"/>
  <c r="AY23" i="9"/>
  <c r="AZ23" i="9"/>
  <c r="BA23" i="9"/>
  <c r="BB23" i="9"/>
  <c r="AV24" i="9"/>
  <c r="AW24" i="9"/>
  <c r="AX24" i="9"/>
  <c r="AY24" i="9"/>
  <c r="AZ24" i="9"/>
  <c r="BA24" i="9"/>
  <c r="BB24" i="9"/>
  <c r="AV25" i="9"/>
  <c r="AW25" i="9"/>
  <c r="AX25" i="9"/>
  <c r="AY25" i="9"/>
  <c r="AZ25" i="9"/>
  <c r="BA25" i="9"/>
  <c r="BB25" i="9"/>
  <c r="AV26" i="9"/>
  <c r="AW26" i="9"/>
  <c r="AX26" i="9"/>
  <c r="AY26" i="9"/>
  <c r="AZ26" i="9"/>
  <c r="BA26" i="9"/>
  <c r="BB26" i="9"/>
  <c r="AV27" i="9"/>
  <c r="AW27" i="9"/>
  <c r="AX27" i="9"/>
  <c r="AY27" i="9"/>
  <c r="AZ27" i="9"/>
  <c r="BA27" i="9"/>
  <c r="BB27" i="9"/>
  <c r="AV28" i="9"/>
  <c r="AW28" i="9"/>
  <c r="AX28" i="9"/>
  <c r="AY28" i="9"/>
  <c r="AZ28" i="9"/>
  <c r="BA28" i="9"/>
  <c r="BB28" i="9"/>
  <c r="AV29" i="9"/>
  <c r="AW29" i="9"/>
  <c r="AX29" i="9"/>
  <c r="AY29" i="9"/>
  <c r="AZ29" i="9"/>
  <c r="BA29" i="9"/>
  <c r="BB29" i="9"/>
  <c r="BB15" i="9"/>
  <c r="BA15" i="9"/>
  <c r="AZ15" i="9"/>
  <c r="AY15" i="9"/>
  <c r="AX15" i="9"/>
  <c r="AW15" i="9"/>
  <c r="AV15" i="9"/>
  <c r="BB14" i="9"/>
  <c r="BA14" i="9"/>
  <c r="AZ14" i="9"/>
  <c r="AY14" i="9"/>
  <c r="AX14" i="9"/>
  <c r="AW14" i="9"/>
  <c r="AV14" i="9"/>
  <c r="BB13" i="9"/>
  <c r="BA13" i="9"/>
  <c r="AZ13" i="9"/>
  <c r="AY13" i="9"/>
  <c r="AX13" i="9"/>
  <c r="AW13" i="9"/>
  <c r="AV13" i="9"/>
  <c r="BB12" i="9"/>
  <c r="BA12" i="9"/>
  <c r="AZ12" i="9"/>
  <c r="AY12" i="9"/>
  <c r="AX12" i="9"/>
  <c r="AW12" i="9"/>
  <c r="AV12" i="9"/>
  <c r="BB11" i="9"/>
  <c r="BA11" i="9"/>
  <c r="AZ11" i="9"/>
  <c r="AY11" i="9"/>
  <c r="AX11" i="9"/>
  <c r="AW11" i="9"/>
  <c r="AV11" i="9"/>
  <c r="BB10" i="9"/>
  <c r="BA10" i="9"/>
  <c r="AZ10" i="9"/>
  <c r="AY10" i="9"/>
  <c r="AX10" i="9"/>
  <c r="AW10" i="9"/>
  <c r="AV10" i="9"/>
  <c r="BB9" i="9"/>
  <c r="BA9" i="9"/>
  <c r="AZ9" i="9"/>
  <c r="AY9" i="9"/>
  <c r="AX9" i="9"/>
  <c r="AW9" i="9"/>
  <c r="AV9" i="9"/>
  <c r="BB8" i="9"/>
  <c r="BA8" i="9"/>
  <c r="AZ8" i="9"/>
  <c r="AY8" i="9"/>
  <c r="AX8" i="9"/>
  <c r="AW8" i="9"/>
  <c r="AV8" i="9"/>
  <c r="BB7" i="9"/>
  <c r="BA7" i="9"/>
  <c r="AZ7" i="9"/>
  <c r="AY7" i="9"/>
  <c r="AX7" i="9"/>
  <c r="AW7" i="9"/>
  <c r="AV7" i="9"/>
  <c r="BB6" i="9"/>
  <c r="BA6" i="9"/>
  <c r="AZ6" i="9"/>
  <c r="AY6" i="9"/>
  <c r="AX6" i="9"/>
  <c r="AW6" i="9"/>
  <c r="AV6" i="9"/>
  <c r="BB5" i="9"/>
  <c r="BA5" i="9"/>
  <c r="AZ5" i="9"/>
  <c r="AY5" i="9"/>
  <c r="AX5" i="9"/>
  <c r="AW5" i="9"/>
  <c r="AV5" i="9"/>
  <c r="BF16" i="56"/>
  <c r="BF17" i="56"/>
  <c r="BF18" i="56"/>
  <c r="BF19" i="56"/>
  <c r="BF20" i="56"/>
  <c r="BF21" i="56"/>
  <c r="BF22" i="56"/>
  <c r="BF23" i="56"/>
  <c r="BF24" i="56"/>
  <c r="BF25" i="56"/>
  <c r="BF26" i="56"/>
  <c r="BF27" i="56"/>
  <c r="BF28" i="56"/>
  <c r="BF29" i="56"/>
  <c r="BF30" i="56"/>
  <c r="BF31" i="56"/>
  <c r="BF15" i="56"/>
  <c r="BF14" i="56"/>
  <c r="BF13" i="56"/>
  <c r="BF12" i="56"/>
  <c r="BF11" i="56"/>
  <c r="BF10" i="56"/>
  <c r="BF9" i="56"/>
  <c r="BF8" i="56"/>
  <c r="BF7" i="56"/>
  <c r="BF6" i="56"/>
  <c r="BF5" i="56"/>
  <c r="BF18" i="52"/>
  <c r="BF19" i="52"/>
  <c r="BF20" i="52"/>
  <c r="BF21" i="52"/>
  <c r="BF22" i="52"/>
  <c r="BF23" i="52"/>
  <c r="BF24" i="52"/>
  <c r="BF17" i="52"/>
  <c r="BF16" i="52"/>
  <c r="BF15" i="52"/>
  <c r="BF14" i="52"/>
  <c r="BF13" i="52"/>
  <c r="BF12" i="52"/>
  <c r="BF11" i="52"/>
  <c r="BF10" i="52"/>
  <c r="BF9" i="52"/>
  <c r="BF8" i="52"/>
  <c r="BF7" i="52"/>
  <c r="BF6" i="52"/>
  <c r="BF5" i="52"/>
  <c r="BD18" i="56"/>
  <c r="BD19" i="56"/>
  <c r="BD20" i="56"/>
  <c r="BD21" i="56"/>
  <c r="BD22" i="56"/>
  <c r="BD23" i="56"/>
  <c r="BD24" i="56"/>
  <c r="BD25" i="56"/>
  <c r="BD26" i="56"/>
  <c r="BD27" i="56"/>
  <c r="BD28" i="56"/>
  <c r="BD29" i="56"/>
  <c r="BD30" i="56"/>
  <c r="BD31" i="56"/>
  <c r="BD17" i="56"/>
  <c r="BD16" i="56"/>
  <c r="BD15" i="56"/>
  <c r="BD14" i="56"/>
  <c r="BD13" i="56"/>
  <c r="BD12" i="56"/>
  <c r="BD11" i="56"/>
  <c r="BD10" i="56"/>
  <c r="BD9" i="56"/>
  <c r="BD8" i="56"/>
  <c r="BD7" i="56"/>
  <c r="BD6" i="56"/>
  <c r="BD5" i="56"/>
  <c r="AV18" i="56"/>
  <c r="AW18" i="56"/>
  <c r="AX18" i="56"/>
  <c r="AY18" i="56"/>
  <c r="AZ18" i="56"/>
  <c r="BA18" i="56"/>
  <c r="BB18" i="56"/>
  <c r="AV19" i="56"/>
  <c r="AW19" i="56"/>
  <c r="AX19" i="56"/>
  <c r="AY19" i="56"/>
  <c r="AZ19" i="56"/>
  <c r="BA19" i="56"/>
  <c r="BB19" i="56"/>
  <c r="AV20" i="56"/>
  <c r="AW20" i="56"/>
  <c r="AX20" i="56"/>
  <c r="AY20" i="56"/>
  <c r="AZ20" i="56"/>
  <c r="BA20" i="56"/>
  <c r="BB20" i="56"/>
  <c r="AV21" i="56"/>
  <c r="AW21" i="56"/>
  <c r="AX21" i="56"/>
  <c r="AY21" i="56"/>
  <c r="AZ21" i="56"/>
  <c r="BA21" i="56"/>
  <c r="BB21" i="56"/>
  <c r="AV22" i="56"/>
  <c r="AW22" i="56"/>
  <c r="AX22" i="56"/>
  <c r="AY22" i="56"/>
  <c r="AZ22" i="56"/>
  <c r="BA22" i="56"/>
  <c r="BB22" i="56"/>
  <c r="AV23" i="56"/>
  <c r="AW23" i="56"/>
  <c r="AX23" i="56"/>
  <c r="AY23" i="56"/>
  <c r="AZ23" i="56"/>
  <c r="BA23" i="56"/>
  <c r="BB23" i="56"/>
  <c r="AV24" i="56"/>
  <c r="AW24" i="56"/>
  <c r="AX24" i="56"/>
  <c r="AY24" i="56"/>
  <c r="AZ24" i="56"/>
  <c r="BA24" i="56"/>
  <c r="BB24" i="56"/>
  <c r="AV25" i="56"/>
  <c r="AW25" i="56"/>
  <c r="AX25" i="56"/>
  <c r="AY25" i="56"/>
  <c r="AZ25" i="56"/>
  <c r="BA25" i="56"/>
  <c r="BB25" i="56"/>
  <c r="AV26" i="56"/>
  <c r="AW26" i="56"/>
  <c r="AX26" i="56"/>
  <c r="AY26" i="56"/>
  <c r="AZ26" i="56"/>
  <c r="BA26" i="56"/>
  <c r="BB26" i="56"/>
  <c r="AV27" i="56"/>
  <c r="AW27" i="56"/>
  <c r="AX27" i="56"/>
  <c r="AY27" i="56"/>
  <c r="AZ27" i="56"/>
  <c r="BA27" i="56"/>
  <c r="BB27" i="56"/>
  <c r="AV28" i="56"/>
  <c r="AW28" i="56"/>
  <c r="AX28" i="56"/>
  <c r="AY28" i="56"/>
  <c r="AZ28" i="56"/>
  <c r="BA28" i="56"/>
  <c r="BB28" i="56"/>
  <c r="AV29" i="56"/>
  <c r="AW29" i="56"/>
  <c r="AX29" i="56"/>
  <c r="AY29" i="56"/>
  <c r="AZ29" i="56"/>
  <c r="BA29" i="56"/>
  <c r="BB29" i="56"/>
  <c r="AV30" i="56"/>
  <c r="AW30" i="56"/>
  <c r="AX30" i="56"/>
  <c r="AY30" i="56"/>
  <c r="AZ30" i="56"/>
  <c r="BA30" i="56"/>
  <c r="BB30" i="56"/>
  <c r="AV31" i="56"/>
  <c r="AW31" i="56"/>
  <c r="AX31" i="56"/>
  <c r="AY31" i="56"/>
  <c r="AZ31" i="56"/>
  <c r="BA31" i="56"/>
  <c r="BB31" i="56"/>
  <c r="BB17" i="56"/>
  <c r="BA17" i="56"/>
  <c r="AZ17" i="56"/>
  <c r="AY17" i="56"/>
  <c r="AX17" i="56"/>
  <c r="AW17" i="56"/>
  <c r="AV17" i="56"/>
  <c r="BB16" i="56"/>
  <c r="BA16" i="56"/>
  <c r="AZ16" i="56"/>
  <c r="AY16" i="56"/>
  <c r="AX16" i="56"/>
  <c r="AW16" i="56"/>
  <c r="AV16" i="56"/>
  <c r="BB15" i="56"/>
  <c r="BA15" i="56"/>
  <c r="AZ15" i="56"/>
  <c r="AY15" i="56"/>
  <c r="AX15" i="56"/>
  <c r="AW15" i="56"/>
  <c r="AV15" i="56"/>
  <c r="BB14" i="56"/>
  <c r="BA14" i="56"/>
  <c r="AZ14" i="56"/>
  <c r="AY14" i="56"/>
  <c r="AX14" i="56"/>
  <c r="AW14" i="56"/>
  <c r="AV14" i="56"/>
  <c r="BB13" i="56"/>
  <c r="BA13" i="56"/>
  <c r="AZ13" i="56"/>
  <c r="AY13" i="56"/>
  <c r="AX13" i="56"/>
  <c r="AW13" i="56"/>
  <c r="AV13" i="56"/>
  <c r="BB12" i="56"/>
  <c r="BA12" i="56"/>
  <c r="AZ12" i="56"/>
  <c r="AY12" i="56"/>
  <c r="AX12" i="56"/>
  <c r="AW12" i="56"/>
  <c r="AV12" i="56"/>
  <c r="BB11" i="56"/>
  <c r="BA11" i="56"/>
  <c r="AZ11" i="56"/>
  <c r="AY11" i="56"/>
  <c r="AX11" i="56"/>
  <c r="AW11" i="56"/>
  <c r="AV11" i="56"/>
  <c r="BB10" i="56"/>
  <c r="BA10" i="56"/>
  <c r="AZ10" i="56"/>
  <c r="AY10" i="56"/>
  <c r="AX10" i="56"/>
  <c r="AW10" i="56"/>
  <c r="AV10" i="56"/>
  <c r="BB9" i="56"/>
  <c r="BA9" i="56"/>
  <c r="AZ9" i="56"/>
  <c r="AY9" i="56"/>
  <c r="AX9" i="56"/>
  <c r="AW9" i="56"/>
  <c r="AV9" i="56"/>
  <c r="BB8" i="56"/>
  <c r="BA8" i="56"/>
  <c r="AZ8" i="56"/>
  <c r="AY8" i="56"/>
  <c r="AX8" i="56"/>
  <c r="AW8" i="56"/>
  <c r="AV8" i="56"/>
  <c r="BB7" i="56"/>
  <c r="BA7" i="56"/>
  <c r="AZ7" i="56"/>
  <c r="AY7" i="56"/>
  <c r="AX7" i="56"/>
  <c r="AW7" i="56"/>
  <c r="AV7" i="56"/>
  <c r="BB6" i="56"/>
  <c r="BA6" i="56"/>
  <c r="AZ6" i="56"/>
  <c r="AY6" i="56"/>
  <c r="AX6" i="56"/>
  <c r="AW6" i="56"/>
  <c r="AV6" i="56"/>
  <c r="BB5" i="56"/>
  <c r="BA5" i="56"/>
  <c r="AZ5" i="56"/>
  <c r="AY5" i="56"/>
  <c r="AX5" i="56"/>
  <c r="AW5" i="56"/>
  <c r="AV5" i="56"/>
  <c r="BD18" i="52"/>
  <c r="BD19" i="52"/>
  <c r="BD20" i="52"/>
  <c r="BD21" i="52"/>
  <c r="BD22" i="52"/>
  <c r="BD23" i="52"/>
  <c r="BD24" i="52"/>
  <c r="BD17" i="52"/>
  <c r="BD16" i="52"/>
  <c r="BD15" i="52"/>
  <c r="BD14" i="52"/>
  <c r="BD13" i="52"/>
  <c r="BD12" i="52"/>
  <c r="BD11" i="52"/>
  <c r="BD10" i="52"/>
  <c r="BD9" i="52"/>
  <c r="BD8" i="52"/>
  <c r="BD7" i="52"/>
  <c r="BD6" i="52"/>
  <c r="BD5" i="52"/>
  <c r="AV18" i="52"/>
  <c r="AW18" i="52"/>
  <c r="AX18" i="52"/>
  <c r="AY18" i="52"/>
  <c r="AZ18" i="52"/>
  <c r="BA18" i="52"/>
  <c r="BB18" i="52"/>
  <c r="AV19" i="52"/>
  <c r="AW19" i="52"/>
  <c r="AX19" i="52"/>
  <c r="AY19" i="52"/>
  <c r="AZ19" i="52"/>
  <c r="BA19" i="52"/>
  <c r="BB19" i="52"/>
  <c r="AV20" i="52"/>
  <c r="AW20" i="52"/>
  <c r="AX20" i="52"/>
  <c r="AY20" i="52"/>
  <c r="AZ20" i="52"/>
  <c r="BA20" i="52"/>
  <c r="BB20" i="52"/>
  <c r="AV21" i="52"/>
  <c r="AW21" i="52"/>
  <c r="AX21" i="52"/>
  <c r="AY21" i="52"/>
  <c r="AZ21" i="52"/>
  <c r="BA21" i="52"/>
  <c r="BB21" i="52"/>
  <c r="AV22" i="52"/>
  <c r="AW22" i="52"/>
  <c r="AX22" i="52"/>
  <c r="AY22" i="52"/>
  <c r="AZ22" i="52"/>
  <c r="BA22" i="52"/>
  <c r="BB22" i="52"/>
  <c r="AV23" i="52"/>
  <c r="AW23" i="52"/>
  <c r="AX23" i="52"/>
  <c r="AY23" i="52"/>
  <c r="AZ23" i="52"/>
  <c r="BA23" i="52"/>
  <c r="BB23" i="52"/>
  <c r="AV24" i="52"/>
  <c r="AW24" i="52"/>
  <c r="AX24" i="52"/>
  <c r="AY24" i="52"/>
  <c r="AZ24" i="52"/>
  <c r="BA24" i="52"/>
  <c r="BB24" i="52"/>
  <c r="BB17" i="52"/>
  <c r="BA17" i="52"/>
  <c r="AZ17" i="52"/>
  <c r="AY17" i="52"/>
  <c r="AX17" i="52"/>
  <c r="AW17" i="52"/>
  <c r="AV17" i="52"/>
  <c r="BB16" i="52"/>
  <c r="BA16" i="52"/>
  <c r="AZ16" i="52"/>
  <c r="AY16" i="52"/>
  <c r="AX16" i="52"/>
  <c r="AW16" i="52"/>
  <c r="AV16" i="52"/>
  <c r="BB15" i="52"/>
  <c r="BA15" i="52"/>
  <c r="AZ15" i="52"/>
  <c r="AY15" i="52"/>
  <c r="AX15" i="52"/>
  <c r="AW15" i="52"/>
  <c r="AV15" i="52"/>
  <c r="BB14" i="52"/>
  <c r="BA14" i="52"/>
  <c r="AZ14" i="52"/>
  <c r="AY14" i="52"/>
  <c r="AX14" i="52"/>
  <c r="AW14" i="52"/>
  <c r="AV14" i="52"/>
  <c r="BB13" i="52"/>
  <c r="BA13" i="52"/>
  <c r="AZ13" i="52"/>
  <c r="AY13" i="52"/>
  <c r="AX13" i="52"/>
  <c r="AW13" i="52"/>
  <c r="AV13" i="52"/>
  <c r="BB12" i="52"/>
  <c r="BA12" i="52"/>
  <c r="AZ12" i="52"/>
  <c r="AY12" i="52"/>
  <c r="AX12" i="52"/>
  <c r="AW12" i="52"/>
  <c r="AV12" i="52"/>
  <c r="BB11" i="52"/>
  <c r="BA11" i="52"/>
  <c r="AZ11" i="52"/>
  <c r="AY11" i="52"/>
  <c r="AX11" i="52"/>
  <c r="AW11" i="52"/>
  <c r="AV11" i="52"/>
  <c r="BB10" i="52"/>
  <c r="BA10" i="52"/>
  <c r="AZ10" i="52"/>
  <c r="AY10" i="52"/>
  <c r="AX10" i="52"/>
  <c r="AW10" i="52"/>
  <c r="AV10" i="52"/>
  <c r="BB9" i="52"/>
  <c r="BA9" i="52"/>
  <c r="AZ9" i="52"/>
  <c r="AY9" i="52"/>
  <c r="AX9" i="52"/>
  <c r="AW9" i="52"/>
  <c r="AV9" i="52"/>
  <c r="BB8" i="52"/>
  <c r="BA8" i="52"/>
  <c r="AZ8" i="52"/>
  <c r="AY8" i="52"/>
  <c r="AX8" i="52"/>
  <c r="AW8" i="52"/>
  <c r="AV8" i="52"/>
  <c r="BB7" i="52"/>
  <c r="BA7" i="52"/>
  <c r="AZ7" i="52"/>
  <c r="AY7" i="52"/>
  <c r="AX7" i="52"/>
  <c r="AW7" i="52"/>
  <c r="AV7" i="52"/>
  <c r="BB6" i="52"/>
  <c r="BA6" i="52"/>
  <c r="AZ6" i="52"/>
  <c r="AY6" i="52"/>
  <c r="AX6" i="52"/>
  <c r="AW6" i="52"/>
  <c r="AV6" i="52"/>
  <c r="BB5" i="52"/>
  <c r="BA5" i="52"/>
  <c r="AZ5" i="52"/>
  <c r="AY5" i="52"/>
  <c r="AX5" i="52"/>
  <c r="AW5" i="52"/>
  <c r="AV5" i="52"/>
  <c r="BF18" i="8"/>
  <c r="BF19" i="8"/>
  <c r="BF20" i="8"/>
  <c r="BF21" i="8"/>
  <c r="BF22" i="8"/>
  <c r="BF23" i="8"/>
  <c r="BF24" i="8"/>
  <c r="BF25" i="8"/>
  <c r="BF26" i="8"/>
  <c r="BF27" i="8"/>
  <c r="BF28" i="8"/>
  <c r="BF29" i="8"/>
  <c r="BF30" i="8"/>
  <c r="BF31" i="8"/>
  <c r="BF32" i="8"/>
  <c r="BF33" i="8"/>
  <c r="BF17" i="8"/>
  <c r="BF16" i="8"/>
  <c r="BF15" i="8"/>
  <c r="BF14" i="8"/>
  <c r="BF13" i="8"/>
  <c r="BF12" i="8"/>
  <c r="BF11" i="8"/>
  <c r="BF10" i="8"/>
  <c r="BF9" i="8"/>
  <c r="BF8" i="8"/>
  <c r="BF7" i="8"/>
  <c r="BF6" i="8"/>
  <c r="BF5" i="8"/>
  <c r="BD17" i="8"/>
  <c r="BD18" i="8"/>
  <c r="BD19" i="8"/>
  <c r="BD20" i="8"/>
  <c r="BD21" i="8"/>
  <c r="BD22" i="8"/>
  <c r="BD23" i="8"/>
  <c r="BD24" i="8"/>
  <c r="BD25" i="8"/>
  <c r="BD26" i="8"/>
  <c r="BD27" i="8"/>
  <c r="BD28" i="8"/>
  <c r="BD29" i="8"/>
  <c r="BD30" i="8"/>
  <c r="BD31" i="8"/>
  <c r="BD32" i="8"/>
  <c r="BD33" i="8"/>
  <c r="BD16" i="8"/>
  <c r="BD15" i="8"/>
  <c r="BD14" i="8"/>
  <c r="BD13" i="8"/>
  <c r="BD12" i="8"/>
  <c r="BD11" i="8"/>
  <c r="BD10" i="8"/>
  <c r="BD9" i="8"/>
  <c r="BD8" i="8"/>
  <c r="BD7" i="8"/>
  <c r="BD6" i="8"/>
  <c r="BD5" i="8"/>
  <c r="AV18" i="8"/>
  <c r="AW18" i="8"/>
  <c r="AX18" i="8"/>
  <c r="AY18" i="8"/>
  <c r="AZ18" i="8"/>
  <c r="BA18" i="8"/>
  <c r="BB18" i="8"/>
  <c r="AV19" i="8"/>
  <c r="AW19" i="8"/>
  <c r="AX19" i="8"/>
  <c r="AY19" i="8"/>
  <c r="AZ19" i="8"/>
  <c r="BA19" i="8"/>
  <c r="BB19" i="8"/>
  <c r="AV20" i="8"/>
  <c r="AW20" i="8"/>
  <c r="AX20" i="8"/>
  <c r="AY20" i="8"/>
  <c r="AZ20" i="8"/>
  <c r="BA20" i="8"/>
  <c r="BB20" i="8"/>
  <c r="AV21" i="8"/>
  <c r="AW21" i="8"/>
  <c r="AX21" i="8"/>
  <c r="AY21" i="8"/>
  <c r="AZ21" i="8"/>
  <c r="BA21" i="8"/>
  <c r="BB21" i="8"/>
  <c r="AV22" i="8"/>
  <c r="AW22" i="8"/>
  <c r="AX22" i="8"/>
  <c r="AY22" i="8"/>
  <c r="AZ22" i="8"/>
  <c r="BA22" i="8"/>
  <c r="BB22" i="8"/>
  <c r="AV23" i="8"/>
  <c r="AW23" i="8"/>
  <c r="AX23" i="8"/>
  <c r="AY23" i="8"/>
  <c r="AZ23" i="8"/>
  <c r="BA23" i="8"/>
  <c r="BB23" i="8"/>
  <c r="AV24" i="8"/>
  <c r="AW24" i="8"/>
  <c r="AX24" i="8"/>
  <c r="AY24" i="8"/>
  <c r="AZ24" i="8"/>
  <c r="BA24" i="8"/>
  <c r="BB24" i="8"/>
  <c r="AV25" i="8"/>
  <c r="AW25" i="8"/>
  <c r="AX25" i="8"/>
  <c r="AY25" i="8"/>
  <c r="AZ25" i="8"/>
  <c r="BA25" i="8"/>
  <c r="BB25" i="8"/>
  <c r="AV26" i="8"/>
  <c r="AW26" i="8"/>
  <c r="AX26" i="8"/>
  <c r="AY26" i="8"/>
  <c r="AZ26" i="8"/>
  <c r="BA26" i="8"/>
  <c r="BB26" i="8"/>
  <c r="AV27" i="8"/>
  <c r="AW27" i="8"/>
  <c r="AX27" i="8"/>
  <c r="AY27" i="8"/>
  <c r="AZ27" i="8"/>
  <c r="BA27" i="8"/>
  <c r="BB27" i="8"/>
  <c r="AV28" i="8"/>
  <c r="AW28" i="8"/>
  <c r="AX28" i="8"/>
  <c r="AY28" i="8"/>
  <c r="AZ28" i="8"/>
  <c r="BA28" i="8"/>
  <c r="BB28" i="8"/>
  <c r="AV29" i="8"/>
  <c r="AW29" i="8"/>
  <c r="AX29" i="8"/>
  <c r="AY29" i="8"/>
  <c r="AZ29" i="8"/>
  <c r="BA29" i="8"/>
  <c r="BB29" i="8"/>
  <c r="AV30" i="8"/>
  <c r="AW30" i="8"/>
  <c r="AX30" i="8"/>
  <c r="AY30" i="8"/>
  <c r="AZ30" i="8"/>
  <c r="BA30" i="8"/>
  <c r="BB30" i="8"/>
  <c r="AV31" i="8"/>
  <c r="AW31" i="8"/>
  <c r="AX31" i="8"/>
  <c r="AY31" i="8"/>
  <c r="AZ31" i="8"/>
  <c r="BA31" i="8"/>
  <c r="BB31" i="8"/>
  <c r="AV32" i="8"/>
  <c r="AW32" i="8"/>
  <c r="AX32" i="8"/>
  <c r="AY32" i="8"/>
  <c r="AZ32" i="8"/>
  <c r="BA32" i="8"/>
  <c r="BB32" i="8"/>
  <c r="AV33" i="8"/>
  <c r="AW33" i="8"/>
  <c r="AX33" i="8"/>
  <c r="AY33" i="8"/>
  <c r="AZ33" i="8"/>
  <c r="BA33" i="8"/>
  <c r="BB33" i="8"/>
  <c r="BB17" i="8"/>
  <c r="BA17" i="8"/>
  <c r="AZ17" i="8"/>
  <c r="AY17" i="8"/>
  <c r="AX17" i="8"/>
  <c r="AW17" i="8"/>
  <c r="AV17" i="8"/>
  <c r="BB16" i="8"/>
  <c r="BA16" i="8"/>
  <c r="AZ16" i="8"/>
  <c r="AY16" i="8"/>
  <c r="AX16" i="8"/>
  <c r="AW16" i="8"/>
  <c r="AV16" i="8"/>
  <c r="BB15" i="8"/>
  <c r="BA15" i="8"/>
  <c r="AZ15" i="8"/>
  <c r="AY15" i="8"/>
  <c r="AX15" i="8"/>
  <c r="AW15" i="8"/>
  <c r="AV15" i="8"/>
  <c r="BB14" i="8"/>
  <c r="BA14" i="8"/>
  <c r="AZ14" i="8"/>
  <c r="AY14" i="8"/>
  <c r="AX14" i="8"/>
  <c r="AW14" i="8"/>
  <c r="AV14" i="8"/>
  <c r="BB13" i="8"/>
  <c r="BA13" i="8"/>
  <c r="AZ13" i="8"/>
  <c r="AY13" i="8"/>
  <c r="AX13" i="8"/>
  <c r="AW13" i="8"/>
  <c r="AV13" i="8"/>
  <c r="BB12" i="8"/>
  <c r="BA12" i="8"/>
  <c r="AZ12" i="8"/>
  <c r="AY12" i="8"/>
  <c r="AX12" i="8"/>
  <c r="AW12" i="8"/>
  <c r="AV12" i="8"/>
  <c r="BB11" i="8"/>
  <c r="BA11" i="8"/>
  <c r="AZ11" i="8"/>
  <c r="AY11" i="8"/>
  <c r="AX11" i="8"/>
  <c r="AW11" i="8"/>
  <c r="AV11" i="8"/>
  <c r="BB10" i="8"/>
  <c r="BA10" i="8"/>
  <c r="AZ10" i="8"/>
  <c r="AY10" i="8"/>
  <c r="AX10" i="8"/>
  <c r="AW10" i="8"/>
  <c r="AV10" i="8"/>
  <c r="BB9" i="8"/>
  <c r="BA9" i="8"/>
  <c r="AZ9" i="8"/>
  <c r="AY9" i="8"/>
  <c r="AX9" i="8"/>
  <c r="AW9" i="8"/>
  <c r="AV9" i="8"/>
  <c r="BB8" i="8"/>
  <c r="BA8" i="8"/>
  <c r="AZ8" i="8"/>
  <c r="AY8" i="8"/>
  <c r="AX8" i="8"/>
  <c r="AW8" i="8"/>
  <c r="AV8" i="8"/>
  <c r="BB7" i="8"/>
  <c r="BA7" i="8"/>
  <c r="AZ7" i="8"/>
  <c r="AY7" i="8"/>
  <c r="AX7" i="8"/>
  <c r="AW7" i="8"/>
  <c r="AV7" i="8"/>
  <c r="BB6" i="8"/>
  <c r="BA6" i="8"/>
  <c r="AZ6" i="8"/>
  <c r="AY6" i="8"/>
  <c r="AX6" i="8"/>
  <c r="AW6" i="8"/>
  <c r="AV6" i="8"/>
  <c r="BB5" i="8"/>
  <c r="BA5" i="8"/>
  <c r="AZ5" i="8"/>
  <c r="AY5" i="8"/>
  <c r="AX5" i="8"/>
  <c r="AW5" i="8"/>
  <c r="AV5" i="8"/>
  <c r="BF17" i="55"/>
  <c r="BF18" i="55"/>
  <c r="BF19" i="55"/>
  <c r="BF20" i="55"/>
  <c r="BF21" i="55"/>
  <c r="BF22" i="55"/>
  <c r="BF23" i="55"/>
  <c r="BF24" i="55"/>
  <c r="BF25" i="55"/>
  <c r="BF26" i="55"/>
  <c r="BF27" i="55"/>
  <c r="BF28" i="55"/>
  <c r="BF29" i="55"/>
  <c r="BF30" i="55"/>
  <c r="BF31" i="55"/>
  <c r="BF32" i="55"/>
  <c r="BF33" i="55"/>
  <c r="BF34" i="55"/>
  <c r="BF35" i="55"/>
  <c r="BF36" i="55"/>
  <c r="BF37" i="55"/>
  <c r="BF38" i="55"/>
  <c r="BF39" i="55"/>
  <c r="BF40" i="55"/>
  <c r="BF41" i="55"/>
  <c r="BF42" i="55"/>
  <c r="BF43" i="55"/>
  <c r="BF44" i="55"/>
  <c r="BF16" i="55"/>
  <c r="BF15" i="55"/>
  <c r="BF14" i="55"/>
  <c r="BF13" i="55"/>
  <c r="BF12" i="55"/>
  <c r="BF11" i="55"/>
  <c r="BF10" i="55"/>
  <c r="BF9" i="55"/>
  <c r="BF8" i="55"/>
  <c r="BF7" i="55"/>
  <c r="BF6" i="55"/>
  <c r="BF5" i="55"/>
  <c r="BD16" i="55"/>
  <c r="BD17" i="55"/>
  <c r="BD18" i="55"/>
  <c r="BD19" i="55"/>
  <c r="BD20" i="55"/>
  <c r="BD21" i="55"/>
  <c r="BD22" i="55"/>
  <c r="BD23" i="55"/>
  <c r="BD24" i="55"/>
  <c r="BD25" i="55"/>
  <c r="BD26" i="55"/>
  <c r="BD27" i="55"/>
  <c r="BD28" i="55"/>
  <c r="BD29" i="55"/>
  <c r="BD30" i="55"/>
  <c r="BD31" i="55"/>
  <c r="BD32" i="55"/>
  <c r="BD33" i="55"/>
  <c r="BD34" i="55"/>
  <c r="BD35" i="55"/>
  <c r="BD36" i="55"/>
  <c r="BD37" i="55"/>
  <c r="BD38" i="55"/>
  <c r="BD39" i="55"/>
  <c r="BD40" i="55"/>
  <c r="BD41" i="55"/>
  <c r="BD42" i="55"/>
  <c r="BD43" i="55"/>
  <c r="BD44" i="55"/>
  <c r="BD15" i="55"/>
  <c r="BD14" i="55"/>
  <c r="BD13" i="55"/>
  <c r="BD12" i="55"/>
  <c r="BD11" i="55"/>
  <c r="BD10" i="55"/>
  <c r="BD9" i="55"/>
  <c r="BD8" i="55"/>
  <c r="BD7" i="55"/>
  <c r="BD6" i="55"/>
  <c r="BD5" i="55"/>
  <c r="AV16" i="55"/>
  <c r="AW16" i="55"/>
  <c r="AX16" i="55"/>
  <c r="AY16" i="55"/>
  <c r="AZ16" i="55"/>
  <c r="BA16" i="55"/>
  <c r="BB16" i="55"/>
  <c r="AV17" i="55"/>
  <c r="AW17" i="55"/>
  <c r="AX17" i="55"/>
  <c r="AY17" i="55"/>
  <c r="AZ17" i="55"/>
  <c r="BA17" i="55"/>
  <c r="BB17" i="55"/>
  <c r="AV18" i="55"/>
  <c r="AW18" i="55"/>
  <c r="AX18" i="55"/>
  <c r="AY18" i="55"/>
  <c r="AZ18" i="55"/>
  <c r="BA18" i="55"/>
  <c r="BB18" i="55"/>
  <c r="AV19" i="55"/>
  <c r="AW19" i="55"/>
  <c r="AX19" i="55"/>
  <c r="AY19" i="55"/>
  <c r="AZ19" i="55"/>
  <c r="BA19" i="55"/>
  <c r="BB19" i="55"/>
  <c r="AV20" i="55"/>
  <c r="AW20" i="55"/>
  <c r="AX20" i="55"/>
  <c r="AY20" i="55"/>
  <c r="AZ20" i="55"/>
  <c r="BA20" i="55"/>
  <c r="BB20" i="55"/>
  <c r="AV21" i="55"/>
  <c r="AW21" i="55"/>
  <c r="AX21" i="55"/>
  <c r="AY21" i="55"/>
  <c r="AZ21" i="55"/>
  <c r="BA21" i="55"/>
  <c r="BB21" i="55"/>
  <c r="AV22" i="55"/>
  <c r="AW22" i="55"/>
  <c r="AX22" i="55"/>
  <c r="AY22" i="55"/>
  <c r="AZ22" i="55"/>
  <c r="BA22" i="55"/>
  <c r="BB22" i="55"/>
  <c r="AV23" i="55"/>
  <c r="AW23" i="55"/>
  <c r="AX23" i="55"/>
  <c r="AY23" i="55"/>
  <c r="AZ23" i="55"/>
  <c r="BA23" i="55"/>
  <c r="BB23" i="55"/>
  <c r="AV24" i="55"/>
  <c r="AW24" i="55"/>
  <c r="AX24" i="55"/>
  <c r="AY24" i="55"/>
  <c r="AZ24" i="55"/>
  <c r="BA24" i="55"/>
  <c r="BB24" i="55"/>
  <c r="AV25" i="55"/>
  <c r="AW25" i="55"/>
  <c r="AX25" i="55"/>
  <c r="AY25" i="55"/>
  <c r="AZ25" i="55"/>
  <c r="BA25" i="55"/>
  <c r="BB25" i="55"/>
  <c r="AV26" i="55"/>
  <c r="AW26" i="55"/>
  <c r="AX26" i="55"/>
  <c r="AY26" i="55"/>
  <c r="AZ26" i="55"/>
  <c r="BA26" i="55"/>
  <c r="BB26" i="55"/>
  <c r="AV27" i="55"/>
  <c r="AW27" i="55"/>
  <c r="AX27" i="55"/>
  <c r="AY27" i="55"/>
  <c r="AZ27" i="55"/>
  <c r="BA27" i="55"/>
  <c r="BB27" i="55"/>
  <c r="AV28" i="55"/>
  <c r="AW28" i="55"/>
  <c r="AX28" i="55"/>
  <c r="AY28" i="55"/>
  <c r="AZ28" i="55"/>
  <c r="BA28" i="55"/>
  <c r="BB28" i="55"/>
  <c r="AV29" i="55"/>
  <c r="AW29" i="55"/>
  <c r="AX29" i="55"/>
  <c r="AY29" i="55"/>
  <c r="AZ29" i="55"/>
  <c r="BA29" i="55"/>
  <c r="BB29" i="55"/>
  <c r="AV30" i="55"/>
  <c r="AW30" i="55"/>
  <c r="AX30" i="55"/>
  <c r="AY30" i="55"/>
  <c r="AZ30" i="55"/>
  <c r="BA30" i="55"/>
  <c r="BB30" i="55"/>
  <c r="AV31" i="55"/>
  <c r="AW31" i="55"/>
  <c r="AX31" i="55"/>
  <c r="AY31" i="55"/>
  <c r="AZ31" i="55"/>
  <c r="BA31" i="55"/>
  <c r="BB31" i="55"/>
  <c r="AV32" i="55"/>
  <c r="AW32" i="55"/>
  <c r="AX32" i="55"/>
  <c r="AY32" i="55"/>
  <c r="AZ32" i="55"/>
  <c r="BA32" i="55"/>
  <c r="BB32" i="55"/>
  <c r="AV33" i="55"/>
  <c r="AW33" i="55"/>
  <c r="AX33" i="55"/>
  <c r="AY33" i="55"/>
  <c r="AZ33" i="55"/>
  <c r="BA33" i="55"/>
  <c r="BB33" i="55"/>
  <c r="AV34" i="55"/>
  <c r="AW34" i="55"/>
  <c r="AX34" i="55"/>
  <c r="AY34" i="55"/>
  <c r="AZ34" i="55"/>
  <c r="BA34" i="55"/>
  <c r="BB34" i="55"/>
  <c r="AV35" i="55"/>
  <c r="AW35" i="55"/>
  <c r="AX35" i="55"/>
  <c r="AY35" i="55"/>
  <c r="AZ35" i="55"/>
  <c r="BA35" i="55"/>
  <c r="BB35" i="55"/>
  <c r="AV36" i="55"/>
  <c r="AW36" i="55"/>
  <c r="AX36" i="55"/>
  <c r="AY36" i="55"/>
  <c r="AZ36" i="55"/>
  <c r="BA36" i="55"/>
  <c r="BB36" i="55"/>
  <c r="AV37" i="55"/>
  <c r="AW37" i="55"/>
  <c r="AX37" i="55"/>
  <c r="AY37" i="55"/>
  <c r="AZ37" i="55"/>
  <c r="BA37" i="55"/>
  <c r="BB37" i="55"/>
  <c r="AV38" i="55"/>
  <c r="AW38" i="55"/>
  <c r="AX38" i="55"/>
  <c r="AY38" i="55"/>
  <c r="AZ38" i="55"/>
  <c r="BA38" i="55"/>
  <c r="BB38" i="55"/>
  <c r="AV39" i="55"/>
  <c r="AW39" i="55"/>
  <c r="AX39" i="55"/>
  <c r="AY39" i="55"/>
  <c r="AZ39" i="55"/>
  <c r="BA39" i="55"/>
  <c r="BB39" i="55"/>
  <c r="AV40" i="55"/>
  <c r="AW40" i="55"/>
  <c r="AX40" i="55"/>
  <c r="AY40" i="55"/>
  <c r="AZ40" i="55"/>
  <c r="BA40" i="55"/>
  <c r="BB40" i="55"/>
  <c r="AV41" i="55"/>
  <c r="AW41" i="55"/>
  <c r="AX41" i="55"/>
  <c r="AY41" i="55"/>
  <c r="AZ41" i="55"/>
  <c r="BA41" i="55"/>
  <c r="BB41" i="55"/>
  <c r="AV42" i="55"/>
  <c r="AW42" i="55"/>
  <c r="AX42" i="55"/>
  <c r="AY42" i="55"/>
  <c r="AZ42" i="55"/>
  <c r="BA42" i="55"/>
  <c r="BB42" i="55"/>
  <c r="AV43" i="55"/>
  <c r="AW43" i="55"/>
  <c r="AX43" i="55"/>
  <c r="AY43" i="55"/>
  <c r="AZ43" i="55"/>
  <c r="BA43" i="55"/>
  <c r="BB43" i="55"/>
  <c r="AV44" i="55"/>
  <c r="AW44" i="55"/>
  <c r="AX44" i="55"/>
  <c r="AY44" i="55"/>
  <c r="AZ44" i="55"/>
  <c r="BA44" i="55"/>
  <c r="BB44" i="55"/>
  <c r="BB15" i="55"/>
  <c r="BA15" i="55"/>
  <c r="AZ15" i="55"/>
  <c r="AY15" i="55"/>
  <c r="AX15" i="55"/>
  <c r="AW15" i="55"/>
  <c r="AV15" i="55"/>
  <c r="BB14" i="55"/>
  <c r="BA14" i="55"/>
  <c r="AZ14" i="55"/>
  <c r="AY14" i="55"/>
  <c r="AX14" i="55"/>
  <c r="AW14" i="55"/>
  <c r="AV14" i="55"/>
  <c r="BB13" i="55"/>
  <c r="BA13" i="55"/>
  <c r="AZ13" i="55"/>
  <c r="AY13" i="55"/>
  <c r="AX13" i="55"/>
  <c r="AW13" i="55"/>
  <c r="AV13" i="55"/>
  <c r="BB12" i="55"/>
  <c r="BA12" i="55"/>
  <c r="AZ12" i="55"/>
  <c r="AY12" i="55"/>
  <c r="AX12" i="55"/>
  <c r="AW12" i="55"/>
  <c r="AV12" i="55"/>
  <c r="BB11" i="55"/>
  <c r="BA11" i="55"/>
  <c r="AZ11" i="55"/>
  <c r="AY11" i="55"/>
  <c r="AX11" i="55"/>
  <c r="AW11" i="55"/>
  <c r="AV11" i="55"/>
  <c r="BB10" i="55"/>
  <c r="BA10" i="55"/>
  <c r="AZ10" i="55"/>
  <c r="AY10" i="55"/>
  <c r="AX10" i="55"/>
  <c r="AW10" i="55"/>
  <c r="AV10" i="55"/>
  <c r="BB9" i="55"/>
  <c r="BA9" i="55"/>
  <c r="AZ9" i="55"/>
  <c r="AY9" i="55"/>
  <c r="AX9" i="55"/>
  <c r="AW9" i="55"/>
  <c r="AV9" i="55"/>
  <c r="BB8" i="55"/>
  <c r="BA8" i="55"/>
  <c r="AZ8" i="55"/>
  <c r="AY8" i="55"/>
  <c r="AX8" i="55"/>
  <c r="AW8" i="55"/>
  <c r="AV8" i="55"/>
  <c r="BB7" i="55"/>
  <c r="BA7" i="55"/>
  <c r="AZ7" i="55"/>
  <c r="AY7" i="55"/>
  <c r="AX7" i="55"/>
  <c r="AW7" i="55"/>
  <c r="AV7" i="55"/>
  <c r="BB6" i="55"/>
  <c r="BA6" i="55"/>
  <c r="AZ6" i="55"/>
  <c r="AY6" i="55"/>
  <c r="AX6" i="55"/>
  <c r="AW6" i="55"/>
  <c r="AV6" i="55"/>
  <c r="BB5" i="55"/>
  <c r="BA5" i="55"/>
  <c r="AZ5" i="55"/>
  <c r="AY5" i="55"/>
  <c r="AX5" i="55"/>
  <c r="AW5" i="55"/>
  <c r="AV5" i="55"/>
  <c r="BF17" i="51"/>
  <c r="BF18" i="51"/>
  <c r="BF19" i="51"/>
  <c r="BF20" i="51"/>
  <c r="BF21" i="51"/>
  <c r="BF22" i="51"/>
  <c r="BF23" i="51"/>
  <c r="BF24" i="51"/>
  <c r="BF25" i="51"/>
  <c r="BF26" i="51"/>
  <c r="BF27" i="51"/>
  <c r="BF28" i="51"/>
  <c r="BF29" i="51"/>
  <c r="BF16" i="51"/>
  <c r="BF15" i="51"/>
  <c r="BF14" i="51"/>
  <c r="BF13" i="51"/>
  <c r="BF12" i="51"/>
  <c r="BF11" i="51"/>
  <c r="BF10" i="51"/>
  <c r="BF9" i="51"/>
  <c r="BF8" i="51"/>
  <c r="BF7" i="51"/>
  <c r="BF6" i="51"/>
  <c r="BF5" i="51"/>
  <c r="BD18" i="51"/>
  <c r="BD19" i="51"/>
  <c r="BD20" i="51"/>
  <c r="BD21" i="51"/>
  <c r="BD22" i="51"/>
  <c r="BD23" i="51"/>
  <c r="BD24" i="51"/>
  <c r="BD25" i="51"/>
  <c r="BD26" i="51"/>
  <c r="BD27" i="51"/>
  <c r="BD28" i="51"/>
  <c r="BD29" i="51"/>
  <c r="BD17" i="51"/>
  <c r="BD16" i="51"/>
  <c r="BD15" i="51"/>
  <c r="BD14" i="51"/>
  <c r="BD13" i="51"/>
  <c r="BD12" i="51"/>
  <c r="BD11" i="51"/>
  <c r="BD10" i="51"/>
  <c r="BD9" i="51"/>
  <c r="BD8" i="51"/>
  <c r="BD7" i="51"/>
  <c r="BD6" i="51"/>
  <c r="BD5" i="51"/>
  <c r="AV17" i="51"/>
  <c r="AW17" i="51"/>
  <c r="AX17" i="51"/>
  <c r="AY17" i="51"/>
  <c r="AZ17" i="51"/>
  <c r="BA17" i="51"/>
  <c r="BB17" i="51"/>
  <c r="AV18" i="51"/>
  <c r="AW18" i="51"/>
  <c r="AX18" i="51"/>
  <c r="AY18" i="51"/>
  <c r="AZ18" i="51"/>
  <c r="BA18" i="51"/>
  <c r="BB18" i="51"/>
  <c r="AV19" i="51"/>
  <c r="AW19" i="51"/>
  <c r="AX19" i="51"/>
  <c r="AY19" i="51"/>
  <c r="AZ19" i="51"/>
  <c r="BA19" i="51"/>
  <c r="BB19" i="51"/>
  <c r="AV20" i="51"/>
  <c r="AW20" i="51"/>
  <c r="AX20" i="51"/>
  <c r="AY20" i="51"/>
  <c r="AZ20" i="51"/>
  <c r="BA20" i="51"/>
  <c r="BB20" i="51"/>
  <c r="AV21" i="51"/>
  <c r="AW21" i="51"/>
  <c r="AX21" i="51"/>
  <c r="AY21" i="51"/>
  <c r="AZ21" i="51"/>
  <c r="BA21" i="51"/>
  <c r="BB21" i="51"/>
  <c r="AV22" i="51"/>
  <c r="AW22" i="51"/>
  <c r="AX22" i="51"/>
  <c r="AY22" i="51"/>
  <c r="AZ22" i="51"/>
  <c r="BA22" i="51"/>
  <c r="BB22" i="51"/>
  <c r="AV23" i="51"/>
  <c r="AW23" i="51"/>
  <c r="AX23" i="51"/>
  <c r="AY23" i="51"/>
  <c r="AZ23" i="51"/>
  <c r="BA23" i="51"/>
  <c r="BB23" i="51"/>
  <c r="AV24" i="51"/>
  <c r="AW24" i="51"/>
  <c r="AX24" i="51"/>
  <c r="AY24" i="51"/>
  <c r="AZ24" i="51"/>
  <c r="BA24" i="51"/>
  <c r="BB24" i="51"/>
  <c r="AV25" i="51"/>
  <c r="AW25" i="51"/>
  <c r="AX25" i="51"/>
  <c r="AY25" i="51"/>
  <c r="AZ25" i="51"/>
  <c r="BA25" i="51"/>
  <c r="BB25" i="51"/>
  <c r="AV26" i="51"/>
  <c r="AW26" i="51"/>
  <c r="AX26" i="51"/>
  <c r="AY26" i="51"/>
  <c r="AZ26" i="51"/>
  <c r="BA26" i="51"/>
  <c r="BB26" i="51"/>
  <c r="AV27" i="51"/>
  <c r="AW27" i="51"/>
  <c r="AX27" i="51"/>
  <c r="AY27" i="51"/>
  <c r="AZ27" i="51"/>
  <c r="BA27" i="51"/>
  <c r="BB27" i="51"/>
  <c r="AV28" i="51"/>
  <c r="AW28" i="51"/>
  <c r="AX28" i="51"/>
  <c r="AY28" i="51"/>
  <c r="AZ28" i="51"/>
  <c r="BA28" i="51"/>
  <c r="BB28" i="51"/>
  <c r="AV29" i="51"/>
  <c r="AW29" i="51"/>
  <c r="AX29" i="51"/>
  <c r="AY29" i="51"/>
  <c r="AZ29" i="51"/>
  <c r="BA29" i="51"/>
  <c r="BB29" i="51"/>
  <c r="BB16" i="51"/>
  <c r="BA16" i="51"/>
  <c r="AZ16" i="51"/>
  <c r="AY16" i="51"/>
  <c r="AX16" i="51"/>
  <c r="AW16" i="51"/>
  <c r="AV16" i="51"/>
  <c r="BB15" i="51"/>
  <c r="BA15" i="51"/>
  <c r="AZ15" i="51"/>
  <c r="AY15" i="51"/>
  <c r="AX15" i="51"/>
  <c r="AW15" i="51"/>
  <c r="AV15" i="51"/>
  <c r="BB14" i="51"/>
  <c r="BA14" i="51"/>
  <c r="AZ14" i="51"/>
  <c r="AY14" i="51"/>
  <c r="AX14" i="51"/>
  <c r="AW14" i="51"/>
  <c r="AV14" i="51"/>
  <c r="BB13" i="51"/>
  <c r="BA13" i="51"/>
  <c r="AZ13" i="51"/>
  <c r="AY13" i="51"/>
  <c r="AX13" i="51"/>
  <c r="AW13" i="51"/>
  <c r="AV13" i="51"/>
  <c r="BB12" i="51"/>
  <c r="BA12" i="51"/>
  <c r="AZ12" i="51"/>
  <c r="AY12" i="51"/>
  <c r="AX12" i="51"/>
  <c r="AW12" i="51"/>
  <c r="AV12" i="51"/>
  <c r="BB11" i="51"/>
  <c r="BA11" i="51"/>
  <c r="AZ11" i="51"/>
  <c r="AY11" i="51"/>
  <c r="AX11" i="51"/>
  <c r="AW11" i="51"/>
  <c r="AV11" i="51"/>
  <c r="BB10" i="51"/>
  <c r="BA10" i="51"/>
  <c r="AZ10" i="51"/>
  <c r="AY10" i="51"/>
  <c r="AX10" i="51"/>
  <c r="AW10" i="51"/>
  <c r="AV10" i="51"/>
  <c r="BB9" i="51"/>
  <c r="BA9" i="51"/>
  <c r="AZ9" i="51"/>
  <c r="AY9" i="51"/>
  <c r="AX9" i="51"/>
  <c r="AW9" i="51"/>
  <c r="AV9" i="51"/>
  <c r="BB8" i="51"/>
  <c r="BA8" i="51"/>
  <c r="AZ8" i="51"/>
  <c r="AY8" i="51"/>
  <c r="AX8" i="51"/>
  <c r="AW8" i="51"/>
  <c r="AV8" i="51"/>
  <c r="BB7" i="51"/>
  <c r="BA7" i="51"/>
  <c r="AZ7" i="51"/>
  <c r="AY7" i="51"/>
  <c r="AX7" i="51"/>
  <c r="AW7" i="51"/>
  <c r="AV7" i="51"/>
  <c r="BB6" i="51"/>
  <c r="BA6" i="51"/>
  <c r="AZ6" i="51"/>
  <c r="AY6" i="51"/>
  <c r="AX6" i="51"/>
  <c r="AW6" i="51"/>
  <c r="AV6" i="51"/>
  <c r="BB5" i="51"/>
  <c r="BA5" i="51"/>
  <c r="AZ5" i="51"/>
  <c r="AY5" i="51"/>
  <c r="AX5" i="51"/>
  <c r="AW5" i="51"/>
  <c r="AV5" i="51"/>
  <c r="BF18" i="7"/>
  <c r="BF19" i="7"/>
  <c r="BF20" i="7"/>
  <c r="BF21" i="7"/>
  <c r="BF22" i="7"/>
  <c r="BF23" i="7"/>
  <c r="BF24" i="7"/>
  <c r="BF25" i="7"/>
  <c r="BF26" i="7"/>
  <c r="BF27" i="7"/>
  <c r="BF28" i="7"/>
  <c r="BF17" i="7"/>
  <c r="BF16" i="7"/>
  <c r="BF15" i="7"/>
  <c r="BF14" i="7"/>
  <c r="BF13" i="7"/>
  <c r="BF12" i="7"/>
  <c r="BF11" i="7"/>
  <c r="BF10" i="7"/>
  <c r="BF9" i="7"/>
  <c r="BF8" i="7"/>
  <c r="BF7" i="7"/>
  <c r="BF6" i="7"/>
  <c r="BF5" i="7"/>
  <c r="BD18" i="7"/>
  <c r="BD19" i="7"/>
  <c r="BD20" i="7"/>
  <c r="BD21" i="7"/>
  <c r="BD22" i="7"/>
  <c r="BD23" i="7"/>
  <c r="BD24" i="7"/>
  <c r="BD25" i="7"/>
  <c r="BD26" i="7"/>
  <c r="BD27" i="7"/>
  <c r="BD28" i="7"/>
  <c r="BD17" i="7"/>
  <c r="BD16" i="7"/>
  <c r="BD15" i="7"/>
  <c r="BD14" i="7"/>
  <c r="BD13" i="7"/>
  <c r="BD12" i="7"/>
  <c r="BD11" i="7"/>
  <c r="BD10" i="7"/>
  <c r="BD9" i="7"/>
  <c r="BD8" i="7"/>
  <c r="BD7" i="7"/>
  <c r="BD6" i="7"/>
  <c r="BD5" i="7"/>
  <c r="AV18" i="7"/>
  <c r="AW18" i="7"/>
  <c r="AX18" i="7"/>
  <c r="AY18" i="7"/>
  <c r="AZ18" i="7"/>
  <c r="BA18" i="7"/>
  <c r="BB18" i="7"/>
  <c r="AV19" i="7"/>
  <c r="AW19" i="7"/>
  <c r="AX19" i="7"/>
  <c r="AY19" i="7"/>
  <c r="AZ19" i="7"/>
  <c r="BA19" i="7"/>
  <c r="BB19" i="7"/>
  <c r="AV20" i="7"/>
  <c r="AW20" i="7"/>
  <c r="AX20" i="7"/>
  <c r="AY20" i="7"/>
  <c r="AZ20" i="7"/>
  <c r="BA20" i="7"/>
  <c r="BB20" i="7"/>
  <c r="AV21" i="7"/>
  <c r="AW21" i="7"/>
  <c r="AX21" i="7"/>
  <c r="AY21" i="7"/>
  <c r="AZ21" i="7"/>
  <c r="BA21" i="7"/>
  <c r="BB21" i="7"/>
  <c r="AV22" i="7"/>
  <c r="AW22" i="7"/>
  <c r="AX22" i="7"/>
  <c r="AY22" i="7"/>
  <c r="AZ22" i="7"/>
  <c r="BA22" i="7"/>
  <c r="BB22" i="7"/>
  <c r="AV23" i="7"/>
  <c r="AW23" i="7"/>
  <c r="AX23" i="7"/>
  <c r="AY23" i="7"/>
  <c r="AZ23" i="7"/>
  <c r="BA23" i="7"/>
  <c r="BB23" i="7"/>
  <c r="AV24" i="7"/>
  <c r="AW24" i="7"/>
  <c r="AX24" i="7"/>
  <c r="AY24" i="7"/>
  <c r="AZ24" i="7"/>
  <c r="BA24" i="7"/>
  <c r="BB24" i="7"/>
  <c r="AV25" i="7"/>
  <c r="AW25" i="7"/>
  <c r="AX25" i="7"/>
  <c r="AY25" i="7"/>
  <c r="AZ25" i="7"/>
  <c r="BA25" i="7"/>
  <c r="BB25" i="7"/>
  <c r="AV26" i="7"/>
  <c r="AW26" i="7"/>
  <c r="AX26" i="7"/>
  <c r="AY26" i="7"/>
  <c r="AZ26" i="7"/>
  <c r="BA26" i="7"/>
  <c r="BB26" i="7"/>
  <c r="AV27" i="7"/>
  <c r="AW27" i="7"/>
  <c r="AX27" i="7"/>
  <c r="AY27" i="7"/>
  <c r="AZ27" i="7"/>
  <c r="BA27" i="7"/>
  <c r="BB27" i="7"/>
  <c r="AV28" i="7"/>
  <c r="AW28" i="7"/>
  <c r="AX28" i="7"/>
  <c r="AY28" i="7"/>
  <c r="AZ28" i="7"/>
  <c r="BA28" i="7"/>
  <c r="BB28" i="7"/>
  <c r="BB17" i="7"/>
  <c r="BA17" i="7"/>
  <c r="AZ17" i="7"/>
  <c r="AY17" i="7"/>
  <c r="AX17" i="7"/>
  <c r="AW17" i="7"/>
  <c r="AV17" i="7"/>
  <c r="BB16" i="7"/>
  <c r="BA16" i="7"/>
  <c r="AZ16" i="7"/>
  <c r="AY16" i="7"/>
  <c r="AX16" i="7"/>
  <c r="AW16" i="7"/>
  <c r="AV16" i="7"/>
  <c r="BB15" i="7"/>
  <c r="BA15" i="7"/>
  <c r="AZ15" i="7"/>
  <c r="AY15" i="7"/>
  <c r="AX15" i="7"/>
  <c r="AW15" i="7"/>
  <c r="AV15" i="7"/>
  <c r="BB14" i="7"/>
  <c r="BA14" i="7"/>
  <c r="AZ14" i="7"/>
  <c r="AY14" i="7"/>
  <c r="AX14" i="7"/>
  <c r="AW14" i="7"/>
  <c r="AV14" i="7"/>
  <c r="BB13" i="7"/>
  <c r="BA13" i="7"/>
  <c r="AZ13" i="7"/>
  <c r="AY13" i="7"/>
  <c r="AX13" i="7"/>
  <c r="AW13" i="7"/>
  <c r="AV13" i="7"/>
  <c r="BB12" i="7"/>
  <c r="BA12" i="7"/>
  <c r="AZ12" i="7"/>
  <c r="AY12" i="7"/>
  <c r="AX12" i="7"/>
  <c r="AW12" i="7"/>
  <c r="AV12" i="7"/>
  <c r="BB11" i="7"/>
  <c r="BA11" i="7"/>
  <c r="AZ11" i="7"/>
  <c r="AY11" i="7"/>
  <c r="AX11" i="7"/>
  <c r="AW11" i="7"/>
  <c r="AV11" i="7"/>
  <c r="BB10" i="7"/>
  <c r="BA10" i="7"/>
  <c r="AZ10" i="7"/>
  <c r="AY10" i="7"/>
  <c r="AX10" i="7"/>
  <c r="AW10" i="7"/>
  <c r="AV10" i="7"/>
  <c r="BB9" i="7"/>
  <c r="BA9" i="7"/>
  <c r="AZ9" i="7"/>
  <c r="AY9" i="7"/>
  <c r="AX9" i="7"/>
  <c r="AW9" i="7"/>
  <c r="AV9" i="7"/>
  <c r="BB8" i="7"/>
  <c r="BA8" i="7"/>
  <c r="AZ8" i="7"/>
  <c r="AY8" i="7"/>
  <c r="AX8" i="7"/>
  <c r="AW8" i="7"/>
  <c r="AV8" i="7"/>
  <c r="BB7" i="7"/>
  <c r="BA7" i="7"/>
  <c r="AZ7" i="7"/>
  <c r="AY7" i="7"/>
  <c r="AX7" i="7"/>
  <c r="AW7" i="7"/>
  <c r="AV7" i="7"/>
  <c r="BB6" i="7"/>
  <c r="BA6" i="7"/>
  <c r="AZ6" i="7"/>
  <c r="AY6" i="7"/>
  <c r="AX6" i="7"/>
  <c r="AW6" i="7"/>
  <c r="AV6" i="7"/>
  <c r="BB5" i="7"/>
  <c r="BA5" i="7"/>
  <c r="AZ5" i="7"/>
  <c r="AY5" i="7"/>
  <c r="AX5" i="7"/>
  <c r="AW5" i="7"/>
  <c r="AV5" i="7"/>
  <c r="BF16" i="37"/>
  <c r="BF17" i="37"/>
  <c r="BF18" i="37"/>
  <c r="BF19" i="37"/>
  <c r="BF20" i="37"/>
  <c r="BF21" i="37"/>
  <c r="BF22" i="37"/>
  <c r="BF23" i="37"/>
  <c r="BF24" i="37"/>
  <c r="BF25" i="37"/>
  <c r="BF26" i="37"/>
  <c r="BF27" i="37"/>
  <c r="BF28" i="37"/>
  <c r="BF29" i="37"/>
  <c r="BF30" i="37"/>
  <c r="BF31" i="37"/>
  <c r="BF32" i="37"/>
  <c r="BF33" i="37"/>
  <c r="BF34" i="37"/>
  <c r="BF35" i="37"/>
  <c r="BF15" i="37"/>
  <c r="BF14" i="37"/>
  <c r="BF13" i="37"/>
  <c r="BF12" i="37"/>
  <c r="BF11" i="37"/>
  <c r="BF10" i="37"/>
  <c r="BF9" i="37"/>
  <c r="BF8" i="37"/>
  <c r="BF7" i="37"/>
  <c r="BF6" i="37"/>
  <c r="BF5" i="37"/>
  <c r="BD18" i="37"/>
  <c r="BD19" i="37"/>
  <c r="BD20" i="37"/>
  <c r="BD21" i="37"/>
  <c r="BD22" i="37"/>
  <c r="BD23" i="37"/>
  <c r="BD24" i="37"/>
  <c r="BD25" i="37"/>
  <c r="BD26" i="37"/>
  <c r="BD27" i="37"/>
  <c r="BD28" i="37"/>
  <c r="BD29" i="37"/>
  <c r="BD30" i="37"/>
  <c r="BD31" i="37"/>
  <c r="BD32" i="37"/>
  <c r="BD33" i="37"/>
  <c r="BD34" i="37"/>
  <c r="BD35" i="37"/>
  <c r="BD17" i="37"/>
  <c r="BD16" i="37"/>
  <c r="BD15" i="37"/>
  <c r="BD14" i="37"/>
  <c r="BD13" i="37"/>
  <c r="BD12" i="37"/>
  <c r="BD11" i="37"/>
  <c r="BD10" i="37"/>
  <c r="BD9" i="37"/>
  <c r="BD8" i="37"/>
  <c r="BD7" i="37"/>
  <c r="BD6" i="37"/>
  <c r="BD5" i="37"/>
  <c r="AV18" i="37"/>
  <c r="AW18" i="37"/>
  <c r="AX18" i="37"/>
  <c r="AY18" i="37"/>
  <c r="AZ18" i="37"/>
  <c r="BA18" i="37"/>
  <c r="BB18" i="37"/>
  <c r="AV19" i="37"/>
  <c r="AW19" i="37"/>
  <c r="AX19" i="37"/>
  <c r="AY19" i="37"/>
  <c r="AZ19" i="37"/>
  <c r="BA19" i="37"/>
  <c r="BB19" i="37"/>
  <c r="AV20" i="37"/>
  <c r="AW20" i="37"/>
  <c r="AX20" i="37"/>
  <c r="AY20" i="37"/>
  <c r="AZ20" i="37"/>
  <c r="BA20" i="37"/>
  <c r="BB20" i="37"/>
  <c r="AV21" i="37"/>
  <c r="AW21" i="37"/>
  <c r="AX21" i="37"/>
  <c r="AY21" i="37"/>
  <c r="AZ21" i="37"/>
  <c r="BA21" i="37"/>
  <c r="BB21" i="37"/>
  <c r="AV22" i="37"/>
  <c r="AW22" i="37"/>
  <c r="AX22" i="37"/>
  <c r="AY22" i="37"/>
  <c r="AZ22" i="37"/>
  <c r="BA22" i="37"/>
  <c r="BB22" i="37"/>
  <c r="AV23" i="37"/>
  <c r="AW23" i="37"/>
  <c r="AX23" i="37"/>
  <c r="AY23" i="37"/>
  <c r="AZ23" i="37"/>
  <c r="BA23" i="37"/>
  <c r="BB23" i="37"/>
  <c r="AV24" i="37"/>
  <c r="AW24" i="37"/>
  <c r="AX24" i="37"/>
  <c r="AY24" i="37"/>
  <c r="AZ24" i="37"/>
  <c r="BA24" i="37"/>
  <c r="BB24" i="37"/>
  <c r="AV25" i="37"/>
  <c r="AW25" i="37"/>
  <c r="AX25" i="37"/>
  <c r="AY25" i="37"/>
  <c r="AZ25" i="37"/>
  <c r="BA25" i="37"/>
  <c r="BB25" i="37"/>
  <c r="AV26" i="37"/>
  <c r="AW26" i="37"/>
  <c r="AX26" i="37"/>
  <c r="AY26" i="37"/>
  <c r="AZ26" i="37"/>
  <c r="BA26" i="37"/>
  <c r="BB26" i="37"/>
  <c r="AV27" i="37"/>
  <c r="AW27" i="37"/>
  <c r="AX27" i="37"/>
  <c r="AY27" i="37"/>
  <c r="AZ27" i="37"/>
  <c r="BA27" i="37"/>
  <c r="BB27" i="37"/>
  <c r="AV28" i="37"/>
  <c r="AW28" i="37"/>
  <c r="AX28" i="37"/>
  <c r="AY28" i="37"/>
  <c r="AZ28" i="37"/>
  <c r="BA28" i="37"/>
  <c r="BB28" i="37"/>
  <c r="AV29" i="37"/>
  <c r="AW29" i="37"/>
  <c r="AX29" i="37"/>
  <c r="AY29" i="37"/>
  <c r="AZ29" i="37"/>
  <c r="BA29" i="37"/>
  <c r="BB29" i="37"/>
  <c r="AV30" i="37"/>
  <c r="AW30" i="37"/>
  <c r="AX30" i="37"/>
  <c r="AY30" i="37"/>
  <c r="AZ30" i="37"/>
  <c r="BA30" i="37"/>
  <c r="BB30" i="37"/>
  <c r="AV31" i="37"/>
  <c r="AW31" i="37"/>
  <c r="AX31" i="37"/>
  <c r="AY31" i="37"/>
  <c r="AZ31" i="37"/>
  <c r="BA31" i="37"/>
  <c r="BB31" i="37"/>
  <c r="AV32" i="37"/>
  <c r="AW32" i="37"/>
  <c r="AX32" i="37"/>
  <c r="AY32" i="37"/>
  <c r="AZ32" i="37"/>
  <c r="BA32" i="37"/>
  <c r="BB32" i="37"/>
  <c r="AV33" i="37"/>
  <c r="AW33" i="37"/>
  <c r="AX33" i="37"/>
  <c r="AY33" i="37"/>
  <c r="AZ33" i="37"/>
  <c r="BA33" i="37"/>
  <c r="BB33" i="37"/>
  <c r="AV34" i="37"/>
  <c r="AW34" i="37"/>
  <c r="AX34" i="37"/>
  <c r="AY34" i="37"/>
  <c r="AZ34" i="37"/>
  <c r="BA34" i="37"/>
  <c r="BB34" i="37"/>
  <c r="AV35" i="37"/>
  <c r="AW35" i="37"/>
  <c r="AX35" i="37"/>
  <c r="AY35" i="37"/>
  <c r="AZ35" i="37"/>
  <c r="BA35" i="37"/>
  <c r="BB35" i="37"/>
  <c r="BB17" i="37"/>
  <c r="BA17" i="37"/>
  <c r="AZ17" i="37"/>
  <c r="AY17" i="37"/>
  <c r="AX17" i="37"/>
  <c r="AW17" i="37"/>
  <c r="AV17" i="37"/>
  <c r="BB16" i="37"/>
  <c r="BA16" i="37"/>
  <c r="AZ16" i="37"/>
  <c r="AY16" i="37"/>
  <c r="AX16" i="37"/>
  <c r="AW16" i="37"/>
  <c r="AV16" i="37"/>
  <c r="BB15" i="37"/>
  <c r="BA15" i="37"/>
  <c r="AZ15" i="37"/>
  <c r="AY15" i="37"/>
  <c r="AX15" i="37"/>
  <c r="AW15" i="37"/>
  <c r="AV15" i="37"/>
  <c r="BB14" i="37"/>
  <c r="BA14" i="37"/>
  <c r="AZ14" i="37"/>
  <c r="AY14" i="37"/>
  <c r="AX14" i="37"/>
  <c r="AW14" i="37"/>
  <c r="AV14" i="37"/>
  <c r="BB13" i="37"/>
  <c r="BA13" i="37"/>
  <c r="AZ13" i="37"/>
  <c r="AY13" i="37"/>
  <c r="AX13" i="37"/>
  <c r="AW13" i="37"/>
  <c r="AV13" i="37"/>
  <c r="BB12" i="37"/>
  <c r="BA12" i="37"/>
  <c r="AZ12" i="37"/>
  <c r="AY12" i="37"/>
  <c r="AX12" i="37"/>
  <c r="AW12" i="37"/>
  <c r="AV12" i="37"/>
  <c r="BB11" i="37"/>
  <c r="BA11" i="37"/>
  <c r="AZ11" i="37"/>
  <c r="AY11" i="37"/>
  <c r="AX11" i="37"/>
  <c r="AW11" i="37"/>
  <c r="AV11" i="37"/>
  <c r="BB10" i="37"/>
  <c r="BA10" i="37"/>
  <c r="AZ10" i="37"/>
  <c r="AY10" i="37"/>
  <c r="AX10" i="37"/>
  <c r="AW10" i="37"/>
  <c r="AV10" i="37"/>
  <c r="BB9" i="37"/>
  <c r="BA9" i="37"/>
  <c r="AZ9" i="37"/>
  <c r="AY9" i="37"/>
  <c r="AX9" i="37"/>
  <c r="AW9" i="37"/>
  <c r="AV9" i="37"/>
  <c r="BB8" i="37"/>
  <c r="BA8" i="37"/>
  <c r="AZ8" i="37"/>
  <c r="AY8" i="37"/>
  <c r="AX8" i="37"/>
  <c r="AW8" i="37"/>
  <c r="AV8" i="37"/>
  <c r="BB7" i="37"/>
  <c r="BA7" i="37"/>
  <c r="AZ7" i="37"/>
  <c r="AY7" i="37"/>
  <c r="AX7" i="37"/>
  <c r="AW7" i="37"/>
  <c r="AV7" i="37"/>
  <c r="BB6" i="37"/>
  <c r="BA6" i="37"/>
  <c r="AZ6" i="37"/>
  <c r="AY6" i="37"/>
  <c r="AX6" i="37"/>
  <c r="AW6" i="37"/>
  <c r="AV6" i="37"/>
  <c r="BB5" i="37"/>
  <c r="BA5" i="37"/>
  <c r="AZ5" i="37"/>
  <c r="AY5" i="37"/>
  <c r="AX5" i="37"/>
  <c r="AW5" i="37"/>
  <c r="AV5" i="37"/>
  <c r="BF18" i="36"/>
  <c r="BF19" i="36"/>
  <c r="BF20" i="36"/>
  <c r="BF21" i="36"/>
  <c r="BF22" i="36"/>
  <c r="BF23" i="36"/>
  <c r="BF24" i="36"/>
  <c r="BF25" i="36"/>
  <c r="BF17" i="36"/>
  <c r="BF16" i="36"/>
  <c r="BF15" i="36"/>
  <c r="BF14" i="36"/>
  <c r="BF13" i="36"/>
  <c r="BF12" i="36"/>
  <c r="BF11" i="36"/>
  <c r="BF10" i="36"/>
  <c r="BF9" i="36"/>
  <c r="BF8" i="36"/>
  <c r="BF7" i="36"/>
  <c r="BF6" i="36"/>
  <c r="BF5" i="36"/>
  <c r="BD19" i="36"/>
  <c r="BD20" i="36"/>
  <c r="BD21" i="36"/>
  <c r="BD22" i="36"/>
  <c r="BD23" i="36"/>
  <c r="BD24" i="36"/>
  <c r="BD25" i="36"/>
  <c r="BD18" i="36"/>
  <c r="BD17" i="36"/>
  <c r="BD16" i="36"/>
  <c r="BD15" i="36"/>
  <c r="BD14" i="36"/>
  <c r="BD13" i="36"/>
  <c r="BD12" i="36"/>
  <c r="BD11" i="36"/>
  <c r="BD10" i="36"/>
  <c r="BD9" i="36"/>
  <c r="BD8" i="36"/>
  <c r="BD7" i="36"/>
  <c r="BD6" i="36"/>
  <c r="BD5" i="36"/>
  <c r="AV15" i="36"/>
  <c r="AW15" i="36"/>
  <c r="AX15" i="36"/>
  <c r="AY15" i="36"/>
  <c r="AZ15" i="36"/>
  <c r="BA15" i="36"/>
  <c r="BB15" i="36"/>
  <c r="AV16" i="36"/>
  <c r="AW16" i="36"/>
  <c r="AX16" i="36"/>
  <c r="AY16" i="36"/>
  <c r="AZ16" i="36"/>
  <c r="BA16" i="36"/>
  <c r="BB16" i="36"/>
  <c r="AV17" i="36"/>
  <c r="AW17" i="36"/>
  <c r="AX17" i="36"/>
  <c r="AY17" i="36"/>
  <c r="AZ17" i="36"/>
  <c r="BA17" i="36"/>
  <c r="BB17" i="36"/>
  <c r="AV18" i="36"/>
  <c r="AW18" i="36"/>
  <c r="AX18" i="36"/>
  <c r="AY18" i="36"/>
  <c r="AZ18" i="36"/>
  <c r="BA18" i="36"/>
  <c r="BB18" i="36"/>
  <c r="AV19" i="36"/>
  <c r="AW19" i="36"/>
  <c r="AX19" i="36"/>
  <c r="AY19" i="36"/>
  <c r="AZ19" i="36"/>
  <c r="BA19" i="36"/>
  <c r="BB19" i="36"/>
  <c r="AV20" i="36"/>
  <c r="AW20" i="36"/>
  <c r="AX20" i="36"/>
  <c r="AY20" i="36"/>
  <c r="AZ20" i="36"/>
  <c r="BA20" i="36"/>
  <c r="BB20" i="36"/>
  <c r="AV21" i="36"/>
  <c r="AW21" i="36"/>
  <c r="AX21" i="36"/>
  <c r="AY21" i="36"/>
  <c r="AZ21" i="36"/>
  <c r="BA21" i="36"/>
  <c r="BB21" i="36"/>
  <c r="AV22" i="36"/>
  <c r="AW22" i="36"/>
  <c r="AX22" i="36"/>
  <c r="AY22" i="36"/>
  <c r="AZ22" i="36"/>
  <c r="BA22" i="36"/>
  <c r="BB22" i="36"/>
  <c r="AV23" i="36"/>
  <c r="AW23" i="36"/>
  <c r="AX23" i="36"/>
  <c r="AY23" i="36"/>
  <c r="AZ23" i="36"/>
  <c r="BA23" i="36"/>
  <c r="BB23" i="36"/>
  <c r="AV24" i="36"/>
  <c r="AW24" i="36"/>
  <c r="AX24" i="36"/>
  <c r="AY24" i="36"/>
  <c r="AZ24" i="36"/>
  <c r="BA24" i="36"/>
  <c r="BB24" i="36"/>
  <c r="AV25" i="36"/>
  <c r="AW25" i="36"/>
  <c r="AX25" i="36"/>
  <c r="AY25" i="36"/>
  <c r="AZ25" i="36"/>
  <c r="BA25" i="36"/>
  <c r="BB25" i="36"/>
  <c r="BB14" i="36"/>
  <c r="BA14" i="36"/>
  <c r="AZ14" i="36"/>
  <c r="AY14" i="36"/>
  <c r="AX14" i="36"/>
  <c r="AW14" i="36"/>
  <c r="AV14" i="36"/>
  <c r="BB13" i="36"/>
  <c r="BA13" i="36"/>
  <c r="AZ13" i="36"/>
  <c r="AY13" i="36"/>
  <c r="AX13" i="36"/>
  <c r="AW13" i="36"/>
  <c r="AV13" i="36"/>
  <c r="BB12" i="36"/>
  <c r="BA12" i="36"/>
  <c r="AZ12" i="36"/>
  <c r="AY12" i="36"/>
  <c r="AX12" i="36"/>
  <c r="AW12" i="36"/>
  <c r="AV12" i="36"/>
  <c r="BB11" i="36"/>
  <c r="BA11" i="36"/>
  <c r="AZ11" i="36"/>
  <c r="AY11" i="36"/>
  <c r="AX11" i="36"/>
  <c r="AW11" i="36"/>
  <c r="AV11" i="36"/>
  <c r="BB10" i="36"/>
  <c r="BA10" i="36"/>
  <c r="AZ10" i="36"/>
  <c r="AY10" i="36"/>
  <c r="AX10" i="36"/>
  <c r="AW10" i="36"/>
  <c r="AV10" i="36"/>
  <c r="BB9" i="36"/>
  <c r="BA9" i="36"/>
  <c r="AZ9" i="36"/>
  <c r="AY9" i="36"/>
  <c r="AX9" i="36"/>
  <c r="AW9" i="36"/>
  <c r="AV9" i="36"/>
  <c r="BB8" i="36"/>
  <c r="BA8" i="36"/>
  <c r="AZ8" i="36"/>
  <c r="AY8" i="36"/>
  <c r="AX8" i="36"/>
  <c r="AW8" i="36"/>
  <c r="AV8" i="36"/>
  <c r="BB7" i="36"/>
  <c r="BA7" i="36"/>
  <c r="AZ7" i="36"/>
  <c r="AY7" i="36"/>
  <c r="AX7" i="36"/>
  <c r="AW7" i="36"/>
  <c r="AV7" i="36"/>
  <c r="BB6" i="36"/>
  <c r="BA6" i="36"/>
  <c r="AZ6" i="36"/>
  <c r="AY6" i="36"/>
  <c r="AX6" i="36"/>
  <c r="AW6" i="36"/>
  <c r="AV6" i="36"/>
  <c r="BB5" i="36"/>
  <c r="BA5" i="36"/>
  <c r="AZ5" i="36"/>
  <c r="AY5" i="36"/>
  <c r="AX5" i="36"/>
  <c r="AW5" i="36"/>
  <c r="AV5" i="36"/>
  <c r="BF18" i="35"/>
  <c r="BF19" i="35"/>
  <c r="BF20" i="35"/>
  <c r="BF21" i="35"/>
  <c r="BF22" i="35"/>
  <c r="BF23" i="35"/>
  <c r="BF24" i="35"/>
  <c r="BF25" i="35"/>
  <c r="BF26" i="35"/>
  <c r="BF27" i="35"/>
  <c r="BF28" i="35"/>
  <c r="BF29" i="35"/>
  <c r="BF30" i="35"/>
  <c r="BF31" i="35"/>
  <c r="BF32" i="35"/>
  <c r="BF17" i="35"/>
  <c r="BF16" i="35"/>
  <c r="BF15" i="35"/>
  <c r="BF14" i="35"/>
  <c r="BF13" i="35"/>
  <c r="BF12" i="35"/>
  <c r="BF11" i="35"/>
  <c r="BF10" i="35"/>
  <c r="BF9" i="35"/>
  <c r="BF8" i="35"/>
  <c r="BF7" i="35"/>
  <c r="BF6" i="35"/>
  <c r="BF5" i="35"/>
  <c r="BD15" i="35"/>
  <c r="BD16" i="35"/>
  <c r="BD17" i="35"/>
  <c r="BD18" i="35"/>
  <c r="BD19" i="35"/>
  <c r="BD20" i="35"/>
  <c r="BD21" i="35"/>
  <c r="BD22" i="35"/>
  <c r="BD23" i="35"/>
  <c r="BD24" i="35"/>
  <c r="BD25" i="35"/>
  <c r="BD26" i="35"/>
  <c r="BD27" i="35"/>
  <c r="BD28" i="35"/>
  <c r="BD29" i="35"/>
  <c r="BD30" i="35"/>
  <c r="BD31" i="35"/>
  <c r="BD32" i="35"/>
  <c r="BD14" i="35"/>
  <c r="BD13" i="35"/>
  <c r="BD12" i="35"/>
  <c r="BD11" i="35"/>
  <c r="BD10" i="35"/>
  <c r="BD9" i="35"/>
  <c r="BD8" i="35"/>
  <c r="BD7" i="35"/>
  <c r="BD6" i="35"/>
  <c r="BD5" i="35"/>
  <c r="AV16" i="35"/>
  <c r="AW16" i="35"/>
  <c r="AX16" i="35"/>
  <c r="AY16" i="35"/>
  <c r="AZ16" i="35"/>
  <c r="BA16" i="35"/>
  <c r="BB16" i="35"/>
  <c r="AV17" i="35"/>
  <c r="AW17" i="35"/>
  <c r="AX17" i="35"/>
  <c r="AY17" i="35"/>
  <c r="AZ17" i="35"/>
  <c r="BA17" i="35"/>
  <c r="BB17" i="35"/>
  <c r="AV18" i="35"/>
  <c r="AW18" i="35"/>
  <c r="AX18" i="35"/>
  <c r="AY18" i="35"/>
  <c r="AZ18" i="35"/>
  <c r="BA18" i="35"/>
  <c r="BB18" i="35"/>
  <c r="AV19" i="35"/>
  <c r="AW19" i="35"/>
  <c r="AX19" i="35"/>
  <c r="AY19" i="35"/>
  <c r="AZ19" i="35"/>
  <c r="BA19" i="35"/>
  <c r="BB19" i="35"/>
  <c r="AV20" i="35"/>
  <c r="AW20" i="35"/>
  <c r="AX20" i="35"/>
  <c r="AY20" i="35"/>
  <c r="AZ20" i="35"/>
  <c r="BA20" i="35"/>
  <c r="BB20" i="35"/>
  <c r="AV21" i="35"/>
  <c r="AW21" i="35"/>
  <c r="AX21" i="35"/>
  <c r="AY21" i="35"/>
  <c r="AZ21" i="35"/>
  <c r="BA21" i="35"/>
  <c r="BB21" i="35"/>
  <c r="AV22" i="35"/>
  <c r="AW22" i="35"/>
  <c r="AX22" i="35"/>
  <c r="AY22" i="35"/>
  <c r="AZ22" i="35"/>
  <c r="BA22" i="35"/>
  <c r="BB22" i="35"/>
  <c r="AV23" i="35"/>
  <c r="AW23" i="35"/>
  <c r="AX23" i="35"/>
  <c r="AY23" i="35"/>
  <c r="AZ23" i="35"/>
  <c r="BA23" i="35"/>
  <c r="BB23" i="35"/>
  <c r="AV24" i="35"/>
  <c r="AW24" i="35"/>
  <c r="AX24" i="35"/>
  <c r="AY24" i="35"/>
  <c r="AZ24" i="35"/>
  <c r="BA24" i="35"/>
  <c r="BB24" i="35"/>
  <c r="AV25" i="35"/>
  <c r="AW25" i="35"/>
  <c r="AX25" i="35"/>
  <c r="AY25" i="35"/>
  <c r="AZ25" i="35"/>
  <c r="BA25" i="35"/>
  <c r="BB25" i="35"/>
  <c r="AV26" i="35"/>
  <c r="AW26" i="35"/>
  <c r="AX26" i="35"/>
  <c r="AY26" i="35"/>
  <c r="AZ26" i="35"/>
  <c r="BA26" i="35"/>
  <c r="BB26" i="35"/>
  <c r="AV27" i="35"/>
  <c r="AW27" i="35"/>
  <c r="AX27" i="35"/>
  <c r="AY27" i="35"/>
  <c r="AZ27" i="35"/>
  <c r="BA27" i="35"/>
  <c r="BB27" i="35"/>
  <c r="AV28" i="35"/>
  <c r="AW28" i="35"/>
  <c r="AX28" i="35"/>
  <c r="AY28" i="35"/>
  <c r="AZ28" i="35"/>
  <c r="BA28" i="35"/>
  <c r="BB28" i="35"/>
  <c r="AV29" i="35"/>
  <c r="AW29" i="35"/>
  <c r="AX29" i="35"/>
  <c r="AY29" i="35"/>
  <c r="AZ29" i="35"/>
  <c r="BA29" i="35"/>
  <c r="BB29" i="35"/>
  <c r="AV30" i="35"/>
  <c r="AW30" i="35"/>
  <c r="AX30" i="35"/>
  <c r="AY30" i="35"/>
  <c r="AZ30" i="35"/>
  <c r="BA30" i="35"/>
  <c r="BB30" i="35"/>
  <c r="AV31" i="35"/>
  <c r="AW31" i="35"/>
  <c r="AX31" i="35"/>
  <c r="AY31" i="35"/>
  <c r="AZ31" i="35"/>
  <c r="BA31" i="35"/>
  <c r="BB31" i="35"/>
  <c r="AV32" i="35"/>
  <c r="AW32" i="35"/>
  <c r="AX32" i="35"/>
  <c r="AY32" i="35"/>
  <c r="AZ32" i="35"/>
  <c r="BA32" i="35"/>
  <c r="BB32" i="35"/>
  <c r="BB15" i="35"/>
  <c r="BA15" i="35"/>
  <c r="AZ15" i="35"/>
  <c r="AY15" i="35"/>
  <c r="AX15" i="35"/>
  <c r="AW15" i="35"/>
  <c r="AV15" i="35"/>
  <c r="BB14" i="35"/>
  <c r="BA14" i="35"/>
  <c r="AZ14" i="35"/>
  <c r="AY14" i="35"/>
  <c r="AX14" i="35"/>
  <c r="AW14" i="35"/>
  <c r="AV14" i="35"/>
  <c r="BB13" i="35"/>
  <c r="BA13" i="35"/>
  <c r="AZ13" i="35"/>
  <c r="AY13" i="35"/>
  <c r="AX13" i="35"/>
  <c r="AW13" i="35"/>
  <c r="AV13" i="35"/>
  <c r="BB12" i="35"/>
  <c r="BA12" i="35"/>
  <c r="AZ12" i="35"/>
  <c r="AY12" i="35"/>
  <c r="AX12" i="35"/>
  <c r="AW12" i="35"/>
  <c r="AV12" i="35"/>
  <c r="BB11" i="35"/>
  <c r="BA11" i="35"/>
  <c r="AZ11" i="35"/>
  <c r="AY11" i="35"/>
  <c r="AX11" i="35"/>
  <c r="AW11" i="35"/>
  <c r="AV11" i="35"/>
  <c r="BB10" i="35"/>
  <c r="BA10" i="35"/>
  <c r="AZ10" i="35"/>
  <c r="AY10" i="35"/>
  <c r="AX10" i="35"/>
  <c r="AW10" i="35"/>
  <c r="AV10" i="35"/>
  <c r="BB9" i="35"/>
  <c r="BA9" i="35"/>
  <c r="AZ9" i="35"/>
  <c r="AY9" i="35"/>
  <c r="AX9" i="35"/>
  <c r="AW9" i="35"/>
  <c r="AV9" i="35"/>
  <c r="BB8" i="35"/>
  <c r="BA8" i="35"/>
  <c r="AZ8" i="35"/>
  <c r="AY8" i="35"/>
  <c r="AX8" i="35"/>
  <c r="AW8" i="35"/>
  <c r="AV8" i="35"/>
  <c r="BB7" i="35"/>
  <c r="BA7" i="35"/>
  <c r="AZ7" i="35"/>
  <c r="AY7" i="35"/>
  <c r="AX7" i="35"/>
  <c r="AW7" i="35"/>
  <c r="AV7" i="35"/>
  <c r="BB6" i="35"/>
  <c r="BA6" i="35"/>
  <c r="AZ6" i="35"/>
  <c r="AY6" i="35"/>
  <c r="AX6" i="35"/>
  <c r="AW6" i="35"/>
  <c r="AV6" i="35"/>
  <c r="BB5" i="35"/>
  <c r="BA5" i="35"/>
  <c r="AZ5" i="35"/>
  <c r="AY5" i="35"/>
  <c r="AX5" i="35"/>
  <c r="AW5" i="35"/>
  <c r="AV5" i="35"/>
  <c r="BF13" i="6"/>
  <c r="BF14" i="6"/>
  <c r="BF15" i="6"/>
  <c r="BF16" i="6"/>
  <c r="BF17" i="6"/>
  <c r="BF18" i="6"/>
  <c r="BF19" i="6"/>
  <c r="BF20" i="6"/>
  <c r="BF21" i="6"/>
  <c r="BF22" i="6"/>
  <c r="BF23" i="6"/>
  <c r="BF24" i="6"/>
  <c r="BF25" i="6"/>
  <c r="BF26" i="6"/>
  <c r="BF27" i="6"/>
  <c r="BF28" i="6"/>
  <c r="BF29" i="6"/>
  <c r="BF12" i="6"/>
  <c r="BF11" i="6"/>
  <c r="BF10" i="6"/>
  <c r="BF9" i="6"/>
  <c r="BF8" i="6"/>
  <c r="BF7" i="6"/>
  <c r="BF6" i="6"/>
  <c r="BF5" i="6"/>
  <c r="BD14" i="6"/>
  <c r="BD15" i="6"/>
  <c r="BD16" i="6"/>
  <c r="BD17" i="6"/>
  <c r="BD18" i="6"/>
  <c r="BD19" i="6"/>
  <c r="BD20" i="6"/>
  <c r="BD21" i="6"/>
  <c r="BD22" i="6"/>
  <c r="BD23" i="6"/>
  <c r="BD24" i="6"/>
  <c r="BD25" i="6"/>
  <c r="BD26" i="6"/>
  <c r="BD27" i="6"/>
  <c r="BD28" i="6"/>
  <c r="BD29" i="6"/>
  <c r="BD13" i="6"/>
  <c r="BD12" i="6"/>
  <c r="BD11" i="6"/>
  <c r="BD10" i="6"/>
  <c r="BD9" i="6"/>
  <c r="BD8" i="6"/>
  <c r="BD7" i="6"/>
  <c r="BD6" i="6"/>
  <c r="BD5" i="6"/>
  <c r="AV15" i="6"/>
  <c r="AW15" i="6"/>
  <c r="AX15" i="6"/>
  <c r="AY15" i="6"/>
  <c r="AZ15" i="6"/>
  <c r="BA15" i="6"/>
  <c r="BB15" i="6"/>
  <c r="AV16" i="6"/>
  <c r="AW16" i="6"/>
  <c r="AX16" i="6"/>
  <c r="AY16" i="6"/>
  <c r="AZ16" i="6"/>
  <c r="BA16" i="6"/>
  <c r="BB16" i="6"/>
  <c r="AV17" i="6"/>
  <c r="AW17" i="6"/>
  <c r="AX17" i="6"/>
  <c r="AY17" i="6"/>
  <c r="AZ17" i="6"/>
  <c r="BA17" i="6"/>
  <c r="BB17" i="6"/>
  <c r="AV18" i="6"/>
  <c r="AW18" i="6"/>
  <c r="AX18" i="6"/>
  <c r="AY18" i="6"/>
  <c r="AZ18" i="6"/>
  <c r="BA18" i="6"/>
  <c r="BB18" i="6"/>
  <c r="AV19" i="6"/>
  <c r="AW19" i="6"/>
  <c r="AX19" i="6"/>
  <c r="AY19" i="6"/>
  <c r="AZ19" i="6"/>
  <c r="BA19" i="6"/>
  <c r="BB19" i="6"/>
  <c r="AV20" i="6"/>
  <c r="AW20" i="6"/>
  <c r="AX20" i="6"/>
  <c r="AY20" i="6"/>
  <c r="AZ20" i="6"/>
  <c r="BA20" i="6"/>
  <c r="BB20" i="6"/>
  <c r="AV21" i="6"/>
  <c r="AW21" i="6"/>
  <c r="AX21" i="6"/>
  <c r="AY21" i="6"/>
  <c r="AZ21" i="6"/>
  <c r="BA21" i="6"/>
  <c r="BB21" i="6"/>
  <c r="AV22" i="6"/>
  <c r="AW22" i="6"/>
  <c r="AX22" i="6"/>
  <c r="AY22" i="6"/>
  <c r="AZ22" i="6"/>
  <c r="BA22" i="6"/>
  <c r="BB22" i="6"/>
  <c r="AV23" i="6"/>
  <c r="AW23" i="6"/>
  <c r="AX23" i="6"/>
  <c r="AY23" i="6"/>
  <c r="AZ23" i="6"/>
  <c r="BA23" i="6"/>
  <c r="BB23" i="6"/>
  <c r="AV24" i="6"/>
  <c r="AW24" i="6"/>
  <c r="AX24" i="6"/>
  <c r="AY24" i="6"/>
  <c r="AZ24" i="6"/>
  <c r="BA24" i="6"/>
  <c r="BB24" i="6"/>
  <c r="AV25" i="6"/>
  <c r="AW25" i="6"/>
  <c r="AX25" i="6"/>
  <c r="AY25" i="6"/>
  <c r="AZ25" i="6"/>
  <c r="BA25" i="6"/>
  <c r="BB25" i="6"/>
  <c r="AV26" i="6"/>
  <c r="AW26" i="6"/>
  <c r="AX26" i="6"/>
  <c r="AY26" i="6"/>
  <c r="AZ26" i="6"/>
  <c r="BA26" i="6"/>
  <c r="BB26" i="6"/>
  <c r="AV27" i="6"/>
  <c r="AW27" i="6"/>
  <c r="AX27" i="6"/>
  <c r="AY27" i="6"/>
  <c r="AZ27" i="6"/>
  <c r="BA27" i="6"/>
  <c r="BB27" i="6"/>
  <c r="AV28" i="6"/>
  <c r="AW28" i="6"/>
  <c r="AX28" i="6"/>
  <c r="AY28" i="6"/>
  <c r="AZ28" i="6"/>
  <c r="BA28" i="6"/>
  <c r="BB28" i="6"/>
  <c r="AV29" i="6"/>
  <c r="AW29" i="6"/>
  <c r="AX29" i="6"/>
  <c r="AY29" i="6"/>
  <c r="AZ29" i="6"/>
  <c r="BA29" i="6"/>
  <c r="BB29" i="6"/>
  <c r="BB14" i="6"/>
  <c r="BA14" i="6"/>
  <c r="AZ14" i="6"/>
  <c r="AY14" i="6"/>
  <c r="AX14" i="6"/>
  <c r="AW14" i="6"/>
  <c r="AV14" i="6"/>
  <c r="BB13" i="6"/>
  <c r="BA13" i="6"/>
  <c r="AZ13" i="6"/>
  <c r="AY13" i="6"/>
  <c r="AX13" i="6"/>
  <c r="AW13" i="6"/>
  <c r="AV13" i="6"/>
  <c r="BB12" i="6"/>
  <c r="BA12" i="6"/>
  <c r="AZ12" i="6"/>
  <c r="AY12" i="6"/>
  <c r="AX12" i="6"/>
  <c r="AW12" i="6"/>
  <c r="AV12" i="6"/>
  <c r="BB11" i="6"/>
  <c r="BA11" i="6"/>
  <c r="AZ11" i="6"/>
  <c r="AY11" i="6"/>
  <c r="AX11" i="6"/>
  <c r="AW11" i="6"/>
  <c r="AV11" i="6"/>
  <c r="BB10" i="6"/>
  <c r="BA10" i="6"/>
  <c r="AZ10" i="6"/>
  <c r="AY10" i="6"/>
  <c r="AX10" i="6"/>
  <c r="AW10" i="6"/>
  <c r="AV10" i="6"/>
  <c r="BB9" i="6"/>
  <c r="BA9" i="6"/>
  <c r="AZ9" i="6"/>
  <c r="AY9" i="6"/>
  <c r="AX9" i="6"/>
  <c r="AW9" i="6"/>
  <c r="AV9" i="6"/>
  <c r="BB8" i="6"/>
  <c r="BA8" i="6"/>
  <c r="AZ8" i="6"/>
  <c r="AY8" i="6"/>
  <c r="AX8" i="6"/>
  <c r="AW8" i="6"/>
  <c r="AV8" i="6"/>
  <c r="BB7" i="6"/>
  <c r="BA7" i="6"/>
  <c r="AZ7" i="6"/>
  <c r="AY7" i="6"/>
  <c r="AX7" i="6"/>
  <c r="AW7" i="6"/>
  <c r="AV7" i="6"/>
  <c r="BB6" i="6"/>
  <c r="BA6" i="6"/>
  <c r="AZ6" i="6"/>
  <c r="AY6" i="6"/>
  <c r="AX6" i="6"/>
  <c r="AW6" i="6"/>
  <c r="AV6" i="6"/>
  <c r="BB5" i="6"/>
  <c r="BA5" i="6"/>
  <c r="AZ5" i="6"/>
  <c r="AY5" i="6"/>
  <c r="AX5" i="6"/>
  <c r="AW5" i="6"/>
  <c r="AV5" i="6"/>
  <c r="BF14" i="34"/>
  <c r="BF15" i="34"/>
  <c r="BF16" i="34"/>
  <c r="BF17" i="34"/>
  <c r="BF18" i="34"/>
  <c r="BF19" i="34"/>
  <c r="BF20" i="34"/>
  <c r="BF21" i="34"/>
  <c r="BF22" i="34"/>
  <c r="BF23" i="34"/>
  <c r="BF24" i="34"/>
  <c r="BF25" i="34"/>
  <c r="BF26" i="34"/>
  <c r="BF27" i="34"/>
  <c r="BF28" i="34"/>
  <c r="BF29" i="34"/>
  <c r="BF30" i="34"/>
  <c r="BF31" i="34"/>
  <c r="BF32" i="34"/>
  <c r="BF33" i="34"/>
  <c r="BF34" i="34"/>
  <c r="BF35" i="34"/>
  <c r="BF36" i="34"/>
  <c r="BF37" i="34"/>
  <c r="BF38" i="34"/>
  <c r="BF39" i="34"/>
  <c r="BF40" i="34"/>
  <c r="BF41" i="34"/>
  <c r="BF42" i="34"/>
  <c r="BF43" i="34"/>
  <c r="BF44" i="34"/>
  <c r="BF45" i="34"/>
  <c r="BF46" i="34"/>
  <c r="BF47" i="34"/>
  <c r="BF48" i="34"/>
  <c r="BF49" i="34"/>
  <c r="BF50" i="34"/>
  <c r="BF51" i="34"/>
  <c r="BF52" i="34"/>
  <c r="BF53" i="34"/>
  <c r="BF54" i="34"/>
  <c r="BF55" i="34"/>
  <c r="BF56" i="34"/>
  <c r="BF57" i="34"/>
  <c r="BF58" i="34"/>
  <c r="BF59" i="34"/>
  <c r="BF60" i="34"/>
  <c r="BF61" i="34"/>
  <c r="BF62" i="34"/>
  <c r="BF63" i="34"/>
  <c r="BF64" i="34"/>
  <c r="BF65" i="34"/>
  <c r="BF66" i="34"/>
  <c r="BF67" i="34"/>
  <c r="BF68" i="34"/>
  <c r="BF69" i="34"/>
  <c r="BF70" i="34"/>
  <c r="BF71" i="34"/>
  <c r="BF72" i="34"/>
  <c r="BF73" i="34"/>
  <c r="BF74" i="34"/>
  <c r="BF75" i="34"/>
  <c r="BF76" i="34"/>
  <c r="BF77" i="34"/>
  <c r="BF78" i="34"/>
  <c r="BF79" i="34"/>
  <c r="BF80" i="34"/>
  <c r="BF81" i="34"/>
  <c r="BF82" i="34"/>
  <c r="BF83" i="34"/>
  <c r="BF84" i="34"/>
  <c r="BF85" i="34"/>
  <c r="BF13" i="34"/>
  <c r="BF12" i="34"/>
  <c r="BF11" i="34"/>
  <c r="BF10" i="34"/>
  <c r="BF9" i="34"/>
  <c r="BF8" i="34"/>
  <c r="BF7" i="34"/>
  <c r="BF6" i="34"/>
  <c r="BF5" i="34"/>
  <c r="BD17" i="34"/>
  <c r="BD18" i="34"/>
  <c r="BD19" i="34"/>
  <c r="BD20" i="34"/>
  <c r="BD21" i="34"/>
  <c r="BD22" i="34"/>
  <c r="BD23" i="34"/>
  <c r="BD24" i="34"/>
  <c r="BD25" i="34"/>
  <c r="BD26" i="34"/>
  <c r="BD27" i="34"/>
  <c r="BD28" i="34"/>
  <c r="BD29" i="34"/>
  <c r="BD30" i="34"/>
  <c r="BD31" i="34"/>
  <c r="BD32" i="34"/>
  <c r="BD33" i="34"/>
  <c r="BD34" i="34"/>
  <c r="BD35" i="34"/>
  <c r="BD36" i="34"/>
  <c r="BD37" i="34"/>
  <c r="BD38" i="34"/>
  <c r="BD39" i="34"/>
  <c r="BD40" i="34"/>
  <c r="BD41" i="34"/>
  <c r="BD42" i="34"/>
  <c r="BD43" i="34"/>
  <c r="BD44" i="34"/>
  <c r="BD45" i="34"/>
  <c r="BD46" i="34"/>
  <c r="BD47" i="34"/>
  <c r="BD48" i="34"/>
  <c r="BD49" i="34"/>
  <c r="BD50" i="34"/>
  <c r="BD51" i="34"/>
  <c r="BD52" i="34"/>
  <c r="BD53" i="34"/>
  <c r="BD54" i="34"/>
  <c r="BD55" i="34"/>
  <c r="BD56" i="34"/>
  <c r="BD57" i="34"/>
  <c r="BD58" i="34"/>
  <c r="BD59" i="34"/>
  <c r="BD60" i="34"/>
  <c r="BD61" i="34"/>
  <c r="BD62" i="34"/>
  <c r="BD63" i="34"/>
  <c r="BD64" i="34"/>
  <c r="BD65" i="34"/>
  <c r="BD66" i="34"/>
  <c r="BD67" i="34"/>
  <c r="BD68" i="34"/>
  <c r="BD69" i="34"/>
  <c r="BD70" i="34"/>
  <c r="BD71" i="34"/>
  <c r="BD72" i="34"/>
  <c r="BD73" i="34"/>
  <c r="BD74" i="34"/>
  <c r="BD75" i="34"/>
  <c r="BD76" i="34"/>
  <c r="BD77" i="34"/>
  <c r="BD78" i="34"/>
  <c r="BD79" i="34"/>
  <c r="BD80" i="34"/>
  <c r="BD81" i="34"/>
  <c r="BD82" i="34"/>
  <c r="BD83" i="34"/>
  <c r="BD84" i="34"/>
  <c r="BD85" i="34"/>
  <c r="BD16" i="34"/>
  <c r="BD15" i="34"/>
  <c r="BD14" i="34"/>
  <c r="BD13" i="34"/>
  <c r="BD12" i="34"/>
  <c r="BD11" i="34"/>
  <c r="BD10" i="34"/>
  <c r="BD9" i="34"/>
  <c r="BD8" i="34"/>
  <c r="BD7" i="34"/>
  <c r="BD6" i="34"/>
  <c r="BD5" i="34"/>
  <c r="AV18" i="34"/>
  <c r="AW18" i="34"/>
  <c r="AX18" i="34"/>
  <c r="AY18" i="34"/>
  <c r="AZ18" i="34"/>
  <c r="BA18" i="34"/>
  <c r="BB18" i="34"/>
  <c r="AV19" i="34"/>
  <c r="AW19" i="34"/>
  <c r="AX19" i="34"/>
  <c r="AY19" i="34"/>
  <c r="AZ19" i="34"/>
  <c r="BA19" i="34"/>
  <c r="BB19" i="34"/>
  <c r="AV20" i="34"/>
  <c r="AW20" i="34"/>
  <c r="AX20" i="34"/>
  <c r="AY20" i="34"/>
  <c r="AZ20" i="34"/>
  <c r="BA20" i="34"/>
  <c r="BB20" i="34"/>
  <c r="AV21" i="34"/>
  <c r="AW21" i="34"/>
  <c r="AX21" i="34"/>
  <c r="AY21" i="34"/>
  <c r="AZ21" i="34"/>
  <c r="BA21" i="34"/>
  <c r="BB21" i="34"/>
  <c r="AV22" i="34"/>
  <c r="AW22" i="34"/>
  <c r="AX22" i="34"/>
  <c r="AY22" i="34"/>
  <c r="AZ22" i="34"/>
  <c r="BA22" i="34"/>
  <c r="BB22" i="34"/>
  <c r="AV23" i="34"/>
  <c r="AW23" i="34"/>
  <c r="AX23" i="34"/>
  <c r="AY23" i="34"/>
  <c r="AZ23" i="34"/>
  <c r="BA23" i="34"/>
  <c r="BB23" i="34"/>
  <c r="AV24" i="34"/>
  <c r="AW24" i="34"/>
  <c r="AX24" i="34"/>
  <c r="AY24" i="34"/>
  <c r="AZ24" i="34"/>
  <c r="BA24" i="34"/>
  <c r="BB24" i="34"/>
  <c r="AV25" i="34"/>
  <c r="AW25" i="34"/>
  <c r="AX25" i="34"/>
  <c r="AY25" i="34"/>
  <c r="AZ25" i="34"/>
  <c r="BA25" i="34"/>
  <c r="BB25" i="34"/>
  <c r="AV26" i="34"/>
  <c r="AW26" i="34"/>
  <c r="AX26" i="34"/>
  <c r="AY26" i="34"/>
  <c r="AZ26" i="34"/>
  <c r="BA26" i="34"/>
  <c r="BB26" i="34"/>
  <c r="AV27" i="34"/>
  <c r="AW27" i="34"/>
  <c r="AX27" i="34"/>
  <c r="AY27" i="34"/>
  <c r="AZ27" i="34"/>
  <c r="BA27" i="34"/>
  <c r="BB27" i="34"/>
  <c r="AV28" i="34"/>
  <c r="AW28" i="34"/>
  <c r="AX28" i="34"/>
  <c r="AY28" i="34"/>
  <c r="AZ28" i="34"/>
  <c r="BA28" i="34"/>
  <c r="BB28" i="34"/>
  <c r="AV29" i="34"/>
  <c r="AW29" i="34"/>
  <c r="AX29" i="34"/>
  <c r="AY29" i="34"/>
  <c r="AZ29" i="34"/>
  <c r="BA29" i="34"/>
  <c r="BB29" i="34"/>
  <c r="AV30" i="34"/>
  <c r="AW30" i="34"/>
  <c r="AX30" i="34"/>
  <c r="AY30" i="34"/>
  <c r="AZ30" i="34"/>
  <c r="BA30" i="34"/>
  <c r="BB30" i="34"/>
  <c r="AV31" i="34"/>
  <c r="AW31" i="34"/>
  <c r="AX31" i="34"/>
  <c r="AY31" i="34"/>
  <c r="AZ31" i="34"/>
  <c r="BA31" i="34"/>
  <c r="BB31" i="34"/>
  <c r="AV32" i="34"/>
  <c r="AW32" i="34"/>
  <c r="AX32" i="34"/>
  <c r="AY32" i="34"/>
  <c r="AZ32" i="34"/>
  <c r="BA32" i="34"/>
  <c r="BB32" i="34"/>
  <c r="AV33" i="34"/>
  <c r="AW33" i="34"/>
  <c r="AX33" i="34"/>
  <c r="AY33" i="34"/>
  <c r="AZ33" i="34"/>
  <c r="BA33" i="34"/>
  <c r="BB33" i="34"/>
  <c r="AV34" i="34"/>
  <c r="AW34" i="34"/>
  <c r="AX34" i="34"/>
  <c r="AY34" i="34"/>
  <c r="AZ34" i="34"/>
  <c r="BA34" i="34"/>
  <c r="BB34" i="34"/>
  <c r="AV35" i="34"/>
  <c r="AW35" i="34"/>
  <c r="AX35" i="34"/>
  <c r="AY35" i="34"/>
  <c r="AZ35" i="34"/>
  <c r="BA35" i="34"/>
  <c r="BB35" i="34"/>
  <c r="AV36" i="34"/>
  <c r="AW36" i="34"/>
  <c r="AX36" i="34"/>
  <c r="AY36" i="34"/>
  <c r="AZ36" i="34"/>
  <c r="BA36" i="34"/>
  <c r="BB36" i="34"/>
  <c r="AV37" i="34"/>
  <c r="AW37" i="34"/>
  <c r="AX37" i="34"/>
  <c r="AY37" i="34"/>
  <c r="AZ37" i="34"/>
  <c r="BA37" i="34"/>
  <c r="BB37" i="34"/>
  <c r="AV38" i="34"/>
  <c r="AW38" i="34"/>
  <c r="AX38" i="34"/>
  <c r="AY38" i="34"/>
  <c r="AZ38" i="34"/>
  <c r="BA38" i="34"/>
  <c r="BB38" i="34"/>
  <c r="AV39" i="34"/>
  <c r="AW39" i="34"/>
  <c r="AX39" i="34"/>
  <c r="AY39" i="34"/>
  <c r="AZ39" i="34"/>
  <c r="BA39" i="34"/>
  <c r="BB39" i="34"/>
  <c r="AV40" i="34"/>
  <c r="AW40" i="34"/>
  <c r="AX40" i="34"/>
  <c r="AY40" i="34"/>
  <c r="AZ40" i="34"/>
  <c r="BA40" i="34"/>
  <c r="BB40" i="34"/>
  <c r="AV41" i="34"/>
  <c r="AW41" i="34"/>
  <c r="AX41" i="34"/>
  <c r="AY41" i="34"/>
  <c r="AZ41" i="34"/>
  <c r="BA41" i="34"/>
  <c r="BB41" i="34"/>
  <c r="AV42" i="34"/>
  <c r="AW42" i="34"/>
  <c r="AX42" i="34"/>
  <c r="AY42" i="34"/>
  <c r="AZ42" i="34"/>
  <c r="BA42" i="34"/>
  <c r="BB42" i="34"/>
  <c r="AV43" i="34"/>
  <c r="AW43" i="34"/>
  <c r="AX43" i="34"/>
  <c r="AY43" i="34"/>
  <c r="AZ43" i="34"/>
  <c r="BA43" i="34"/>
  <c r="BB43" i="34"/>
  <c r="AV44" i="34"/>
  <c r="AW44" i="34"/>
  <c r="AX44" i="34"/>
  <c r="AY44" i="34"/>
  <c r="AZ44" i="34"/>
  <c r="BA44" i="34"/>
  <c r="BB44" i="34"/>
  <c r="AV45" i="34"/>
  <c r="AW45" i="34"/>
  <c r="AX45" i="34"/>
  <c r="AY45" i="34"/>
  <c r="AZ45" i="34"/>
  <c r="BA45" i="34"/>
  <c r="BB45" i="34"/>
  <c r="AV46" i="34"/>
  <c r="AW46" i="34"/>
  <c r="AX46" i="34"/>
  <c r="AY46" i="34"/>
  <c r="AZ46" i="34"/>
  <c r="BA46" i="34"/>
  <c r="BB46" i="34"/>
  <c r="AV47" i="34"/>
  <c r="AW47" i="34"/>
  <c r="AX47" i="34"/>
  <c r="AY47" i="34"/>
  <c r="AZ47" i="34"/>
  <c r="BA47" i="34"/>
  <c r="BB47" i="34"/>
  <c r="AV48" i="34"/>
  <c r="AW48" i="34"/>
  <c r="AX48" i="34"/>
  <c r="AY48" i="34"/>
  <c r="AZ48" i="34"/>
  <c r="BA48" i="34"/>
  <c r="BB48" i="34"/>
  <c r="AV49" i="34"/>
  <c r="AW49" i="34"/>
  <c r="AX49" i="34"/>
  <c r="AY49" i="34"/>
  <c r="AZ49" i="34"/>
  <c r="BA49" i="34"/>
  <c r="BB49" i="34"/>
  <c r="AV50" i="34"/>
  <c r="AW50" i="34"/>
  <c r="AX50" i="34"/>
  <c r="AY50" i="34"/>
  <c r="AZ50" i="34"/>
  <c r="BA50" i="34"/>
  <c r="BB50" i="34"/>
  <c r="AV51" i="34"/>
  <c r="AW51" i="34"/>
  <c r="AX51" i="34"/>
  <c r="AY51" i="34"/>
  <c r="AZ51" i="34"/>
  <c r="BA51" i="34"/>
  <c r="BB51" i="34"/>
  <c r="AV52" i="34"/>
  <c r="AW52" i="34"/>
  <c r="AX52" i="34"/>
  <c r="AY52" i="34"/>
  <c r="AZ52" i="34"/>
  <c r="BA52" i="34"/>
  <c r="BB52" i="34"/>
  <c r="AV53" i="34"/>
  <c r="AW53" i="34"/>
  <c r="AX53" i="34"/>
  <c r="AY53" i="34"/>
  <c r="AZ53" i="34"/>
  <c r="BA53" i="34"/>
  <c r="BB53" i="34"/>
  <c r="AV54" i="34"/>
  <c r="AW54" i="34"/>
  <c r="AX54" i="34"/>
  <c r="AY54" i="34"/>
  <c r="AZ54" i="34"/>
  <c r="BA54" i="34"/>
  <c r="BB54" i="34"/>
  <c r="AV55" i="34"/>
  <c r="AW55" i="34"/>
  <c r="AX55" i="34"/>
  <c r="AY55" i="34"/>
  <c r="AZ55" i="34"/>
  <c r="BA55" i="34"/>
  <c r="BB55" i="34"/>
  <c r="AV56" i="34"/>
  <c r="AW56" i="34"/>
  <c r="AX56" i="34"/>
  <c r="AY56" i="34"/>
  <c r="AZ56" i="34"/>
  <c r="BA56" i="34"/>
  <c r="BB56" i="34"/>
  <c r="AV57" i="34"/>
  <c r="AW57" i="34"/>
  <c r="AX57" i="34"/>
  <c r="AY57" i="34"/>
  <c r="AZ57" i="34"/>
  <c r="BA57" i="34"/>
  <c r="BB57" i="34"/>
  <c r="AV58" i="34"/>
  <c r="AW58" i="34"/>
  <c r="AX58" i="34"/>
  <c r="AY58" i="34"/>
  <c r="AZ58" i="34"/>
  <c r="BA58" i="34"/>
  <c r="BB58" i="34"/>
  <c r="AV59" i="34"/>
  <c r="AW59" i="34"/>
  <c r="AX59" i="34"/>
  <c r="AY59" i="34"/>
  <c r="AZ59" i="34"/>
  <c r="BA59" i="34"/>
  <c r="BB59" i="34"/>
  <c r="AV60" i="34"/>
  <c r="AW60" i="34"/>
  <c r="AX60" i="34"/>
  <c r="AY60" i="34"/>
  <c r="AZ60" i="34"/>
  <c r="BA60" i="34"/>
  <c r="BB60" i="34"/>
  <c r="AV61" i="34"/>
  <c r="AW61" i="34"/>
  <c r="AX61" i="34"/>
  <c r="AY61" i="34"/>
  <c r="AZ61" i="34"/>
  <c r="BA61" i="34"/>
  <c r="BB61" i="34"/>
  <c r="AV62" i="34"/>
  <c r="AW62" i="34"/>
  <c r="AX62" i="34"/>
  <c r="AY62" i="34"/>
  <c r="AZ62" i="34"/>
  <c r="BA62" i="34"/>
  <c r="BB62" i="34"/>
  <c r="AV63" i="34"/>
  <c r="AW63" i="34"/>
  <c r="AX63" i="34"/>
  <c r="AY63" i="34"/>
  <c r="AZ63" i="34"/>
  <c r="BA63" i="34"/>
  <c r="BB63" i="34"/>
  <c r="AV64" i="34"/>
  <c r="AW64" i="34"/>
  <c r="AX64" i="34"/>
  <c r="AY64" i="34"/>
  <c r="AZ64" i="34"/>
  <c r="BA64" i="34"/>
  <c r="BB64" i="34"/>
  <c r="AV65" i="34"/>
  <c r="AW65" i="34"/>
  <c r="AX65" i="34"/>
  <c r="AY65" i="34"/>
  <c r="AZ65" i="34"/>
  <c r="BA65" i="34"/>
  <c r="BB65" i="34"/>
  <c r="AV66" i="34"/>
  <c r="AW66" i="34"/>
  <c r="AX66" i="34"/>
  <c r="AY66" i="34"/>
  <c r="AZ66" i="34"/>
  <c r="BA66" i="34"/>
  <c r="BB66" i="34"/>
  <c r="AV67" i="34"/>
  <c r="AW67" i="34"/>
  <c r="AX67" i="34"/>
  <c r="AY67" i="34"/>
  <c r="AZ67" i="34"/>
  <c r="BA67" i="34"/>
  <c r="BB67" i="34"/>
  <c r="AV68" i="34"/>
  <c r="AW68" i="34"/>
  <c r="AX68" i="34"/>
  <c r="AY68" i="34"/>
  <c r="AZ68" i="34"/>
  <c r="BA68" i="34"/>
  <c r="BB68" i="34"/>
  <c r="AV69" i="34"/>
  <c r="AW69" i="34"/>
  <c r="AX69" i="34"/>
  <c r="AY69" i="34"/>
  <c r="AZ69" i="34"/>
  <c r="BA69" i="34"/>
  <c r="BB69" i="34"/>
  <c r="AV70" i="34"/>
  <c r="AW70" i="34"/>
  <c r="AX70" i="34"/>
  <c r="AY70" i="34"/>
  <c r="AZ70" i="34"/>
  <c r="BA70" i="34"/>
  <c r="BB70" i="34"/>
  <c r="AV71" i="34"/>
  <c r="AW71" i="34"/>
  <c r="AX71" i="34"/>
  <c r="AY71" i="34"/>
  <c r="AZ71" i="34"/>
  <c r="BA71" i="34"/>
  <c r="BB71" i="34"/>
  <c r="AV72" i="34"/>
  <c r="AW72" i="34"/>
  <c r="AX72" i="34"/>
  <c r="AY72" i="34"/>
  <c r="AZ72" i="34"/>
  <c r="BA72" i="34"/>
  <c r="BB72" i="34"/>
  <c r="AV73" i="34"/>
  <c r="AW73" i="34"/>
  <c r="AX73" i="34"/>
  <c r="AY73" i="34"/>
  <c r="AZ73" i="34"/>
  <c r="BA73" i="34"/>
  <c r="BB73" i="34"/>
  <c r="AV74" i="34"/>
  <c r="AW74" i="34"/>
  <c r="AX74" i="34"/>
  <c r="AY74" i="34"/>
  <c r="AZ74" i="34"/>
  <c r="BA74" i="34"/>
  <c r="BB74" i="34"/>
  <c r="AV75" i="34"/>
  <c r="AW75" i="34"/>
  <c r="AX75" i="34"/>
  <c r="AY75" i="34"/>
  <c r="AZ75" i="34"/>
  <c r="BA75" i="34"/>
  <c r="BB75" i="34"/>
  <c r="AV76" i="34"/>
  <c r="AW76" i="34"/>
  <c r="AX76" i="34"/>
  <c r="AY76" i="34"/>
  <c r="AZ76" i="34"/>
  <c r="BA76" i="34"/>
  <c r="BB76" i="34"/>
  <c r="AV77" i="34"/>
  <c r="AW77" i="34"/>
  <c r="AX77" i="34"/>
  <c r="AY77" i="34"/>
  <c r="AZ77" i="34"/>
  <c r="BA77" i="34"/>
  <c r="BB77" i="34"/>
  <c r="AV78" i="34"/>
  <c r="AW78" i="34"/>
  <c r="AX78" i="34"/>
  <c r="AY78" i="34"/>
  <c r="AZ78" i="34"/>
  <c r="BA78" i="34"/>
  <c r="BB78" i="34"/>
  <c r="AV79" i="34"/>
  <c r="AW79" i="34"/>
  <c r="AX79" i="34"/>
  <c r="AY79" i="34"/>
  <c r="AZ79" i="34"/>
  <c r="BA79" i="34"/>
  <c r="BB79" i="34"/>
  <c r="AV80" i="34"/>
  <c r="AW80" i="34"/>
  <c r="AX80" i="34"/>
  <c r="AY80" i="34"/>
  <c r="AZ80" i="34"/>
  <c r="BA80" i="34"/>
  <c r="BB80" i="34"/>
  <c r="AV81" i="34"/>
  <c r="AW81" i="34"/>
  <c r="AX81" i="34"/>
  <c r="AY81" i="34"/>
  <c r="AZ81" i="34"/>
  <c r="BA81" i="34"/>
  <c r="BB81" i="34"/>
  <c r="AV82" i="34"/>
  <c r="AW82" i="34"/>
  <c r="AX82" i="34"/>
  <c r="AY82" i="34"/>
  <c r="AZ82" i="34"/>
  <c r="BA82" i="34"/>
  <c r="BB82" i="34"/>
  <c r="AV83" i="34"/>
  <c r="AW83" i="34"/>
  <c r="AX83" i="34"/>
  <c r="AY83" i="34"/>
  <c r="AZ83" i="34"/>
  <c r="BA83" i="34"/>
  <c r="BB83" i="34"/>
  <c r="AV84" i="34"/>
  <c r="AW84" i="34"/>
  <c r="AX84" i="34"/>
  <c r="AY84" i="34"/>
  <c r="AZ84" i="34"/>
  <c r="BA84" i="34"/>
  <c r="BB84" i="34"/>
  <c r="AV85" i="34"/>
  <c r="AW85" i="34"/>
  <c r="AX85" i="34"/>
  <c r="AY85" i="34"/>
  <c r="AZ85" i="34"/>
  <c r="BA85" i="34"/>
  <c r="BB85" i="34"/>
  <c r="BB17" i="34"/>
  <c r="BA17" i="34"/>
  <c r="AZ17" i="34"/>
  <c r="AY17" i="34"/>
  <c r="AX17" i="34"/>
  <c r="AW17" i="34"/>
  <c r="AV17" i="34"/>
  <c r="BB16" i="34"/>
  <c r="BA16" i="34"/>
  <c r="AZ16" i="34"/>
  <c r="AY16" i="34"/>
  <c r="AX16" i="34"/>
  <c r="AW16" i="34"/>
  <c r="AV16" i="34"/>
  <c r="BB15" i="34"/>
  <c r="BA15" i="34"/>
  <c r="AZ15" i="34"/>
  <c r="AY15" i="34"/>
  <c r="AX15" i="34"/>
  <c r="AW15" i="34"/>
  <c r="AV15" i="34"/>
  <c r="BB14" i="34"/>
  <c r="BA14" i="34"/>
  <c r="AZ14" i="34"/>
  <c r="AY14" i="34"/>
  <c r="AX14" i="34"/>
  <c r="AW14" i="34"/>
  <c r="AV14" i="34"/>
  <c r="BB13" i="34"/>
  <c r="BA13" i="34"/>
  <c r="AZ13" i="34"/>
  <c r="AY13" i="34"/>
  <c r="AX13" i="34"/>
  <c r="AW13" i="34"/>
  <c r="AV13" i="34"/>
  <c r="BB12" i="34"/>
  <c r="BA12" i="34"/>
  <c r="AZ12" i="34"/>
  <c r="AY12" i="34"/>
  <c r="AX12" i="34"/>
  <c r="AW12" i="34"/>
  <c r="AV12" i="34"/>
  <c r="BB11" i="34"/>
  <c r="BA11" i="34"/>
  <c r="AZ11" i="34"/>
  <c r="AY11" i="34"/>
  <c r="AX11" i="34"/>
  <c r="AW11" i="34"/>
  <c r="AV11" i="34"/>
  <c r="BB10" i="34"/>
  <c r="BA10" i="34"/>
  <c r="AZ10" i="34"/>
  <c r="AY10" i="34"/>
  <c r="AX10" i="34"/>
  <c r="AW10" i="34"/>
  <c r="AV10" i="34"/>
  <c r="BB9" i="34"/>
  <c r="BA9" i="34"/>
  <c r="AZ9" i="34"/>
  <c r="AY9" i="34"/>
  <c r="AX9" i="34"/>
  <c r="AW9" i="34"/>
  <c r="AV9" i="34"/>
  <c r="BB8" i="34"/>
  <c r="BA8" i="34"/>
  <c r="AZ8" i="34"/>
  <c r="AY8" i="34"/>
  <c r="AX8" i="34"/>
  <c r="AW8" i="34"/>
  <c r="AV8" i="34"/>
  <c r="BB7" i="34"/>
  <c r="BA7" i="34"/>
  <c r="AZ7" i="34"/>
  <c r="AY7" i="34"/>
  <c r="AX7" i="34"/>
  <c r="AW7" i="34"/>
  <c r="AV7" i="34"/>
  <c r="BB6" i="34"/>
  <c r="BA6" i="34"/>
  <c r="AZ6" i="34"/>
  <c r="AY6" i="34"/>
  <c r="AX6" i="34"/>
  <c r="AW6" i="34"/>
  <c r="AV6" i="34"/>
  <c r="BB5" i="34"/>
  <c r="BA5" i="34"/>
  <c r="AZ5" i="34"/>
  <c r="AY5" i="34"/>
  <c r="AX5" i="34"/>
  <c r="AW5" i="34"/>
  <c r="AV5" i="34"/>
  <c r="BF12" i="33"/>
  <c r="BF13" i="33"/>
  <c r="BF14" i="33"/>
  <c r="BF15" i="33"/>
  <c r="BF16" i="33"/>
  <c r="BF17" i="33"/>
  <c r="BF18" i="33"/>
  <c r="BF19" i="33"/>
  <c r="BF20" i="33"/>
  <c r="BF21" i="33"/>
  <c r="BF22" i="33"/>
  <c r="BF23" i="33"/>
  <c r="BF24" i="33"/>
  <c r="BF25" i="33"/>
  <c r="BF26" i="33"/>
  <c r="BF27" i="33"/>
  <c r="BF28" i="33"/>
  <c r="BF29" i="33"/>
  <c r="BF30" i="33"/>
  <c r="BF31" i="33"/>
  <c r="BF32" i="33"/>
  <c r="BF33" i="33"/>
  <c r="BF11" i="33"/>
  <c r="BF10" i="33"/>
  <c r="BF9" i="33"/>
  <c r="BF8" i="33"/>
  <c r="BF7" i="33"/>
  <c r="BF6" i="33"/>
  <c r="BF5" i="33"/>
  <c r="BD15" i="33"/>
  <c r="BD16" i="33"/>
  <c r="BD17" i="33"/>
  <c r="BD18" i="33"/>
  <c r="BD19" i="33"/>
  <c r="BD20" i="33"/>
  <c r="BD21" i="33"/>
  <c r="BD22" i="33"/>
  <c r="BD23" i="33"/>
  <c r="BD24" i="33"/>
  <c r="BD25" i="33"/>
  <c r="BD26" i="33"/>
  <c r="BD27" i="33"/>
  <c r="BD28" i="33"/>
  <c r="BD29" i="33"/>
  <c r="BD30" i="33"/>
  <c r="BD31" i="33"/>
  <c r="BD32" i="33"/>
  <c r="BD33" i="33"/>
  <c r="BD14" i="33"/>
  <c r="BD13" i="33"/>
  <c r="BD12" i="33"/>
  <c r="BD11" i="33"/>
  <c r="BD10" i="33"/>
  <c r="BD9" i="33"/>
  <c r="BD8" i="33"/>
  <c r="BD7" i="33"/>
  <c r="BD6" i="33"/>
  <c r="BD5" i="33"/>
  <c r="AV16" i="33"/>
  <c r="AW16" i="33"/>
  <c r="AX16" i="33"/>
  <c r="AY16" i="33"/>
  <c r="AZ16" i="33"/>
  <c r="BA16" i="33"/>
  <c r="BB16" i="33"/>
  <c r="AV17" i="33"/>
  <c r="AW17" i="33"/>
  <c r="AX17" i="33"/>
  <c r="AY17" i="33"/>
  <c r="AZ17" i="33"/>
  <c r="BA17" i="33"/>
  <c r="BB17" i="33"/>
  <c r="AV18" i="33"/>
  <c r="AW18" i="33"/>
  <c r="AX18" i="33"/>
  <c r="AY18" i="33"/>
  <c r="AZ18" i="33"/>
  <c r="BA18" i="33"/>
  <c r="BB18" i="33"/>
  <c r="AV19" i="33"/>
  <c r="AW19" i="33"/>
  <c r="AX19" i="33"/>
  <c r="AY19" i="33"/>
  <c r="AZ19" i="33"/>
  <c r="BA19" i="33"/>
  <c r="BB19" i="33"/>
  <c r="AV20" i="33"/>
  <c r="AW20" i="33"/>
  <c r="AX20" i="33"/>
  <c r="AY20" i="33"/>
  <c r="AZ20" i="33"/>
  <c r="BA20" i="33"/>
  <c r="BB20" i="33"/>
  <c r="AV21" i="33"/>
  <c r="AW21" i="33"/>
  <c r="AX21" i="33"/>
  <c r="AY21" i="33"/>
  <c r="AZ21" i="33"/>
  <c r="BA21" i="33"/>
  <c r="BB21" i="33"/>
  <c r="AV22" i="33"/>
  <c r="AW22" i="33"/>
  <c r="AX22" i="33"/>
  <c r="AY22" i="33"/>
  <c r="AZ22" i="33"/>
  <c r="BA22" i="33"/>
  <c r="BB22" i="33"/>
  <c r="AV23" i="33"/>
  <c r="AW23" i="33"/>
  <c r="AX23" i="33"/>
  <c r="AY23" i="33"/>
  <c r="AZ23" i="33"/>
  <c r="BA23" i="33"/>
  <c r="BB23" i="33"/>
  <c r="AV24" i="33"/>
  <c r="AW24" i="33"/>
  <c r="AX24" i="33"/>
  <c r="AY24" i="33"/>
  <c r="AZ24" i="33"/>
  <c r="BA24" i="33"/>
  <c r="BB24" i="33"/>
  <c r="AV25" i="33"/>
  <c r="AW25" i="33"/>
  <c r="AX25" i="33"/>
  <c r="AY25" i="33"/>
  <c r="AZ25" i="33"/>
  <c r="BA25" i="33"/>
  <c r="BB25" i="33"/>
  <c r="AV26" i="33"/>
  <c r="AW26" i="33"/>
  <c r="AX26" i="33"/>
  <c r="AY26" i="33"/>
  <c r="AZ26" i="33"/>
  <c r="BA26" i="33"/>
  <c r="BB26" i="33"/>
  <c r="AV27" i="33"/>
  <c r="AW27" i="33"/>
  <c r="AX27" i="33"/>
  <c r="AY27" i="33"/>
  <c r="AZ27" i="33"/>
  <c r="BA27" i="33"/>
  <c r="BB27" i="33"/>
  <c r="AV28" i="33"/>
  <c r="AW28" i="33"/>
  <c r="AX28" i="33"/>
  <c r="AY28" i="33"/>
  <c r="AZ28" i="33"/>
  <c r="BA28" i="33"/>
  <c r="BB28" i="33"/>
  <c r="AV29" i="33"/>
  <c r="AW29" i="33"/>
  <c r="AX29" i="33"/>
  <c r="AY29" i="33"/>
  <c r="AZ29" i="33"/>
  <c r="BA29" i="33"/>
  <c r="BB29" i="33"/>
  <c r="AV30" i="33"/>
  <c r="AW30" i="33"/>
  <c r="AX30" i="33"/>
  <c r="AY30" i="33"/>
  <c r="AZ30" i="33"/>
  <c r="BA30" i="33"/>
  <c r="BB30" i="33"/>
  <c r="AV31" i="33"/>
  <c r="AW31" i="33"/>
  <c r="AX31" i="33"/>
  <c r="AY31" i="33"/>
  <c r="AZ31" i="33"/>
  <c r="BA31" i="33"/>
  <c r="BB31" i="33"/>
  <c r="AV32" i="33"/>
  <c r="AW32" i="33"/>
  <c r="AX32" i="33"/>
  <c r="AY32" i="33"/>
  <c r="AZ32" i="33"/>
  <c r="BA32" i="33"/>
  <c r="BB32" i="33"/>
  <c r="AV33" i="33"/>
  <c r="AW33" i="33"/>
  <c r="AX33" i="33"/>
  <c r="AY33" i="33"/>
  <c r="AZ33" i="33"/>
  <c r="BA33" i="33"/>
  <c r="BB33" i="33"/>
  <c r="BB15" i="33"/>
  <c r="BA15" i="33"/>
  <c r="AZ15" i="33"/>
  <c r="AY15" i="33"/>
  <c r="AX15" i="33"/>
  <c r="AW15" i="33"/>
  <c r="AV15" i="33"/>
  <c r="BB14" i="33"/>
  <c r="BA14" i="33"/>
  <c r="AZ14" i="33"/>
  <c r="AY14" i="33"/>
  <c r="AX14" i="33"/>
  <c r="AW14" i="33"/>
  <c r="AV14" i="33"/>
  <c r="BB13" i="33"/>
  <c r="BA13" i="33"/>
  <c r="AZ13" i="33"/>
  <c r="AY13" i="33"/>
  <c r="AX13" i="33"/>
  <c r="AW13" i="33"/>
  <c r="AV13" i="33"/>
  <c r="BB12" i="33"/>
  <c r="BA12" i="33"/>
  <c r="AZ12" i="33"/>
  <c r="AY12" i="33"/>
  <c r="AX12" i="33"/>
  <c r="AW12" i="33"/>
  <c r="AV12" i="33"/>
  <c r="BB11" i="33"/>
  <c r="BA11" i="33"/>
  <c r="AZ11" i="33"/>
  <c r="AY11" i="33"/>
  <c r="AX11" i="33"/>
  <c r="AW11" i="33"/>
  <c r="AV11" i="33"/>
  <c r="BB10" i="33"/>
  <c r="BA10" i="33"/>
  <c r="AZ10" i="33"/>
  <c r="AY10" i="33"/>
  <c r="AX10" i="33"/>
  <c r="AW10" i="33"/>
  <c r="AV10" i="33"/>
  <c r="BB9" i="33"/>
  <c r="BA9" i="33"/>
  <c r="AZ9" i="33"/>
  <c r="AY9" i="33"/>
  <c r="AX9" i="33"/>
  <c r="AW9" i="33"/>
  <c r="AV9" i="33"/>
  <c r="BB8" i="33"/>
  <c r="BA8" i="33"/>
  <c r="AZ8" i="33"/>
  <c r="AY8" i="33"/>
  <c r="AX8" i="33"/>
  <c r="AW8" i="33"/>
  <c r="AV8" i="33"/>
  <c r="BB7" i="33"/>
  <c r="BA7" i="33"/>
  <c r="AZ7" i="33"/>
  <c r="AY7" i="33"/>
  <c r="AX7" i="33"/>
  <c r="AW7" i="33"/>
  <c r="AV7" i="33"/>
  <c r="BB6" i="33"/>
  <c r="BA6" i="33"/>
  <c r="AZ6" i="33"/>
  <c r="AY6" i="33"/>
  <c r="AX6" i="33"/>
  <c r="AW6" i="33"/>
  <c r="AV6" i="33"/>
  <c r="BB5" i="33"/>
  <c r="BA5" i="33"/>
  <c r="AZ5" i="33"/>
  <c r="AY5" i="33"/>
  <c r="AX5" i="33"/>
  <c r="AW5" i="33"/>
  <c r="AV5" i="33"/>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12" i="5"/>
  <c r="BE11" i="5"/>
  <c r="BE10" i="5"/>
  <c r="BE9" i="5"/>
  <c r="BE8" i="5"/>
  <c r="BE7" i="5"/>
  <c r="BE6" i="5"/>
  <c r="BE5" i="5"/>
  <c r="BC12" i="5"/>
  <c r="BC13" i="5"/>
  <c r="BC14" i="5"/>
  <c r="BC15" i="5"/>
  <c r="BC16" i="5"/>
  <c r="BC17" i="5"/>
  <c r="BC18" i="5"/>
  <c r="BC19" i="5"/>
  <c r="BC20" i="5"/>
  <c r="BC21" i="5"/>
  <c r="BC22" i="5"/>
  <c r="BC23" i="5"/>
  <c r="BC24" i="5"/>
  <c r="BC25" i="5"/>
  <c r="BC26" i="5"/>
  <c r="BC27" i="5"/>
  <c r="BC28" i="5"/>
  <c r="BC29" i="5"/>
  <c r="BC30" i="5"/>
  <c r="BC31" i="5"/>
  <c r="BC32" i="5"/>
  <c r="BC33" i="5"/>
  <c r="BC34" i="5"/>
  <c r="BC35" i="5"/>
  <c r="BC36" i="5"/>
  <c r="BC37" i="5"/>
  <c r="BC38" i="5"/>
  <c r="BC39" i="5"/>
  <c r="BC40" i="5"/>
  <c r="BC11" i="5"/>
  <c r="BC10" i="5"/>
  <c r="BC9" i="5"/>
  <c r="BC8" i="5"/>
  <c r="BC7" i="5"/>
  <c r="BC6" i="5"/>
  <c r="BC5" i="5"/>
  <c r="AU12" i="5"/>
  <c r="AV12" i="5"/>
  <c r="AW12" i="5"/>
  <c r="AX12" i="5"/>
  <c r="AY12" i="5"/>
  <c r="AZ12" i="5"/>
  <c r="BA12" i="5"/>
  <c r="AU13" i="5"/>
  <c r="AV13" i="5"/>
  <c r="AW13" i="5"/>
  <c r="AX13" i="5"/>
  <c r="AY13" i="5"/>
  <c r="AZ13" i="5"/>
  <c r="BA13" i="5"/>
  <c r="AU14" i="5"/>
  <c r="AV14" i="5"/>
  <c r="AW14" i="5"/>
  <c r="AX14" i="5"/>
  <c r="AY14" i="5"/>
  <c r="AZ14" i="5"/>
  <c r="BA14" i="5"/>
  <c r="AU15" i="5"/>
  <c r="AV15" i="5"/>
  <c r="AW15" i="5"/>
  <c r="AX15" i="5"/>
  <c r="AY15" i="5"/>
  <c r="AZ15" i="5"/>
  <c r="BA15" i="5"/>
  <c r="AU16" i="5"/>
  <c r="AV16" i="5"/>
  <c r="AW16" i="5"/>
  <c r="AX16" i="5"/>
  <c r="AY16" i="5"/>
  <c r="AZ16" i="5"/>
  <c r="BA16" i="5"/>
  <c r="AU17" i="5"/>
  <c r="AV17" i="5"/>
  <c r="AW17" i="5"/>
  <c r="AX17" i="5"/>
  <c r="AY17" i="5"/>
  <c r="AZ17" i="5"/>
  <c r="BA17" i="5"/>
  <c r="AU18" i="5"/>
  <c r="AV18" i="5"/>
  <c r="AW18" i="5"/>
  <c r="AX18" i="5"/>
  <c r="AY18" i="5"/>
  <c r="AZ18" i="5"/>
  <c r="BA18" i="5"/>
  <c r="AU19" i="5"/>
  <c r="AV19" i="5"/>
  <c r="AW19" i="5"/>
  <c r="AX19" i="5"/>
  <c r="AY19" i="5"/>
  <c r="AZ19" i="5"/>
  <c r="BA19" i="5"/>
  <c r="AU20" i="5"/>
  <c r="AV20" i="5"/>
  <c r="AW20" i="5"/>
  <c r="AX20" i="5"/>
  <c r="AY20" i="5"/>
  <c r="AZ20" i="5"/>
  <c r="BA20" i="5"/>
  <c r="AU21" i="5"/>
  <c r="AV21" i="5"/>
  <c r="AW21" i="5"/>
  <c r="AX21" i="5"/>
  <c r="AY21" i="5"/>
  <c r="AZ21" i="5"/>
  <c r="BA21" i="5"/>
  <c r="AU22" i="5"/>
  <c r="AV22" i="5"/>
  <c r="AW22" i="5"/>
  <c r="AX22" i="5"/>
  <c r="AY22" i="5"/>
  <c r="AZ22" i="5"/>
  <c r="BA22" i="5"/>
  <c r="AU23" i="5"/>
  <c r="AV23" i="5"/>
  <c r="AW23" i="5"/>
  <c r="AX23" i="5"/>
  <c r="AY23" i="5"/>
  <c r="AZ23" i="5"/>
  <c r="BA23" i="5"/>
  <c r="AU24" i="5"/>
  <c r="AV24" i="5"/>
  <c r="AW24" i="5"/>
  <c r="AX24" i="5"/>
  <c r="AY24" i="5"/>
  <c r="AZ24" i="5"/>
  <c r="BA24" i="5"/>
  <c r="AU25" i="5"/>
  <c r="AV25" i="5"/>
  <c r="AW25" i="5"/>
  <c r="AX25" i="5"/>
  <c r="AY25" i="5"/>
  <c r="AZ25" i="5"/>
  <c r="BA25" i="5"/>
  <c r="AU26" i="5"/>
  <c r="AV26" i="5"/>
  <c r="AW26" i="5"/>
  <c r="AX26" i="5"/>
  <c r="AY26" i="5"/>
  <c r="AZ26" i="5"/>
  <c r="BA26" i="5"/>
  <c r="AU27" i="5"/>
  <c r="AV27" i="5"/>
  <c r="AW27" i="5"/>
  <c r="AX27" i="5"/>
  <c r="AY27" i="5"/>
  <c r="AZ27" i="5"/>
  <c r="BA27" i="5"/>
  <c r="AU28" i="5"/>
  <c r="AV28" i="5"/>
  <c r="AW28" i="5"/>
  <c r="AX28" i="5"/>
  <c r="AY28" i="5"/>
  <c r="AZ28" i="5"/>
  <c r="BA28" i="5"/>
  <c r="AU29" i="5"/>
  <c r="AV29" i="5"/>
  <c r="AW29" i="5"/>
  <c r="AX29" i="5"/>
  <c r="AY29" i="5"/>
  <c r="AZ29" i="5"/>
  <c r="BA29" i="5"/>
  <c r="AU30" i="5"/>
  <c r="AV30" i="5"/>
  <c r="AW30" i="5"/>
  <c r="AX30" i="5"/>
  <c r="AY30" i="5"/>
  <c r="AZ30" i="5"/>
  <c r="BA30" i="5"/>
  <c r="AU31" i="5"/>
  <c r="AV31" i="5"/>
  <c r="AW31" i="5"/>
  <c r="AX31" i="5"/>
  <c r="AY31" i="5"/>
  <c r="AZ31" i="5"/>
  <c r="BA31" i="5"/>
  <c r="AU32" i="5"/>
  <c r="AV32" i="5"/>
  <c r="AW32" i="5"/>
  <c r="AX32" i="5"/>
  <c r="AY32" i="5"/>
  <c r="AZ32" i="5"/>
  <c r="BA32" i="5"/>
  <c r="AU33" i="5"/>
  <c r="AV33" i="5"/>
  <c r="AW33" i="5"/>
  <c r="AX33" i="5"/>
  <c r="AY33" i="5"/>
  <c r="AZ33" i="5"/>
  <c r="BA33" i="5"/>
  <c r="AU34" i="5"/>
  <c r="AV34" i="5"/>
  <c r="AW34" i="5"/>
  <c r="AX34" i="5"/>
  <c r="AY34" i="5"/>
  <c r="AZ34" i="5"/>
  <c r="BA34" i="5"/>
  <c r="AU35" i="5"/>
  <c r="AV35" i="5"/>
  <c r="AW35" i="5"/>
  <c r="AX35" i="5"/>
  <c r="AY35" i="5"/>
  <c r="AZ35" i="5"/>
  <c r="BA35" i="5"/>
  <c r="AU36" i="5"/>
  <c r="AV36" i="5"/>
  <c r="AW36" i="5"/>
  <c r="AX36" i="5"/>
  <c r="AY36" i="5"/>
  <c r="AZ36" i="5"/>
  <c r="BA36" i="5"/>
  <c r="AU37" i="5"/>
  <c r="AV37" i="5"/>
  <c r="AW37" i="5"/>
  <c r="AX37" i="5"/>
  <c r="AY37" i="5"/>
  <c r="AZ37" i="5"/>
  <c r="BA37" i="5"/>
  <c r="AU38" i="5"/>
  <c r="AV38" i="5"/>
  <c r="AW38" i="5"/>
  <c r="AX38" i="5"/>
  <c r="AY38" i="5"/>
  <c r="AZ38" i="5"/>
  <c r="BA38" i="5"/>
  <c r="AU39" i="5"/>
  <c r="AV39" i="5"/>
  <c r="AW39" i="5"/>
  <c r="AX39" i="5"/>
  <c r="AY39" i="5"/>
  <c r="AZ39" i="5"/>
  <c r="BA39" i="5"/>
  <c r="AU40" i="5"/>
  <c r="AV40" i="5"/>
  <c r="AW40" i="5"/>
  <c r="AX40" i="5"/>
  <c r="AY40" i="5"/>
  <c r="AZ40" i="5"/>
  <c r="BA40" i="5"/>
  <c r="BA11" i="5"/>
  <c r="AZ11" i="5"/>
  <c r="AY11" i="5"/>
  <c r="AX11" i="5"/>
  <c r="AW11" i="5"/>
  <c r="AV11" i="5"/>
  <c r="AU11" i="5"/>
  <c r="BA10" i="5"/>
  <c r="AZ10" i="5"/>
  <c r="AY10" i="5"/>
  <c r="AX10" i="5"/>
  <c r="AW10" i="5"/>
  <c r="AV10" i="5"/>
  <c r="AU10" i="5"/>
  <c r="BA9" i="5"/>
  <c r="AZ9" i="5"/>
  <c r="AY9" i="5"/>
  <c r="AX9" i="5"/>
  <c r="AW9" i="5"/>
  <c r="AV9" i="5"/>
  <c r="AU9" i="5"/>
  <c r="BA8" i="5"/>
  <c r="AZ8" i="5"/>
  <c r="AY8" i="5"/>
  <c r="AX8" i="5"/>
  <c r="AW8" i="5"/>
  <c r="AV8" i="5"/>
  <c r="AU8" i="5"/>
  <c r="BA7" i="5"/>
  <c r="AZ7" i="5"/>
  <c r="AY7" i="5"/>
  <c r="AX7" i="5"/>
  <c r="AW7" i="5"/>
  <c r="AV7" i="5"/>
  <c r="AU7" i="5"/>
  <c r="BA6" i="5"/>
  <c r="AZ6" i="5"/>
  <c r="AY6" i="5"/>
  <c r="AX6" i="5"/>
  <c r="AW6" i="5"/>
  <c r="AV6" i="5"/>
  <c r="AU6" i="5"/>
  <c r="BA5" i="5"/>
  <c r="AZ5" i="5"/>
  <c r="AY5" i="5"/>
  <c r="AX5" i="5"/>
  <c r="AW5" i="5"/>
  <c r="AV5" i="5"/>
  <c r="AU5" i="5"/>
  <c r="BF16" i="49"/>
  <c r="BF17" i="49"/>
  <c r="BF18" i="49"/>
  <c r="BF19" i="49"/>
  <c r="BF20" i="49"/>
  <c r="BF21" i="49"/>
  <c r="BF22" i="49"/>
  <c r="BF23" i="49"/>
  <c r="BF24" i="49"/>
  <c r="BF25" i="49"/>
  <c r="BF26" i="49"/>
  <c r="BF27" i="49"/>
  <c r="BF15" i="49"/>
  <c r="BF14" i="49"/>
  <c r="BF13" i="49"/>
  <c r="BF12" i="49"/>
  <c r="BF11" i="49"/>
  <c r="BF10" i="49"/>
  <c r="BF9" i="49"/>
  <c r="BF8" i="49"/>
  <c r="BF7" i="49"/>
  <c r="BF6" i="49"/>
  <c r="BF5" i="49"/>
  <c r="BD13" i="49"/>
  <c r="BD14" i="49"/>
  <c r="BD15" i="49"/>
  <c r="BD16" i="49"/>
  <c r="BD17" i="49"/>
  <c r="BD18" i="49"/>
  <c r="BD19" i="49"/>
  <c r="BD20" i="49"/>
  <c r="BD21" i="49"/>
  <c r="BD22" i="49"/>
  <c r="BD23" i="49"/>
  <c r="BD24" i="49"/>
  <c r="BD25" i="49"/>
  <c r="BD26" i="49"/>
  <c r="BD27" i="49"/>
  <c r="BD12" i="49"/>
  <c r="BD11" i="49"/>
  <c r="BD10" i="49"/>
  <c r="BD9" i="49"/>
  <c r="BD8" i="49"/>
  <c r="BD7" i="49"/>
  <c r="BD6" i="49"/>
  <c r="BD5" i="49"/>
  <c r="AV18" i="49"/>
  <c r="AW18" i="49"/>
  <c r="AX18" i="49"/>
  <c r="AY18" i="49"/>
  <c r="AZ18" i="49"/>
  <c r="BA18" i="49"/>
  <c r="BB18" i="49"/>
  <c r="AV19" i="49"/>
  <c r="AW19" i="49"/>
  <c r="AX19" i="49"/>
  <c r="AY19" i="49"/>
  <c r="AZ19" i="49"/>
  <c r="BA19" i="49"/>
  <c r="BB19" i="49"/>
  <c r="AV20" i="49"/>
  <c r="AW20" i="49"/>
  <c r="AX20" i="49"/>
  <c r="AY20" i="49"/>
  <c r="AZ20" i="49"/>
  <c r="BA20" i="49"/>
  <c r="BB20" i="49"/>
  <c r="AV21" i="49"/>
  <c r="AW21" i="49"/>
  <c r="AX21" i="49"/>
  <c r="AY21" i="49"/>
  <c r="AZ21" i="49"/>
  <c r="BA21" i="49"/>
  <c r="BB21" i="49"/>
  <c r="AV22" i="49"/>
  <c r="AW22" i="49"/>
  <c r="AX22" i="49"/>
  <c r="AY22" i="49"/>
  <c r="AZ22" i="49"/>
  <c r="BA22" i="49"/>
  <c r="BB22" i="49"/>
  <c r="AV23" i="49"/>
  <c r="AW23" i="49"/>
  <c r="AX23" i="49"/>
  <c r="AY23" i="49"/>
  <c r="AZ23" i="49"/>
  <c r="BA23" i="49"/>
  <c r="BB23" i="49"/>
  <c r="AV24" i="49"/>
  <c r="AW24" i="49"/>
  <c r="AX24" i="49"/>
  <c r="AY24" i="49"/>
  <c r="AZ24" i="49"/>
  <c r="BA24" i="49"/>
  <c r="BB24" i="49"/>
  <c r="AV25" i="49"/>
  <c r="AW25" i="49"/>
  <c r="AX25" i="49"/>
  <c r="AY25" i="49"/>
  <c r="AZ25" i="49"/>
  <c r="BA25" i="49"/>
  <c r="BB25" i="49"/>
  <c r="AV26" i="49"/>
  <c r="AW26" i="49"/>
  <c r="AX26" i="49"/>
  <c r="AY26" i="49"/>
  <c r="AZ26" i="49"/>
  <c r="BA26" i="49"/>
  <c r="BB26" i="49"/>
  <c r="AV27" i="49"/>
  <c r="AW27" i="49"/>
  <c r="AX27" i="49"/>
  <c r="AY27" i="49"/>
  <c r="AZ27" i="49"/>
  <c r="BA27" i="49"/>
  <c r="BB27" i="49"/>
  <c r="BB17" i="49"/>
  <c r="BA17" i="49"/>
  <c r="AZ17" i="49"/>
  <c r="AY17" i="49"/>
  <c r="AX17" i="49"/>
  <c r="AW17" i="49"/>
  <c r="AV17" i="49"/>
  <c r="BB16" i="49"/>
  <c r="BA16" i="49"/>
  <c r="AZ16" i="49"/>
  <c r="AY16" i="49"/>
  <c r="AX16" i="49"/>
  <c r="AW16" i="49"/>
  <c r="AV16" i="49"/>
  <c r="BB15" i="49"/>
  <c r="BA15" i="49"/>
  <c r="AZ15" i="49"/>
  <c r="AY15" i="49"/>
  <c r="AX15" i="49"/>
  <c r="AW15" i="49"/>
  <c r="AV15" i="49"/>
  <c r="BB14" i="49"/>
  <c r="BA14" i="49"/>
  <c r="AZ14" i="49"/>
  <c r="AY14" i="49"/>
  <c r="AX14" i="49"/>
  <c r="AW14" i="49"/>
  <c r="AV14" i="49"/>
  <c r="BB13" i="49"/>
  <c r="BA13" i="49"/>
  <c r="AZ13" i="49"/>
  <c r="AY13" i="49"/>
  <c r="AX13" i="49"/>
  <c r="AW13" i="49"/>
  <c r="AV13" i="49"/>
  <c r="BB12" i="49"/>
  <c r="BA12" i="49"/>
  <c r="AZ12" i="49"/>
  <c r="AY12" i="49"/>
  <c r="AX12" i="49"/>
  <c r="AW12" i="49"/>
  <c r="AV12" i="49"/>
  <c r="BB11" i="49"/>
  <c r="BA11" i="49"/>
  <c r="AZ11" i="49"/>
  <c r="AY11" i="49"/>
  <c r="AX11" i="49"/>
  <c r="AW11" i="49"/>
  <c r="AV11" i="49"/>
  <c r="BB10" i="49"/>
  <c r="BA10" i="49"/>
  <c r="AZ10" i="49"/>
  <c r="AY10" i="49"/>
  <c r="AX10" i="49"/>
  <c r="AW10" i="49"/>
  <c r="AV10" i="49"/>
  <c r="BB9" i="49"/>
  <c r="BA9" i="49"/>
  <c r="AZ9" i="49"/>
  <c r="AY9" i="49"/>
  <c r="AX9" i="49"/>
  <c r="AW9" i="49"/>
  <c r="AV9" i="49"/>
  <c r="BB8" i="49"/>
  <c r="BA8" i="49"/>
  <c r="AZ8" i="49"/>
  <c r="AY8" i="49"/>
  <c r="AX8" i="49"/>
  <c r="AW8" i="49"/>
  <c r="AV8" i="49"/>
  <c r="BB7" i="49"/>
  <c r="BA7" i="49"/>
  <c r="AZ7" i="49"/>
  <c r="AY7" i="49"/>
  <c r="AX7" i="49"/>
  <c r="AW7" i="49"/>
  <c r="AV7" i="49"/>
  <c r="BB6" i="49"/>
  <c r="BA6" i="49"/>
  <c r="AZ6" i="49"/>
  <c r="AY6" i="49"/>
  <c r="AX6" i="49"/>
  <c r="AW6" i="49"/>
  <c r="AV6" i="49"/>
  <c r="BB5" i="49"/>
  <c r="BA5" i="49"/>
  <c r="AZ5" i="49"/>
  <c r="AY5" i="49"/>
  <c r="AX5" i="49"/>
  <c r="AW5" i="49"/>
  <c r="AV5" i="49"/>
  <c r="BF9" i="3"/>
  <c r="BF10" i="3"/>
  <c r="BF11" i="3"/>
  <c r="BF12" i="3"/>
  <c r="BF13" i="3"/>
  <c r="BF14" i="3"/>
  <c r="BF15" i="3"/>
  <c r="BF16" i="3"/>
  <c r="BF17" i="3"/>
  <c r="BF18" i="3"/>
  <c r="BF19" i="3"/>
  <c r="BF20" i="3"/>
  <c r="BF21" i="3"/>
  <c r="BF22" i="3"/>
  <c r="BF23" i="3"/>
  <c r="BF24" i="3"/>
  <c r="BF25" i="3"/>
  <c r="BF26" i="3"/>
  <c r="BF27" i="3"/>
  <c r="BF28" i="3"/>
  <c r="BF29" i="3"/>
  <c r="BF30" i="3"/>
  <c r="BF31" i="3"/>
  <c r="BF32" i="3"/>
  <c r="BF33" i="3"/>
  <c r="BF34" i="3"/>
  <c r="BF35" i="3"/>
  <c r="BF36" i="3"/>
  <c r="BF8" i="3"/>
  <c r="BF7" i="3"/>
  <c r="BF6" i="3"/>
  <c r="BF5" i="3"/>
  <c r="BD10" i="3"/>
  <c r="BD11" i="3"/>
  <c r="BD12" i="3"/>
  <c r="BD13" i="3"/>
  <c r="BD14" i="3"/>
  <c r="BD15" i="3"/>
  <c r="BD16" i="3"/>
  <c r="BD17" i="3"/>
  <c r="BD18" i="3"/>
  <c r="BD19" i="3"/>
  <c r="BD20" i="3"/>
  <c r="BD21" i="3"/>
  <c r="BD22" i="3"/>
  <c r="BD23" i="3"/>
  <c r="BD24" i="3"/>
  <c r="BD25" i="3"/>
  <c r="BD26" i="3"/>
  <c r="BD27" i="3"/>
  <c r="BD28" i="3"/>
  <c r="BD29" i="3"/>
  <c r="BD30" i="3"/>
  <c r="BD31" i="3"/>
  <c r="BD32" i="3"/>
  <c r="BD33" i="3"/>
  <c r="BD34" i="3"/>
  <c r="BD35" i="3"/>
  <c r="BD36" i="3"/>
  <c r="BD9" i="3"/>
  <c r="BD8" i="3"/>
  <c r="BD7" i="3"/>
  <c r="BD6" i="3"/>
  <c r="BD5" i="3"/>
  <c r="BF10" i="32"/>
  <c r="BF11" i="32"/>
  <c r="BF12" i="32"/>
  <c r="BF13" i="32"/>
  <c r="BF14" i="32"/>
  <c r="BF15" i="32"/>
  <c r="BF16" i="32"/>
  <c r="BF17" i="32"/>
  <c r="BF18" i="32"/>
  <c r="BF19" i="32"/>
  <c r="BF20" i="32"/>
  <c r="BF21" i="32"/>
  <c r="BF22" i="32"/>
  <c r="BF23" i="32"/>
  <c r="BF24" i="32"/>
  <c r="BF25" i="32"/>
  <c r="BF26" i="32"/>
  <c r="BF27" i="32"/>
  <c r="BF28" i="32"/>
  <c r="BF29" i="32"/>
  <c r="BF30" i="32"/>
  <c r="BF31" i="32"/>
  <c r="BF32" i="32"/>
  <c r="BF33" i="32"/>
  <c r="BF34" i="32"/>
  <c r="BF35" i="32"/>
  <c r="BF36" i="32"/>
  <c r="BF37" i="32"/>
  <c r="BF38" i="32"/>
  <c r="BF39" i="32"/>
  <c r="BF40" i="32"/>
  <c r="BF41" i="32"/>
  <c r="BF42" i="32"/>
  <c r="BF9" i="32"/>
  <c r="BF8" i="32"/>
  <c r="BF7" i="32"/>
  <c r="BF6" i="32"/>
  <c r="BF5" i="32"/>
  <c r="BD11" i="32"/>
  <c r="BD12" i="32"/>
  <c r="BD13" i="32"/>
  <c r="BD14" i="32"/>
  <c r="BD15" i="32"/>
  <c r="BD16" i="32"/>
  <c r="BD17" i="32"/>
  <c r="BD18" i="32"/>
  <c r="BD19" i="32"/>
  <c r="BD20" i="32"/>
  <c r="BD21" i="32"/>
  <c r="BD22" i="32"/>
  <c r="BD23" i="32"/>
  <c r="BD24" i="32"/>
  <c r="BD25" i="32"/>
  <c r="BD26" i="32"/>
  <c r="BD27" i="32"/>
  <c r="BD28" i="32"/>
  <c r="BD29" i="32"/>
  <c r="BD30" i="32"/>
  <c r="BD31" i="32"/>
  <c r="BD32" i="32"/>
  <c r="BD33" i="32"/>
  <c r="BD34" i="32"/>
  <c r="BD35" i="32"/>
  <c r="BD36" i="32"/>
  <c r="BD37" i="32"/>
  <c r="BD38" i="32"/>
  <c r="BD39" i="32"/>
  <c r="BD40" i="32"/>
  <c r="BD41" i="32"/>
  <c r="BD42" i="32"/>
  <c r="BD10" i="32"/>
  <c r="BD9" i="32"/>
  <c r="BD8" i="32"/>
  <c r="BD7" i="32"/>
  <c r="BD6" i="32"/>
  <c r="BD5" i="32"/>
  <c r="AV10" i="3"/>
  <c r="AW10" i="3"/>
  <c r="AX10" i="3"/>
  <c r="AY10" i="3"/>
  <c r="AZ10" i="3"/>
  <c r="BA10" i="3"/>
  <c r="BB10" i="3"/>
  <c r="AV11" i="3"/>
  <c r="AW11" i="3"/>
  <c r="AX11" i="3"/>
  <c r="AY11" i="3"/>
  <c r="AZ11" i="3"/>
  <c r="BA11" i="3"/>
  <c r="BB11" i="3"/>
  <c r="AV12" i="3"/>
  <c r="AW12" i="3"/>
  <c r="AX12" i="3"/>
  <c r="AY12" i="3"/>
  <c r="AZ12" i="3"/>
  <c r="BA12" i="3"/>
  <c r="BB12" i="3"/>
  <c r="AV13" i="3"/>
  <c r="AW13" i="3"/>
  <c r="AX13" i="3"/>
  <c r="AY13" i="3"/>
  <c r="AZ13" i="3"/>
  <c r="BA13" i="3"/>
  <c r="BB13" i="3"/>
  <c r="AV14" i="3"/>
  <c r="AW14" i="3"/>
  <c r="AX14" i="3"/>
  <c r="AY14" i="3"/>
  <c r="AZ14" i="3"/>
  <c r="BA14" i="3"/>
  <c r="BB14" i="3"/>
  <c r="AV15" i="3"/>
  <c r="AW15" i="3"/>
  <c r="AX15" i="3"/>
  <c r="AY15" i="3"/>
  <c r="AZ15" i="3"/>
  <c r="BA15" i="3"/>
  <c r="BB15" i="3"/>
  <c r="AV16" i="3"/>
  <c r="AW16" i="3"/>
  <c r="AX16" i="3"/>
  <c r="AY16" i="3"/>
  <c r="AZ16" i="3"/>
  <c r="BA16" i="3"/>
  <c r="BB16" i="3"/>
  <c r="AV17" i="3"/>
  <c r="AW17" i="3"/>
  <c r="AX17" i="3"/>
  <c r="AY17" i="3"/>
  <c r="AZ17" i="3"/>
  <c r="BA17" i="3"/>
  <c r="BB17" i="3"/>
  <c r="AV18" i="3"/>
  <c r="AW18" i="3"/>
  <c r="AX18" i="3"/>
  <c r="AY18" i="3"/>
  <c r="AZ18" i="3"/>
  <c r="BA18" i="3"/>
  <c r="BB18" i="3"/>
  <c r="AV19" i="3"/>
  <c r="AW19" i="3"/>
  <c r="AX19" i="3"/>
  <c r="AY19" i="3"/>
  <c r="AZ19" i="3"/>
  <c r="BA19" i="3"/>
  <c r="BB19" i="3"/>
  <c r="AV20" i="3"/>
  <c r="AW20" i="3"/>
  <c r="AX20" i="3"/>
  <c r="AY20" i="3"/>
  <c r="AZ20" i="3"/>
  <c r="BA20" i="3"/>
  <c r="BB20" i="3"/>
  <c r="AV21" i="3"/>
  <c r="AW21" i="3"/>
  <c r="AX21" i="3"/>
  <c r="AY21" i="3"/>
  <c r="AZ21" i="3"/>
  <c r="BA21" i="3"/>
  <c r="BB21" i="3"/>
  <c r="AV22" i="3"/>
  <c r="AW22" i="3"/>
  <c r="AX22" i="3"/>
  <c r="AY22" i="3"/>
  <c r="AZ22" i="3"/>
  <c r="BA22" i="3"/>
  <c r="BB22" i="3"/>
  <c r="AV23" i="3"/>
  <c r="AW23" i="3"/>
  <c r="AX23" i="3"/>
  <c r="AY23" i="3"/>
  <c r="AZ23" i="3"/>
  <c r="BA23" i="3"/>
  <c r="BB23" i="3"/>
  <c r="AV24" i="3"/>
  <c r="AW24" i="3"/>
  <c r="AX24" i="3"/>
  <c r="AY24" i="3"/>
  <c r="AZ24" i="3"/>
  <c r="BA24" i="3"/>
  <c r="BB24" i="3"/>
  <c r="AV25" i="3"/>
  <c r="AW25" i="3"/>
  <c r="AX25" i="3"/>
  <c r="AY25" i="3"/>
  <c r="AZ25" i="3"/>
  <c r="BA25" i="3"/>
  <c r="BB25" i="3"/>
  <c r="AV26" i="3"/>
  <c r="AW26" i="3"/>
  <c r="AX26" i="3"/>
  <c r="AY26" i="3"/>
  <c r="AZ26" i="3"/>
  <c r="BA26" i="3"/>
  <c r="BB26" i="3"/>
  <c r="AV27" i="3"/>
  <c r="AW27" i="3"/>
  <c r="AX27" i="3"/>
  <c r="AY27" i="3"/>
  <c r="AZ27" i="3"/>
  <c r="BA27" i="3"/>
  <c r="BB27" i="3"/>
  <c r="AV28" i="3"/>
  <c r="AW28" i="3"/>
  <c r="AX28" i="3"/>
  <c r="AY28" i="3"/>
  <c r="AZ28" i="3"/>
  <c r="BA28" i="3"/>
  <c r="BB28" i="3"/>
  <c r="AV29" i="3"/>
  <c r="AW29" i="3"/>
  <c r="AX29" i="3"/>
  <c r="AY29" i="3"/>
  <c r="AZ29" i="3"/>
  <c r="BA29" i="3"/>
  <c r="BB29" i="3"/>
  <c r="AV30" i="3"/>
  <c r="AW30" i="3"/>
  <c r="AX30" i="3"/>
  <c r="AY30" i="3"/>
  <c r="AZ30" i="3"/>
  <c r="BA30" i="3"/>
  <c r="BB30" i="3"/>
  <c r="AV31" i="3"/>
  <c r="AW31" i="3"/>
  <c r="AX31" i="3"/>
  <c r="AY31" i="3"/>
  <c r="AZ31" i="3"/>
  <c r="BA31" i="3"/>
  <c r="BB31" i="3"/>
  <c r="AV32" i="3"/>
  <c r="AW32" i="3"/>
  <c r="AX32" i="3"/>
  <c r="AY32" i="3"/>
  <c r="AZ32" i="3"/>
  <c r="BA32" i="3"/>
  <c r="BB32" i="3"/>
  <c r="AV33" i="3"/>
  <c r="AW33" i="3"/>
  <c r="AX33" i="3"/>
  <c r="AY33" i="3"/>
  <c r="AZ33" i="3"/>
  <c r="BA33" i="3"/>
  <c r="BB33" i="3"/>
  <c r="AV34" i="3"/>
  <c r="AW34" i="3"/>
  <c r="AX34" i="3"/>
  <c r="AY34" i="3"/>
  <c r="AZ34" i="3"/>
  <c r="BA34" i="3"/>
  <c r="BB34" i="3"/>
  <c r="AV35" i="3"/>
  <c r="AW35" i="3"/>
  <c r="AX35" i="3"/>
  <c r="AY35" i="3"/>
  <c r="AZ35" i="3"/>
  <c r="BA35" i="3"/>
  <c r="BB35" i="3"/>
  <c r="AV36" i="3"/>
  <c r="AW36" i="3"/>
  <c r="AX36" i="3"/>
  <c r="AY36" i="3"/>
  <c r="AZ36" i="3"/>
  <c r="BA36" i="3"/>
  <c r="BB36" i="3"/>
  <c r="BB9" i="3"/>
  <c r="BA9" i="3"/>
  <c r="AZ9" i="3"/>
  <c r="AY9" i="3"/>
  <c r="AX9" i="3"/>
  <c r="AW9" i="3"/>
  <c r="AV9" i="3"/>
  <c r="BB8" i="3"/>
  <c r="BA8" i="3"/>
  <c r="AZ8" i="3"/>
  <c r="AY8" i="3"/>
  <c r="AX8" i="3"/>
  <c r="AW8" i="3"/>
  <c r="AV8" i="3"/>
  <c r="BB7" i="3"/>
  <c r="BA7" i="3"/>
  <c r="AZ7" i="3"/>
  <c r="AY7" i="3"/>
  <c r="AX7" i="3"/>
  <c r="AW7" i="3"/>
  <c r="AV7" i="3"/>
  <c r="BB6" i="3"/>
  <c r="BA6" i="3"/>
  <c r="AZ6" i="3"/>
  <c r="AY6" i="3"/>
  <c r="AX6" i="3"/>
  <c r="AW6" i="3"/>
  <c r="AV6" i="3"/>
  <c r="BB5" i="3"/>
  <c r="BA5" i="3"/>
  <c r="AZ5" i="3"/>
  <c r="AY5" i="3"/>
  <c r="AX5" i="3"/>
  <c r="AW5" i="3"/>
  <c r="AV5" i="3"/>
  <c r="AV34" i="32"/>
  <c r="AW34" i="32"/>
  <c r="AX34" i="32"/>
  <c r="AY34" i="32"/>
  <c r="AZ34" i="32"/>
  <c r="BA34" i="32"/>
  <c r="BB34" i="32"/>
  <c r="AV35" i="32"/>
  <c r="AW35" i="32"/>
  <c r="AX35" i="32"/>
  <c r="AY35" i="32"/>
  <c r="AZ35" i="32"/>
  <c r="BA35" i="32"/>
  <c r="BB35" i="32"/>
  <c r="AV36" i="32"/>
  <c r="AW36" i="32"/>
  <c r="AX36" i="32"/>
  <c r="AY36" i="32"/>
  <c r="AZ36" i="32"/>
  <c r="BA36" i="32"/>
  <c r="BB36" i="32"/>
  <c r="AV37" i="32"/>
  <c r="AW37" i="32"/>
  <c r="AX37" i="32"/>
  <c r="AY37" i="32"/>
  <c r="AZ37" i="32"/>
  <c r="BA37" i="32"/>
  <c r="BB37" i="32"/>
  <c r="AV38" i="32"/>
  <c r="AW38" i="32"/>
  <c r="AX38" i="32"/>
  <c r="AY38" i="32"/>
  <c r="AZ38" i="32"/>
  <c r="BA38" i="32"/>
  <c r="BB38" i="32"/>
  <c r="AV39" i="32"/>
  <c r="AW39" i="32"/>
  <c r="AX39" i="32"/>
  <c r="AY39" i="32"/>
  <c r="AZ39" i="32"/>
  <c r="BA39" i="32"/>
  <c r="BB39" i="32"/>
  <c r="AV40" i="32"/>
  <c r="AW40" i="32"/>
  <c r="AX40" i="32"/>
  <c r="AY40" i="32"/>
  <c r="AZ40" i="32"/>
  <c r="BA40" i="32"/>
  <c r="BB40" i="32"/>
  <c r="AV41" i="32"/>
  <c r="AW41" i="32"/>
  <c r="AX41" i="32"/>
  <c r="AY41" i="32"/>
  <c r="AZ41" i="32"/>
  <c r="BA41" i="32"/>
  <c r="BB41" i="32"/>
  <c r="AV42" i="32"/>
  <c r="AW42" i="32"/>
  <c r="AX42" i="32"/>
  <c r="AY42" i="32"/>
  <c r="AZ42" i="32"/>
  <c r="BA42" i="32"/>
  <c r="BB42" i="32"/>
  <c r="BB33" i="32"/>
  <c r="BA33" i="32"/>
  <c r="AZ33" i="32"/>
  <c r="AY33" i="32"/>
  <c r="AX33" i="32"/>
  <c r="AW33" i="32"/>
  <c r="AV33" i="32"/>
  <c r="BB32" i="32"/>
  <c r="BA32" i="32"/>
  <c r="AZ32" i="32"/>
  <c r="AY32" i="32"/>
  <c r="AX32" i="32"/>
  <c r="AW32" i="32"/>
  <c r="AV32" i="32"/>
  <c r="BB31" i="32"/>
  <c r="BA31" i="32"/>
  <c r="AZ31" i="32"/>
  <c r="AY31" i="32"/>
  <c r="AX31" i="32"/>
  <c r="AW31" i="32"/>
  <c r="AV31" i="32"/>
  <c r="BB30" i="32"/>
  <c r="BA30" i="32"/>
  <c r="AZ30" i="32"/>
  <c r="AY30" i="32"/>
  <c r="AX30" i="32"/>
  <c r="AW30" i="32"/>
  <c r="AV30" i="32"/>
  <c r="BB29" i="32"/>
  <c r="BA29" i="32"/>
  <c r="AZ29" i="32"/>
  <c r="AY29" i="32"/>
  <c r="AX29" i="32"/>
  <c r="AW29" i="32"/>
  <c r="AV29" i="32"/>
  <c r="BB28" i="32"/>
  <c r="BA28" i="32"/>
  <c r="AZ28" i="32"/>
  <c r="AY28" i="32"/>
  <c r="AX28" i="32"/>
  <c r="AW28" i="32"/>
  <c r="AV28" i="32"/>
  <c r="BB27" i="32"/>
  <c r="BA27" i="32"/>
  <c r="AZ27" i="32"/>
  <c r="AY27" i="32"/>
  <c r="AX27" i="32"/>
  <c r="AW27" i="32"/>
  <c r="AV27" i="32"/>
  <c r="BB26" i="32"/>
  <c r="BA26" i="32"/>
  <c r="AZ26" i="32"/>
  <c r="AY26" i="32"/>
  <c r="AX26" i="32"/>
  <c r="AW26" i="32"/>
  <c r="AV26" i="32"/>
  <c r="BB25" i="32"/>
  <c r="BA25" i="32"/>
  <c r="AZ25" i="32"/>
  <c r="AY25" i="32"/>
  <c r="AX25" i="32"/>
  <c r="AW25" i="32"/>
  <c r="AV25" i="32"/>
  <c r="BB24" i="32"/>
  <c r="BA24" i="32"/>
  <c r="AZ24" i="32"/>
  <c r="AY24" i="32"/>
  <c r="AX24" i="32"/>
  <c r="AW24" i="32"/>
  <c r="AV24" i="32"/>
  <c r="BB23" i="32"/>
  <c r="BA23" i="32"/>
  <c r="AZ23" i="32"/>
  <c r="AY23" i="32"/>
  <c r="AX23" i="32"/>
  <c r="AW23" i="32"/>
  <c r="AV23" i="32"/>
  <c r="BB22" i="32"/>
  <c r="BA22" i="32"/>
  <c r="AZ22" i="32"/>
  <c r="AY22" i="32"/>
  <c r="AX22" i="32"/>
  <c r="AW22" i="32"/>
  <c r="AV22" i="32"/>
  <c r="BB21" i="32"/>
  <c r="BA21" i="32"/>
  <c r="AZ21" i="32"/>
  <c r="AY21" i="32"/>
  <c r="AX21" i="32"/>
  <c r="AW21" i="32"/>
  <c r="AV21" i="32"/>
  <c r="BB20" i="32"/>
  <c r="BA20" i="32"/>
  <c r="AZ20" i="32"/>
  <c r="AY20" i="32"/>
  <c r="AX20" i="32"/>
  <c r="AW20" i="32"/>
  <c r="AV20" i="32"/>
  <c r="BB19" i="32"/>
  <c r="BA19" i="32"/>
  <c r="AZ19" i="32"/>
  <c r="AY19" i="32"/>
  <c r="AX19" i="32"/>
  <c r="AW19" i="32"/>
  <c r="AV19" i="32"/>
  <c r="BB18" i="32"/>
  <c r="BA18" i="32"/>
  <c r="AZ18" i="32"/>
  <c r="AY18" i="32"/>
  <c r="AX18" i="32"/>
  <c r="AW18" i="32"/>
  <c r="AV18" i="32"/>
  <c r="BB17" i="32"/>
  <c r="BA17" i="32"/>
  <c r="AZ17" i="32"/>
  <c r="AY17" i="32"/>
  <c r="AX17" i="32"/>
  <c r="AW17" i="32"/>
  <c r="AV17" i="32"/>
  <c r="BB16" i="32"/>
  <c r="BA16" i="32"/>
  <c r="AZ16" i="32"/>
  <c r="AY16" i="32"/>
  <c r="AX16" i="32"/>
  <c r="AW16" i="32"/>
  <c r="AV16" i="32"/>
  <c r="BB15" i="32"/>
  <c r="BA15" i="32"/>
  <c r="AZ15" i="32"/>
  <c r="AY15" i="32"/>
  <c r="AX15" i="32"/>
  <c r="AW15" i="32"/>
  <c r="AV15" i="32"/>
  <c r="BB14" i="32"/>
  <c r="BA14" i="32"/>
  <c r="AZ14" i="32"/>
  <c r="AY14" i="32"/>
  <c r="AX14" i="32"/>
  <c r="AW14" i="32"/>
  <c r="AV14" i="32"/>
  <c r="BB13" i="32"/>
  <c r="BA13" i="32"/>
  <c r="AZ13" i="32"/>
  <c r="AY13" i="32"/>
  <c r="AX13" i="32"/>
  <c r="AW13" i="32"/>
  <c r="AV13" i="32"/>
  <c r="BB12" i="32"/>
  <c r="BA12" i="32"/>
  <c r="AZ12" i="32"/>
  <c r="AY12" i="32"/>
  <c r="AX12" i="32"/>
  <c r="AW12" i="32"/>
  <c r="AV12" i="32"/>
  <c r="BB11" i="32"/>
  <c r="BA11" i="32"/>
  <c r="AZ11" i="32"/>
  <c r="AY11" i="32"/>
  <c r="AX11" i="32"/>
  <c r="AW11" i="32"/>
  <c r="AV11" i="32"/>
  <c r="BB10" i="32"/>
  <c r="BA10" i="32"/>
  <c r="AZ10" i="32"/>
  <c r="AY10" i="32"/>
  <c r="AX10" i="32"/>
  <c r="AW10" i="32"/>
  <c r="AV10" i="32"/>
  <c r="BB9" i="32"/>
  <c r="BA9" i="32"/>
  <c r="AZ9" i="32"/>
  <c r="AY9" i="32"/>
  <c r="AX9" i="32"/>
  <c r="AW9" i="32"/>
  <c r="AV9" i="32"/>
  <c r="BB8" i="32"/>
  <c r="BA8" i="32"/>
  <c r="AZ8" i="32"/>
  <c r="AY8" i="32"/>
  <c r="AX8" i="32"/>
  <c r="AW8" i="32"/>
  <c r="AV8" i="32"/>
  <c r="BB7" i="32"/>
  <c r="BA7" i="32"/>
  <c r="AZ7" i="32"/>
  <c r="AY7" i="32"/>
  <c r="AX7" i="32"/>
  <c r="AW7" i="32"/>
  <c r="AV7" i="32"/>
  <c r="BB6" i="32"/>
  <c r="BA6" i="32"/>
  <c r="AZ6" i="32"/>
  <c r="AY6" i="32"/>
  <c r="AX6" i="32"/>
  <c r="AW6" i="32"/>
  <c r="AV6" i="32"/>
  <c r="BB5" i="32"/>
  <c r="BA5" i="32"/>
  <c r="AZ5" i="32"/>
  <c r="AY5" i="32"/>
  <c r="AX5" i="32"/>
  <c r="AW5" i="32"/>
  <c r="AV5" i="32"/>
  <c r="BF9" i="48"/>
  <c r="BF10" i="48"/>
  <c r="BF11" i="48"/>
  <c r="BF12" i="48"/>
  <c r="BF13" i="48"/>
  <c r="BF14" i="48"/>
  <c r="BF15" i="48"/>
  <c r="BF16" i="48"/>
  <c r="BF17" i="48"/>
  <c r="BF18" i="48"/>
  <c r="BF19" i="48"/>
  <c r="BF20" i="48"/>
  <c r="BF21" i="48"/>
  <c r="BF22" i="48"/>
  <c r="BF23" i="48"/>
  <c r="BF24" i="48"/>
  <c r="BF25" i="48"/>
  <c r="BF26" i="48"/>
  <c r="BF27" i="48"/>
  <c r="BF28" i="48"/>
  <c r="BF8" i="48"/>
  <c r="BF7" i="48"/>
  <c r="BF6" i="48"/>
  <c r="BF5" i="48"/>
  <c r="BD12" i="48"/>
  <c r="BD13" i="48"/>
  <c r="BD14" i="48"/>
  <c r="BD15" i="48"/>
  <c r="BD16" i="48"/>
  <c r="BD17" i="48"/>
  <c r="BD18" i="48"/>
  <c r="BD19" i="48"/>
  <c r="BD20" i="48"/>
  <c r="BD21" i="48"/>
  <c r="BD22" i="48"/>
  <c r="BD23" i="48"/>
  <c r="BD24" i="48"/>
  <c r="BD25" i="48"/>
  <c r="BD26" i="48"/>
  <c r="BD27" i="48"/>
  <c r="BD28" i="48"/>
  <c r="BD11" i="48"/>
  <c r="BD10" i="48"/>
  <c r="BD9" i="48"/>
  <c r="BD8" i="48"/>
  <c r="BD7" i="48"/>
  <c r="BD6" i="48"/>
  <c r="BD5" i="48"/>
  <c r="AV14" i="48"/>
  <c r="AW14" i="48"/>
  <c r="AX14" i="48"/>
  <c r="AY14" i="48"/>
  <c r="AZ14" i="48"/>
  <c r="BA14" i="48"/>
  <c r="BB14" i="48"/>
  <c r="AV15" i="48"/>
  <c r="AW15" i="48"/>
  <c r="AX15" i="48"/>
  <c r="AY15" i="48"/>
  <c r="AZ15" i="48"/>
  <c r="BA15" i="48"/>
  <c r="BB15" i="48"/>
  <c r="AV16" i="48"/>
  <c r="AW16" i="48"/>
  <c r="AX16" i="48"/>
  <c r="AY16" i="48"/>
  <c r="AZ16" i="48"/>
  <c r="BA16" i="48"/>
  <c r="BB16" i="48"/>
  <c r="AV17" i="48"/>
  <c r="AW17" i="48"/>
  <c r="AX17" i="48"/>
  <c r="AY17" i="48"/>
  <c r="AZ17" i="48"/>
  <c r="BA17" i="48"/>
  <c r="BB17" i="48"/>
  <c r="AV18" i="48"/>
  <c r="AW18" i="48"/>
  <c r="AX18" i="48"/>
  <c r="AY18" i="48"/>
  <c r="AZ18" i="48"/>
  <c r="BA18" i="48"/>
  <c r="BB18" i="48"/>
  <c r="AV19" i="48"/>
  <c r="AW19" i="48"/>
  <c r="AX19" i="48"/>
  <c r="AY19" i="48"/>
  <c r="AZ19" i="48"/>
  <c r="BA19" i="48"/>
  <c r="BB19" i="48"/>
  <c r="AV20" i="48"/>
  <c r="AW20" i="48"/>
  <c r="AX20" i="48"/>
  <c r="AY20" i="48"/>
  <c r="AZ20" i="48"/>
  <c r="BA20" i="48"/>
  <c r="BB20" i="48"/>
  <c r="AV21" i="48"/>
  <c r="AW21" i="48"/>
  <c r="AX21" i="48"/>
  <c r="AY21" i="48"/>
  <c r="AZ21" i="48"/>
  <c r="BA21" i="48"/>
  <c r="BB21" i="48"/>
  <c r="AV22" i="48"/>
  <c r="AW22" i="48"/>
  <c r="AX22" i="48"/>
  <c r="AY22" i="48"/>
  <c r="AZ22" i="48"/>
  <c r="BA22" i="48"/>
  <c r="BB22" i="48"/>
  <c r="AV23" i="48"/>
  <c r="AW23" i="48"/>
  <c r="AX23" i="48"/>
  <c r="AY23" i="48"/>
  <c r="AZ23" i="48"/>
  <c r="BA23" i="48"/>
  <c r="BB23" i="48"/>
  <c r="AV24" i="48"/>
  <c r="AW24" i="48"/>
  <c r="AX24" i="48"/>
  <c r="AY24" i="48"/>
  <c r="AZ24" i="48"/>
  <c r="BA24" i="48"/>
  <c r="BB24" i="48"/>
  <c r="AV25" i="48"/>
  <c r="AW25" i="48"/>
  <c r="AX25" i="48"/>
  <c r="AY25" i="48"/>
  <c r="AZ25" i="48"/>
  <c r="BA25" i="48"/>
  <c r="BB25" i="48"/>
  <c r="AV26" i="48"/>
  <c r="AW26" i="48"/>
  <c r="AX26" i="48"/>
  <c r="AY26" i="48"/>
  <c r="AZ26" i="48"/>
  <c r="BA26" i="48"/>
  <c r="BB26" i="48"/>
  <c r="AV27" i="48"/>
  <c r="AW27" i="48"/>
  <c r="AX27" i="48"/>
  <c r="AY27" i="48"/>
  <c r="AZ27" i="48"/>
  <c r="BA27" i="48"/>
  <c r="BB27" i="48"/>
  <c r="AV28" i="48"/>
  <c r="AW28" i="48"/>
  <c r="AX28" i="48"/>
  <c r="AY28" i="48"/>
  <c r="AZ28" i="48"/>
  <c r="BA28" i="48"/>
  <c r="BB28" i="48"/>
  <c r="BB13" i="48"/>
  <c r="BA13" i="48"/>
  <c r="AZ13" i="48"/>
  <c r="AY13" i="48"/>
  <c r="AX13" i="48"/>
  <c r="AW13" i="48"/>
  <c r="AV13" i="48"/>
  <c r="BB12" i="48"/>
  <c r="BA12" i="48"/>
  <c r="AZ12" i="48"/>
  <c r="AY12" i="48"/>
  <c r="AX12" i="48"/>
  <c r="AW12" i="48"/>
  <c r="AV12" i="48"/>
  <c r="BB11" i="48"/>
  <c r="BA11" i="48"/>
  <c r="AZ11" i="48"/>
  <c r="AY11" i="48"/>
  <c r="AX11" i="48"/>
  <c r="AW11" i="48"/>
  <c r="AV11" i="48"/>
  <c r="BB10" i="48"/>
  <c r="BA10" i="48"/>
  <c r="AZ10" i="48"/>
  <c r="AY10" i="48"/>
  <c r="AX10" i="48"/>
  <c r="AW10" i="48"/>
  <c r="AV10" i="48"/>
  <c r="BB9" i="48"/>
  <c r="BA9" i="48"/>
  <c r="AZ9" i="48"/>
  <c r="AY9" i="48"/>
  <c r="AX9" i="48"/>
  <c r="AW9" i="48"/>
  <c r="AV9" i="48"/>
  <c r="BB8" i="48"/>
  <c r="BA8" i="48"/>
  <c r="AZ8" i="48"/>
  <c r="AY8" i="48"/>
  <c r="AX8" i="48"/>
  <c r="AW8" i="48"/>
  <c r="AV8" i="48"/>
  <c r="BB7" i="48"/>
  <c r="BA7" i="48"/>
  <c r="AZ7" i="48"/>
  <c r="AY7" i="48"/>
  <c r="AX7" i="48"/>
  <c r="AW7" i="48"/>
  <c r="AV7" i="48"/>
  <c r="BB6" i="48"/>
  <c r="BA6" i="48"/>
  <c r="AZ6" i="48"/>
  <c r="AY6" i="48"/>
  <c r="AX6" i="48"/>
  <c r="AW6" i="48"/>
  <c r="AV6" i="48"/>
  <c r="BB5" i="48"/>
  <c r="BA5" i="48"/>
  <c r="AZ5" i="48"/>
  <c r="AY5" i="48"/>
  <c r="AX5" i="48"/>
  <c r="AW5" i="48"/>
  <c r="AV5" i="48"/>
  <c r="BF10" i="31"/>
  <c r="BF11" i="31"/>
  <c r="BF12" i="31"/>
  <c r="BF13" i="31"/>
  <c r="BF14" i="31"/>
  <c r="BF15" i="31"/>
  <c r="BF16" i="31"/>
  <c r="BF17" i="31"/>
  <c r="BF18" i="31"/>
  <c r="BF19" i="31"/>
  <c r="BF20" i="31"/>
  <c r="BF21" i="31"/>
  <c r="BF22" i="31"/>
  <c r="BF23" i="31"/>
  <c r="BF24" i="31"/>
  <c r="BF25" i="31"/>
  <c r="BF26" i="31"/>
  <c r="BF27" i="31"/>
  <c r="BF28" i="31"/>
  <c r="BF29" i="31"/>
  <c r="BF30" i="31"/>
  <c r="BF31" i="31"/>
  <c r="BF32" i="31"/>
  <c r="BF33" i="31"/>
  <c r="BF34" i="31"/>
  <c r="BF35" i="31"/>
  <c r="BF9" i="31"/>
  <c r="BF8" i="31"/>
  <c r="BF7" i="31"/>
  <c r="BF6" i="31"/>
  <c r="BF5" i="31"/>
  <c r="BD9" i="31"/>
  <c r="BD10" i="31"/>
  <c r="BD11" i="31"/>
  <c r="BD12" i="31"/>
  <c r="BD13" i="31"/>
  <c r="BD14" i="31"/>
  <c r="BD15" i="31"/>
  <c r="BD16" i="31"/>
  <c r="BD17" i="31"/>
  <c r="BD18" i="31"/>
  <c r="BD19" i="31"/>
  <c r="BD20" i="31"/>
  <c r="BD21" i="31"/>
  <c r="BD22" i="31"/>
  <c r="BD23" i="31"/>
  <c r="BD24" i="31"/>
  <c r="BD25" i="31"/>
  <c r="BD26" i="31"/>
  <c r="BD27" i="31"/>
  <c r="BD28" i="31"/>
  <c r="BD29" i="31"/>
  <c r="BD30" i="31"/>
  <c r="BD31" i="31"/>
  <c r="BD32" i="31"/>
  <c r="BD33" i="31"/>
  <c r="BD34" i="31"/>
  <c r="BD35" i="31"/>
  <c r="BD8" i="31"/>
  <c r="BD7" i="31"/>
  <c r="BD6" i="31"/>
  <c r="BD5" i="31"/>
  <c r="AV12" i="31"/>
  <c r="AW12" i="31"/>
  <c r="AX12" i="31"/>
  <c r="AY12" i="31"/>
  <c r="AZ12" i="31"/>
  <c r="BA12" i="31"/>
  <c r="BB12" i="31"/>
  <c r="AV13" i="31"/>
  <c r="AW13" i="31"/>
  <c r="AX13" i="31"/>
  <c r="AY13" i="31"/>
  <c r="AZ13" i="31"/>
  <c r="BA13" i="31"/>
  <c r="BB13" i="31"/>
  <c r="AV14" i="31"/>
  <c r="AW14" i="31"/>
  <c r="AX14" i="31"/>
  <c r="AY14" i="31"/>
  <c r="AZ14" i="31"/>
  <c r="BA14" i="31"/>
  <c r="BB14" i="31"/>
  <c r="AV15" i="31"/>
  <c r="AW15" i="31"/>
  <c r="AX15" i="31"/>
  <c r="AY15" i="31"/>
  <c r="AZ15" i="31"/>
  <c r="BA15" i="31"/>
  <c r="BB15" i="31"/>
  <c r="AV16" i="31"/>
  <c r="AW16" i="31"/>
  <c r="AX16" i="31"/>
  <c r="AY16" i="31"/>
  <c r="AZ16" i="31"/>
  <c r="BA16" i="31"/>
  <c r="BB16" i="31"/>
  <c r="AV17" i="31"/>
  <c r="AW17" i="31"/>
  <c r="AX17" i="31"/>
  <c r="AY17" i="31"/>
  <c r="AZ17" i="31"/>
  <c r="BA17" i="31"/>
  <c r="BB17" i="31"/>
  <c r="AV18" i="31"/>
  <c r="AW18" i="31"/>
  <c r="AX18" i="31"/>
  <c r="AY18" i="31"/>
  <c r="AZ18" i="31"/>
  <c r="BA18" i="31"/>
  <c r="BB18" i="31"/>
  <c r="AV19" i="31"/>
  <c r="AW19" i="31"/>
  <c r="AX19" i="31"/>
  <c r="AY19" i="31"/>
  <c r="AZ19" i="31"/>
  <c r="BA19" i="31"/>
  <c r="BB19" i="31"/>
  <c r="AV20" i="31"/>
  <c r="AW20" i="31"/>
  <c r="AX20" i="31"/>
  <c r="AY20" i="31"/>
  <c r="AZ20" i="31"/>
  <c r="BA20" i="31"/>
  <c r="BB20" i="31"/>
  <c r="AV21" i="31"/>
  <c r="AW21" i="31"/>
  <c r="AX21" i="31"/>
  <c r="AY21" i="31"/>
  <c r="AZ21" i="31"/>
  <c r="BA21" i="31"/>
  <c r="BB21" i="31"/>
  <c r="AV22" i="31"/>
  <c r="AW22" i="31"/>
  <c r="AX22" i="31"/>
  <c r="AY22" i="31"/>
  <c r="AZ22" i="31"/>
  <c r="BA22" i="31"/>
  <c r="BB22" i="31"/>
  <c r="AV23" i="31"/>
  <c r="AW23" i="31"/>
  <c r="AX23" i="31"/>
  <c r="AY23" i="31"/>
  <c r="AZ23" i="31"/>
  <c r="BA23" i="31"/>
  <c r="BB23" i="31"/>
  <c r="AV24" i="31"/>
  <c r="AW24" i="31"/>
  <c r="AX24" i="31"/>
  <c r="AY24" i="31"/>
  <c r="AZ24" i="31"/>
  <c r="BA24" i="31"/>
  <c r="BB24" i="31"/>
  <c r="AV25" i="31"/>
  <c r="AW25" i="31"/>
  <c r="AX25" i="31"/>
  <c r="AY25" i="31"/>
  <c r="AZ25" i="31"/>
  <c r="BA25" i="31"/>
  <c r="BB25" i="31"/>
  <c r="AV26" i="31"/>
  <c r="AW26" i="31"/>
  <c r="AX26" i="31"/>
  <c r="AY26" i="31"/>
  <c r="AZ26" i="31"/>
  <c r="BA26" i="31"/>
  <c r="BB26" i="31"/>
  <c r="AV27" i="31"/>
  <c r="AW27" i="31"/>
  <c r="AX27" i="31"/>
  <c r="AY27" i="31"/>
  <c r="AZ27" i="31"/>
  <c r="BA27" i="31"/>
  <c r="BB27" i="31"/>
  <c r="AV28" i="31"/>
  <c r="AW28" i="31"/>
  <c r="AX28" i="31"/>
  <c r="AY28" i="31"/>
  <c r="AZ28" i="31"/>
  <c r="BA28" i="31"/>
  <c r="BB28" i="31"/>
  <c r="AV29" i="31"/>
  <c r="AW29" i="31"/>
  <c r="AX29" i="31"/>
  <c r="AY29" i="31"/>
  <c r="AZ29" i="31"/>
  <c r="BA29" i="31"/>
  <c r="BB29" i="31"/>
  <c r="AV30" i="31"/>
  <c r="AW30" i="31"/>
  <c r="AX30" i="31"/>
  <c r="AY30" i="31"/>
  <c r="AZ30" i="31"/>
  <c r="BA30" i="31"/>
  <c r="BB30" i="31"/>
  <c r="AV31" i="31"/>
  <c r="AW31" i="31"/>
  <c r="AX31" i="31"/>
  <c r="AY31" i="31"/>
  <c r="AZ31" i="31"/>
  <c r="BA31" i="31"/>
  <c r="BB31" i="31"/>
  <c r="AV32" i="31"/>
  <c r="AW32" i="31"/>
  <c r="AX32" i="31"/>
  <c r="AY32" i="31"/>
  <c r="AZ32" i="31"/>
  <c r="BA32" i="31"/>
  <c r="BB32" i="31"/>
  <c r="AV33" i="31"/>
  <c r="AW33" i="31"/>
  <c r="AX33" i="31"/>
  <c r="AY33" i="31"/>
  <c r="AZ33" i="31"/>
  <c r="BA33" i="31"/>
  <c r="BB33" i="31"/>
  <c r="AV34" i="31"/>
  <c r="AW34" i="31"/>
  <c r="AX34" i="31"/>
  <c r="AY34" i="31"/>
  <c r="AZ34" i="31"/>
  <c r="BA34" i="31"/>
  <c r="BB34" i="31"/>
  <c r="AV35" i="31"/>
  <c r="AW35" i="31"/>
  <c r="AX35" i="31"/>
  <c r="AY35" i="31"/>
  <c r="AZ35" i="31"/>
  <c r="BA35" i="31"/>
  <c r="BB35" i="31"/>
  <c r="BB11" i="31"/>
  <c r="BA11" i="31"/>
  <c r="AZ11" i="31"/>
  <c r="AY11" i="31"/>
  <c r="AX11" i="31"/>
  <c r="AW11" i="31"/>
  <c r="AV11" i="31"/>
  <c r="BB10" i="31"/>
  <c r="BA10" i="31"/>
  <c r="AZ10" i="31"/>
  <c r="AY10" i="31"/>
  <c r="AX10" i="31"/>
  <c r="AW10" i="31"/>
  <c r="AV10" i="31"/>
  <c r="BB9" i="31"/>
  <c r="BA9" i="31"/>
  <c r="AZ9" i="31"/>
  <c r="AY9" i="31"/>
  <c r="AX9" i="31"/>
  <c r="AW9" i="31"/>
  <c r="AV9" i="31"/>
  <c r="BB8" i="31"/>
  <c r="BA8" i="31"/>
  <c r="AZ8" i="31"/>
  <c r="AY8" i="31"/>
  <c r="AX8" i="31"/>
  <c r="AW8" i="31"/>
  <c r="AV8" i="31"/>
  <c r="BB7" i="31"/>
  <c r="BA7" i="31"/>
  <c r="AZ7" i="31"/>
  <c r="AY7" i="31"/>
  <c r="AX7" i="31"/>
  <c r="AW7" i="31"/>
  <c r="AV7" i="31"/>
  <c r="BB6" i="31"/>
  <c r="BA6" i="31"/>
  <c r="AZ6" i="31"/>
  <c r="AY6" i="31"/>
  <c r="AX6" i="31"/>
  <c r="AW6" i="31"/>
  <c r="AV6" i="31"/>
  <c r="BB5" i="31"/>
  <c r="BA5" i="31"/>
  <c r="AZ5" i="31"/>
  <c r="AY5" i="31"/>
  <c r="AX5" i="31"/>
  <c r="AW5" i="31"/>
  <c r="AV5" i="31"/>
  <c r="BF9" i="30"/>
  <c r="BF10" i="30"/>
  <c r="BF11" i="30"/>
  <c r="BF12" i="30"/>
  <c r="BF13" i="30"/>
  <c r="BF14" i="30"/>
  <c r="BF15" i="30"/>
  <c r="BF16" i="30"/>
  <c r="BF17" i="30"/>
  <c r="BF18" i="30"/>
  <c r="BF19" i="30"/>
  <c r="BF20" i="30"/>
  <c r="BF21" i="30"/>
  <c r="BF22" i="30"/>
  <c r="BF23" i="30"/>
  <c r="BF24" i="30"/>
  <c r="BF25" i="30"/>
  <c r="BF26" i="30"/>
  <c r="BF27" i="30"/>
  <c r="BF28" i="30"/>
  <c r="BF29" i="30"/>
  <c r="BF30" i="30"/>
  <c r="BF31" i="30"/>
  <c r="BF32" i="30"/>
  <c r="BF33" i="30"/>
  <c r="BF34" i="30"/>
  <c r="BF35" i="30"/>
  <c r="BF36" i="30"/>
  <c r="BF8" i="30"/>
  <c r="BF7" i="30"/>
  <c r="BF6" i="30"/>
  <c r="BF5" i="30"/>
  <c r="BD11" i="30"/>
  <c r="BD12" i="30"/>
  <c r="BD13" i="30"/>
  <c r="BD14" i="30"/>
  <c r="BD15" i="30"/>
  <c r="BD16" i="30"/>
  <c r="BD17" i="30"/>
  <c r="BD18" i="30"/>
  <c r="BD19" i="30"/>
  <c r="BD20" i="30"/>
  <c r="BD21" i="30"/>
  <c r="BD22" i="30"/>
  <c r="BD23" i="30"/>
  <c r="BD24" i="30"/>
  <c r="BD25" i="30"/>
  <c r="BD26" i="30"/>
  <c r="BD27" i="30"/>
  <c r="BD28" i="30"/>
  <c r="BD29" i="30"/>
  <c r="BD30" i="30"/>
  <c r="BD31" i="30"/>
  <c r="BD32" i="30"/>
  <c r="BD33" i="30"/>
  <c r="BD34" i="30"/>
  <c r="BD35" i="30"/>
  <c r="BD36" i="30"/>
  <c r="BD10" i="30"/>
  <c r="BD9" i="30"/>
  <c r="BD8" i="30"/>
  <c r="BD7" i="30"/>
  <c r="BD6" i="30"/>
  <c r="BD5" i="30"/>
  <c r="AV11" i="30"/>
  <c r="AW11" i="30"/>
  <c r="AX11" i="30"/>
  <c r="AY11" i="30"/>
  <c r="AZ11" i="30"/>
  <c r="BA11" i="30"/>
  <c r="BB11" i="30"/>
  <c r="AV12" i="30"/>
  <c r="AW12" i="30"/>
  <c r="AX12" i="30"/>
  <c r="AY12" i="30"/>
  <c r="AZ12" i="30"/>
  <c r="BA12" i="30"/>
  <c r="BB12" i="30"/>
  <c r="AV13" i="30"/>
  <c r="AW13" i="30"/>
  <c r="AX13" i="30"/>
  <c r="AY13" i="30"/>
  <c r="AZ13" i="30"/>
  <c r="BA13" i="30"/>
  <c r="BB13" i="30"/>
  <c r="AV14" i="30"/>
  <c r="AW14" i="30"/>
  <c r="AX14" i="30"/>
  <c r="AY14" i="30"/>
  <c r="AZ14" i="30"/>
  <c r="BA14" i="30"/>
  <c r="BB14" i="30"/>
  <c r="AV15" i="30"/>
  <c r="AW15" i="30"/>
  <c r="AX15" i="30"/>
  <c r="AY15" i="30"/>
  <c r="AZ15" i="30"/>
  <c r="BA15" i="30"/>
  <c r="BB15" i="30"/>
  <c r="AV16" i="30"/>
  <c r="AW16" i="30"/>
  <c r="AX16" i="30"/>
  <c r="AY16" i="30"/>
  <c r="AZ16" i="30"/>
  <c r="BA16" i="30"/>
  <c r="BB16" i="30"/>
  <c r="AV17" i="30"/>
  <c r="AW17" i="30"/>
  <c r="AX17" i="30"/>
  <c r="AY17" i="30"/>
  <c r="AZ17" i="30"/>
  <c r="BA17" i="30"/>
  <c r="BB17" i="30"/>
  <c r="AV18" i="30"/>
  <c r="AW18" i="30"/>
  <c r="AX18" i="30"/>
  <c r="AY18" i="30"/>
  <c r="AZ18" i="30"/>
  <c r="BA18" i="30"/>
  <c r="BB18" i="30"/>
  <c r="AV19" i="30"/>
  <c r="AW19" i="30"/>
  <c r="AX19" i="30"/>
  <c r="AY19" i="30"/>
  <c r="AZ19" i="30"/>
  <c r="BA19" i="30"/>
  <c r="BB19" i="30"/>
  <c r="AV20" i="30"/>
  <c r="AW20" i="30"/>
  <c r="AX20" i="30"/>
  <c r="AY20" i="30"/>
  <c r="AZ20" i="30"/>
  <c r="BA20" i="30"/>
  <c r="BB20" i="30"/>
  <c r="AV21" i="30"/>
  <c r="AW21" i="30"/>
  <c r="AX21" i="30"/>
  <c r="AY21" i="30"/>
  <c r="AZ21" i="30"/>
  <c r="BA21" i="30"/>
  <c r="BB21" i="30"/>
  <c r="AV22" i="30"/>
  <c r="AW22" i="30"/>
  <c r="AX22" i="30"/>
  <c r="AY22" i="30"/>
  <c r="AZ22" i="30"/>
  <c r="BA22" i="30"/>
  <c r="BB22" i="30"/>
  <c r="AV23" i="30"/>
  <c r="AW23" i="30"/>
  <c r="AX23" i="30"/>
  <c r="AY23" i="30"/>
  <c r="AZ23" i="30"/>
  <c r="BA23" i="30"/>
  <c r="BB23" i="30"/>
  <c r="AV24" i="30"/>
  <c r="AW24" i="30"/>
  <c r="AX24" i="30"/>
  <c r="AY24" i="30"/>
  <c r="AZ24" i="30"/>
  <c r="BA24" i="30"/>
  <c r="BB24" i="30"/>
  <c r="AV25" i="30"/>
  <c r="AW25" i="30"/>
  <c r="AX25" i="30"/>
  <c r="AY25" i="30"/>
  <c r="AZ25" i="30"/>
  <c r="BA25" i="30"/>
  <c r="BB25" i="30"/>
  <c r="AV26" i="30"/>
  <c r="AW26" i="30"/>
  <c r="AX26" i="30"/>
  <c r="AY26" i="30"/>
  <c r="AZ26" i="30"/>
  <c r="BA26" i="30"/>
  <c r="BB26" i="30"/>
  <c r="AV27" i="30"/>
  <c r="AW27" i="30"/>
  <c r="AX27" i="30"/>
  <c r="AY27" i="30"/>
  <c r="AZ27" i="30"/>
  <c r="BA27" i="30"/>
  <c r="BB27" i="30"/>
  <c r="AV28" i="30"/>
  <c r="AW28" i="30"/>
  <c r="AX28" i="30"/>
  <c r="AY28" i="30"/>
  <c r="AZ28" i="30"/>
  <c r="BA28" i="30"/>
  <c r="BB28" i="30"/>
  <c r="AV29" i="30"/>
  <c r="AW29" i="30"/>
  <c r="AX29" i="30"/>
  <c r="AY29" i="30"/>
  <c r="AZ29" i="30"/>
  <c r="BA29" i="30"/>
  <c r="BB29" i="30"/>
  <c r="AV30" i="30"/>
  <c r="AW30" i="30"/>
  <c r="AX30" i="30"/>
  <c r="AY30" i="30"/>
  <c r="AZ30" i="30"/>
  <c r="BA30" i="30"/>
  <c r="BB30" i="30"/>
  <c r="AV31" i="30"/>
  <c r="AW31" i="30"/>
  <c r="AX31" i="30"/>
  <c r="AY31" i="30"/>
  <c r="AZ31" i="30"/>
  <c r="BA31" i="30"/>
  <c r="BB31" i="30"/>
  <c r="AV32" i="30"/>
  <c r="AW32" i="30"/>
  <c r="AX32" i="30"/>
  <c r="AY32" i="30"/>
  <c r="AZ32" i="30"/>
  <c r="BA32" i="30"/>
  <c r="BB32" i="30"/>
  <c r="AV33" i="30"/>
  <c r="AW33" i="30"/>
  <c r="AX33" i="30"/>
  <c r="AY33" i="30"/>
  <c r="AZ33" i="30"/>
  <c r="BA33" i="30"/>
  <c r="BB33" i="30"/>
  <c r="AV34" i="30"/>
  <c r="AW34" i="30"/>
  <c r="AX34" i="30"/>
  <c r="AY34" i="30"/>
  <c r="AZ34" i="30"/>
  <c r="BA34" i="30"/>
  <c r="BB34" i="30"/>
  <c r="AV35" i="30"/>
  <c r="AW35" i="30"/>
  <c r="AX35" i="30"/>
  <c r="AY35" i="30"/>
  <c r="AZ35" i="30"/>
  <c r="BA35" i="30"/>
  <c r="BB35" i="30"/>
  <c r="AV36" i="30"/>
  <c r="AW36" i="30"/>
  <c r="AX36" i="30"/>
  <c r="AY36" i="30"/>
  <c r="AZ36" i="30"/>
  <c r="BA36" i="30"/>
  <c r="BB36" i="30"/>
  <c r="BB10" i="30"/>
  <c r="BA10" i="30"/>
  <c r="AZ10" i="30"/>
  <c r="AY10" i="30"/>
  <c r="AX10" i="30"/>
  <c r="AW10" i="30"/>
  <c r="AV10" i="30"/>
  <c r="BB9" i="30"/>
  <c r="BA9" i="30"/>
  <c r="AZ9" i="30"/>
  <c r="AY9" i="30"/>
  <c r="AX9" i="30"/>
  <c r="AW9" i="30"/>
  <c r="AV9" i="30"/>
  <c r="BB8" i="30"/>
  <c r="BA8" i="30"/>
  <c r="AZ8" i="30"/>
  <c r="AY8" i="30"/>
  <c r="AX8" i="30"/>
  <c r="AW8" i="30"/>
  <c r="AV8" i="30"/>
  <c r="BB7" i="30"/>
  <c r="BA7" i="30"/>
  <c r="AZ7" i="30"/>
  <c r="AY7" i="30"/>
  <c r="AX7" i="30"/>
  <c r="AW7" i="30"/>
  <c r="AV7" i="30"/>
  <c r="BB6" i="30"/>
  <c r="BA6" i="30"/>
  <c r="AZ6" i="30"/>
  <c r="AY6" i="30"/>
  <c r="AX6" i="30"/>
  <c r="AW6" i="30"/>
  <c r="AV6" i="30"/>
  <c r="BB5" i="30"/>
  <c r="BA5" i="30"/>
  <c r="AZ5" i="30"/>
  <c r="AY5" i="30"/>
  <c r="AX5" i="30"/>
  <c r="AW5" i="30"/>
  <c r="AV5" i="30"/>
  <c r="BF9" i="23"/>
  <c r="BF10" i="23"/>
  <c r="BF11" i="23"/>
  <c r="BF12" i="23"/>
  <c r="BF13" i="23"/>
  <c r="BF14" i="23"/>
  <c r="BF15" i="23"/>
  <c r="BF16" i="23"/>
  <c r="BF17" i="23"/>
  <c r="BF18" i="23"/>
  <c r="BF19" i="23"/>
  <c r="BF20" i="23"/>
  <c r="BF21" i="23"/>
  <c r="BF22" i="23"/>
  <c r="BF23" i="23"/>
  <c r="BF24" i="23"/>
  <c r="BF25" i="23"/>
  <c r="BF26" i="23"/>
  <c r="BF27" i="23"/>
  <c r="BF28" i="23"/>
  <c r="BF29" i="23"/>
  <c r="BF30" i="23"/>
  <c r="BF31" i="23"/>
  <c r="BF32" i="23"/>
  <c r="BF33" i="23"/>
  <c r="BF34" i="23"/>
  <c r="BF35" i="23"/>
  <c r="BF36" i="23"/>
  <c r="BF37" i="23"/>
  <c r="BF38" i="23"/>
  <c r="BF39" i="23"/>
  <c r="BF40" i="23"/>
  <c r="BF41" i="23"/>
  <c r="BF42" i="23"/>
  <c r="BF43" i="23"/>
  <c r="BF44" i="23"/>
  <c r="BF45" i="23"/>
  <c r="BF46" i="23"/>
  <c r="BF47" i="23"/>
  <c r="BF48" i="23"/>
  <c r="BF49" i="23"/>
  <c r="BF50" i="23"/>
  <c r="BF51" i="23"/>
  <c r="BF52" i="23"/>
  <c r="BF53" i="23"/>
  <c r="BF54" i="23"/>
  <c r="BF55" i="23"/>
  <c r="BF56" i="23"/>
  <c r="BF57" i="23"/>
  <c r="BF58" i="23"/>
  <c r="BF59" i="23"/>
  <c r="BF60" i="23"/>
  <c r="BF61" i="23"/>
  <c r="BF62" i="23"/>
  <c r="BF63" i="23"/>
  <c r="BF64" i="23"/>
  <c r="BF65" i="23"/>
  <c r="BF8" i="23"/>
  <c r="BF7" i="23"/>
  <c r="BF6" i="23"/>
  <c r="BF5"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8" i="23"/>
  <c r="BD7" i="23"/>
  <c r="BD6" i="23"/>
  <c r="BD5" i="23"/>
  <c r="AV13" i="23"/>
  <c r="AW13" i="23"/>
  <c r="AX13" i="23"/>
  <c r="AY13" i="23"/>
  <c r="AZ13" i="23"/>
  <c r="BA13" i="23"/>
  <c r="BB13" i="23"/>
  <c r="AV14" i="23"/>
  <c r="AW14" i="23"/>
  <c r="AX14" i="23"/>
  <c r="AY14" i="23"/>
  <c r="AZ14" i="23"/>
  <c r="BA14" i="23"/>
  <c r="BB14" i="23"/>
  <c r="AV15" i="23"/>
  <c r="AW15" i="23"/>
  <c r="AX15" i="23"/>
  <c r="AY15" i="23"/>
  <c r="AZ15" i="23"/>
  <c r="BA15" i="23"/>
  <c r="BB15" i="23"/>
  <c r="AV16" i="23"/>
  <c r="AW16" i="23"/>
  <c r="AX16" i="23"/>
  <c r="AY16" i="23"/>
  <c r="AZ16" i="23"/>
  <c r="BA16" i="23"/>
  <c r="BB16" i="23"/>
  <c r="AV17" i="23"/>
  <c r="AW17" i="23"/>
  <c r="AX17" i="23"/>
  <c r="AY17" i="23"/>
  <c r="AZ17" i="23"/>
  <c r="BA17" i="23"/>
  <c r="BB17" i="23"/>
  <c r="AV18" i="23"/>
  <c r="AW18" i="23"/>
  <c r="AX18" i="23"/>
  <c r="AY18" i="23"/>
  <c r="AZ18" i="23"/>
  <c r="BA18" i="23"/>
  <c r="BB18" i="23"/>
  <c r="AV19" i="23"/>
  <c r="AW19" i="23"/>
  <c r="AX19" i="23"/>
  <c r="AY19" i="23"/>
  <c r="AZ19" i="23"/>
  <c r="BA19" i="23"/>
  <c r="BB19" i="23"/>
  <c r="AV20" i="23"/>
  <c r="AW20" i="23"/>
  <c r="AX20" i="23"/>
  <c r="AY20" i="23"/>
  <c r="AZ20" i="23"/>
  <c r="BA20" i="23"/>
  <c r="BB20" i="23"/>
  <c r="AV21" i="23"/>
  <c r="AW21" i="23"/>
  <c r="AX21" i="23"/>
  <c r="AY21" i="23"/>
  <c r="AZ21" i="23"/>
  <c r="BA21" i="23"/>
  <c r="BB21" i="23"/>
  <c r="AV22" i="23"/>
  <c r="AW22" i="23"/>
  <c r="AX22" i="23"/>
  <c r="AY22" i="23"/>
  <c r="AZ22" i="23"/>
  <c r="BA22" i="23"/>
  <c r="BB22" i="23"/>
  <c r="AV23" i="23"/>
  <c r="AW23" i="23"/>
  <c r="AX23" i="23"/>
  <c r="AY23" i="23"/>
  <c r="AZ23" i="23"/>
  <c r="BA23" i="23"/>
  <c r="BB23" i="23"/>
  <c r="AV24" i="23"/>
  <c r="AW24" i="23"/>
  <c r="AX24" i="23"/>
  <c r="AY24" i="23"/>
  <c r="AZ24" i="23"/>
  <c r="BA24" i="23"/>
  <c r="BB24" i="23"/>
  <c r="AV25" i="23"/>
  <c r="AW25" i="23"/>
  <c r="AX25" i="23"/>
  <c r="AY25" i="23"/>
  <c r="AZ25" i="23"/>
  <c r="BA25" i="23"/>
  <c r="BB25" i="23"/>
  <c r="AV26" i="23"/>
  <c r="AW26" i="23"/>
  <c r="AX26" i="23"/>
  <c r="AY26" i="23"/>
  <c r="AZ26" i="23"/>
  <c r="BA26" i="23"/>
  <c r="BB26" i="23"/>
  <c r="AV27" i="23"/>
  <c r="AW27" i="23"/>
  <c r="AX27" i="23"/>
  <c r="AY27" i="23"/>
  <c r="AZ27" i="23"/>
  <c r="BA27" i="23"/>
  <c r="BB27" i="23"/>
  <c r="AV28" i="23"/>
  <c r="AW28" i="23"/>
  <c r="AX28" i="23"/>
  <c r="AY28" i="23"/>
  <c r="AZ28" i="23"/>
  <c r="BA28" i="23"/>
  <c r="BB28" i="23"/>
  <c r="AV29" i="23"/>
  <c r="AW29" i="23"/>
  <c r="AX29" i="23"/>
  <c r="AY29" i="23"/>
  <c r="AZ29" i="23"/>
  <c r="BA29" i="23"/>
  <c r="BB29" i="23"/>
  <c r="AV30" i="23"/>
  <c r="AW30" i="23"/>
  <c r="AX30" i="23"/>
  <c r="AY30" i="23"/>
  <c r="AZ30" i="23"/>
  <c r="BA30" i="23"/>
  <c r="BB30" i="23"/>
  <c r="AV31" i="23"/>
  <c r="AW31" i="23"/>
  <c r="AX31" i="23"/>
  <c r="AY31" i="23"/>
  <c r="AZ31" i="23"/>
  <c r="BA31" i="23"/>
  <c r="BB31" i="23"/>
  <c r="AV32" i="23"/>
  <c r="AW32" i="23"/>
  <c r="AX32" i="23"/>
  <c r="AY32" i="23"/>
  <c r="AZ32" i="23"/>
  <c r="BA32" i="23"/>
  <c r="BB32" i="23"/>
  <c r="AV33" i="23"/>
  <c r="AW33" i="23"/>
  <c r="AX33" i="23"/>
  <c r="AY33" i="23"/>
  <c r="AZ33" i="23"/>
  <c r="BA33" i="23"/>
  <c r="BB33" i="23"/>
  <c r="AV34" i="23"/>
  <c r="AW34" i="23"/>
  <c r="AX34" i="23"/>
  <c r="AY34" i="23"/>
  <c r="AZ34" i="23"/>
  <c r="BA34" i="23"/>
  <c r="BB34" i="23"/>
  <c r="AV35" i="23"/>
  <c r="AW35" i="23"/>
  <c r="AX35" i="23"/>
  <c r="AY35" i="23"/>
  <c r="AZ35" i="23"/>
  <c r="BA35" i="23"/>
  <c r="BB35" i="23"/>
  <c r="AV36" i="23"/>
  <c r="AW36" i="23"/>
  <c r="AX36" i="23"/>
  <c r="AY36" i="23"/>
  <c r="AZ36" i="23"/>
  <c r="BA36" i="23"/>
  <c r="BB36" i="23"/>
  <c r="AV37" i="23"/>
  <c r="AW37" i="23"/>
  <c r="AX37" i="23"/>
  <c r="AY37" i="23"/>
  <c r="AZ37" i="23"/>
  <c r="BA37" i="23"/>
  <c r="BB37" i="23"/>
  <c r="AV38" i="23"/>
  <c r="AW38" i="23"/>
  <c r="AX38" i="23"/>
  <c r="AY38" i="23"/>
  <c r="AZ38" i="23"/>
  <c r="BA38" i="23"/>
  <c r="BB38" i="23"/>
  <c r="AV39" i="23"/>
  <c r="AW39" i="23"/>
  <c r="AX39" i="23"/>
  <c r="AY39" i="23"/>
  <c r="AZ39" i="23"/>
  <c r="BA39" i="23"/>
  <c r="BB39" i="23"/>
  <c r="AV40" i="23"/>
  <c r="AW40" i="23"/>
  <c r="AX40" i="23"/>
  <c r="AY40" i="23"/>
  <c r="AZ40" i="23"/>
  <c r="BA40" i="23"/>
  <c r="BB40" i="23"/>
  <c r="AV41" i="23"/>
  <c r="AW41" i="23"/>
  <c r="AX41" i="23"/>
  <c r="AY41" i="23"/>
  <c r="AZ41" i="23"/>
  <c r="BA41" i="23"/>
  <c r="BB41" i="23"/>
  <c r="AV42" i="23"/>
  <c r="AW42" i="23"/>
  <c r="AX42" i="23"/>
  <c r="AY42" i="23"/>
  <c r="AZ42" i="23"/>
  <c r="BA42" i="23"/>
  <c r="BB42" i="23"/>
  <c r="AV43" i="23"/>
  <c r="AW43" i="23"/>
  <c r="AX43" i="23"/>
  <c r="AY43" i="23"/>
  <c r="AZ43" i="23"/>
  <c r="BA43" i="23"/>
  <c r="BB43" i="23"/>
  <c r="AV44" i="23"/>
  <c r="AW44" i="23"/>
  <c r="AX44" i="23"/>
  <c r="AY44" i="23"/>
  <c r="AZ44" i="23"/>
  <c r="BA44" i="23"/>
  <c r="BB44" i="23"/>
  <c r="AV45" i="23"/>
  <c r="AW45" i="23"/>
  <c r="AX45" i="23"/>
  <c r="AY45" i="23"/>
  <c r="AZ45" i="23"/>
  <c r="BA45" i="23"/>
  <c r="BB45" i="23"/>
  <c r="AV46" i="23"/>
  <c r="AW46" i="23"/>
  <c r="AX46" i="23"/>
  <c r="AY46" i="23"/>
  <c r="AZ46" i="23"/>
  <c r="BA46" i="23"/>
  <c r="BB46" i="23"/>
  <c r="AV47" i="23"/>
  <c r="AW47" i="23"/>
  <c r="AX47" i="23"/>
  <c r="AY47" i="23"/>
  <c r="AZ47" i="23"/>
  <c r="BA47" i="23"/>
  <c r="BB47" i="23"/>
  <c r="AV48" i="23"/>
  <c r="AW48" i="23"/>
  <c r="AX48" i="23"/>
  <c r="AY48" i="23"/>
  <c r="AZ48" i="23"/>
  <c r="BA48" i="23"/>
  <c r="BB48" i="23"/>
  <c r="AV49" i="23"/>
  <c r="AW49" i="23"/>
  <c r="AX49" i="23"/>
  <c r="AY49" i="23"/>
  <c r="AZ49" i="23"/>
  <c r="BA49" i="23"/>
  <c r="BB49" i="23"/>
  <c r="AV50" i="23"/>
  <c r="AW50" i="23"/>
  <c r="AX50" i="23"/>
  <c r="AY50" i="23"/>
  <c r="AZ50" i="23"/>
  <c r="BA50" i="23"/>
  <c r="BB50" i="23"/>
  <c r="AV51" i="23"/>
  <c r="AW51" i="23"/>
  <c r="AX51" i="23"/>
  <c r="AY51" i="23"/>
  <c r="AZ51" i="23"/>
  <c r="BA51" i="23"/>
  <c r="BB51" i="23"/>
  <c r="AV52" i="23"/>
  <c r="AW52" i="23"/>
  <c r="AX52" i="23"/>
  <c r="AY52" i="23"/>
  <c r="AZ52" i="23"/>
  <c r="BA52" i="23"/>
  <c r="BB52" i="23"/>
  <c r="AV53" i="23"/>
  <c r="AW53" i="23"/>
  <c r="AX53" i="23"/>
  <c r="AY53" i="23"/>
  <c r="AZ53" i="23"/>
  <c r="BA53" i="23"/>
  <c r="BB53" i="23"/>
  <c r="AV54" i="23"/>
  <c r="AW54" i="23"/>
  <c r="AX54" i="23"/>
  <c r="AY54" i="23"/>
  <c r="AZ54" i="23"/>
  <c r="BA54" i="23"/>
  <c r="BB54" i="23"/>
  <c r="AV55" i="23"/>
  <c r="AW55" i="23"/>
  <c r="AX55" i="23"/>
  <c r="AY55" i="23"/>
  <c r="AZ55" i="23"/>
  <c r="BA55" i="23"/>
  <c r="BB55" i="23"/>
  <c r="AV56" i="23"/>
  <c r="AW56" i="23"/>
  <c r="AX56" i="23"/>
  <c r="AY56" i="23"/>
  <c r="AZ56" i="23"/>
  <c r="BA56" i="23"/>
  <c r="BB56" i="23"/>
  <c r="AV57" i="23"/>
  <c r="AW57" i="23"/>
  <c r="AX57" i="23"/>
  <c r="AY57" i="23"/>
  <c r="AZ57" i="23"/>
  <c r="BA57" i="23"/>
  <c r="BB57" i="23"/>
  <c r="AV58" i="23"/>
  <c r="AW58" i="23"/>
  <c r="AX58" i="23"/>
  <c r="AY58" i="23"/>
  <c r="AZ58" i="23"/>
  <c r="BA58" i="23"/>
  <c r="BB58" i="23"/>
  <c r="AV59" i="23"/>
  <c r="AW59" i="23"/>
  <c r="AX59" i="23"/>
  <c r="AY59" i="23"/>
  <c r="AZ59" i="23"/>
  <c r="BA59" i="23"/>
  <c r="BB59" i="23"/>
  <c r="AV60" i="23"/>
  <c r="AW60" i="23"/>
  <c r="AX60" i="23"/>
  <c r="AY60" i="23"/>
  <c r="AZ60" i="23"/>
  <c r="BA60" i="23"/>
  <c r="BB60" i="23"/>
  <c r="AV61" i="23"/>
  <c r="AW61" i="23"/>
  <c r="AX61" i="23"/>
  <c r="AY61" i="23"/>
  <c r="AZ61" i="23"/>
  <c r="BA61" i="23"/>
  <c r="BB61" i="23"/>
  <c r="AV62" i="23"/>
  <c r="AW62" i="23"/>
  <c r="AX62" i="23"/>
  <c r="AY62" i="23"/>
  <c r="AZ62" i="23"/>
  <c r="BA62" i="23"/>
  <c r="BB62" i="23"/>
  <c r="AV63" i="23"/>
  <c r="AW63" i="23"/>
  <c r="AX63" i="23"/>
  <c r="AY63" i="23"/>
  <c r="AZ63" i="23"/>
  <c r="BA63" i="23"/>
  <c r="BB63" i="23"/>
  <c r="AV64" i="23"/>
  <c r="AW64" i="23"/>
  <c r="AX64" i="23"/>
  <c r="AY64" i="23"/>
  <c r="AZ64" i="23"/>
  <c r="BA64" i="23"/>
  <c r="BB64" i="23"/>
  <c r="AV65" i="23"/>
  <c r="AW65" i="23"/>
  <c r="AX65" i="23"/>
  <c r="AY65" i="23"/>
  <c r="AZ65" i="23"/>
  <c r="BA65" i="23"/>
  <c r="BB65" i="23"/>
  <c r="BB12" i="23"/>
  <c r="BA12" i="23"/>
  <c r="AZ12" i="23"/>
  <c r="AY12" i="23"/>
  <c r="AX12" i="23"/>
  <c r="AW12" i="23"/>
  <c r="AV12" i="23"/>
  <c r="BB11" i="23"/>
  <c r="BA11" i="23"/>
  <c r="AZ11" i="23"/>
  <c r="AY11" i="23"/>
  <c r="AX11" i="23"/>
  <c r="AW11" i="23"/>
  <c r="AV11" i="23"/>
  <c r="BB10" i="23"/>
  <c r="BA10" i="23"/>
  <c r="AZ10" i="23"/>
  <c r="AY10" i="23"/>
  <c r="AX10" i="23"/>
  <c r="AW10" i="23"/>
  <c r="AV10" i="23"/>
  <c r="BB9" i="23"/>
  <c r="BA9" i="23"/>
  <c r="AZ9" i="23"/>
  <c r="AY9" i="23"/>
  <c r="AX9" i="23"/>
  <c r="AW9" i="23"/>
  <c r="AV9" i="23"/>
  <c r="BB8" i="23"/>
  <c r="BA8" i="23"/>
  <c r="AZ8" i="23"/>
  <c r="AY8" i="23"/>
  <c r="AX8" i="23"/>
  <c r="AW8" i="23"/>
  <c r="AV8" i="23"/>
  <c r="BB7" i="23"/>
  <c r="BA7" i="23"/>
  <c r="AZ7" i="23"/>
  <c r="AY7" i="23"/>
  <c r="AX7" i="23"/>
  <c r="AW7" i="23"/>
  <c r="AV7" i="23"/>
  <c r="BB6" i="23"/>
  <c r="BA6" i="23"/>
  <c r="AZ6" i="23"/>
  <c r="AY6" i="23"/>
  <c r="AX6" i="23"/>
  <c r="AW6" i="23"/>
  <c r="AV6" i="23"/>
  <c r="BB5" i="23"/>
  <c r="BA5" i="23"/>
  <c r="AZ5" i="23"/>
  <c r="AY5" i="23"/>
  <c r="AX5" i="23"/>
  <c r="AW5" i="23"/>
  <c r="AV5" i="23"/>
  <c r="BF8" i="54"/>
  <c r="BF9" i="54"/>
  <c r="BF10" i="54"/>
  <c r="BF11" i="54"/>
  <c r="BF12" i="54"/>
  <c r="BF13" i="54"/>
  <c r="BF14" i="54"/>
  <c r="BF15" i="54"/>
  <c r="BF16" i="54"/>
  <c r="BF17" i="54"/>
  <c r="BF18" i="54"/>
  <c r="BF19" i="54"/>
  <c r="BF20" i="54"/>
  <c r="BF21" i="54"/>
  <c r="BF22" i="54"/>
  <c r="BF23" i="54"/>
  <c r="BF24" i="54"/>
  <c r="BF25" i="54"/>
  <c r="BF26" i="54"/>
  <c r="BF27" i="54"/>
  <c r="BF28" i="54"/>
  <c r="BF29" i="54"/>
  <c r="BF30" i="54"/>
  <c r="BF31" i="54"/>
  <c r="BF32" i="54"/>
  <c r="BF33" i="54"/>
  <c r="BF34" i="54"/>
  <c r="BF35" i="54"/>
  <c r="BF36" i="54"/>
  <c r="BF37" i="54"/>
  <c r="BF38" i="54"/>
  <c r="BF39" i="54"/>
  <c r="BF40" i="54"/>
  <c r="BF41" i="54"/>
  <c r="BF42" i="54"/>
  <c r="BF43" i="54"/>
  <c r="BF44" i="54"/>
  <c r="BF45" i="54"/>
  <c r="BF7" i="54"/>
  <c r="BF6" i="54"/>
  <c r="BF5" i="54"/>
  <c r="BD10" i="54"/>
  <c r="BD11" i="54"/>
  <c r="BD12" i="54"/>
  <c r="BD13" i="54"/>
  <c r="BD14" i="54"/>
  <c r="BD15" i="54"/>
  <c r="BD16" i="54"/>
  <c r="BD17" i="54"/>
  <c r="BD18" i="54"/>
  <c r="BD19" i="54"/>
  <c r="BD20" i="54"/>
  <c r="BD21" i="54"/>
  <c r="BD22" i="54"/>
  <c r="BD23" i="54"/>
  <c r="BD24" i="54"/>
  <c r="BD25" i="54"/>
  <c r="BD26" i="54"/>
  <c r="BD27" i="54"/>
  <c r="BD28" i="54"/>
  <c r="BD29" i="54"/>
  <c r="BD30" i="54"/>
  <c r="BD31" i="54"/>
  <c r="BD32" i="54"/>
  <c r="BD33" i="54"/>
  <c r="BD34" i="54"/>
  <c r="BD35" i="54"/>
  <c r="BD36" i="54"/>
  <c r="BD37" i="54"/>
  <c r="BD38" i="54"/>
  <c r="BD39" i="54"/>
  <c r="BD40" i="54"/>
  <c r="BD41" i="54"/>
  <c r="BD42" i="54"/>
  <c r="BD43" i="54"/>
  <c r="BD44" i="54"/>
  <c r="BD45" i="54"/>
  <c r="BD9" i="54"/>
  <c r="BD8" i="54"/>
  <c r="BD7" i="54"/>
  <c r="BD6" i="54"/>
  <c r="BD5" i="54"/>
  <c r="AV12" i="54"/>
  <c r="AW12" i="54"/>
  <c r="AX12" i="54"/>
  <c r="AY12" i="54"/>
  <c r="AZ12" i="54"/>
  <c r="BA12" i="54"/>
  <c r="BB12" i="54"/>
  <c r="AV13" i="54"/>
  <c r="AW13" i="54"/>
  <c r="AX13" i="54"/>
  <c r="AY13" i="54"/>
  <c r="AZ13" i="54"/>
  <c r="BA13" i="54"/>
  <c r="BB13" i="54"/>
  <c r="AV14" i="54"/>
  <c r="AW14" i="54"/>
  <c r="AX14" i="54"/>
  <c r="AY14" i="54"/>
  <c r="AZ14" i="54"/>
  <c r="BA14" i="54"/>
  <c r="BB14" i="54"/>
  <c r="AV15" i="54"/>
  <c r="AW15" i="54"/>
  <c r="AX15" i="54"/>
  <c r="AY15" i="54"/>
  <c r="AZ15" i="54"/>
  <c r="BA15" i="54"/>
  <c r="BB15" i="54"/>
  <c r="AV16" i="54"/>
  <c r="AW16" i="54"/>
  <c r="AX16" i="54"/>
  <c r="AY16" i="54"/>
  <c r="AZ16" i="54"/>
  <c r="BA16" i="54"/>
  <c r="BB16" i="54"/>
  <c r="AV17" i="54"/>
  <c r="AW17" i="54"/>
  <c r="AX17" i="54"/>
  <c r="AY17" i="54"/>
  <c r="AZ17" i="54"/>
  <c r="BA17" i="54"/>
  <c r="BB17" i="54"/>
  <c r="AV18" i="54"/>
  <c r="AW18" i="54"/>
  <c r="AX18" i="54"/>
  <c r="AY18" i="54"/>
  <c r="AZ18" i="54"/>
  <c r="BA18" i="54"/>
  <c r="BB18" i="54"/>
  <c r="AV19" i="54"/>
  <c r="AW19" i="54"/>
  <c r="AX19" i="54"/>
  <c r="AY19" i="54"/>
  <c r="AZ19" i="54"/>
  <c r="BA19" i="54"/>
  <c r="BB19" i="54"/>
  <c r="AV20" i="54"/>
  <c r="AW20" i="54"/>
  <c r="AX20" i="54"/>
  <c r="AY20" i="54"/>
  <c r="AZ20" i="54"/>
  <c r="BA20" i="54"/>
  <c r="BB20" i="54"/>
  <c r="AV21" i="54"/>
  <c r="AW21" i="54"/>
  <c r="AX21" i="54"/>
  <c r="AY21" i="54"/>
  <c r="AZ21" i="54"/>
  <c r="BA21" i="54"/>
  <c r="BB21" i="54"/>
  <c r="AV22" i="54"/>
  <c r="AW22" i="54"/>
  <c r="AX22" i="54"/>
  <c r="AY22" i="54"/>
  <c r="AZ22" i="54"/>
  <c r="BA22" i="54"/>
  <c r="BB22" i="54"/>
  <c r="AV23" i="54"/>
  <c r="AW23" i="54"/>
  <c r="AX23" i="54"/>
  <c r="AY23" i="54"/>
  <c r="AZ23" i="54"/>
  <c r="BA23" i="54"/>
  <c r="BB23" i="54"/>
  <c r="AV24" i="54"/>
  <c r="AW24" i="54"/>
  <c r="AX24" i="54"/>
  <c r="AY24" i="54"/>
  <c r="AZ24" i="54"/>
  <c r="BA24" i="54"/>
  <c r="BB24" i="54"/>
  <c r="AV25" i="54"/>
  <c r="AW25" i="54"/>
  <c r="AX25" i="54"/>
  <c r="AY25" i="54"/>
  <c r="AZ25" i="54"/>
  <c r="BA25" i="54"/>
  <c r="BB25" i="54"/>
  <c r="AV26" i="54"/>
  <c r="AW26" i="54"/>
  <c r="AX26" i="54"/>
  <c r="AY26" i="54"/>
  <c r="AZ26" i="54"/>
  <c r="BA26" i="54"/>
  <c r="BB26" i="54"/>
  <c r="AV27" i="54"/>
  <c r="AW27" i="54"/>
  <c r="AX27" i="54"/>
  <c r="AY27" i="54"/>
  <c r="AZ27" i="54"/>
  <c r="BA27" i="54"/>
  <c r="BB27" i="54"/>
  <c r="AV28" i="54"/>
  <c r="AW28" i="54"/>
  <c r="AX28" i="54"/>
  <c r="AY28" i="54"/>
  <c r="AZ28" i="54"/>
  <c r="BA28" i="54"/>
  <c r="BB28" i="54"/>
  <c r="AV29" i="54"/>
  <c r="AW29" i="54"/>
  <c r="AX29" i="54"/>
  <c r="AY29" i="54"/>
  <c r="AZ29" i="54"/>
  <c r="BA29" i="54"/>
  <c r="BB29" i="54"/>
  <c r="AV30" i="54"/>
  <c r="AW30" i="54"/>
  <c r="AX30" i="54"/>
  <c r="AY30" i="54"/>
  <c r="AZ30" i="54"/>
  <c r="BA30" i="54"/>
  <c r="BB30" i="54"/>
  <c r="AV31" i="54"/>
  <c r="AW31" i="54"/>
  <c r="AX31" i="54"/>
  <c r="AY31" i="54"/>
  <c r="AZ31" i="54"/>
  <c r="BA31" i="54"/>
  <c r="BB31" i="54"/>
  <c r="AV32" i="54"/>
  <c r="AW32" i="54"/>
  <c r="AX32" i="54"/>
  <c r="AY32" i="54"/>
  <c r="AZ32" i="54"/>
  <c r="BA32" i="54"/>
  <c r="BB32" i="54"/>
  <c r="AV33" i="54"/>
  <c r="AW33" i="54"/>
  <c r="AX33" i="54"/>
  <c r="AY33" i="54"/>
  <c r="AZ33" i="54"/>
  <c r="BA33" i="54"/>
  <c r="BB33" i="54"/>
  <c r="AV34" i="54"/>
  <c r="AW34" i="54"/>
  <c r="AX34" i="54"/>
  <c r="AY34" i="54"/>
  <c r="AZ34" i="54"/>
  <c r="BA34" i="54"/>
  <c r="BB34" i="54"/>
  <c r="AV35" i="54"/>
  <c r="AW35" i="54"/>
  <c r="AX35" i="54"/>
  <c r="AY35" i="54"/>
  <c r="AZ35" i="54"/>
  <c r="BA35" i="54"/>
  <c r="BB35" i="54"/>
  <c r="AV36" i="54"/>
  <c r="AW36" i="54"/>
  <c r="AX36" i="54"/>
  <c r="AY36" i="54"/>
  <c r="AZ36" i="54"/>
  <c r="BA36" i="54"/>
  <c r="BB36" i="54"/>
  <c r="AV37" i="54"/>
  <c r="AW37" i="54"/>
  <c r="AX37" i="54"/>
  <c r="AY37" i="54"/>
  <c r="AZ37" i="54"/>
  <c r="BA37" i="54"/>
  <c r="BB37" i="54"/>
  <c r="AV38" i="54"/>
  <c r="AW38" i="54"/>
  <c r="AX38" i="54"/>
  <c r="AY38" i="54"/>
  <c r="AZ38" i="54"/>
  <c r="BA38" i="54"/>
  <c r="BB38" i="54"/>
  <c r="AV39" i="54"/>
  <c r="AW39" i="54"/>
  <c r="AX39" i="54"/>
  <c r="AY39" i="54"/>
  <c r="AZ39" i="54"/>
  <c r="BA39" i="54"/>
  <c r="BB39" i="54"/>
  <c r="AV40" i="54"/>
  <c r="AW40" i="54"/>
  <c r="AX40" i="54"/>
  <c r="AY40" i="54"/>
  <c r="AZ40" i="54"/>
  <c r="BA40" i="54"/>
  <c r="BB40" i="54"/>
  <c r="AV41" i="54"/>
  <c r="AW41" i="54"/>
  <c r="AX41" i="54"/>
  <c r="AY41" i="54"/>
  <c r="AZ41" i="54"/>
  <c r="BA41" i="54"/>
  <c r="BB41" i="54"/>
  <c r="AV42" i="54"/>
  <c r="AW42" i="54"/>
  <c r="AX42" i="54"/>
  <c r="AY42" i="54"/>
  <c r="AZ42" i="54"/>
  <c r="BA42" i="54"/>
  <c r="BB42" i="54"/>
  <c r="AV43" i="54"/>
  <c r="AW43" i="54"/>
  <c r="AX43" i="54"/>
  <c r="AY43" i="54"/>
  <c r="AZ43" i="54"/>
  <c r="BA43" i="54"/>
  <c r="BB43" i="54"/>
  <c r="AV44" i="54"/>
  <c r="AW44" i="54"/>
  <c r="AX44" i="54"/>
  <c r="AY44" i="54"/>
  <c r="AZ44" i="54"/>
  <c r="BA44" i="54"/>
  <c r="BB44" i="54"/>
  <c r="AV45" i="54"/>
  <c r="AW45" i="54"/>
  <c r="AX45" i="54"/>
  <c r="AY45" i="54"/>
  <c r="AZ45" i="54"/>
  <c r="BA45" i="54"/>
  <c r="BB45" i="54"/>
  <c r="BB11" i="54"/>
  <c r="BA11" i="54"/>
  <c r="AZ11" i="54"/>
  <c r="AY11" i="54"/>
  <c r="AX11" i="54"/>
  <c r="AW11" i="54"/>
  <c r="AV11" i="54"/>
  <c r="BB10" i="54"/>
  <c r="BA10" i="54"/>
  <c r="AZ10" i="54"/>
  <c r="AY10" i="54"/>
  <c r="AX10" i="54"/>
  <c r="AW10" i="54"/>
  <c r="AV10" i="54"/>
  <c r="BB9" i="54"/>
  <c r="BA9" i="54"/>
  <c r="AZ9" i="54"/>
  <c r="AY9" i="54"/>
  <c r="AX9" i="54"/>
  <c r="AW9" i="54"/>
  <c r="AV9" i="54"/>
  <c r="BB8" i="54"/>
  <c r="BA8" i="54"/>
  <c r="AZ8" i="54"/>
  <c r="AY8" i="54"/>
  <c r="AX8" i="54"/>
  <c r="AW8" i="54"/>
  <c r="AV8" i="54"/>
  <c r="BB7" i="54"/>
  <c r="BA7" i="54"/>
  <c r="AZ7" i="54"/>
  <c r="AY7" i="54"/>
  <c r="AX7" i="54"/>
  <c r="AW7" i="54"/>
  <c r="AV7" i="54"/>
  <c r="BB6" i="54"/>
  <c r="BA6" i="54"/>
  <c r="AZ6" i="54"/>
  <c r="AY6" i="54"/>
  <c r="AX6" i="54"/>
  <c r="AW6" i="54"/>
  <c r="AV6" i="54"/>
  <c r="BB5" i="54"/>
  <c r="BA5" i="54"/>
  <c r="AZ5" i="54"/>
  <c r="AY5" i="54"/>
  <c r="AX5" i="54"/>
  <c r="AW5" i="54"/>
  <c r="AV5" i="54"/>
  <c r="BF10" i="28"/>
  <c r="BF11" i="28"/>
  <c r="BF12" i="28"/>
  <c r="BF13" i="28"/>
  <c r="BF14" i="28"/>
  <c r="BF15" i="28"/>
  <c r="BF16" i="28"/>
  <c r="BF17" i="28"/>
  <c r="BF18" i="28"/>
  <c r="BF19" i="28"/>
  <c r="BF20" i="28"/>
  <c r="BF21" i="28"/>
  <c r="BF22" i="28"/>
  <c r="BF23" i="28"/>
  <c r="BF24" i="28"/>
  <c r="BF25" i="28"/>
  <c r="BF26" i="28"/>
  <c r="BF27" i="28"/>
  <c r="BF28" i="28"/>
  <c r="BF29" i="28"/>
  <c r="BF30" i="28"/>
  <c r="BF31" i="28"/>
  <c r="BF32" i="28"/>
  <c r="BF33" i="28"/>
  <c r="BF34" i="28"/>
  <c r="BF35" i="28"/>
  <c r="BF36" i="28"/>
  <c r="BF37" i="28"/>
  <c r="BF38" i="28"/>
  <c r="BF39" i="28"/>
  <c r="BF9" i="28"/>
  <c r="BF8" i="28"/>
  <c r="BF7" i="28"/>
  <c r="BF6" i="28"/>
  <c r="BF5" i="28"/>
  <c r="BD11" i="28"/>
  <c r="BD12" i="28"/>
  <c r="BD13" i="28"/>
  <c r="BD14" i="28"/>
  <c r="BD15" i="28"/>
  <c r="BD16" i="28"/>
  <c r="BD17" i="28"/>
  <c r="BD18" i="28"/>
  <c r="BD19" i="28"/>
  <c r="BD20" i="28"/>
  <c r="BD21" i="28"/>
  <c r="BD22" i="28"/>
  <c r="BD23" i="28"/>
  <c r="BD24" i="28"/>
  <c r="BD25" i="28"/>
  <c r="BD26" i="28"/>
  <c r="BD27" i="28"/>
  <c r="BD28" i="28"/>
  <c r="BD29" i="28"/>
  <c r="BD30" i="28"/>
  <c r="BD31" i="28"/>
  <c r="BD32" i="28"/>
  <c r="BD33" i="28"/>
  <c r="BD34" i="28"/>
  <c r="BD35" i="28"/>
  <c r="BD36" i="28"/>
  <c r="BD37" i="28"/>
  <c r="BD38" i="28"/>
  <c r="BD39" i="28"/>
  <c r="BD10" i="28"/>
  <c r="BD9" i="28"/>
  <c r="BD8" i="28"/>
  <c r="BD7" i="28"/>
  <c r="BD6" i="28"/>
  <c r="BD5" i="28"/>
  <c r="AV11" i="28"/>
  <c r="AW11" i="28"/>
  <c r="AX11" i="28"/>
  <c r="AY11" i="28"/>
  <c r="AZ11" i="28"/>
  <c r="BA11" i="28"/>
  <c r="BB11" i="28"/>
  <c r="AV12" i="28"/>
  <c r="AW12" i="28"/>
  <c r="AX12" i="28"/>
  <c r="AY12" i="28"/>
  <c r="AZ12" i="28"/>
  <c r="BA12" i="28"/>
  <c r="BB12" i="28"/>
  <c r="AV13" i="28"/>
  <c r="AW13" i="28"/>
  <c r="AX13" i="28"/>
  <c r="AY13" i="28"/>
  <c r="AZ13" i="28"/>
  <c r="BA13" i="28"/>
  <c r="BB13" i="28"/>
  <c r="AV14" i="28"/>
  <c r="AW14" i="28"/>
  <c r="AX14" i="28"/>
  <c r="AY14" i="28"/>
  <c r="AZ14" i="28"/>
  <c r="BA14" i="28"/>
  <c r="BB14" i="28"/>
  <c r="AV15" i="28"/>
  <c r="AW15" i="28"/>
  <c r="AX15" i="28"/>
  <c r="AY15" i="28"/>
  <c r="AZ15" i="28"/>
  <c r="BA15" i="28"/>
  <c r="BB15" i="28"/>
  <c r="AV16" i="28"/>
  <c r="AW16" i="28"/>
  <c r="AX16" i="28"/>
  <c r="AY16" i="28"/>
  <c r="AZ16" i="28"/>
  <c r="BA16" i="28"/>
  <c r="BB16" i="28"/>
  <c r="AV17" i="28"/>
  <c r="AW17" i="28"/>
  <c r="AX17" i="28"/>
  <c r="AY17" i="28"/>
  <c r="AZ17" i="28"/>
  <c r="BA17" i="28"/>
  <c r="BB17" i="28"/>
  <c r="AV18" i="28"/>
  <c r="AW18" i="28"/>
  <c r="AX18" i="28"/>
  <c r="AY18" i="28"/>
  <c r="AZ18" i="28"/>
  <c r="BA18" i="28"/>
  <c r="BB18" i="28"/>
  <c r="AV19" i="28"/>
  <c r="AW19" i="28"/>
  <c r="AX19" i="28"/>
  <c r="AY19" i="28"/>
  <c r="AZ19" i="28"/>
  <c r="BA19" i="28"/>
  <c r="BB19" i="28"/>
  <c r="AV20" i="28"/>
  <c r="AW20" i="28"/>
  <c r="AX20" i="28"/>
  <c r="AY20" i="28"/>
  <c r="AZ20" i="28"/>
  <c r="BA20" i="28"/>
  <c r="BB20" i="28"/>
  <c r="AV21" i="28"/>
  <c r="AW21" i="28"/>
  <c r="AX21" i="28"/>
  <c r="AY21" i="28"/>
  <c r="AZ21" i="28"/>
  <c r="BA21" i="28"/>
  <c r="BB21" i="28"/>
  <c r="AV22" i="28"/>
  <c r="AW22" i="28"/>
  <c r="AX22" i="28"/>
  <c r="AY22" i="28"/>
  <c r="AZ22" i="28"/>
  <c r="BA22" i="28"/>
  <c r="BB22" i="28"/>
  <c r="AV23" i="28"/>
  <c r="AW23" i="28"/>
  <c r="AX23" i="28"/>
  <c r="AY23" i="28"/>
  <c r="AZ23" i="28"/>
  <c r="BA23" i="28"/>
  <c r="BB23" i="28"/>
  <c r="AV24" i="28"/>
  <c r="AW24" i="28"/>
  <c r="AX24" i="28"/>
  <c r="AY24" i="28"/>
  <c r="AZ24" i="28"/>
  <c r="BA24" i="28"/>
  <c r="BB24" i="28"/>
  <c r="AV25" i="28"/>
  <c r="AW25" i="28"/>
  <c r="AX25" i="28"/>
  <c r="AY25" i="28"/>
  <c r="AZ25" i="28"/>
  <c r="BA25" i="28"/>
  <c r="BB25" i="28"/>
  <c r="AV26" i="28"/>
  <c r="AW26" i="28"/>
  <c r="AX26" i="28"/>
  <c r="AY26" i="28"/>
  <c r="AZ26" i="28"/>
  <c r="BA26" i="28"/>
  <c r="BB26" i="28"/>
  <c r="AV27" i="28"/>
  <c r="AW27" i="28"/>
  <c r="AX27" i="28"/>
  <c r="AY27" i="28"/>
  <c r="AZ27" i="28"/>
  <c r="BA27" i="28"/>
  <c r="BB27" i="28"/>
  <c r="AV28" i="28"/>
  <c r="AW28" i="28"/>
  <c r="AX28" i="28"/>
  <c r="AY28" i="28"/>
  <c r="AZ28" i="28"/>
  <c r="BA28" i="28"/>
  <c r="BB28" i="28"/>
  <c r="AV29" i="28"/>
  <c r="AW29" i="28"/>
  <c r="AX29" i="28"/>
  <c r="AY29" i="28"/>
  <c r="AZ29" i="28"/>
  <c r="BA29" i="28"/>
  <c r="BB29" i="28"/>
  <c r="AV30" i="28"/>
  <c r="AW30" i="28"/>
  <c r="AX30" i="28"/>
  <c r="AY30" i="28"/>
  <c r="AZ30" i="28"/>
  <c r="BA30" i="28"/>
  <c r="BB30" i="28"/>
  <c r="AV31" i="28"/>
  <c r="AW31" i="28"/>
  <c r="AX31" i="28"/>
  <c r="AY31" i="28"/>
  <c r="AZ31" i="28"/>
  <c r="BA31" i="28"/>
  <c r="BB31" i="28"/>
  <c r="AV32" i="28"/>
  <c r="AW32" i="28"/>
  <c r="AX32" i="28"/>
  <c r="AY32" i="28"/>
  <c r="AZ32" i="28"/>
  <c r="BA32" i="28"/>
  <c r="BB32" i="28"/>
  <c r="AV33" i="28"/>
  <c r="AW33" i="28"/>
  <c r="AX33" i="28"/>
  <c r="AY33" i="28"/>
  <c r="AZ33" i="28"/>
  <c r="BA33" i="28"/>
  <c r="BB33" i="28"/>
  <c r="AV34" i="28"/>
  <c r="AW34" i="28"/>
  <c r="AX34" i="28"/>
  <c r="AY34" i="28"/>
  <c r="AZ34" i="28"/>
  <c r="BA34" i="28"/>
  <c r="BB34" i="28"/>
  <c r="AV35" i="28"/>
  <c r="AW35" i="28"/>
  <c r="AX35" i="28"/>
  <c r="AY35" i="28"/>
  <c r="AZ35" i="28"/>
  <c r="BA35" i="28"/>
  <c r="BB35" i="28"/>
  <c r="AV36" i="28"/>
  <c r="AW36" i="28"/>
  <c r="AX36" i="28"/>
  <c r="AY36" i="28"/>
  <c r="AZ36" i="28"/>
  <c r="BA36" i="28"/>
  <c r="BB36" i="28"/>
  <c r="AV37" i="28"/>
  <c r="AW37" i="28"/>
  <c r="AX37" i="28"/>
  <c r="AY37" i="28"/>
  <c r="AZ37" i="28"/>
  <c r="BA37" i="28"/>
  <c r="BB37" i="28"/>
  <c r="AV38" i="28"/>
  <c r="AW38" i="28"/>
  <c r="AX38" i="28"/>
  <c r="AY38" i="28"/>
  <c r="AZ38" i="28"/>
  <c r="BA38" i="28"/>
  <c r="BB38" i="28"/>
  <c r="AV39" i="28"/>
  <c r="AW39" i="28"/>
  <c r="AX39" i="28"/>
  <c r="AY39" i="28"/>
  <c r="AZ39" i="28"/>
  <c r="BA39" i="28"/>
  <c r="BB39" i="28"/>
  <c r="BB10" i="28"/>
  <c r="BA10" i="28"/>
  <c r="AZ10" i="28"/>
  <c r="AY10" i="28"/>
  <c r="AX10" i="28"/>
  <c r="AW10" i="28"/>
  <c r="AV10" i="28"/>
  <c r="BB9" i="28"/>
  <c r="BA9" i="28"/>
  <c r="AZ9" i="28"/>
  <c r="AY9" i="28"/>
  <c r="AX9" i="28"/>
  <c r="AW9" i="28"/>
  <c r="AV9" i="28"/>
  <c r="BB8" i="28"/>
  <c r="BA8" i="28"/>
  <c r="AZ8" i="28"/>
  <c r="AY8" i="28"/>
  <c r="AX8" i="28"/>
  <c r="AW8" i="28"/>
  <c r="AV8" i="28"/>
  <c r="BB7" i="28"/>
  <c r="BA7" i="28"/>
  <c r="AZ7" i="28"/>
  <c r="AY7" i="28"/>
  <c r="AX7" i="28"/>
  <c r="AW7" i="28"/>
  <c r="AV7" i="28"/>
  <c r="BB6" i="28"/>
  <c r="BA6" i="28"/>
  <c r="AZ6" i="28"/>
  <c r="AY6" i="28"/>
  <c r="AX6" i="28"/>
  <c r="AW6" i="28"/>
  <c r="AV6" i="28"/>
  <c r="BB5" i="28"/>
  <c r="BA5" i="28"/>
  <c r="AZ5" i="28"/>
  <c r="AY5" i="28"/>
  <c r="AX5" i="28"/>
  <c r="AW5" i="28"/>
  <c r="AV5" i="28"/>
  <c r="BF9" i="29"/>
  <c r="BF10" i="29"/>
  <c r="BF11" i="29"/>
  <c r="BF12" i="29"/>
  <c r="BF13" i="29"/>
  <c r="BF14" i="29"/>
  <c r="BF15" i="29"/>
  <c r="BF16" i="29"/>
  <c r="BF17" i="29"/>
  <c r="BF18" i="29"/>
  <c r="BF19" i="29"/>
  <c r="BF20" i="29"/>
  <c r="BF21" i="29"/>
  <c r="BF22" i="29"/>
  <c r="BF23" i="29"/>
  <c r="BF24" i="29"/>
  <c r="BF25" i="29"/>
  <c r="BF26" i="29"/>
  <c r="BF27" i="29"/>
  <c r="BF28" i="29"/>
  <c r="BF29" i="29"/>
  <c r="BF30" i="29"/>
  <c r="BF31" i="29"/>
  <c r="BF32" i="29"/>
  <c r="BF33" i="29"/>
  <c r="BF8" i="29"/>
  <c r="BF7" i="29"/>
  <c r="BF6" i="29"/>
  <c r="BF5" i="29"/>
  <c r="BD11" i="29"/>
  <c r="BD12" i="29"/>
  <c r="BD13" i="29"/>
  <c r="BD14" i="29"/>
  <c r="BD15" i="29"/>
  <c r="BD16" i="29"/>
  <c r="BD17" i="29"/>
  <c r="BD18" i="29"/>
  <c r="BD19" i="29"/>
  <c r="BD20" i="29"/>
  <c r="BD21" i="29"/>
  <c r="BD22" i="29"/>
  <c r="BD23" i="29"/>
  <c r="BD24" i="29"/>
  <c r="BD25" i="29"/>
  <c r="BD26" i="29"/>
  <c r="BD27" i="29"/>
  <c r="BD28" i="29"/>
  <c r="BD29" i="29"/>
  <c r="BD30" i="29"/>
  <c r="BD31" i="29"/>
  <c r="BD32" i="29"/>
  <c r="BD33" i="29"/>
  <c r="BD10" i="29"/>
  <c r="BD9" i="29"/>
  <c r="BD8" i="29"/>
  <c r="BD7" i="29"/>
  <c r="BD6" i="29"/>
  <c r="BD5" i="29"/>
  <c r="AV15" i="29"/>
  <c r="AW15" i="29"/>
  <c r="AX15" i="29"/>
  <c r="AY15" i="29"/>
  <c r="AZ15" i="29"/>
  <c r="BA15" i="29"/>
  <c r="BB15" i="29"/>
  <c r="AV16" i="29"/>
  <c r="AW16" i="29"/>
  <c r="AX16" i="29"/>
  <c r="AY16" i="29"/>
  <c r="AZ16" i="29"/>
  <c r="BA16" i="29"/>
  <c r="BB16" i="29"/>
  <c r="AV17" i="29"/>
  <c r="AW17" i="29"/>
  <c r="AX17" i="29"/>
  <c r="AY17" i="29"/>
  <c r="AZ17" i="29"/>
  <c r="BA17" i="29"/>
  <c r="BB17" i="29"/>
  <c r="AV18" i="29"/>
  <c r="AW18" i="29"/>
  <c r="AX18" i="29"/>
  <c r="AY18" i="29"/>
  <c r="AZ18" i="29"/>
  <c r="BA18" i="29"/>
  <c r="BB18" i="29"/>
  <c r="AV19" i="29"/>
  <c r="AW19" i="29"/>
  <c r="AX19" i="29"/>
  <c r="AY19" i="29"/>
  <c r="AZ19" i="29"/>
  <c r="BA19" i="29"/>
  <c r="BB19" i="29"/>
  <c r="AV20" i="29"/>
  <c r="AW20" i="29"/>
  <c r="AX20" i="29"/>
  <c r="AY20" i="29"/>
  <c r="AZ20" i="29"/>
  <c r="BA20" i="29"/>
  <c r="BB20" i="29"/>
  <c r="AV21" i="29"/>
  <c r="AW21" i="29"/>
  <c r="AX21" i="29"/>
  <c r="AY21" i="29"/>
  <c r="AZ21" i="29"/>
  <c r="BA21" i="29"/>
  <c r="BB21" i="29"/>
  <c r="AV22" i="29"/>
  <c r="AW22" i="29"/>
  <c r="AX22" i="29"/>
  <c r="AY22" i="29"/>
  <c r="AZ22" i="29"/>
  <c r="BA22" i="29"/>
  <c r="BB22" i="29"/>
  <c r="AV23" i="29"/>
  <c r="AW23" i="29"/>
  <c r="AX23" i="29"/>
  <c r="AY23" i="29"/>
  <c r="AZ23" i="29"/>
  <c r="BA23" i="29"/>
  <c r="BB23" i="29"/>
  <c r="AV24" i="29"/>
  <c r="AW24" i="29"/>
  <c r="AX24" i="29"/>
  <c r="AY24" i="29"/>
  <c r="AZ24" i="29"/>
  <c r="BA24" i="29"/>
  <c r="BB24" i="29"/>
  <c r="AV25" i="29"/>
  <c r="AW25" i="29"/>
  <c r="AX25" i="29"/>
  <c r="AY25" i="29"/>
  <c r="AZ25" i="29"/>
  <c r="BA25" i="29"/>
  <c r="BB25" i="29"/>
  <c r="AV26" i="29"/>
  <c r="AW26" i="29"/>
  <c r="AX26" i="29"/>
  <c r="AY26" i="29"/>
  <c r="AZ26" i="29"/>
  <c r="BA26" i="29"/>
  <c r="BB26" i="29"/>
  <c r="AV27" i="29"/>
  <c r="AW27" i="29"/>
  <c r="AX27" i="29"/>
  <c r="AY27" i="29"/>
  <c r="AZ27" i="29"/>
  <c r="BA27" i="29"/>
  <c r="BB27" i="29"/>
  <c r="AV28" i="29"/>
  <c r="AW28" i="29"/>
  <c r="AX28" i="29"/>
  <c r="AY28" i="29"/>
  <c r="AZ28" i="29"/>
  <c r="BA28" i="29"/>
  <c r="BB28" i="29"/>
  <c r="AV29" i="29"/>
  <c r="AW29" i="29"/>
  <c r="AX29" i="29"/>
  <c r="AY29" i="29"/>
  <c r="AZ29" i="29"/>
  <c r="BA29" i="29"/>
  <c r="BB29" i="29"/>
  <c r="AV30" i="29"/>
  <c r="AW30" i="29"/>
  <c r="AX30" i="29"/>
  <c r="AY30" i="29"/>
  <c r="AZ30" i="29"/>
  <c r="BA30" i="29"/>
  <c r="BB30" i="29"/>
  <c r="AV31" i="29"/>
  <c r="AW31" i="29"/>
  <c r="AX31" i="29"/>
  <c r="AY31" i="29"/>
  <c r="AZ31" i="29"/>
  <c r="BA31" i="29"/>
  <c r="BB31" i="29"/>
  <c r="AV32" i="29"/>
  <c r="AW32" i="29"/>
  <c r="AX32" i="29"/>
  <c r="AY32" i="29"/>
  <c r="AZ32" i="29"/>
  <c r="BA32" i="29"/>
  <c r="BB32" i="29"/>
  <c r="AV33" i="29"/>
  <c r="AW33" i="29"/>
  <c r="AX33" i="29"/>
  <c r="AY33" i="29"/>
  <c r="AZ33" i="29"/>
  <c r="BA33" i="29"/>
  <c r="BB33" i="29"/>
  <c r="BB14" i="29"/>
  <c r="BA14" i="29"/>
  <c r="AZ14" i="29"/>
  <c r="AY14" i="29"/>
  <c r="AX14" i="29"/>
  <c r="AW14" i="29"/>
  <c r="AV14" i="29"/>
  <c r="BB13" i="29"/>
  <c r="BA13" i="29"/>
  <c r="AZ13" i="29"/>
  <c r="AY13" i="29"/>
  <c r="AX13" i="29"/>
  <c r="AW13" i="29"/>
  <c r="AV13" i="29"/>
  <c r="BB12" i="29"/>
  <c r="BA12" i="29"/>
  <c r="AZ12" i="29"/>
  <c r="AY12" i="29"/>
  <c r="AX12" i="29"/>
  <c r="AW12" i="29"/>
  <c r="AV12" i="29"/>
  <c r="BB11" i="29"/>
  <c r="BA11" i="29"/>
  <c r="AZ11" i="29"/>
  <c r="AY11" i="29"/>
  <c r="AX11" i="29"/>
  <c r="AW11" i="29"/>
  <c r="AV11" i="29"/>
  <c r="BB10" i="29"/>
  <c r="BA10" i="29"/>
  <c r="AZ10" i="29"/>
  <c r="AY10" i="29"/>
  <c r="AX10" i="29"/>
  <c r="AW10" i="29"/>
  <c r="AV10" i="29"/>
  <c r="BB9" i="29"/>
  <c r="BA9" i="29"/>
  <c r="AZ9" i="29"/>
  <c r="AY9" i="29"/>
  <c r="AX9" i="29"/>
  <c r="AW9" i="29"/>
  <c r="AV9" i="29"/>
  <c r="BB8" i="29"/>
  <c r="BA8" i="29"/>
  <c r="AZ8" i="29"/>
  <c r="AY8" i="29"/>
  <c r="AX8" i="29"/>
  <c r="AW8" i="29"/>
  <c r="AV8" i="29"/>
  <c r="BB7" i="29"/>
  <c r="BA7" i="29"/>
  <c r="AZ7" i="29"/>
  <c r="AY7" i="29"/>
  <c r="AX7" i="29"/>
  <c r="AW7" i="29"/>
  <c r="AV7" i="29"/>
  <c r="BB6" i="29"/>
  <c r="BA6" i="29"/>
  <c r="AZ6" i="29"/>
  <c r="AY6" i="29"/>
  <c r="AX6" i="29"/>
  <c r="AW6" i="29"/>
  <c r="AV6" i="29"/>
  <c r="BB5" i="29"/>
  <c r="BA5" i="29"/>
  <c r="AZ5" i="29"/>
  <c r="AY5" i="29"/>
  <c r="AX5" i="29"/>
  <c r="AW5" i="29"/>
  <c r="AV5" i="29"/>
  <c r="BF10" i="27"/>
  <c r="BF11" i="27"/>
  <c r="BF12" i="27"/>
  <c r="BF13" i="27"/>
  <c r="BF14" i="27"/>
  <c r="BF15" i="27"/>
  <c r="BF16" i="27"/>
  <c r="BF17" i="27"/>
  <c r="BF18" i="27"/>
  <c r="BF19" i="27"/>
  <c r="BF20" i="27"/>
  <c r="BF9" i="27"/>
  <c r="BF8" i="27"/>
  <c r="BF7" i="27"/>
  <c r="BF6" i="27"/>
  <c r="BF5" i="27"/>
  <c r="BD12" i="27"/>
  <c r="BD13" i="27"/>
  <c r="BD14" i="27"/>
  <c r="BD15" i="27"/>
  <c r="BD16" i="27"/>
  <c r="BD17" i="27"/>
  <c r="BD18" i="27"/>
  <c r="BD19" i="27"/>
  <c r="BD20" i="27"/>
  <c r="BD11" i="27"/>
  <c r="BD10" i="27"/>
  <c r="BD9" i="27"/>
  <c r="BD8" i="27"/>
  <c r="BD7" i="27"/>
  <c r="BD6" i="27"/>
  <c r="BD5" i="27"/>
  <c r="AV14" i="27"/>
  <c r="AW14" i="27"/>
  <c r="AX14" i="27"/>
  <c r="AY14" i="27"/>
  <c r="AZ14" i="27"/>
  <c r="BA14" i="27"/>
  <c r="BB14" i="27"/>
  <c r="AV15" i="27"/>
  <c r="AW15" i="27"/>
  <c r="AX15" i="27"/>
  <c r="AY15" i="27"/>
  <c r="AZ15" i="27"/>
  <c r="BA15" i="27"/>
  <c r="BB15" i="27"/>
  <c r="AV16" i="27"/>
  <c r="AW16" i="27"/>
  <c r="AX16" i="27"/>
  <c r="AY16" i="27"/>
  <c r="AZ16" i="27"/>
  <c r="BA16" i="27"/>
  <c r="BB16" i="27"/>
  <c r="AV17" i="27"/>
  <c r="AW17" i="27"/>
  <c r="AX17" i="27"/>
  <c r="AY17" i="27"/>
  <c r="AZ17" i="27"/>
  <c r="BA17" i="27"/>
  <c r="BB17" i="27"/>
  <c r="AV18" i="27"/>
  <c r="AW18" i="27"/>
  <c r="AX18" i="27"/>
  <c r="AY18" i="27"/>
  <c r="AZ18" i="27"/>
  <c r="BA18" i="27"/>
  <c r="BB18" i="27"/>
  <c r="AV19" i="27"/>
  <c r="AW19" i="27"/>
  <c r="AX19" i="27"/>
  <c r="AY19" i="27"/>
  <c r="AZ19" i="27"/>
  <c r="BA19" i="27"/>
  <c r="BB19" i="27"/>
  <c r="AV20" i="27"/>
  <c r="AW20" i="27"/>
  <c r="AX20" i="27"/>
  <c r="AY20" i="27"/>
  <c r="AZ20" i="27"/>
  <c r="BA20" i="27"/>
  <c r="BB20" i="27"/>
  <c r="BB13" i="27"/>
  <c r="BA13" i="27"/>
  <c r="AZ13" i="27"/>
  <c r="AY13" i="27"/>
  <c r="AX13" i="27"/>
  <c r="AW13" i="27"/>
  <c r="AV13" i="27"/>
  <c r="BB12" i="27"/>
  <c r="BA12" i="27"/>
  <c r="AZ12" i="27"/>
  <c r="AY12" i="27"/>
  <c r="AX12" i="27"/>
  <c r="AW12" i="27"/>
  <c r="AV12" i="27"/>
  <c r="BB11" i="27"/>
  <c r="BA11" i="27"/>
  <c r="AZ11" i="27"/>
  <c r="AY11" i="27"/>
  <c r="AX11" i="27"/>
  <c r="AW11" i="27"/>
  <c r="AV11" i="27"/>
  <c r="BB10" i="27"/>
  <c r="BA10" i="27"/>
  <c r="AZ10" i="27"/>
  <c r="AY10" i="27"/>
  <c r="AX10" i="27"/>
  <c r="AW10" i="27"/>
  <c r="AV10" i="27"/>
  <c r="BB9" i="27"/>
  <c r="BA9" i="27"/>
  <c r="AZ9" i="27"/>
  <c r="AY9" i="27"/>
  <c r="AX9" i="27"/>
  <c r="AW9" i="27"/>
  <c r="AV9" i="27"/>
  <c r="BB8" i="27"/>
  <c r="BA8" i="27"/>
  <c r="AZ8" i="27"/>
  <c r="AY8" i="27"/>
  <c r="AX8" i="27"/>
  <c r="AW8" i="27"/>
  <c r="AV8" i="27"/>
  <c r="BB7" i="27"/>
  <c r="BA7" i="27"/>
  <c r="AZ7" i="27"/>
  <c r="AY7" i="27"/>
  <c r="AX7" i="27"/>
  <c r="AW7" i="27"/>
  <c r="AV7" i="27"/>
  <c r="BB6" i="27"/>
  <c r="BA6" i="27"/>
  <c r="AZ6" i="27"/>
  <c r="AY6" i="27"/>
  <c r="AX6" i="27"/>
  <c r="AW6" i="27"/>
  <c r="AV6" i="27"/>
  <c r="BB5" i="27"/>
  <c r="BA5" i="27"/>
  <c r="AZ5" i="27"/>
  <c r="AY5" i="27"/>
  <c r="AX5" i="27"/>
  <c r="AW5" i="27"/>
  <c r="AV5" i="27"/>
  <c r="BE13" i="26"/>
  <c r="BE14" i="26"/>
  <c r="BE15" i="26"/>
  <c r="BE16" i="26"/>
  <c r="BE17" i="26"/>
  <c r="BE18" i="26"/>
  <c r="BE19" i="26"/>
  <c r="BE20" i="26"/>
  <c r="BE21" i="26"/>
  <c r="BE22" i="26"/>
  <c r="BE23" i="26"/>
  <c r="BE24" i="26"/>
  <c r="BE25" i="26"/>
  <c r="BE26" i="26"/>
  <c r="BE27" i="26"/>
  <c r="BE28" i="26"/>
  <c r="BE29" i="26"/>
  <c r="BE30" i="26"/>
  <c r="BE31" i="26"/>
  <c r="BE32" i="26"/>
  <c r="BE33" i="26"/>
  <c r="BE34" i="26"/>
  <c r="BE35" i="26"/>
  <c r="BE36" i="26"/>
  <c r="BE37" i="26"/>
  <c r="BE38" i="26"/>
  <c r="BE39" i="26"/>
  <c r="BE40" i="26"/>
  <c r="BE41" i="26"/>
  <c r="BE42" i="26"/>
  <c r="BE43" i="26"/>
  <c r="BE44" i="26"/>
  <c r="BE45" i="26"/>
  <c r="BE46" i="26"/>
  <c r="BE12" i="26"/>
  <c r="BE11" i="26"/>
  <c r="BE10" i="26"/>
  <c r="BE9" i="26"/>
  <c r="BE8" i="26"/>
  <c r="BE7" i="26"/>
  <c r="BE6" i="26"/>
  <c r="BE5" i="26"/>
  <c r="BC17" i="26"/>
  <c r="BC18" i="26"/>
  <c r="BC19" i="26"/>
  <c r="BC20" i="26"/>
  <c r="BC21" i="26"/>
  <c r="BC22" i="26"/>
  <c r="BC23" i="26"/>
  <c r="BC24" i="26"/>
  <c r="BC25" i="26"/>
  <c r="BC26" i="26"/>
  <c r="BC27" i="26"/>
  <c r="BC28" i="26"/>
  <c r="BC29" i="26"/>
  <c r="BC30" i="26"/>
  <c r="BC31" i="26"/>
  <c r="BC32" i="26"/>
  <c r="BC33" i="26"/>
  <c r="BC34" i="26"/>
  <c r="BC35" i="26"/>
  <c r="BC36" i="26"/>
  <c r="BC37" i="26"/>
  <c r="BC38" i="26"/>
  <c r="BC39" i="26"/>
  <c r="BC40" i="26"/>
  <c r="BC41" i="26"/>
  <c r="BC42" i="26"/>
  <c r="BC43" i="26"/>
  <c r="BC44" i="26"/>
  <c r="BC45" i="26"/>
  <c r="BC46" i="26"/>
  <c r="BC15" i="26"/>
  <c r="BC16" i="26"/>
  <c r="BC14" i="26"/>
  <c r="BC13" i="26"/>
  <c r="BC12" i="26"/>
  <c r="BC11" i="26"/>
  <c r="BC10" i="26"/>
  <c r="BC9" i="26"/>
  <c r="BC8" i="26"/>
  <c r="BC7" i="26"/>
  <c r="BC6" i="26"/>
  <c r="BC5" i="26"/>
  <c r="AV4" i="26"/>
  <c r="AU4" i="26"/>
  <c r="BA46" i="26"/>
  <c r="AZ46" i="26"/>
  <c r="AY46" i="26"/>
  <c r="AX46" i="26"/>
  <c r="AW46" i="26"/>
  <c r="AV46" i="26"/>
  <c r="AU46" i="26"/>
  <c r="BA45" i="26"/>
  <c r="AZ45" i="26"/>
  <c r="AY45" i="26"/>
  <c r="AX45" i="26"/>
  <c r="AW45" i="26"/>
  <c r="AV45" i="26"/>
  <c r="AU45" i="26"/>
  <c r="BA44" i="26"/>
  <c r="AZ44" i="26"/>
  <c r="AY44" i="26"/>
  <c r="AX44" i="26"/>
  <c r="AW44" i="26"/>
  <c r="AV44" i="26"/>
  <c r="AU44" i="26"/>
  <c r="BA43" i="26"/>
  <c r="AZ43" i="26"/>
  <c r="AY43" i="26"/>
  <c r="AX43" i="26"/>
  <c r="AW43" i="26"/>
  <c r="AV43" i="26"/>
  <c r="AU43" i="26"/>
  <c r="BA42" i="26"/>
  <c r="AZ42" i="26"/>
  <c r="AY42" i="26"/>
  <c r="AX42" i="26"/>
  <c r="AW42" i="26"/>
  <c r="AV42" i="26"/>
  <c r="AU42" i="26"/>
  <c r="BA41" i="26"/>
  <c r="AZ41" i="26"/>
  <c r="AY41" i="26"/>
  <c r="AX41" i="26"/>
  <c r="AW41" i="26"/>
  <c r="AV41" i="26"/>
  <c r="AU41" i="26"/>
  <c r="BA40" i="26"/>
  <c r="AZ40" i="26"/>
  <c r="AY40" i="26"/>
  <c r="AX40" i="26"/>
  <c r="AW40" i="26"/>
  <c r="AV40" i="26"/>
  <c r="AU40" i="26"/>
  <c r="BA39" i="26"/>
  <c r="AZ39" i="26"/>
  <c r="AY39" i="26"/>
  <c r="AX39" i="26"/>
  <c r="AW39" i="26"/>
  <c r="AV39" i="26"/>
  <c r="AU39" i="26"/>
  <c r="BA38" i="26"/>
  <c r="AZ38" i="26"/>
  <c r="AY38" i="26"/>
  <c r="AX38" i="26"/>
  <c r="AW38" i="26"/>
  <c r="AV38" i="26"/>
  <c r="AU38" i="26"/>
  <c r="BA37" i="26"/>
  <c r="AZ37" i="26"/>
  <c r="AY37" i="26"/>
  <c r="AX37" i="26"/>
  <c r="AW37" i="26"/>
  <c r="AV37" i="26"/>
  <c r="AU37" i="26"/>
  <c r="BA36" i="26"/>
  <c r="AZ36" i="26"/>
  <c r="AY36" i="26"/>
  <c r="AX36" i="26"/>
  <c r="AW36" i="26"/>
  <c r="AV36" i="26"/>
  <c r="AU36" i="26"/>
  <c r="BA35" i="26"/>
  <c r="AZ35" i="26"/>
  <c r="AY35" i="26"/>
  <c r="AX35" i="26"/>
  <c r="AW35" i="26"/>
  <c r="AV35" i="26"/>
  <c r="AU35" i="26"/>
  <c r="BA34" i="26"/>
  <c r="AZ34" i="26"/>
  <c r="AY34" i="26"/>
  <c r="AX34" i="26"/>
  <c r="AW34" i="26"/>
  <c r="AV34" i="26"/>
  <c r="AU34" i="26"/>
  <c r="BA33" i="26"/>
  <c r="AZ33" i="26"/>
  <c r="AY33" i="26"/>
  <c r="AX33" i="26"/>
  <c r="AW33" i="26"/>
  <c r="AV33" i="26"/>
  <c r="AU33" i="26"/>
  <c r="BA32" i="26"/>
  <c r="AZ32" i="26"/>
  <c r="AY32" i="26"/>
  <c r="AX32" i="26"/>
  <c r="AW32" i="26"/>
  <c r="AV32" i="26"/>
  <c r="AU32" i="26"/>
  <c r="BA31" i="26"/>
  <c r="AZ31" i="26"/>
  <c r="AY31" i="26"/>
  <c r="AX31" i="26"/>
  <c r="AW31" i="26"/>
  <c r="AV31" i="26"/>
  <c r="AU31" i="26"/>
  <c r="BA30" i="26"/>
  <c r="AZ30" i="26"/>
  <c r="AY30" i="26"/>
  <c r="AX30" i="26"/>
  <c r="AW30" i="26"/>
  <c r="AV30" i="26"/>
  <c r="AU30" i="26"/>
  <c r="BA29" i="26"/>
  <c r="AZ29" i="26"/>
  <c r="AY29" i="26"/>
  <c r="AX29" i="26"/>
  <c r="AW29" i="26"/>
  <c r="AV29" i="26"/>
  <c r="AU29" i="26"/>
  <c r="BA28" i="26"/>
  <c r="AZ28" i="26"/>
  <c r="AY28" i="26"/>
  <c r="AX28" i="26"/>
  <c r="AW28" i="26"/>
  <c r="AV28" i="26"/>
  <c r="AU28" i="26"/>
  <c r="BA27" i="26"/>
  <c r="AZ27" i="26"/>
  <c r="AY27" i="26"/>
  <c r="AX27" i="26"/>
  <c r="AW27" i="26"/>
  <c r="AV27" i="26"/>
  <c r="AU27" i="26"/>
  <c r="BA26" i="26"/>
  <c r="AZ26" i="26"/>
  <c r="AY26" i="26"/>
  <c r="AX26" i="26"/>
  <c r="AW26" i="26"/>
  <c r="AV26" i="26"/>
  <c r="AU26" i="26"/>
  <c r="BA25" i="26"/>
  <c r="AZ25" i="26"/>
  <c r="AY25" i="26"/>
  <c r="AX25" i="26"/>
  <c r="AW25" i="26"/>
  <c r="AV25" i="26"/>
  <c r="AU25" i="26"/>
  <c r="BA24" i="26"/>
  <c r="AZ24" i="26"/>
  <c r="AY24" i="26"/>
  <c r="AX24" i="26"/>
  <c r="AW24" i="26"/>
  <c r="AV24" i="26"/>
  <c r="AU24" i="26"/>
  <c r="BA23" i="26"/>
  <c r="AZ23" i="26"/>
  <c r="AY23" i="26"/>
  <c r="AX23" i="26"/>
  <c r="AW23" i="26"/>
  <c r="AV23" i="26"/>
  <c r="AU23" i="26"/>
  <c r="BA22" i="26"/>
  <c r="AZ22" i="26"/>
  <c r="AY22" i="26"/>
  <c r="AX22" i="26"/>
  <c r="AW22" i="26"/>
  <c r="AV22" i="26"/>
  <c r="AU22" i="26"/>
  <c r="BA21" i="26"/>
  <c r="AZ21" i="26"/>
  <c r="AY21" i="26"/>
  <c r="AX21" i="26"/>
  <c r="AW21" i="26"/>
  <c r="AV21" i="26"/>
  <c r="AU21" i="26"/>
  <c r="BA20" i="26"/>
  <c r="AZ20" i="26"/>
  <c r="AY20" i="26"/>
  <c r="AX20" i="26"/>
  <c r="AW20" i="26"/>
  <c r="AV20" i="26"/>
  <c r="AU20" i="26"/>
  <c r="BA19" i="26"/>
  <c r="AZ19" i="26"/>
  <c r="AY19" i="26"/>
  <c r="AX19" i="26"/>
  <c r="AW19" i="26"/>
  <c r="AV19" i="26"/>
  <c r="AU19" i="26"/>
  <c r="BA18" i="26"/>
  <c r="AZ18" i="26"/>
  <c r="AY18" i="26"/>
  <c r="AX18" i="26"/>
  <c r="AW18" i="26"/>
  <c r="AV18" i="26"/>
  <c r="AU18" i="26"/>
  <c r="BA17" i="26"/>
  <c r="AZ17" i="26"/>
  <c r="AY17" i="26"/>
  <c r="AX17" i="26"/>
  <c r="AW17" i="26"/>
  <c r="AV17" i="26"/>
  <c r="AU17" i="26"/>
  <c r="BA16" i="26"/>
  <c r="AZ16" i="26"/>
  <c r="AY16" i="26"/>
  <c r="AX16" i="26"/>
  <c r="AW16" i="26"/>
  <c r="AV16" i="26"/>
  <c r="AU16" i="26"/>
  <c r="BA15" i="26"/>
  <c r="AZ15" i="26"/>
  <c r="AY15" i="26"/>
  <c r="AX15" i="26"/>
  <c r="AW15" i="26"/>
  <c r="AV15" i="26"/>
  <c r="AU15" i="26"/>
  <c r="BA14" i="26"/>
  <c r="AZ14" i="26"/>
  <c r="AY14" i="26"/>
  <c r="AX14" i="26"/>
  <c r="AW14" i="26"/>
  <c r="AV14" i="26"/>
  <c r="AU14" i="26"/>
  <c r="BA13" i="26"/>
  <c r="AZ13" i="26"/>
  <c r="AY13" i="26"/>
  <c r="AX13" i="26"/>
  <c r="AW13" i="26"/>
  <c r="AV13" i="26"/>
  <c r="AU13" i="26"/>
  <c r="BA12" i="26"/>
  <c r="AZ12" i="26"/>
  <c r="AY12" i="26"/>
  <c r="AX12" i="26"/>
  <c r="AW12" i="26"/>
  <c r="AV12" i="26"/>
  <c r="AU12" i="26"/>
  <c r="BA11" i="26"/>
  <c r="AZ11" i="26"/>
  <c r="AY11" i="26"/>
  <c r="AX11" i="26"/>
  <c r="AW11" i="26"/>
  <c r="AV11" i="26"/>
  <c r="AU11" i="26"/>
  <c r="BA10" i="26"/>
  <c r="AZ10" i="26"/>
  <c r="AY10" i="26"/>
  <c r="AX10" i="26"/>
  <c r="AW10" i="26"/>
  <c r="AV10" i="26"/>
  <c r="AU10" i="26"/>
  <c r="BA9" i="26"/>
  <c r="AZ9" i="26"/>
  <c r="AY9" i="26"/>
  <c r="AX9" i="26"/>
  <c r="AW9" i="26"/>
  <c r="AV9" i="26"/>
  <c r="AU9" i="26"/>
  <c r="BA8" i="26"/>
  <c r="AZ8" i="26"/>
  <c r="AY8" i="26"/>
  <c r="AX8" i="26"/>
  <c r="AW8" i="26"/>
  <c r="AV8" i="26"/>
  <c r="AU8" i="26"/>
  <c r="BA7" i="26"/>
  <c r="AZ7" i="26"/>
  <c r="AY7" i="26"/>
  <c r="AX7" i="26"/>
  <c r="AW7" i="26"/>
  <c r="AV7" i="26"/>
  <c r="AU7" i="26"/>
  <c r="BA6" i="26"/>
  <c r="AZ6" i="26"/>
  <c r="AY6" i="26"/>
  <c r="AX6" i="26"/>
  <c r="AW6" i="26"/>
  <c r="AV6" i="26"/>
  <c r="AU6" i="26"/>
  <c r="BA5" i="26"/>
  <c r="AZ5" i="26"/>
  <c r="AY5" i="26"/>
  <c r="AX5" i="26"/>
  <c r="AW5" i="26"/>
  <c r="AV5" i="26"/>
  <c r="AU5" i="26"/>
  <c r="BF70" i="25"/>
  <c r="BF71" i="25"/>
  <c r="BF72" i="25"/>
  <c r="BF73" i="25"/>
  <c r="BF74" i="25"/>
  <c r="BF75" i="25"/>
  <c r="BF76" i="25"/>
  <c r="BF77" i="25"/>
  <c r="BF78" i="25"/>
  <c r="BF79" i="25"/>
  <c r="BF80" i="25"/>
  <c r="BF81" i="25"/>
  <c r="BF82" i="25"/>
  <c r="BF83" i="25"/>
  <c r="BF84" i="25"/>
  <c r="BF85" i="25"/>
  <c r="BF86" i="25"/>
  <c r="BF87" i="25"/>
  <c r="BF88" i="25"/>
  <c r="BF89" i="25"/>
  <c r="BF90" i="25"/>
  <c r="BF91" i="25"/>
  <c r="BF92" i="25"/>
  <c r="BF93" i="25"/>
  <c r="BF94" i="25"/>
  <c r="BF95" i="25"/>
  <c r="BF96" i="25"/>
  <c r="BF97" i="25"/>
  <c r="BF98" i="25"/>
  <c r="BF99" i="25"/>
  <c r="BF100" i="25"/>
  <c r="BF101" i="25"/>
  <c r="BF102" i="25"/>
  <c r="BF103" i="25"/>
  <c r="BF104" i="25"/>
  <c r="BF105" i="25"/>
  <c r="BF106" i="25"/>
  <c r="BF107" i="25"/>
  <c r="BF108" i="25"/>
  <c r="BF109" i="25"/>
  <c r="BF110" i="25"/>
  <c r="BF111" i="25"/>
  <c r="BF112" i="25"/>
  <c r="BF113" i="25"/>
  <c r="BF114" i="25"/>
  <c r="BF115" i="25"/>
  <c r="BF116" i="25"/>
  <c r="BF117" i="25"/>
  <c r="BF118" i="25"/>
  <c r="BF119" i="25"/>
  <c r="BF120" i="25"/>
  <c r="BF121" i="25"/>
  <c r="BF122" i="25"/>
  <c r="BF123" i="25"/>
  <c r="BF124" i="25"/>
  <c r="BF125" i="25"/>
  <c r="BF126" i="25"/>
  <c r="BF127" i="25"/>
  <c r="BF128" i="25"/>
  <c r="BF129" i="25"/>
  <c r="BF130" i="25"/>
  <c r="BF131" i="25"/>
  <c r="BF132" i="25"/>
  <c r="BF133" i="25"/>
  <c r="BF134" i="25"/>
  <c r="BF135" i="25"/>
  <c r="BF136" i="25"/>
  <c r="BF137" i="25"/>
  <c r="BF138" i="25"/>
  <c r="BF139" i="25"/>
  <c r="BF140" i="25"/>
  <c r="BF141" i="25"/>
  <c r="BF142" i="25"/>
  <c r="BF143" i="25"/>
  <c r="BF144" i="25"/>
  <c r="BF145" i="25"/>
  <c r="BF146" i="25"/>
  <c r="BF147" i="25"/>
  <c r="BF148" i="25"/>
  <c r="BF149" i="25"/>
  <c r="BF150" i="25"/>
  <c r="BF151" i="25"/>
  <c r="BF152" i="25"/>
  <c r="BF153" i="25"/>
  <c r="BF154" i="25"/>
  <c r="BF155" i="25"/>
  <c r="BF156" i="25"/>
  <c r="BF157" i="25"/>
  <c r="BF158" i="25"/>
  <c r="BF159" i="25"/>
  <c r="BF160" i="25"/>
  <c r="BF161" i="25"/>
  <c r="BF162" i="25"/>
  <c r="BF163" i="25"/>
  <c r="BF164" i="25"/>
  <c r="BF165" i="25"/>
  <c r="BF166" i="25"/>
  <c r="BF167" i="25"/>
  <c r="BF168" i="25"/>
  <c r="BF169" i="25"/>
  <c r="BF170" i="25"/>
  <c r="BF171" i="25"/>
  <c r="BF172" i="25"/>
  <c r="BF173" i="25"/>
  <c r="BF174" i="25"/>
  <c r="BF175" i="25"/>
  <c r="BF176" i="25"/>
  <c r="BF177" i="25"/>
  <c r="BF178" i="25"/>
  <c r="BF179" i="25"/>
  <c r="BF180" i="25"/>
  <c r="BF181" i="25"/>
  <c r="BF182" i="25"/>
  <c r="BF183" i="25"/>
  <c r="BF184" i="25"/>
  <c r="BF185" i="25"/>
  <c r="BF186" i="25"/>
  <c r="BF187" i="25"/>
  <c r="BF188" i="25"/>
  <c r="BF69" i="25"/>
  <c r="BF68" i="25"/>
  <c r="BF67" i="25"/>
  <c r="BF66" i="25"/>
  <c r="BF65" i="25"/>
  <c r="BF64" i="25"/>
  <c r="BF63" i="25"/>
  <c r="BF62" i="25"/>
  <c r="BF61" i="25"/>
  <c r="BF60" i="25"/>
  <c r="BF59" i="25"/>
  <c r="BF58" i="25"/>
  <c r="BF57" i="25"/>
  <c r="BF56" i="25"/>
  <c r="BF55" i="25"/>
  <c r="BF54" i="25"/>
  <c r="BF53" i="25"/>
  <c r="BF52" i="25"/>
  <c r="BF51" i="25"/>
  <c r="BF50" i="25"/>
  <c r="BF49" i="25"/>
  <c r="BF48" i="25"/>
  <c r="BF47" i="25"/>
  <c r="BF46" i="25"/>
  <c r="BF45" i="25"/>
  <c r="BF44" i="25"/>
  <c r="BF43" i="25"/>
  <c r="BF42" i="25"/>
  <c r="BF41" i="25"/>
  <c r="BF40" i="25"/>
  <c r="BF39" i="25"/>
  <c r="BF38" i="25"/>
  <c r="BF37" i="25"/>
  <c r="BF36" i="25"/>
  <c r="BF35" i="25"/>
  <c r="BF34" i="25"/>
  <c r="BF33" i="25"/>
  <c r="BF32" i="25"/>
  <c r="BF31" i="25"/>
  <c r="BF30" i="25"/>
  <c r="BF29" i="25"/>
  <c r="BF28" i="25"/>
  <c r="BF27" i="25"/>
  <c r="BF26" i="25"/>
  <c r="BF25" i="25"/>
  <c r="BF24" i="25"/>
  <c r="BF23" i="25"/>
  <c r="BF22" i="25"/>
  <c r="BF21" i="25"/>
  <c r="BF20" i="25"/>
  <c r="BF19" i="25"/>
  <c r="BF18" i="25"/>
  <c r="BF17" i="25"/>
  <c r="BF16" i="25"/>
  <c r="BF15" i="25"/>
  <c r="BF14" i="25"/>
  <c r="BF13" i="25"/>
  <c r="BF12" i="25"/>
  <c r="BF11" i="25"/>
  <c r="BF10" i="25"/>
  <c r="BF9" i="25"/>
  <c r="BF8" i="25"/>
  <c r="BF7" i="25"/>
  <c r="BF6" i="25"/>
  <c r="BF5" i="25"/>
  <c r="BD70" i="25"/>
  <c r="BD71" i="25"/>
  <c r="BD72" i="25"/>
  <c r="BD73" i="25"/>
  <c r="BD74" i="25"/>
  <c r="BD75" i="25"/>
  <c r="BD76" i="25"/>
  <c r="BD77" i="25"/>
  <c r="BD78" i="25"/>
  <c r="BD79" i="25"/>
  <c r="BD80" i="25"/>
  <c r="BD81" i="25"/>
  <c r="BD82" i="25"/>
  <c r="BD83" i="25"/>
  <c r="BD84" i="25"/>
  <c r="BD85" i="25"/>
  <c r="BD86" i="25"/>
  <c r="BD87" i="25"/>
  <c r="BD88" i="25"/>
  <c r="BD89" i="25"/>
  <c r="BD90" i="25"/>
  <c r="BD91" i="25"/>
  <c r="BD92" i="25"/>
  <c r="BD93" i="25"/>
  <c r="BD94" i="25"/>
  <c r="BD95" i="25"/>
  <c r="BD96" i="25"/>
  <c r="BD97" i="25"/>
  <c r="BD98" i="25"/>
  <c r="BD99" i="25"/>
  <c r="BD100" i="25"/>
  <c r="BD101" i="25"/>
  <c r="BD102" i="25"/>
  <c r="BD103" i="25"/>
  <c r="BD104" i="25"/>
  <c r="BD105" i="25"/>
  <c r="BD106" i="25"/>
  <c r="BD107" i="25"/>
  <c r="BD108" i="25"/>
  <c r="BD109" i="25"/>
  <c r="BD110" i="25"/>
  <c r="BD111" i="25"/>
  <c r="BD112" i="25"/>
  <c r="BD113" i="25"/>
  <c r="BD114" i="25"/>
  <c r="BD115" i="25"/>
  <c r="BD116" i="25"/>
  <c r="BD117" i="25"/>
  <c r="BD118" i="25"/>
  <c r="BD119" i="25"/>
  <c r="BD120" i="25"/>
  <c r="BD121" i="25"/>
  <c r="BD122" i="25"/>
  <c r="BD123" i="25"/>
  <c r="BD124" i="25"/>
  <c r="BD125" i="25"/>
  <c r="BD126" i="25"/>
  <c r="BD127" i="25"/>
  <c r="BD128" i="25"/>
  <c r="BD129" i="25"/>
  <c r="BD130" i="25"/>
  <c r="BD131" i="25"/>
  <c r="BD132" i="25"/>
  <c r="BD133" i="25"/>
  <c r="BD134" i="25"/>
  <c r="BD135" i="25"/>
  <c r="BD136" i="25"/>
  <c r="BD137" i="25"/>
  <c r="BD138" i="25"/>
  <c r="BD139" i="25"/>
  <c r="BD140" i="25"/>
  <c r="BD141" i="25"/>
  <c r="BD142" i="25"/>
  <c r="BD143" i="25"/>
  <c r="BD144" i="25"/>
  <c r="BD145" i="25"/>
  <c r="BD146" i="25"/>
  <c r="BD147" i="25"/>
  <c r="BD148" i="25"/>
  <c r="BD149" i="25"/>
  <c r="BD150" i="25"/>
  <c r="BD151" i="25"/>
  <c r="BD152" i="25"/>
  <c r="BD153" i="25"/>
  <c r="BD154" i="25"/>
  <c r="BD155" i="25"/>
  <c r="BD156" i="25"/>
  <c r="BD157" i="25"/>
  <c r="BD158" i="25"/>
  <c r="BD159" i="25"/>
  <c r="BD160" i="25"/>
  <c r="BD161" i="25"/>
  <c r="BD162" i="25"/>
  <c r="BD163" i="25"/>
  <c r="BD164" i="25"/>
  <c r="BD165" i="25"/>
  <c r="BD166" i="25"/>
  <c r="BD167" i="25"/>
  <c r="BD168" i="25"/>
  <c r="BD169" i="25"/>
  <c r="BD170" i="25"/>
  <c r="BD171" i="25"/>
  <c r="BD172" i="25"/>
  <c r="BD173" i="25"/>
  <c r="BD174" i="25"/>
  <c r="BD175" i="25"/>
  <c r="BD176" i="25"/>
  <c r="BD177" i="25"/>
  <c r="BD178" i="25"/>
  <c r="BD179" i="25"/>
  <c r="BD180" i="25"/>
  <c r="BD181" i="25"/>
  <c r="BD182" i="25"/>
  <c r="BD183" i="25"/>
  <c r="BD184" i="25"/>
  <c r="BD185" i="25"/>
  <c r="BD186" i="25"/>
  <c r="BD187" i="25"/>
  <c r="BD188" i="25"/>
  <c r="BD69" i="25"/>
  <c r="BD68" i="25"/>
  <c r="BD67" i="25"/>
  <c r="BD66" i="25"/>
  <c r="BD65" i="25"/>
  <c r="BD64" i="25"/>
  <c r="BD63" i="25"/>
  <c r="BD62" i="25"/>
  <c r="BD61" i="25"/>
  <c r="BD60" i="25"/>
  <c r="BD59" i="25"/>
  <c r="BD58" i="25"/>
  <c r="BD57" i="25"/>
  <c r="BD56" i="25"/>
  <c r="BD55" i="25"/>
  <c r="BD54" i="25"/>
  <c r="BD53" i="25"/>
  <c r="BD52" i="25"/>
  <c r="BD51" i="25"/>
  <c r="BD50" i="25"/>
  <c r="BD49" i="25"/>
  <c r="BD48" i="25"/>
  <c r="BD47" i="25"/>
  <c r="BD46" i="25"/>
  <c r="BD45" i="25"/>
  <c r="BD44" i="25"/>
  <c r="BD43" i="25"/>
  <c r="BD42" i="25"/>
  <c r="BD41" i="25"/>
  <c r="BD40" i="25"/>
  <c r="BD39" i="25"/>
  <c r="BD38" i="25"/>
  <c r="BD37" i="25"/>
  <c r="BD36" i="25"/>
  <c r="BD35" i="25"/>
  <c r="BD34" i="25"/>
  <c r="BD33" i="25"/>
  <c r="BD32" i="25"/>
  <c r="BD31" i="25"/>
  <c r="BD30" i="25"/>
  <c r="BD29" i="25"/>
  <c r="BD28" i="25"/>
  <c r="BD27" i="25"/>
  <c r="BD26" i="25"/>
  <c r="BD25" i="25"/>
  <c r="BD24" i="25"/>
  <c r="BD23" i="25"/>
  <c r="BD22" i="25"/>
  <c r="BD21" i="25"/>
  <c r="BD20" i="25"/>
  <c r="BD19" i="25"/>
  <c r="BD18" i="25"/>
  <c r="BD17" i="25"/>
  <c r="BD16" i="25"/>
  <c r="BD15" i="25"/>
  <c r="BD14" i="25"/>
  <c r="BD13" i="25"/>
  <c r="BD12" i="25"/>
  <c r="BD11" i="25"/>
  <c r="BD10" i="25"/>
  <c r="BD9" i="25"/>
  <c r="BD8" i="25"/>
  <c r="BD7" i="25"/>
  <c r="BD6" i="25"/>
  <c r="BD5" i="25"/>
  <c r="AV188" i="25"/>
  <c r="AV70" i="25"/>
  <c r="AW70" i="25"/>
  <c r="AX70" i="25"/>
  <c r="AY70" i="25"/>
  <c r="AZ70" i="25"/>
  <c r="BA70" i="25"/>
  <c r="BB70" i="25"/>
  <c r="AV71" i="25"/>
  <c r="AW71" i="25"/>
  <c r="AX71" i="25"/>
  <c r="AY71" i="25"/>
  <c r="AZ71" i="25"/>
  <c r="BA71" i="25"/>
  <c r="BB71" i="25"/>
  <c r="AV72" i="25"/>
  <c r="AW72" i="25"/>
  <c r="AX72" i="25"/>
  <c r="AY72" i="25"/>
  <c r="AZ72" i="25"/>
  <c r="BA72" i="25"/>
  <c r="BB72" i="25"/>
  <c r="AV73" i="25"/>
  <c r="AW73" i="25"/>
  <c r="AX73" i="25"/>
  <c r="AY73" i="25"/>
  <c r="AZ73" i="25"/>
  <c r="BA73" i="25"/>
  <c r="BB73" i="25"/>
  <c r="AV74" i="25"/>
  <c r="AW74" i="25"/>
  <c r="AX74" i="25"/>
  <c r="AY74" i="25"/>
  <c r="AZ74" i="25"/>
  <c r="BA74" i="25"/>
  <c r="BB74" i="25"/>
  <c r="AV75" i="25"/>
  <c r="AW75" i="25"/>
  <c r="AX75" i="25"/>
  <c r="AY75" i="25"/>
  <c r="AZ75" i="25"/>
  <c r="BA75" i="25"/>
  <c r="BB75" i="25"/>
  <c r="AV76" i="25"/>
  <c r="AW76" i="25"/>
  <c r="AX76" i="25"/>
  <c r="AY76" i="25"/>
  <c r="AZ76" i="25"/>
  <c r="BA76" i="25"/>
  <c r="BB76" i="25"/>
  <c r="AV77" i="25"/>
  <c r="AW77" i="25"/>
  <c r="AX77" i="25"/>
  <c r="AY77" i="25"/>
  <c r="AZ77" i="25"/>
  <c r="BA77" i="25"/>
  <c r="BB77" i="25"/>
  <c r="AV78" i="25"/>
  <c r="AW78" i="25"/>
  <c r="AX78" i="25"/>
  <c r="AY78" i="25"/>
  <c r="AZ78" i="25"/>
  <c r="BA78" i="25"/>
  <c r="BB78" i="25"/>
  <c r="AV79" i="25"/>
  <c r="AW79" i="25"/>
  <c r="AX79" i="25"/>
  <c r="AY79" i="25"/>
  <c r="AZ79" i="25"/>
  <c r="BA79" i="25"/>
  <c r="BB79" i="25"/>
  <c r="AV80" i="25"/>
  <c r="AW80" i="25"/>
  <c r="AX80" i="25"/>
  <c r="AY80" i="25"/>
  <c r="AZ80" i="25"/>
  <c r="BA80" i="25"/>
  <c r="BB80" i="25"/>
  <c r="AV81" i="25"/>
  <c r="AW81" i="25"/>
  <c r="AX81" i="25"/>
  <c r="AY81" i="25"/>
  <c r="AZ81" i="25"/>
  <c r="BA81" i="25"/>
  <c r="BB81" i="25"/>
  <c r="AV82" i="25"/>
  <c r="AW82" i="25"/>
  <c r="AX82" i="25"/>
  <c r="AY82" i="25"/>
  <c r="AZ82" i="25"/>
  <c r="BA82" i="25"/>
  <c r="BB82" i="25"/>
  <c r="AV83" i="25"/>
  <c r="AW83" i="25"/>
  <c r="AX83" i="25"/>
  <c r="AY83" i="25"/>
  <c r="AZ83" i="25"/>
  <c r="BA83" i="25"/>
  <c r="BB83" i="25"/>
  <c r="AV84" i="25"/>
  <c r="AW84" i="25"/>
  <c r="AX84" i="25"/>
  <c r="AY84" i="25"/>
  <c r="AZ84" i="25"/>
  <c r="BA84" i="25"/>
  <c r="BB84" i="25"/>
  <c r="AV85" i="25"/>
  <c r="AW85" i="25"/>
  <c r="AX85" i="25"/>
  <c r="AY85" i="25"/>
  <c r="AZ85" i="25"/>
  <c r="BA85" i="25"/>
  <c r="BB85" i="25"/>
  <c r="AV86" i="25"/>
  <c r="AW86" i="25"/>
  <c r="AX86" i="25"/>
  <c r="AY86" i="25"/>
  <c r="AZ86" i="25"/>
  <c r="BA86" i="25"/>
  <c r="BB86" i="25"/>
  <c r="AV87" i="25"/>
  <c r="AW87" i="25"/>
  <c r="AX87" i="25"/>
  <c r="AY87" i="25"/>
  <c r="AZ87" i="25"/>
  <c r="BA87" i="25"/>
  <c r="BB87" i="25"/>
  <c r="AV88" i="25"/>
  <c r="AW88" i="25"/>
  <c r="AX88" i="25"/>
  <c r="AY88" i="25"/>
  <c r="AZ88" i="25"/>
  <c r="BA88" i="25"/>
  <c r="BB88" i="25"/>
  <c r="AV89" i="25"/>
  <c r="AW89" i="25"/>
  <c r="AX89" i="25"/>
  <c r="AY89" i="25"/>
  <c r="AZ89" i="25"/>
  <c r="BA89" i="25"/>
  <c r="BB89" i="25"/>
  <c r="AV90" i="25"/>
  <c r="AW90" i="25"/>
  <c r="AX90" i="25"/>
  <c r="AY90" i="25"/>
  <c r="AZ90" i="25"/>
  <c r="BA90" i="25"/>
  <c r="BB90" i="25"/>
  <c r="AV91" i="25"/>
  <c r="AW91" i="25"/>
  <c r="AX91" i="25"/>
  <c r="AY91" i="25"/>
  <c r="AZ91" i="25"/>
  <c r="BA91" i="25"/>
  <c r="BB91" i="25"/>
  <c r="AV92" i="25"/>
  <c r="AW92" i="25"/>
  <c r="AX92" i="25"/>
  <c r="AY92" i="25"/>
  <c r="AZ92" i="25"/>
  <c r="BA92" i="25"/>
  <c r="BB92" i="25"/>
  <c r="AV93" i="25"/>
  <c r="AW93" i="25"/>
  <c r="AX93" i="25"/>
  <c r="AY93" i="25"/>
  <c r="AZ93" i="25"/>
  <c r="BA93" i="25"/>
  <c r="BB93" i="25"/>
  <c r="AV94" i="25"/>
  <c r="AW94" i="25"/>
  <c r="AX94" i="25"/>
  <c r="AY94" i="25"/>
  <c r="AZ94" i="25"/>
  <c r="BA94" i="25"/>
  <c r="BB94" i="25"/>
  <c r="AV95" i="25"/>
  <c r="AW95" i="25"/>
  <c r="AX95" i="25"/>
  <c r="AY95" i="25"/>
  <c r="AZ95" i="25"/>
  <c r="BA95" i="25"/>
  <c r="BB95" i="25"/>
  <c r="AV96" i="25"/>
  <c r="AW96" i="25"/>
  <c r="AX96" i="25"/>
  <c r="AY96" i="25"/>
  <c r="AZ96" i="25"/>
  <c r="BA96" i="25"/>
  <c r="BB96" i="25"/>
  <c r="AV97" i="25"/>
  <c r="AW97" i="25"/>
  <c r="AX97" i="25"/>
  <c r="AY97" i="25"/>
  <c r="AZ97" i="25"/>
  <c r="BA97" i="25"/>
  <c r="BB97" i="25"/>
  <c r="AV98" i="25"/>
  <c r="AW98" i="25"/>
  <c r="AX98" i="25"/>
  <c r="AY98" i="25"/>
  <c r="AZ98" i="25"/>
  <c r="BA98" i="25"/>
  <c r="BB98" i="25"/>
  <c r="AV99" i="25"/>
  <c r="AW99" i="25"/>
  <c r="AX99" i="25"/>
  <c r="AY99" i="25"/>
  <c r="AZ99" i="25"/>
  <c r="BA99" i="25"/>
  <c r="BB99" i="25"/>
  <c r="AV100" i="25"/>
  <c r="AW100" i="25"/>
  <c r="AX100" i="25"/>
  <c r="AY100" i="25"/>
  <c r="AZ100" i="25"/>
  <c r="BA100" i="25"/>
  <c r="BB100" i="25"/>
  <c r="AV101" i="25"/>
  <c r="AW101" i="25"/>
  <c r="AX101" i="25"/>
  <c r="AY101" i="25"/>
  <c r="AZ101" i="25"/>
  <c r="BA101" i="25"/>
  <c r="BB101" i="25"/>
  <c r="AV102" i="25"/>
  <c r="AW102" i="25"/>
  <c r="AX102" i="25"/>
  <c r="AY102" i="25"/>
  <c r="AZ102" i="25"/>
  <c r="BA102" i="25"/>
  <c r="BB102" i="25"/>
  <c r="AV103" i="25"/>
  <c r="AW103" i="25"/>
  <c r="AX103" i="25"/>
  <c r="AY103" i="25"/>
  <c r="AZ103" i="25"/>
  <c r="BA103" i="25"/>
  <c r="BB103" i="25"/>
  <c r="AV104" i="25"/>
  <c r="AW104" i="25"/>
  <c r="AX104" i="25"/>
  <c r="AY104" i="25"/>
  <c r="AZ104" i="25"/>
  <c r="BA104" i="25"/>
  <c r="BB104" i="25"/>
  <c r="AV105" i="25"/>
  <c r="AW105" i="25"/>
  <c r="AX105" i="25"/>
  <c r="AY105" i="25"/>
  <c r="AZ105" i="25"/>
  <c r="BA105" i="25"/>
  <c r="BB105" i="25"/>
  <c r="AV106" i="25"/>
  <c r="AW106" i="25"/>
  <c r="AX106" i="25"/>
  <c r="AY106" i="25"/>
  <c r="AZ106" i="25"/>
  <c r="BA106" i="25"/>
  <c r="BB106" i="25"/>
  <c r="AV107" i="25"/>
  <c r="AW107" i="25"/>
  <c r="AX107" i="25"/>
  <c r="AY107" i="25"/>
  <c r="AZ107" i="25"/>
  <c r="BA107" i="25"/>
  <c r="BB107" i="25"/>
  <c r="AV108" i="25"/>
  <c r="AW108" i="25"/>
  <c r="AX108" i="25"/>
  <c r="AY108" i="25"/>
  <c r="AZ108" i="25"/>
  <c r="BA108" i="25"/>
  <c r="BB108" i="25"/>
  <c r="AV109" i="25"/>
  <c r="AW109" i="25"/>
  <c r="AX109" i="25"/>
  <c r="AY109" i="25"/>
  <c r="AZ109" i="25"/>
  <c r="BA109" i="25"/>
  <c r="BB109" i="25"/>
  <c r="AV110" i="25"/>
  <c r="AW110" i="25"/>
  <c r="AX110" i="25"/>
  <c r="AY110" i="25"/>
  <c r="AZ110" i="25"/>
  <c r="BA110" i="25"/>
  <c r="BB110" i="25"/>
  <c r="AV111" i="25"/>
  <c r="AW111" i="25"/>
  <c r="AX111" i="25"/>
  <c r="AY111" i="25"/>
  <c r="AZ111" i="25"/>
  <c r="BA111" i="25"/>
  <c r="BB111" i="25"/>
  <c r="AV112" i="25"/>
  <c r="AW112" i="25"/>
  <c r="AX112" i="25"/>
  <c r="AY112" i="25"/>
  <c r="AZ112" i="25"/>
  <c r="BA112" i="25"/>
  <c r="BB112" i="25"/>
  <c r="AV113" i="25"/>
  <c r="AW113" i="25"/>
  <c r="AX113" i="25"/>
  <c r="AY113" i="25"/>
  <c r="AZ113" i="25"/>
  <c r="BA113" i="25"/>
  <c r="BB113" i="25"/>
  <c r="AV114" i="25"/>
  <c r="AW114" i="25"/>
  <c r="AX114" i="25"/>
  <c r="AY114" i="25"/>
  <c r="AZ114" i="25"/>
  <c r="BA114" i="25"/>
  <c r="BB114" i="25"/>
  <c r="AV115" i="25"/>
  <c r="AW115" i="25"/>
  <c r="AX115" i="25"/>
  <c r="AY115" i="25"/>
  <c r="AZ115" i="25"/>
  <c r="BA115" i="25"/>
  <c r="BB115" i="25"/>
  <c r="AV116" i="25"/>
  <c r="AW116" i="25"/>
  <c r="AX116" i="25"/>
  <c r="AY116" i="25"/>
  <c r="AZ116" i="25"/>
  <c r="BA116" i="25"/>
  <c r="BB116" i="25"/>
  <c r="AV117" i="25"/>
  <c r="AW117" i="25"/>
  <c r="AX117" i="25"/>
  <c r="AY117" i="25"/>
  <c r="AZ117" i="25"/>
  <c r="BA117" i="25"/>
  <c r="BB117" i="25"/>
  <c r="AV118" i="25"/>
  <c r="AW118" i="25"/>
  <c r="AX118" i="25"/>
  <c r="AY118" i="25"/>
  <c r="AZ118" i="25"/>
  <c r="BA118" i="25"/>
  <c r="BB118" i="25"/>
  <c r="AV119" i="25"/>
  <c r="AW119" i="25"/>
  <c r="AX119" i="25"/>
  <c r="AY119" i="25"/>
  <c r="AZ119" i="25"/>
  <c r="BA119" i="25"/>
  <c r="BB119" i="25"/>
  <c r="AV120" i="25"/>
  <c r="AW120" i="25"/>
  <c r="AX120" i="25"/>
  <c r="AY120" i="25"/>
  <c r="AZ120" i="25"/>
  <c r="BA120" i="25"/>
  <c r="BB120" i="25"/>
  <c r="AV121" i="25"/>
  <c r="AW121" i="25"/>
  <c r="AX121" i="25"/>
  <c r="AY121" i="25"/>
  <c r="AZ121" i="25"/>
  <c r="BA121" i="25"/>
  <c r="BB121" i="25"/>
  <c r="AV122" i="25"/>
  <c r="AW122" i="25"/>
  <c r="AX122" i="25"/>
  <c r="AY122" i="25"/>
  <c r="AZ122" i="25"/>
  <c r="BA122" i="25"/>
  <c r="BB122" i="25"/>
  <c r="AV123" i="25"/>
  <c r="AW123" i="25"/>
  <c r="AX123" i="25"/>
  <c r="AY123" i="25"/>
  <c r="AZ123" i="25"/>
  <c r="BA123" i="25"/>
  <c r="BB123" i="25"/>
  <c r="AV124" i="25"/>
  <c r="AW124" i="25"/>
  <c r="AX124" i="25"/>
  <c r="AY124" i="25"/>
  <c r="AZ124" i="25"/>
  <c r="BA124" i="25"/>
  <c r="BB124" i="25"/>
  <c r="AV125" i="25"/>
  <c r="AW125" i="25"/>
  <c r="AX125" i="25"/>
  <c r="AY125" i="25"/>
  <c r="AZ125" i="25"/>
  <c r="BA125" i="25"/>
  <c r="BB125" i="25"/>
  <c r="AV126" i="25"/>
  <c r="AW126" i="25"/>
  <c r="AX126" i="25"/>
  <c r="AY126" i="25"/>
  <c r="AZ126" i="25"/>
  <c r="BA126" i="25"/>
  <c r="BB126" i="25"/>
  <c r="AV127" i="25"/>
  <c r="AW127" i="25"/>
  <c r="AX127" i="25"/>
  <c r="AY127" i="25"/>
  <c r="AZ127" i="25"/>
  <c r="BA127" i="25"/>
  <c r="BB127" i="25"/>
  <c r="AV128" i="25"/>
  <c r="AW128" i="25"/>
  <c r="AX128" i="25"/>
  <c r="AY128" i="25"/>
  <c r="AZ128" i="25"/>
  <c r="BA128" i="25"/>
  <c r="BB128" i="25"/>
  <c r="AV129" i="25"/>
  <c r="AW129" i="25"/>
  <c r="AX129" i="25"/>
  <c r="AY129" i="25"/>
  <c r="AZ129" i="25"/>
  <c r="BA129" i="25"/>
  <c r="BB129" i="25"/>
  <c r="AV130" i="25"/>
  <c r="AW130" i="25"/>
  <c r="AX130" i="25"/>
  <c r="AY130" i="25"/>
  <c r="AZ130" i="25"/>
  <c r="BA130" i="25"/>
  <c r="BB130" i="25"/>
  <c r="AV131" i="25"/>
  <c r="AW131" i="25"/>
  <c r="AX131" i="25"/>
  <c r="AY131" i="25"/>
  <c r="AZ131" i="25"/>
  <c r="BA131" i="25"/>
  <c r="BB131" i="25"/>
  <c r="AV132" i="25"/>
  <c r="AW132" i="25"/>
  <c r="AX132" i="25"/>
  <c r="AY132" i="25"/>
  <c r="AZ132" i="25"/>
  <c r="BA132" i="25"/>
  <c r="BB132" i="25"/>
  <c r="AV133" i="25"/>
  <c r="AW133" i="25"/>
  <c r="AX133" i="25"/>
  <c r="AY133" i="25"/>
  <c r="AZ133" i="25"/>
  <c r="BA133" i="25"/>
  <c r="BB133" i="25"/>
  <c r="AV134" i="25"/>
  <c r="AW134" i="25"/>
  <c r="AX134" i="25"/>
  <c r="AY134" i="25"/>
  <c r="AZ134" i="25"/>
  <c r="BA134" i="25"/>
  <c r="BB134" i="25"/>
  <c r="AV135" i="25"/>
  <c r="AW135" i="25"/>
  <c r="AX135" i="25"/>
  <c r="AY135" i="25"/>
  <c r="AZ135" i="25"/>
  <c r="BA135" i="25"/>
  <c r="BB135" i="25"/>
  <c r="AV136" i="25"/>
  <c r="AW136" i="25"/>
  <c r="AX136" i="25"/>
  <c r="AY136" i="25"/>
  <c r="AZ136" i="25"/>
  <c r="BA136" i="25"/>
  <c r="BB136" i="25"/>
  <c r="AV137" i="25"/>
  <c r="AW137" i="25"/>
  <c r="AX137" i="25"/>
  <c r="AY137" i="25"/>
  <c r="AZ137" i="25"/>
  <c r="BA137" i="25"/>
  <c r="BB137" i="25"/>
  <c r="AV138" i="25"/>
  <c r="AW138" i="25"/>
  <c r="AX138" i="25"/>
  <c r="AY138" i="25"/>
  <c r="AZ138" i="25"/>
  <c r="BA138" i="25"/>
  <c r="BB138" i="25"/>
  <c r="AV139" i="25"/>
  <c r="AW139" i="25"/>
  <c r="AX139" i="25"/>
  <c r="AY139" i="25"/>
  <c r="AZ139" i="25"/>
  <c r="BA139" i="25"/>
  <c r="BB139" i="25"/>
  <c r="AV140" i="25"/>
  <c r="AW140" i="25"/>
  <c r="AX140" i="25"/>
  <c r="AY140" i="25"/>
  <c r="AZ140" i="25"/>
  <c r="BA140" i="25"/>
  <c r="BB140" i="25"/>
  <c r="AV141" i="25"/>
  <c r="AW141" i="25"/>
  <c r="AX141" i="25"/>
  <c r="AY141" i="25"/>
  <c r="AZ141" i="25"/>
  <c r="BA141" i="25"/>
  <c r="BB141" i="25"/>
  <c r="AV142" i="25"/>
  <c r="AW142" i="25"/>
  <c r="AX142" i="25"/>
  <c r="AY142" i="25"/>
  <c r="AZ142" i="25"/>
  <c r="BA142" i="25"/>
  <c r="BB142" i="25"/>
  <c r="AV143" i="25"/>
  <c r="AW143" i="25"/>
  <c r="AX143" i="25"/>
  <c r="AY143" i="25"/>
  <c r="AZ143" i="25"/>
  <c r="BA143" i="25"/>
  <c r="BB143" i="25"/>
  <c r="AV144" i="25"/>
  <c r="AW144" i="25"/>
  <c r="AX144" i="25"/>
  <c r="AY144" i="25"/>
  <c r="AZ144" i="25"/>
  <c r="BA144" i="25"/>
  <c r="BB144" i="25"/>
  <c r="AV145" i="25"/>
  <c r="AW145" i="25"/>
  <c r="AX145" i="25"/>
  <c r="AY145" i="25"/>
  <c r="AZ145" i="25"/>
  <c r="BA145" i="25"/>
  <c r="BB145" i="25"/>
  <c r="AV146" i="25"/>
  <c r="AW146" i="25"/>
  <c r="AX146" i="25"/>
  <c r="AY146" i="25"/>
  <c r="AZ146" i="25"/>
  <c r="BA146" i="25"/>
  <c r="BB146" i="25"/>
  <c r="AV147" i="25"/>
  <c r="AW147" i="25"/>
  <c r="AX147" i="25"/>
  <c r="AY147" i="25"/>
  <c r="AZ147" i="25"/>
  <c r="BA147" i="25"/>
  <c r="BB147" i="25"/>
  <c r="AV148" i="25"/>
  <c r="AW148" i="25"/>
  <c r="AX148" i="25"/>
  <c r="AY148" i="25"/>
  <c r="AZ148" i="25"/>
  <c r="BA148" i="25"/>
  <c r="BB148" i="25"/>
  <c r="AV149" i="25"/>
  <c r="AW149" i="25"/>
  <c r="AX149" i="25"/>
  <c r="AY149" i="25"/>
  <c r="AZ149" i="25"/>
  <c r="BA149" i="25"/>
  <c r="BB149" i="25"/>
  <c r="AV150" i="25"/>
  <c r="AW150" i="25"/>
  <c r="AX150" i="25"/>
  <c r="AY150" i="25"/>
  <c r="AZ150" i="25"/>
  <c r="BA150" i="25"/>
  <c r="BB150" i="25"/>
  <c r="AV151" i="25"/>
  <c r="AW151" i="25"/>
  <c r="AX151" i="25"/>
  <c r="AY151" i="25"/>
  <c r="AZ151" i="25"/>
  <c r="BA151" i="25"/>
  <c r="BB151" i="25"/>
  <c r="AV152" i="25"/>
  <c r="AW152" i="25"/>
  <c r="AX152" i="25"/>
  <c r="AY152" i="25"/>
  <c r="AZ152" i="25"/>
  <c r="BA152" i="25"/>
  <c r="BB152" i="25"/>
  <c r="AV153" i="25"/>
  <c r="AW153" i="25"/>
  <c r="AX153" i="25"/>
  <c r="AY153" i="25"/>
  <c r="AZ153" i="25"/>
  <c r="BA153" i="25"/>
  <c r="BB153" i="25"/>
  <c r="AV154" i="25"/>
  <c r="AW154" i="25"/>
  <c r="AX154" i="25"/>
  <c r="AY154" i="25"/>
  <c r="AZ154" i="25"/>
  <c r="BA154" i="25"/>
  <c r="BB154" i="25"/>
  <c r="AV155" i="25"/>
  <c r="AW155" i="25"/>
  <c r="AX155" i="25"/>
  <c r="AY155" i="25"/>
  <c r="AZ155" i="25"/>
  <c r="BA155" i="25"/>
  <c r="BB155" i="25"/>
  <c r="AV156" i="25"/>
  <c r="AW156" i="25"/>
  <c r="AX156" i="25"/>
  <c r="AY156" i="25"/>
  <c r="AZ156" i="25"/>
  <c r="BA156" i="25"/>
  <c r="BB156" i="25"/>
  <c r="AV157" i="25"/>
  <c r="AW157" i="25"/>
  <c r="AX157" i="25"/>
  <c r="AY157" i="25"/>
  <c r="AZ157" i="25"/>
  <c r="BA157" i="25"/>
  <c r="BB157" i="25"/>
  <c r="AV158" i="25"/>
  <c r="AW158" i="25"/>
  <c r="AX158" i="25"/>
  <c r="AY158" i="25"/>
  <c r="AZ158" i="25"/>
  <c r="BA158" i="25"/>
  <c r="BB158" i="25"/>
  <c r="AV159" i="25"/>
  <c r="AW159" i="25"/>
  <c r="AX159" i="25"/>
  <c r="AY159" i="25"/>
  <c r="AZ159" i="25"/>
  <c r="BA159" i="25"/>
  <c r="BB159" i="25"/>
  <c r="AV160" i="25"/>
  <c r="AW160" i="25"/>
  <c r="AX160" i="25"/>
  <c r="AY160" i="25"/>
  <c r="AZ160" i="25"/>
  <c r="BA160" i="25"/>
  <c r="BB160" i="25"/>
  <c r="AV161" i="25"/>
  <c r="AW161" i="25"/>
  <c r="AX161" i="25"/>
  <c r="AY161" i="25"/>
  <c r="AZ161" i="25"/>
  <c r="BA161" i="25"/>
  <c r="BB161" i="25"/>
  <c r="AV162" i="25"/>
  <c r="AW162" i="25"/>
  <c r="AX162" i="25"/>
  <c r="AY162" i="25"/>
  <c r="AZ162" i="25"/>
  <c r="BA162" i="25"/>
  <c r="BB162" i="25"/>
  <c r="AV163" i="25"/>
  <c r="AW163" i="25"/>
  <c r="AX163" i="25"/>
  <c r="AY163" i="25"/>
  <c r="AZ163" i="25"/>
  <c r="BA163" i="25"/>
  <c r="BB163" i="25"/>
  <c r="AV164" i="25"/>
  <c r="AW164" i="25"/>
  <c r="AX164" i="25"/>
  <c r="AY164" i="25"/>
  <c r="AZ164" i="25"/>
  <c r="BA164" i="25"/>
  <c r="BB164" i="25"/>
  <c r="AV165" i="25"/>
  <c r="AW165" i="25"/>
  <c r="AX165" i="25"/>
  <c r="AY165" i="25"/>
  <c r="AZ165" i="25"/>
  <c r="BA165" i="25"/>
  <c r="BB165" i="25"/>
  <c r="AV166" i="25"/>
  <c r="AW166" i="25"/>
  <c r="AX166" i="25"/>
  <c r="AY166" i="25"/>
  <c r="AZ166" i="25"/>
  <c r="BA166" i="25"/>
  <c r="BB166" i="25"/>
  <c r="AV167" i="25"/>
  <c r="AW167" i="25"/>
  <c r="AX167" i="25"/>
  <c r="AY167" i="25"/>
  <c r="AZ167" i="25"/>
  <c r="BA167" i="25"/>
  <c r="BB167" i="25"/>
  <c r="AV168" i="25"/>
  <c r="AW168" i="25"/>
  <c r="AX168" i="25"/>
  <c r="AY168" i="25"/>
  <c r="AZ168" i="25"/>
  <c r="BA168" i="25"/>
  <c r="BB168" i="25"/>
  <c r="AV169" i="25"/>
  <c r="AW169" i="25"/>
  <c r="AX169" i="25"/>
  <c r="AY169" i="25"/>
  <c r="AZ169" i="25"/>
  <c r="BA169" i="25"/>
  <c r="BB169" i="25"/>
  <c r="AV170" i="25"/>
  <c r="AW170" i="25"/>
  <c r="AX170" i="25"/>
  <c r="AY170" i="25"/>
  <c r="AZ170" i="25"/>
  <c r="BA170" i="25"/>
  <c r="BB170" i="25"/>
  <c r="AV171" i="25"/>
  <c r="AW171" i="25"/>
  <c r="AX171" i="25"/>
  <c r="AY171" i="25"/>
  <c r="AZ171" i="25"/>
  <c r="BA171" i="25"/>
  <c r="BB171" i="25"/>
  <c r="AV172" i="25"/>
  <c r="AW172" i="25"/>
  <c r="AX172" i="25"/>
  <c r="AY172" i="25"/>
  <c r="AZ172" i="25"/>
  <c r="BA172" i="25"/>
  <c r="BB172" i="25"/>
  <c r="AV173" i="25"/>
  <c r="AW173" i="25"/>
  <c r="AX173" i="25"/>
  <c r="AY173" i="25"/>
  <c r="AZ173" i="25"/>
  <c r="BA173" i="25"/>
  <c r="BB173" i="25"/>
  <c r="AV174" i="25"/>
  <c r="AW174" i="25"/>
  <c r="AX174" i="25"/>
  <c r="AY174" i="25"/>
  <c r="AZ174" i="25"/>
  <c r="BA174" i="25"/>
  <c r="BB174" i="25"/>
  <c r="AV175" i="25"/>
  <c r="AW175" i="25"/>
  <c r="AX175" i="25"/>
  <c r="AY175" i="25"/>
  <c r="AZ175" i="25"/>
  <c r="BA175" i="25"/>
  <c r="BB175" i="25"/>
  <c r="AV176" i="25"/>
  <c r="AW176" i="25"/>
  <c r="AX176" i="25"/>
  <c r="AY176" i="25"/>
  <c r="AZ176" i="25"/>
  <c r="BA176" i="25"/>
  <c r="BB176" i="25"/>
  <c r="AV177" i="25"/>
  <c r="AW177" i="25"/>
  <c r="AX177" i="25"/>
  <c r="AY177" i="25"/>
  <c r="AZ177" i="25"/>
  <c r="BA177" i="25"/>
  <c r="BB177" i="25"/>
  <c r="AV178" i="25"/>
  <c r="AW178" i="25"/>
  <c r="AX178" i="25"/>
  <c r="AY178" i="25"/>
  <c r="AZ178" i="25"/>
  <c r="BA178" i="25"/>
  <c r="BB178" i="25"/>
  <c r="AV179" i="25"/>
  <c r="AW179" i="25"/>
  <c r="AX179" i="25"/>
  <c r="AY179" i="25"/>
  <c r="AZ179" i="25"/>
  <c r="BA179" i="25"/>
  <c r="BB179" i="25"/>
  <c r="AV180" i="25"/>
  <c r="AW180" i="25"/>
  <c r="AX180" i="25"/>
  <c r="AY180" i="25"/>
  <c r="AZ180" i="25"/>
  <c r="BA180" i="25"/>
  <c r="BB180" i="25"/>
  <c r="AV181" i="25"/>
  <c r="AW181" i="25"/>
  <c r="AX181" i="25"/>
  <c r="AY181" i="25"/>
  <c r="AZ181" i="25"/>
  <c r="BA181" i="25"/>
  <c r="BB181" i="25"/>
  <c r="AV182" i="25"/>
  <c r="AW182" i="25"/>
  <c r="AX182" i="25"/>
  <c r="AY182" i="25"/>
  <c r="AZ182" i="25"/>
  <c r="BA182" i="25"/>
  <c r="BB182" i="25"/>
  <c r="AV183" i="25"/>
  <c r="AW183" i="25"/>
  <c r="AX183" i="25"/>
  <c r="AY183" i="25"/>
  <c r="AZ183" i="25"/>
  <c r="BA183" i="25"/>
  <c r="BB183" i="25"/>
  <c r="AV184" i="25"/>
  <c r="AW184" i="25"/>
  <c r="AX184" i="25"/>
  <c r="AY184" i="25"/>
  <c r="AZ184" i="25"/>
  <c r="BA184" i="25"/>
  <c r="BB184" i="25"/>
  <c r="AV185" i="25"/>
  <c r="AW185" i="25"/>
  <c r="AX185" i="25"/>
  <c r="AY185" i="25"/>
  <c r="AZ185" i="25"/>
  <c r="BA185" i="25"/>
  <c r="BB185" i="25"/>
  <c r="AV186" i="25"/>
  <c r="AW186" i="25"/>
  <c r="AX186" i="25"/>
  <c r="AY186" i="25"/>
  <c r="AZ186" i="25"/>
  <c r="BA186" i="25"/>
  <c r="BB186" i="25"/>
  <c r="AV187" i="25"/>
  <c r="AW187" i="25"/>
  <c r="AX187" i="25"/>
  <c r="AY187" i="25"/>
  <c r="AZ187" i="25"/>
  <c r="BA187" i="25"/>
  <c r="BB187" i="25"/>
  <c r="AW188" i="25"/>
  <c r="AX188" i="25"/>
  <c r="AY188" i="25"/>
  <c r="AZ188" i="25"/>
  <c r="BA188" i="25"/>
  <c r="BB188" i="25"/>
  <c r="AV69" i="25"/>
  <c r="AV58" i="25"/>
  <c r="BB69" i="25"/>
  <c r="BA69" i="25"/>
  <c r="AZ69" i="25"/>
  <c r="AY69" i="25"/>
  <c r="AX69" i="25"/>
  <c r="AW69" i="25"/>
  <c r="BB68" i="25"/>
  <c r="BA68" i="25"/>
  <c r="AZ68" i="25"/>
  <c r="AY68" i="25"/>
  <c r="AX68" i="25"/>
  <c r="AW68" i="25"/>
  <c r="AV68" i="25"/>
  <c r="BB67" i="25"/>
  <c r="BA67" i="25"/>
  <c r="AZ67" i="25"/>
  <c r="AY67" i="25"/>
  <c r="AX67" i="25"/>
  <c r="AW67" i="25"/>
  <c r="AV67" i="25"/>
  <c r="BB66" i="25"/>
  <c r="BA66" i="25"/>
  <c r="AZ66" i="25"/>
  <c r="AY66" i="25"/>
  <c r="AX66" i="25"/>
  <c r="AW66" i="25"/>
  <c r="AV66" i="25"/>
  <c r="BB65" i="25"/>
  <c r="BA65" i="25"/>
  <c r="AZ65" i="25"/>
  <c r="AY65" i="25"/>
  <c r="AX65" i="25"/>
  <c r="AW65" i="25"/>
  <c r="AV65" i="25"/>
  <c r="BB64" i="25"/>
  <c r="BA64" i="25"/>
  <c r="AZ64" i="25"/>
  <c r="AY64" i="25"/>
  <c r="AX64" i="25"/>
  <c r="AW64" i="25"/>
  <c r="AV64" i="25"/>
  <c r="BB63" i="25"/>
  <c r="BA63" i="25"/>
  <c r="AZ63" i="25"/>
  <c r="AY63" i="25"/>
  <c r="AX63" i="25"/>
  <c r="AW63" i="25"/>
  <c r="AV63" i="25"/>
  <c r="BB62" i="25"/>
  <c r="BA62" i="25"/>
  <c r="AZ62" i="25"/>
  <c r="AY62" i="25"/>
  <c r="AX62" i="25"/>
  <c r="AW62" i="25"/>
  <c r="AV62" i="25"/>
  <c r="BB61" i="25"/>
  <c r="BA61" i="25"/>
  <c r="AZ61" i="25"/>
  <c r="AY61" i="25"/>
  <c r="AX61" i="25"/>
  <c r="AW61" i="25"/>
  <c r="AV61" i="25"/>
  <c r="BB60" i="25"/>
  <c r="BA60" i="25"/>
  <c r="AZ60" i="25"/>
  <c r="AY60" i="25"/>
  <c r="AX60" i="25"/>
  <c r="AW60" i="25"/>
  <c r="AV60" i="25"/>
  <c r="BB59" i="25"/>
  <c r="BA59" i="25"/>
  <c r="AZ59" i="25"/>
  <c r="AY59" i="25"/>
  <c r="AX59" i="25"/>
  <c r="AW59" i="25"/>
  <c r="AV59" i="25"/>
  <c r="BB58" i="25"/>
  <c r="BA58" i="25"/>
  <c r="AZ58" i="25"/>
  <c r="AY58" i="25"/>
  <c r="AX58" i="25"/>
  <c r="AW58" i="25"/>
  <c r="BB57" i="25"/>
  <c r="BA57" i="25"/>
  <c r="AZ57" i="25"/>
  <c r="AY57" i="25"/>
  <c r="AX57" i="25"/>
  <c r="AW57" i="25"/>
  <c r="AV57" i="25"/>
  <c r="BB56" i="25"/>
  <c r="BA56" i="25"/>
  <c r="AZ56" i="25"/>
  <c r="AY56" i="25"/>
  <c r="AX56" i="25"/>
  <c r="AW56" i="25"/>
  <c r="AV56" i="25"/>
  <c r="BB55" i="25"/>
  <c r="BA55" i="25"/>
  <c r="AZ55" i="25"/>
  <c r="AY55" i="25"/>
  <c r="AX55" i="25"/>
  <c r="AW55" i="25"/>
  <c r="AV55" i="25"/>
  <c r="BB54" i="25"/>
  <c r="BA54" i="25"/>
  <c r="AZ54" i="25"/>
  <c r="AY54" i="25"/>
  <c r="AX54" i="25"/>
  <c r="AW54" i="25"/>
  <c r="AV54" i="25"/>
  <c r="BB53" i="25"/>
  <c r="BA53" i="25"/>
  <c r="AZ53" i="25"/>
  <c r="AY53" i="25"/>
  <c r="AX53" i="25"/>
  <c r="AW53" i="25"/>
  <c r="AV53" i="25"/>
  <c r="BB52" i="25"/>
  <c r="BA52" i="25"/>
  <c r="AZ52" i="25"/>
  <c r="AY52" i="25"/>
  <c r="AX52" i="25"/>
  <c r="AW52" i="25"/>
  <c r="AV52" i="25"/>
  <c r="BB51" i="25"/>
  <c r="BA51" i="25"/>
  <c r="AZ51" i="25"/>
  <c r="AY51" i="25"/>
  <c r="AX51" i="25"/>
  <c r="AW51" i="25"/>
  <c r="AV51" i="25"/>
  <c r="BB50" i="25"/>
  <c r="BA50" i="25"/>
  <c r="AZ50" i="25"/>
  <c r="AY50" i="25"/>
  <c r="AX50" i="25"/>
  <c r="AW50" i="25"/>
  <c r="AV50" i="25"/>
  <c r="BB49" i="25"/>
  <c r="BA49" i="25"/>
  <c r="AZ49" i="25"/>
  <c r="AY49" i="25"/>
  <c r="AX49" i="25"/>
  <c r="AW49" i="25"/>
  <c r="AV49" i="25"/>
  <c r="BB48" i="25"/>
  <c r="BA48" i="25"/>
  <c r="AZ48" i="25"/>
  <c r="AY48" i="25"/>
  <c r="AX48" i="25"/>
  <c r="AW48" i="25"/>
  <c r="AV48" i="25"/>
  <c r="BB47" i="25"/>
  <c r="BA47" i="25"/>
  <c r="AZ47" i="25"/>
  <c r="AY47" i="25"/>
  <c r="AX47" i="25"/>
  <c r="AW47" i="25"/>
  <c r="AV47" i="25"/>
  <c r="BB46" i="25"/>
  <c r="BA46" i="25"/>
  <c r="AZ46" i="25"/>
  <c r="AY46" i="25"/>
  <c r="AX46" i="25"/>
  <c r="AW46" i="25"/>
  <c r="AV46" i="25"/>
  <c r="BB45" i="25"/>
  <c r="BA45" i="25"/>
  <c r="AZ45" i="25"/>
  <c r="AY45" i="25"/>
  <c r="AX45" i="25"/>
  <c r="AW45" i="25"/>
  <c r="AV45" i="25"/>
  <c r="BB44" i="25"/>
  <c r="BA44" i="25"/>
  <c r="AZ44" i="25"/>
  <c r="AY44" i="25"/>
  <c r="AX44" i="25"/>
  <c r="AW44" i="25"/>
  <c r="AV44" i="25"/>
  <c r="BB43" i="25"/>
  <c r="BA43" i="25"/>
  <c r="AZ43" i="25"/>
  <c r="AY43" i="25"/>
  <c r="AX43" i="25"/>
  <c r="AW43" i="25"/>
  <c r="AV43" i="25"/>
  <c r="BB42" i="25"/>
  <c r="BA42" i="25"/>
  <c r="AZ42" i="25"/>
  <c r="AY42" i="25"/>
  <c r="AX42" i="25"/>
  <c r="AW42" i="25"/>
  <c r="AV42" i="25"/>
  <c r="BB41" i="25"/>
  <c r="BA41" i="25"/>
  <c r="AZ41" i="25"/>
  <c r="AY41" i="25"/>
  <c r="AX41" i="25"/>
  <c r="AW41" i="25"/>
  <c r="AV41" i="25"/>
  <c r="BB40" i="25"/>
  <c r="BA40" i="25"/>
  <c r="AZ40" i="25"/>
  <c r="AY40" i="25"/>
  <c r="AX40" i="25"/>
  <c r="AW40" i="25"/>
  <c r="AV40" i="25"/>
  <c r="BB39" i="25"/>
  <c r="BA39" i="25"/>
  <c r="AZ39" i="25"/>
  <c r="AY39" i="25"/>
  <c r="AX39" i="25"/>
  <c r="AW39" i="25"/>
  <c r="AV39" i="25"/>
  <c r="BB38" i="25"/>
  <c r="BA38" i="25"/>
  <c r="AZ38" i="25"/>
  <c r="AY38" i="25"/>
  <c r="AX38" i="25"/>
  <c r="AW38" i="25"/>
  <c r="AV38" i="25"/>
  <c r="BB37" i="25"/>
  <c r="BA37" i="25"/>
  <c r="AZ37" i="25"/>
  <c r="AY37" i="25"/>
  <c r="AX37" i="25"/>
  <c r="AW37" i="25"/>
  <c r="AV37" i="25"/>
  <c r="BB36" i="25"/>
  <c r="BA36" i="25"/>
  <c r="AZ36" i="25"/>
  <c r="AY36" i="25"/>
  <c r="AX36" i="25"/>
  <c r="AW36" i="25"/>
  <c r="AV36" i="25"/>
  <c r="BB35" i="25"/>
  <c r="BA35" i="25"/>
  <c r="AZ35" i="25"/>
  <c r="AY35" i="25"/>
  <c r="AX35" i="25"/>
  <c r="AW35" i="25"/>
  <c r="AV35" i="25"/>
  <c r="BB34" i="25"/>
  <c r="BA34" i="25"/>
  <c r="AZ34" i="25"/>
  <c r="AY34" i="25"/>
  <c r="AX34" i="25"/>
  <c r="AW34" i="25"/>
  <c r="AV34" i="25"/>
  <c r="BB33" i="25"/>
  <c r="BA33" i="25"/>
  <c r="AZ33" i="25"/>
  <c r="AY33" i="25"/>
  <c r="AX33" i="25"/>
  <c r="AW33" i="25"/>
  <c r="AV33" i="25"/>
  <c r="BB32" i="25"/>
  <c r="BA32" i="25"/>
  <c r="AZ32" i="25"/>
  <c r="AY32" i="25"/>
  <c r="AX32" i="25"/>
  <c r="AW32" i="25"/>
  <c r="AV32" i="25"/>
  <c r="BB31" i="25"/>
  <c r="BA31" i="25"/>
  <c r="AZ31" i="25"/>
  <c r="AY31" i="25"/>
  <c r="AX31" i="25"/>
  <c r="AW31" i="25"/>
  <c r="AV31" i="25"/>
  <c r="BB30" i="25"/>
  <c r="BA30" i="25"/>
  <c r="AZ30" i="25"/>
  <c r="AY30" i="25"/>
  <c r="AX30" i="25"/>
  <c r="AW30" i="25"/>
  <c r="AV30" i="25"/>
  <c r="BB29" i="25"/>
  <c r="BA29" i="25"/>
  <c r="AZ29" i="25"/>
  <c r="AY29" i="25"/>
  <c r="AX29" i="25"/>
  <c r="AW29" i="25"/>
  <c r="AV29" i="25"/>
  <c r="BB28" i="25"/>
  <c r="BA28" i="25"/>
  <c r="AZ28" i="25"/>
  <c r="AY28" i="25"/>
  <c r="AX28" i="25"/>
  <c r="AW28" i="25"/>
  <c r="AV28" i="25"/>
  <c r="BB27" i="25"/>
  <c r="BA27" i="25"/>
  <c r="AZ27" i="25"/>
  <c r="AY27" i="25"/>
  <c r="AX27" i="25"/>
  <c r="AW27" i="25"/>
  <c r="AV27" i="25"/>
  <c r="BB26" i="25"/>
  <c r="BA26" i="25"/>
  <c r="AZ26" i="25"/>
  <c r="AY26" i="25"/>
  <c r="AX26" i="25"/>
  <c r="AW26" i="25"/>
  <c r="AV26" i="25"/>
  <c r="BB25" i="25"/>
  <c r="BA25" i="25"/>
  <c r="AZ25" i="25"/>
  <c r="AY25" i="25"/>
  <c r="AX25" i="25"/>
  <c r="AW25" i="25"/>
  <c r="AV25" i="25"/>
  <c r="BB24" i="25"/>
  <c r="BA24" i="25"/>
  <c r="AZ24" i="25"/>
  <c r="AY24" i="25"/>
  <c r="AX24" i="25"/>
  <c r="AW24" i="25"/>
  <c r="AV24" i="25"/>
  <c r="BB23" i="25"/>
  <c r="BA23" i="25"/>
  <c r="AZ23" i="25"/>
  <c r="AY23" i="25"/>
  <c r="AX23" i="25"/>
  <c r="AW23" i="25"/>
  <c r="AV23" i="25"/>
  <c r="BB22" i="25"/>
  <c r="BA22" i="25"/>
  <c r="AZ22" i="25"/>
  <c r="AY22" i="25"/>
  <c r="AX22" i="25"/>
  <c r="AW22" i="25"/>
  <c r="AV22" i="25"/>
  <c r="BB21" i="25"/>
  <c r="BA21" i="25"/>
  <c r="AZ21" i="25"/>
  <c r="AY21" i="25"/>
  <c r="AX21" i="25"/>
  <c r="AW21" i="25"/>
  <c r="AV21" i="25"/>
  <c r="BB20" i="25"/>
  <c r="BA20" i="25"/>
  <c r="AZ20" i="25"/>
  <c r="AY20" i="25"/>
  <c r="AX20" i="25"/>
  <c r="AW20" i="25"/>
  <c r="AV20" i="25"/>
  <c r="BB19" i="25"/>
  <c r="BA19" i="25"/>
  <c r="AZ19" i="25"/>
  <c r="AY19" i="25"/>
  <c r="AX19" i="25"/>
  <c r="AW19" i="25"/>
  <c r="AV19" i="25"/>
  <c r="BB18" i="25"/>
  <c r="BA18" i="25"/>
  <c r="AZ18" i="25"/>
  <c r="AY18" i="25"/>
  <c r="AX18" i="25"/>
  <c r="AW18" i="25"/>
  <c r="AV18" i="25"/>
  <c r="BB17" i="25"/>
  <c r="BA17" i="25"/>
  <c r="AZ17" i="25"/>
  <c r="AY17" i="25"/>
  <c r="AX17" i="25"/>
  <c r="AW17" i="25"/>
  <c r="AV17" i="25"/>
  <c r="BB16" i="25"/>
  <c r="BA16" i="25"/>
  <c r="AZ16" i="25"/>
  <c r="AY16" i="25"/>
  <c r="AX16" i="25"/>
  <c r="AW16" i="25"/>
  <c r="AV16" i="25"/>
  <c r="BB15" i="25"/>
  <c r="BA15" i="25"/>
  <c r="AZ15" i="25"/>
  <c r="AY15" i="25"/>
  <c r="AX15" i="25"/>
  <c r="AW15" i="25"/>
  <c r="AV15" i="25"/>
  <c r="BB14" i="25"/>
  <c r="BA14" i="25"/>
  <c r="AZ14" i="25"/>
  <c r="AY14" i="25"/>
  <c r="AX14" i="25"/>
  <c r="AW14" i="25"/>
  <c r="AV14" i="25"/>
  <c r="BB13" i="25"/>
  <c r="BA13" i="25"/>
  <c r="AZ13" i="25"/>
  <c r="AY13" i="25"/>
  <c r="AX13" i="25"/>
  <c r="AW13" i="25"/>
  <c r="AV13" i="25"/>
  <c r="BB12" i="25"/>
  <c r="BA12" i="25"/>
  <c r="AZ12" i="25"/>
  <c r="AY12" i="25"/>
  <c r="AX12" i="25"/>
  <c r="AW12" i="25"/>
  <c r="AV12" i="25"/>
  <c r="BB11" i="25"/>
  <c r="BA11" i="25"/>
  <c r="AZ11" i="25"/>
  <c r="AY11" i="25"/>
  <c r="AX11" i="25"/>
  <c r="AW11" i="25"/>
  <c r="AV11" i="25"/>
  <c r="BB10" i="25"/>
  <c r="BA10" i="25"/>
  <c r="AZ10" i="25"/>
  <c r="AY10" i="25"/>
  <c r="AX10" i="25"/>
  <c r="AW10" i="25"/>
  <c r="AV10" i="25"/>
  <c r="BB9" i="25"/>
  <c r="BA9" i="25"/>
  <c r="AZ9" i="25"/>
  <c r="AY9" i="25"/>
  <c r="AX9" i="25"/>
  <c r="AW9" i="25"/>
  <c r="AV9" i="25"/>
  <c r="BB8" i="25"/>
  <c r="BA8" i="25"/>
  <c r="AZ8" i="25"/>
  <c r="AY8" i="25"/>
  <c r="AX8" i="25"/>
  <c r="AW8" i="25"/>
  <c r="AV8" i="25"/>
  <c r="BB7" i="25"/>
  <c r="BA7" i="25"/>
  <c r="AZ7" i="25"/>
  <c r="AY7" i="25"/>
  <c r="AX7" i="25"/>
  <c r="AW7" i="25"/>
  <c r="AV7" i="25"/>
  <c r="BB6" i="25"/>
  <c r="BA6" i="25"/>
  <c r="AZ6" i="25"/>
  <c r="AY6" i="25"/>
  <c r="AX6" i="25"/>
  <c r="AW6" i="25"/>
  <c r="AV6" i="25"/>
  <c r="BB5" i="25"/>
  <c r="BA5" i="25"/>
  <c r="AZ5" i="25"/>
  <c r="AY5" i="25"/>
  <c r="AX5" i="25"/>
  <c r="AW5" i="25"/>
  <c r="AV5" i="25"/>
  <c r="BF6" i="4"/>
  <c r="BF7" i="4"/>
  <c r="BF8" i="4"/>
  <c r="BF9" i="4"/>
  <c r="BF10" i="4"/>
  <c r="BF11" i="4"/>
  <c r="BF12" i="4"/>
  <c r="BF13" i="4"/>
  <c r="BF14" i="4"/>
  <c r="BF15" i="4"/>
  <c r="BF16" i="4"/>
  <c r="BF17" i="4"/>
  <c r="BF18" i="4"/>
  <c r="BF19" i="4"/>
  <c r="BF20" i="4"/>
  <c r="BF21" i="4"/>
  <c r="BF22" i="4"/>
  <c r="BF23" i="4"/>
  <c r="BF24" i="4"/>
  <c r="BF25" i="4"/>
  <c r="BF26" i="4"/>
  <c r="BF27" i="4"/>
  <c r="BF28" i="4"/>
  <c r="BF29" i="4"/>
  <c r="BF30" i="4"/>
  <c r="BF31" i="4"/>
  <c r="BF32" i="4"/>
  <c r="BF33" i="4"/>
  <c r="BF34" i="4"/>
  <c r="BF35" i="4"/>
  <c r="BF36" i="4"/>
  <c r="BF37" i="4"/>
  <c r="BF38" i="4"/>
  <c r="BF39" i="4"/>
  <c r="BF40" i="4"/>
  <c r="BF41" i="4"/>
  <c r="BF42" i="4"/>
  <c r="BF43" i="4"/>
  <c r="BF44" i="4"/>
  <c r="BF45" i="4"/>
  <c r="BF46" i="4"/>
  <c r="BF47" i="4"/>
  <c r="BF48" i="4"/>
  <c r="BF49" i="4"/>
  <c r="BF50" i="4"/>
  <c r="BF51" i="4"/>
  <c r="BF52" i="4"/>
  <c r="BF53" i="4"/>
  <c r="BF54" i="4"/>
  <c r="BF55" i="4"/>
  <c r="BF56" i="4"/>
  <c r="BF57" i="4"/>
  <c r="BF58" i="4"/>
  <c r="BF59" i="4"/>
  <c r="BF60" i="4"/>
  <c r="BF61" i="4"/>
  <c r="BF62" i="4"/>
  <c r="BF63" i="4"/>
  <c r="BF64" i="4"/>
  <c r="BF65" i="4"/>
  <c r="BF66" i="4"/>
  <c r="BF67" i="4"/>
  <c r="BF68" i="4"/>
  <c r="BF69" i="4"/>
  <c r="BF5" i="4"/>
  <c r="BD5" i="4"/>
  <c r="BD6" i="4"/>
  <c r="BD7" i="4"/>
  <c r="BD8" i="4"/>
  <c r="BD9" i="4"/>
  <c r="BD10" i="4"/>
  <c r="BD11" i="4"/>
  <c r="BD12" i="4"/>
  <c r="BD13" i="4"/>
  <c r="BD14" i="4"/>
  <c r="BD15" i="4"/>
  <c r="BD16" i="4"/>
  <c r="BD17" i="4"/>
  <c r="BD18" i="4"/>
  <c r="BD19" i="4"/>
  <c r="BD20" i="4"/>
  <c r="BD21" i="4"/>
  <c r="BD22" i="4"/>
  <c r="BD23" i="4"/>
  <c r="BD24" i="4"/>
  <c r="BD25" i="4"/>
  <c r="BD26" i="4"/>
  <c r="BD27" i="4"/>
  <c r="BD28"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B5" i="4"/>
  <c r="BB6" i="4"/>
  <c r="BB7" i="4"/>
  <c r="BB8" i="4"/>
  <c r="BB9" i="4"/>
  <c r="BB10" i="4"/>
  <c r="BB11" i="4"/>
  <c r="BB12" i="4"/>
  <c r="BB13" i="4"/>
  <c r="BB14" i="4"/>
  <c r="BB15" i="4"/>
  <c r="BB16" i="4"/>
  <c r="BB17" i="4"/>
  <c r="BB18" i="4"/>
  <c r="BB19" i="4"/>
  <c r="BB20" i="4"/>
  <c r="BB21" i="4"/>
  <c r="BB22" i="4"/>
  <c r="BB23" i="4"/>
  <c r="BB24" i="4"/>
  <c r="BB25" i="4"/>
  <c r="BB26" i="4"/>
  <c r="BB27" i="4"/>
  <c r="BB28" i="4"/>
  <c r="BB29" i="4"/>
  <c r="BB30" i="4"/>
  <c r="BB31" i="4"/>
  <c r="BB32" i="4"/>
  <c r="BB33" i="4"/>
  <c r="BB34" i="4"/>
  <c r="BB35" i="4"/>
  <c r="BB36" i="4"/>
  <c r="BB37" i="4"/>
  <c r="BB38" i="4"/>
  <c r="BB39" i="4"/>
  <c r="BB40" i="4"/>
  <c r="BB41" i="4"/>
  <c r="BB42" i="4"/>
  <c r="BB43" i="4"/>
  <c r="BB44" i="4"/>
  <c r="BB45" i="4"/>
  <c r="BB46" i="4"/>
  <c r="BB47" i="4"/>
  <c r="BB48" i="4"/>
  <c r="BB49" i="4"/>
  <c r="BB50" i="4"/>
  <c r="BB51" i="4"/>
  <c r="BB52" i="4"/>
  <c r="BB53" i="4"/>
  <c r="BB54" i="4"/>
  <c r="BB55" i="4"/>
  <c r="BB56" i="4"/>
  <c r="BB57" i="4"/>
  <c r="BB58" i="4"/>
  <c r="BB59" i="4"/>
  <c r="BB60" i="4"/>
  <c r="BB61" i="4"/>
  <c r="BB62" i="4"/>
  <c r="BB63" i="4"/>
  <c r="BB64" i="4"/>
  <c r="BB65" i="4"/>
  <c r="BB66" i="4"/>
  <c r="BB67" i="4"/>
  <c r="BB68" i="4"/>
  <c r="BB69" i="4"/>
  <c r="AW5" i="4"/>
  <c r="BA6" i="4"/>
  <c r="BA7" i="4"/>
  <c r="BA8" i="4"/>
  <c r="BA9" i="4"/>
  <c r="BA10" i="4"/>
  <c r="BA11" i="4"/>
  <c r="BA12" i="4"/>
  <c r="BA13" i="4"/>
  <c r="BA14" i="4"/>
  <c r="BA15" i="4"/>
  <c r="BA16" i="4"/>
  <c r="BA17" i="4"/>
  <c r="BA18" i="4"/>
  <c r="BA19" i="4"/>
  <c r="BA20" i="4"/>
  <c r="BA21" i="4"/>
  <c r="BA22" i="4"/>
  <c r="BA23" i="4"/>
  <c r="BA24" i="4"/>
  <c r="BA25" i="4"/>
  <c r="BA26" i="4"/>
  <c r="BA27" i="4"/>
  <c r="BA28" i="4"/>
  <c r="BA29" i="4"/>
  <c r="BA30" i="4"/>
  <c r="BA31" i="4"/>
  <c r="BA32" i="4"/>
  <c r="BA33" i="4"/>
  <c r="BA34" i="4"/>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A65" i="4"/>
  <c r="BA66" i="4"/>
  <c r="BA67" i="4"/>
  <c r="BA68" i="4"/>
  <c r="BA69" i="4"/>
  <c r="BA5" i="4"/>
  <c r="AY5" i="4"/>
  <c r="AY6" i="4"/>
  <c r="AY7" i="4"/>
  <c r="AY8" i="4"/>
  <c r="AY9" i="4"/>
  <c r="AY10" i="4"/>
  <c r="AY11" i="4"/>
  <c r="AY12" i="4"/>
  <c r="AY13" i="4"/>
  <c r="AY14" i="4"/>
  <c r="AY15" i="4"/>
  <c r="AY16" i="4"/>
  <c r="AY17" i="4"/>
  <c r="AY18" i="4"/>
  <c r="AY19" i="4"/>
  <c r="AY20" i="4"/>
  <c r="AY21" i="4"/>
  <c r="AY22" i="4"/>
  <c r="AY23" i="4"/>
  <c r="AY24" i="4"/>
  <c r="AY25" i="4"/>
  <c r="AY26" i="4"/>
  <c r="AY27" i="4"/>
  <c r="AY28" i="4"/>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Z69" i="4"/>
  <c r="AZ68" i="4"/>
  <c r="AZ67" i="4"/>
  <c r="AZ66" i="4"/>
  <c r="AZ65" i="4"/>
  <c r="AZ64" i="4"/>
  <c r="AZ63" i="4"/>
  <c r="AZ62" i="4"/>
  <c r="AZ61" i="4"/>
  <c r="AZ60" i="4"/>
  <c r="AZ59" i="4"/>
  <c r="AZ58" i="4"/>
  <c r="AZ57" i="4"/>
  <c r="AZ56" i="4"/>
  <c r="AZ55" i="4"/>
  <c r="AZ54" i="4"/>
  <c r="AZ53" i="4"/>
  <c r="AZ52" i="4"/>
  <c r="AZ51" i="4"/>
  <c r="AZ50" i="4"/>
  <c r="AZ49" i="4"/>
  <c r="AZ48" i="4"/>
  <c r="AZ47" i="4"/>
  <c r="AZ46" i="4"/>
  <c r="AZ45" i="4"/>
  <c r="AZ44" i="4"/>
  <c r="AZ43" i="4"/>
  <c r="AZ42" i="4"/>
  <c r="AZ41" i="4"/>
  <c r="AZ40" i="4"/>
  <c r="AZ39" i="4"/>
  <c r="AZ38" i="4"/>
  <c r="AZ37" i="4"/>
  <c r="AZ36" i="4"/>
  <c r="AZ35" i="4"/>
  <c r="AZ34" i="4"/>
  <c r="AZ33" i="4"/>
  <c r="AZ32" i="4"/>
  <c r="AZ31" i="4"/>
  <c r="AZ30" i="4"/>
  <c r="AZ29" i="4"/>
  <c r="AZ28" i="4"/>
  <c r="AZ27" i="4"/>
  <c r="AZ26" i="4"/>
  <c r="AZ25" i="4"/>
  <c r="AZ24" i="4"/>
  <c r="AZ23" i="4"/>
  <c r="AZ22" i="4"/>
  <c r="AZ21" i="4"/>
  <c r="AZ20" i="4"/>
  <c r="AZ19" i="4"/>
  <c r="AZ18" i="4"/>
  <c r="AZ17" i="4"/>
  <c r="AZ16" i="4"/>
  <c r="AZ15" i="4"/>
  <c r="AZ14" i="4"/>
  <c r="AZ13" i="4"/>
  <c r="AZ12" i="4"/>
  <c r="AZ11" i="4"/>
  <c r="AZ10" i="4"/>
  <c r="AZ9" i="4"/>
  <c r="AZ8" i="4"/>
  <c r="AZ7" i="4"/>
  <c r="AZ6" i="4"/>
  <c r="AZ5" i="4"/>
  <c r="AX5" i="4"/>
  <c r="AX6" i="4"/>
  <c r="AX7" i="4"/>
  <c r="AX8" i="4"/>
  <c r="AX9" i="4"/>
  <c r="AX10" i="4"/>
  <c r="AX11" i="4"/>
  <c r="AX12" i="4"/>
  <c r="AX13" i="4"/>
  <c r="AX14" i="4"/>
  <c r="AX15" i="4"/>
  <c r="AX16" i="4"/>
  <c r="AX17" i="4"/>
  <c r="AX18" i="4"/>
  <c r="AX19" i="4"/>
  <c r="AX20" i="4"/>
  <c r="AX21" i="4"/>
  <c r="AX22" i="4"/>
  <c r="AX23" i="4"/>
  <c r="AX24" i="4"/>
  <c r="AX25" i="4"/>
  <c r="AX26" i="4"/>
  <c r="AX27" i="4"/>
  <c r="AX28" i="4"/>
  <c r="AX29" i="4"/>
  <c r="AX30" i="4"/>
  <c r="AX31" i="4"/>
  <c r="AX32" i="4"/>
  <c r="AX33" i="4"/>
  <c r="AX34" i="4"/>
  <c r="AX35" i="4"/>
  <c r="AX36" i="4"/>
  <c r="AX37" i="4"/>
  <c r="AX38" i="4"/>
  <c r="AX39" i="4"/>
  <c r="AX40" i="4"/>
  <c r="AX41" i="4"/>
  <c r="AX42" i="4"/>
  <c r="AX43" i="4"/>
  <c r="AX44" i="4"/>
  <c r="AX45" i="4"/>
  <c r="AX46" i="4"/>
  <c r="AX47" i="4"/>
  <c r="AX48" i="4"/>
  <c r="AX49" i="4"/>
  <c r="AX50" i="4"/>
  <c r="AX51" i="4"/>
  <c r="AX52" i="4"/>
  <c r="AX53" i="4"/>
  <c r="AX54" i="4"/>
  <c r="AX55" i="4"/>
  <c r="AX56" i="4"/>
  <c r="AX57" i="4"/>
  <c r="AX58" i="4"/>
  <c r="AX59" i="4"/>
  <c r="AX60" i="4"/>
  <c r="AX61" i="4"/>
  <c r="AX62" i="4"/>
  <c r="AX63" i="4"/>
  <c r="AX64" i="4"/>
  <c r="AX65" i="4"/>
  <c r="AX66" i="4"/>
  <c r="AX67" i="4"/>
  <c r="AX68" i="4"/>
  <c r="AX69" i="4"/>
  <c r="AV6" i="4"/>
  <c r="AW6" i="4"/>
  <c r="AV7" i="4"/>
  <c r="AW7" i="4"/>
  <c r="AV8" i="4"/>
  <c r="AW8" i="4"/>
  <c r="AV9" i="4"/>
  <c r="AW9" i="4"/>
  <c r="AV10" i="4"/>
  <c r="AW10" i="4"/>
  <c r="AV11" i="4"/>
  <c r="AW11" i="4"/>
  <c r="AV12" i="4"/>
  <c r="AW12" i="4"/>
  <c r="AV13" i="4"/>
  <c r="AW13" i="4"/>
  <c r="AV14" i="4"/>
  <c r="AW14" i="4"/>
  <c r="AV15" i="4"/>
  <c r="AW15" i="4"/>
  <c r="AV16" i="4"/>
  <c r="AW16" i="4"/>
  <c r="AV17" i="4"/>
  <c r="AW17" i="4"/>
  <c r="AV18" i="4"/>
  <c r="AW18" i="4"/>
  <c r="AV19" i="4"/>
  <c r="AW19" i="4"/>
  <c r="AV20" i="4"/>
  <c r="AW20" i="4"/>
  <c r="AV21" i="4"/>
  <c r="AW21" i="4"/>
  <c r="AV22" i="4"/>
  <c r="AW22" i="4"/>
  <c r="AV23" i="4"/>
  <c r="AW23" i="4"/>
  <c r="AV24" i="4"/>
  <c r="AW24" i="4"/>
  <c r="AV25" i="4"/>
  <c r="AW25" i="4"/>
  <c r="AV26" i="4"/>
  <c r="AW26" i="4"/>
  <c r="AV27" i="4"/>
  <c r="AW27" i="4"/>
  <c r="AV28" i="4"/>
  <c r="AW28" i="4"/>
  <c r="AV29" i="4"/>
  <c r="AW29" i="4"/>
  <c r="AV30" i="4"/>
  <c r="AW30" i="4"/>
  <c r="AV31" i="4"/>
  <c r="AW31" i="4"/>
  <c r="AV32" i="4"/>
  <c r="AW32" i="4"/>
  <c r="AV33" i="4"/>
  <c r="AW33" i="4"/>
  <c r="AV34" i="4"/>
  <c r="AW34" i="4"/>
  <c r="AV35" i="4"/>
  <c r="AW35" i="4"/>
  <c r="AV36" i="4"/>
  <c r="AW36" i="4"/>
  <c r="AV37" i="4"/>
  <c r="AW37" i="4"/>
  <c r="AV38" i="4"/>
  <c r="AW38" i="4"/>
  <c r="AV39" i="4"/>
  <c r="AW39" i="4"/>
  <c r="AV40" i="4"/>
  <c r="AW40" i="4"/>
  <c r="AV41" i="4"/>
  <c r="AW41" i="4"/>
  <c r="AV42" i="4"/>
  <c r="AW42" i="4"/>
  <c r="AV43" i="4"/>
  <c r="AW43" i="4"/>
  <c r="AV44" i="4"/>
  <c r="AW44" i="4"/>
  <c r="AV45" i="4"/>
  <c r="AW45" i="4"/>
  <c r="AV46" i="4"/>
  <c r="AW46" i="4"/>
  <c r="AV47" i="4"/>
  <c r="AW47" i="4"/>
  <c r="AV48" i="4"/>
  <c r="AW48" i="4"/>
  <c r="AV49" i="4"/>
  <c r="AW49" i="4"/>
  <c r="AV50" i="4"/>
  <c r="AW50" i="4"/>
  <c r="AV51" i="4"/>
  <c r="AW51" i="4"/>
  <c r="AV52" i="4"/>
  <c r="AW52" i="4"/>
  <c r="AV53" i="4"/>
  <c r="AW53" i="4"/>
  <c r="AV54" i="4"/>
  <c r="AW54" i="4"/>
  <c r="AV55" i="4"/>
  <c r="AW55" i="4"/>
  <c r="AV56" i="4"/>
  <c r="AW56" i="4"/>
  <c r="AV57" i="4"/>
  <c r="AW57" i="4"/>
  <c r="AV58" i="4"/>
  <c r="AW58" i="4"/>
  <c r="AV59" i="4"/>
  <c r="AW59" i="4"/>
  <c r="AV60" i="4"/>
  <c r="AW60" i="4"/>
  <c r="AV61" i="4"/>
  <c r="AW61" i="4"/>
  <c r="AV62" i="4"/>
  <c r="AW62" i="4"/>
  <c r="AV63" i="4"/>
  <c r="AW63" i="4"/>
  <c r="AV64" i="4"/>
  <c r="AW64" i="4"/>
  <c r="AV65" i="4"/>
  <c r="AW65" i="4"/>
  <c r="AV66" i="4"/>
  <c r="AW66" i="4"/>
  <c r="AV67" i="4"/>
  <c r="AW67" i="4"/>
  <c r="AV68" i="4"/>
  <c r="AW68" i="4"/>
  <c r="AV69" i="4"/>
  <c r="AW69" i="4"/>
  <c r="AV5" i="4"/>
  <c r="BB4" i="54" l="1"/>
  <c r="AW50" i="54"/>
  <c r="AV50" i="54"/>
  <c r="AV49" i="54" s="1"/>
  <c r="AV45" i="20"/>
  <c r="AU45" i="20"/>
  <c r="AU44" i="20" l="1"/>
  <c r="AW55" i="46" l="1"/>
  <c r="AV55" i="46"/>
  <c r="AV54" i="46" l="1"/>
  <c r="AW64" i="47"/>
  <c r="AV64" i="47"/>
  <c r="AV63" i="47" l="1"/>
  <c r="AW34" i="22"/>
  <c r="AV34" i="22"/>
  <c r="AV33" i="22" l="1"/>
  <c r="AW30" i="18" l="1"/>
  <c r="AV30" i="18"/>
  <c r="AW45" i="17"/>
  <c r="AV45" i="17"/>
  <c r="AV29" i="18" l="1"/>
  <c r="AV44" i="17"/>
  <c r="AW38" i="16"/>
  <c r="AV38" i="16"/>
  <c r="AV37" i="16" l="1"/>
  <c r="AW86" i="14" l="1"/>
  <c r="AV86" i="14"/>
  <c r="AW31" i="45"/>
  <c r="AV31" i="45"/>
  <c r="AW38" i="44"/>
  <c r="AV38" i="44"/>
  <c r="AW41" i="13"/>
  <c r="AV41" i="13"/>
  <c r="AV85" i="14" l="1"/>
  <c r="AV30" i="45"/>
  <c r="AV40" i="13"/>
  <c r="AW35" i="12"/>
  <c r="AV35" i="12"/>
  <c r="AV34" i="12" l="1"/>
  <c r="AW32" i="21"/>
  <c r="AV32" i="21"/>
  <c r="AV31" i="21" l="1"/>
  <c r="AW37" i="43" l="1"/>
  <c r="AV37" i="43"/>
  <c r="AV36" i="43" l="1"/>
  <c r="AW32" i="42"/>
  <c r="AV32" i="42"/>
  <c r="AV31" i="42" l="1"/>
  <c r="AW88" i="41"/>
  <c r="AV88" i="41"/>
  <c r="AV87" i="41" l="1"/>
  <c r="AW83" i="53" l="1"/>
  <c r="AV83" i="53"/>
  <c r="AV82" i="53" l="1"/>
  <c r="AW31" i="9"/>
  <c r="AV31" i="9"/>
  <c r="AV30" i="9" l="1"/>
  <c r="AW36" i="56"/>
  <c r="AV36" i="56"/>
  <c r="AV35" i="56" s="1"/>
  <c r="BE140" i="56"/>
  <c r="BC140" i="56"/>
  <c r="BB140" i="56"/>
  <c r="AZ140" i="56"/>
  <c r="AX140" i="56"/>
  <c r="AW140" i="56"/>
  <c r="AV140" i="56"/>
  <c r="BE139" i="56"/>
  <c r="BC139" i="56"/>
  <c r="BB139" i="56"/>
  <c r="AZ139" i="56"/>
  <c r="AX139" i="56"/>
  <c r="AW139" i="56"/>
  <c r="AV139" i="56"/>
  <c r="BE138" i="56"/>
  <c r="BC138" i="56"/>
  <c r="BB138" i="56"/>
  <c r="AZ138" i="56"/>
  <c r="AX138" i="56"/>
  <c r="AW138" i="56"/>
  <c r="AV138" i="56"/>
  <c r="BE137" i="56"/>
  <c r="BC137" i="56"/>
  <c r="BB137" i="56"/>
  <c r="AZ137" i="56"/>
  <c r="AX137" i="56"/>
  <c r="AW137" i="56"/>
  <c r="AV137" i="56"/>
  <c r="BE136" i="56"/>
  <c r="BC136" i="56"/>
  <c r="BB136" i="56"/>
  <c r="AZ136" i="56"/>
  <c r="AX136" i="56"/>
  <c r="AW136" i="56"/>
  <c r="AV136" i="56"/>
  <c r="BE135" i="56"/>
  <c r="BC135" i="56"/>
  <c r="BB135" i="56"/>
  <c r="AZ135" i="56"/>
  <c r="AX135" i="56"/>
  <c r="AW135" i="56"/>
  <c r="AV135" i="56"/>
  <c r="BE134" i="56"/>
  <c r="BC134" i="56"/>
  <c r="BB134" i="56"/>
  <c r="AZ134" i="56"/>
  <c r="AX134" i="56"/>
  <c r="AW134" i="56"/>
  <c r="AV134" i="56"/>
  <c r="BE133" i="56"/>
  <c r="BC133" i="56"/>
  <c r="BB133" i="56"/>
  <c r="AZ133" i="56"/>
  <c r="AX133" i="56"/>
  <c r="AW133" i="56"/>
  <c r="AV133" i="56"/>
  <c r="BE132" i="56"/>
  <c r="BC132" i="56"/>
  <c r="BB132" i="56"/>
  <c r="AZ132" i="56"/>
  <c r="AX132" i="56"/>
  <c r="AW132" i="56"/>
  <c r="AV132" i="56"/>
  <c r="BE131" i="56"/>
  <c r="BC131" i="56"/>
  <c r="BB131" i="56"/>
  <c r="AZ131" i="56"/>
  <c r="AX131" i="56"/>
  <c r="AW131" i="56"/>
  <c r="AV131" i="56"/>
  <c r="BE130" i="56"/>
  <c r="BC130" i="56"/>
  <c r="BB130" i="56"/>
  <c r="AZ130" i="56"/>
  <c r="AX130" i="56"/>
  <c r="AW130" i="56"/>
  <c r="AV130" i="56"/>
  <c r="BE129" i="56"/>
  <c r="BC129" i="56"/>
  <c r="BB129" i="56"/>
  <c r="AZ129" i="56"/>
  <c r="AX129" i="56"/>
  <c r="AW129" i="56"/>
  <c r="AV129" i="56"/>
  <c r="BE128" i="56"/>
  <c r="BC128" i="56"/>
  <c r="BB128" i="56"/>
  <c r="AZ128" i="56"/>
  <c r="AX128" i="56"/>
  <c r="AW128" i="56"/>
  <c r="AV128" i="56"/>
  <c r="BE127" i="56"/>
  <c r="BC127" i="56"/>
  <c r="BB127" i="56"/>
  <c r="AZ127" i="56"/>
  <c r="AX127" i="56"/>
  <c r="AW127" i="56"/>
  <c r="AV127" i="56"/>
  <c r="BE126" i="56"/>
  <c r="BC126" i="56"/>
  <c r="BB126" i="56"/>
  <c r="AZ126" i="56"/>
  <c r="AX126" i="56"/>
  <c r="AW126" i="56"/>
  <c r="AV126" i="56"/>
  <c r="BE125" i="56"/>
  <c r="BC125" i="56"/>
  <c r="BB125" i="56"/>
  <c r="AZ125" i="56"/>
  <c r="AX125" i="56"/>
  <c r="AW125" i="56"/>
  <c r="AV125" i="56"/>
  <c r="BE124" i="56"/>
  <c r="BC124" i="56"/>
  <c r="BB124" i="56"/>
  <c r="AZ124" i="56"/>
  <c r="AX124" i="56"/>
  <c r="AW124" i="56"/>
  <c r="AV124" i="56"/>
  <c r="BE123" i="56"/>
  <c r="BC123" i="56"/>
  <c r="BB123" i="56"/>
  <c r="AZ123" i="56"/>
  <c r="AX123" i="56"/>
  <c r="AW123" i="56"/>
  <c r="AV123" i="56"/>
  <c r="BE122" i="56"/>
  <c r="BC122" i="56"/>
  <c r="BB122" i="56"/>
  <c r="AZ122" i="56"/>
  <c r="AX122" i="56"/>
  <c r="AW122" i="56"/>
  <c r="AV122" i="56"/>
  <c r="BE121" i="56"/>
  <c r="BC121" i="56"/>
  <c r="BB121" i="56"/>
  <c r="AZ121" i="56"/>
  <c r="AX121" i="56"/>
  <c r="AW121" i="56"/>
  <c r="AV121" i="56"/>
  <c r="BE120" i="56"/>
  <c r="BC120" i="56"/>
  <c r="BB120" i="56"/>
  <c r="AZ120" i="56"/>
  <c r="AX120" i="56"/>
  <c r="AW120" i="56"/>
  <c r="AV120" i="56"/>
  <c r="BE119" i="56"/>
  <c r="BC119" i="56"/>
  <c r="BB119" i="56"/>
  <c r="AZ119" i="56"/>
  <c r="AX119" i="56"/>
  <c r="AW119" i="56"/>
  <c r="AV119" i="56"/>
  <c r="BE118" i="56"/>
  <c r="BC118" i="56"/>
  <c r="BB118" i="56"/>
  <c r="AZ118" i="56"/>
  <c r="AX118" i="56"/>
  <c r="AW118" i="56"/>
  <c r="AV118" i="56"/>
  <c r="BE117" i="56"/>
  <c r="BC117" i="56"/>
  <c r="BB117" i="56"/>
  <c r="AZ117" i="56"/>
  <c r="AX117" i="56"/>
  <c r="AW117" i="56"/>
  <c r="AV117" i="56"/>
  <c r="BE116" i="56"/>
  <c r="BC116" i="56"/>
  <c r="BB116" i="56"/>
  <c r="AZ116" i="56"/>
  <c r="AX116" i="56"/>
  <c r="AW116" i="56"/>
  <c r="AV116" i="56"/>
  <c r="BE115" i="56"/>
  <c r="BC115" i="56"/>
  <c r="BB115" i="56"/>
  <c r="AZ115" i="56"/>
  <c r="AX115" i="56"/>
  <c r="AW115" i="56"/>
  <c r="AV115" i="56"/>
  <c r="BE114" i="56"/>
  <c r="BC114" i="56"/>
  <c r="BB114" i="56"/>
  <c r="AZ114" i="56"/>
  <c r="AX114" i="56"/>
  <c r="AW114" i="56"/>
  <c r="AV114" i="56"/>
  <c r="BE113" i="56"/>
  <c r="BC113" i="56"/>
  <c r="BB113" i="56"/>
  <c r="AZ113" i="56"/>
  <c r="AX113" i="56"/>
  <c r="AW113" i="56"/>
  <c r="AV113" i="56"/>
  <c r="BE112" i="56"/>
  <c r="BC112" i="56"/>
  <c r="BB112" i="56"/>
  <c r="AZ112" i="56"/>
  <c r="AX112" i="56"/>
  <c r="AW112" i="56"/>
  <c r="AV112" i="56"/>
  <c r="BE111" i="56"/>
  <c r="BC111" i="56"/>
  <c r="BB111" i="56"/>
  <c r="AZ111" i="56"/>
  <c r="AX111" i="56"/>
  <c r="AW111" i="56"/>
  <c r="AV111" i="56"/>
  <c r="BE110" i="56"/>
  <c r="BC110" i="56"/>
  <c r="BB110" i="56"/>
  <c r="AZ110" i="56"/>
  <c r="AX110" i="56"/>
  <c r="AW110" i="56"/>
  <c r="AV110" i="56"/>
  <c r="BE109" i="56"/>
  <c r="BC109" i="56"/>
  <c r="BB109" i="56"/>
  <c r="AZ109" i="56"/>
  <c r="AX109" i="56"/>
  <c r="AW109" i="56"/>
  <c r="AV109" i="56"/>
  <c r="BE108" i="56"/>
  <c r="BC108" i="56"/>
  <c r="BB108" i="56"/>
  <c r="AZ108" i="56"/>
  <c r="AX108" i="56"/>
  <c r="AW108" i="56"/>
  <c r="AV108" i="56"/>
  <c r="BE107" i="56"/>
  <c r="BC107" i="56"/>
  <c r="BB107" i="56"/>
  <c r="AZ107" i="56"/>
  <c r="AX107" i="56"/>
  <c r="AW107" i="56"/>
  <c r="AV107" i="56"/>
  <c r="BE106" i="56"/>
  <c r="BC106" i="56"/>
  <c r="BB106" i="56"/>
  <c r="AZ106" i="56"/>
  <c r="AX106" i="56"/>
  <c r="AW106" i="56"/>
  <c r="AV106" i="56"/>
  <c r="BE105" i="56"/>
  <c r="BC105" i="56"/>
  <c r="BB105" i="56"/>
  <c r="AZ105" i="56"/>
  <c r="AX105" i="56"/>
  <c r="AW105" i="56"/>
  <c r="AV105" i="56"/>
  <c r="BE104" i="56"/>
  <c r="BC104" i="56"/>
  <c r="BB104" i="56"/>
  <c r="AZ104" i="56"/>
  <c r="AX104" i="56"/>
  <c r="AW104" i="56"/>
  <c r="AV104" i="56"/>
  <c r="BE103" i="56"/>
  <c r="BC103" i="56"/>
  <c r="BB103" i="56"/>
  <c r="AZ103" i="56"/>
  <c r="AX103" i="56"/>
  <c r="AW103" i="56"/>
  <c r="AV103" i="56"/>
  <c r="BE102" i="56"/>
  <c r="BC102" i="56"/>
  <c r="BB102" i="56"/>
  <c r="AZ102" i="56"/>
  <c r="AX102" i="56"/>
  <c r="AW102" i="56"/>
  <c r="AV102" i="56"/>
  <c r="BE101" i="56"/>
  <c r="BC101" i="56"/>
  <c r="BB101" i="56"/>
  <c r="AZ101" i="56"/>
  <c r="AX101" i="56"/>
  <c r="AW101" i="56"/>
  <c r="AV101" i="56"/>
  <c r="BE100" i="56"/>
  <c r="BC100" i="56"/>
  <c r="BB100" i="56"/>
  <c r="AZ100" i="56"/>
  <c r="AX100" i="56"/>
  <c r="AW100" i="56"/>
  <c r="AV100" i="56"/>
  <c r="BE99" i="56"/>
  <c r="BC99" i="56"/>
  <c r="BB99" i="56"/>
  <c r="AZ99" i="56"/>
  <c r="AX99" i="56"/>
  <c r="AW99" i="56"/>
  <c r="AV99" i="56"/>
  <c r="BE98" i="56"/>
  <c r="BC98" i="56"/>
  <c r="BB98" i="56"/>
  <c r="AZ98" i="56"/>
  <c r="AX98" i="56"/>
  <c r="AW98" i="56"/>
  <c r="AV98" i="56"/>
  <c r="BE97" i="56"/>
  <c r="BC97" i="56"/>
  <c r="BB97" i="56"/>
  <c r="AZ97" i="56"/>
  <c r="AX97" i="56"/>
  <c r="AW97" i="56"/>
  <c r="AV97" i="56"/>
  <c r="BE96" i="56"/>
  <c r="BC96" i="56"/>
  <c r="BB96" i="56"/>
  <c r="AZ96" i="56"/>
  <c r="AX96" i="56"/>
  <c r="AW96" i="56"/>
  <c r="AV96" i="56"/>
  <c r="BE95" i="56"/>
  <c r="BC95" i="56"/>
  <c r="BB95" i="56"/>
  <c r="AZ95" i="56"/>
  <c r="AX95" i="56"/>
  <c r="AW95" i="56"/>
  <c r="AV95" i="56"/>
  <c r="BE94" i="56"/>
  <c r="BC94" i="56"/>
  <c r="BB94" i="56"/>
  <c r="AZ94" i="56"/>
  <c r="AX94" i="56"/>
  <c r="AW94" i="56"/>
  <c r="AV94" i="56"/>
  <c r="BE93" i="56"/>
  <c r="BC93" i="56"/>
  <c r="BB93" i="56"/>
  <c r="AZ93" i="56"/>
  <c r="AX93" i="56"/>
  <c r="AW93" i="56"/>
  <c r="AV93" i="56"/>
  <c r="BE92" i="56"/>
  <c r="BC92" i="56"/>
  <c r="BB92" i="56"/>
  <c r="AZ92" i="56"/>
  <c r="AX92" i="56"/>
  <c r="AW92" i="56"/>
  <c r="AV92" i="56"/>
  <c r="BE91" i="56"/>
  <c r="BC91" i="56"/>
  <c r="BB91" i="56"/>
  <c r="AZ91" i="56"/>
  <c r="AX91" i="56"/>
  <c r="AW91" i="56"/>
  <c r="AV91" i="56"/>
  <c r="BE90" i="56"/>
  <c r="BC90" i="56"/>
  <c r="BB90" i="56"/>
  <c r="AZ90" i="56"/>
  <c r="AX90" i="56"/>
  <c r="AW90" i="56"/>
  <c r="AV90" i="56"/>
  <c r="BE89" i="56"/>
  <c r="BC89" i="56"/>
  <c r="BB89" i="56"/>
  <c r="AZ89" i="56"/>
  <c r="AX89" i="56"/>
  <c r="AW89" i="56"/>
  <c r="AV89" i="56"/>
  <c r="BE88" i="56"/>
  <c r="BC88" i="56"/>
  <c r="BB88" i="56"/>
  <c r="AZ88" i="56"/>
  <c r="AX88" i="56"/>
  <c r="AW88" i="56"/>
  <c r="AV88" i="56"/>
  <c r="BE87" i="56"/>
  <c r="BC87" i="56"/>
  <c r="BB87" i="56"/>
  <c r="AZ87" i="56"/>
  <c r="AX87" i="56"/>
  <c r="AW87" i="56"/>
  <c r="AV87" i="56"/>
  <c r="BE86" i="56"/>
  <c r="BC86" i="56"/>
  <c r="BB86" i="56"/>
  <c r="AZ86" i="56"/>
  <c r="AX86" i="56"/>
  <c r="AW86" i="56"/>
  <c r="AV86" i="56"/>
  <c r="BE85" i="56"/>
  <c r="BC85" i="56"/>
  <c r="BB85" i="56"/>
  <c r="AZ85" i="56"/>
  <c r="AX85" i="56"/>
  <c r="AW85" i="56"/>
  <c r="AV85" i="56"/>
  <c r="BE84" i="56"/>
  <c r="BC84" i="56"/>
  <c r="BB84" i="56"/>
  <c r="AZ84" i="56"/>
  <c r="AX84" i="56"/>
  <c r="AW84" i="56"/>
  <c r="AV84" i="56"/>
  <c r="BE83" i="56"/>
  <c r="BC83" i="56"/>
  <c r="BB83" i="56"/>
  <c r="AZ83" i="56"/>
  <c r="AX83" i="56"/>
  <c r="AW83" i="56"/>
  <c r="AV83" i="56"/>
  <c r="BE82" i="56"/>
  <c r="BC82" i="56"/>
  <c r="BB82" i="56"/>
  <c r="AZ82" i="56"/>
  <c r="AX82" i="56"/>
  <c r="AW82" i="56"/>
  <c r="AV82" i="56"/>
  <c r="BE81" i="56"/>
  <c r="BC81" i="56"/>
  <c r="BB81" i="56"/>
  <c r="AZ81" i="56"/>
  <c r="AX81" i="56"/>
  <c r="AW81" i="56"/>
  <c r="AV81" i="56"/>
  <c r="BE80" i="56"/>
  <c r="BC80" i="56"/>
  <c r="BB80" i="56"/>
  <c r="AZ80" i="56"/>
  <c r="AX80" i="56"/>
  <c r="AW80" i="56"/>
  <c r="AV80" i="56"/>
  <c r="BE79" i="56"/>
  <c r="BC79" i="56"/>
  <c r="BB79" i="56"/>
  <c r="AZ79" i="56"/>
  <c r="AX79" i="56"/>
  <c r="AW79" i="56"/>
  <c r="AV79" i="56"/>
  <c r="BE78" i="56"/>
  <c r="BC78" i="56"/>
  <c r="BB78" i="56"/>
  <c r="AZ78" i="56"/>
  <c r="AX78" i="56"/>
  <c r="AW78" i="56"/>
  <c r="AV78" i="56"/>
  <c r="BE77" i="56"/>
  <c r="BC77" i="56"/>
  <c r="BB77" i="56"/>
  <c r="AZ77" i="56"/>
  <c r="AX77" i="56"/>
  <c r="AW77" i="56"/>
  <c r="AV77" i="56"/>
  <c r="BE76" i="56"/>
  <c r="BC76" i="56"/>
  <c r="BB76" i="56"/>
  <c r="AZ76" i="56"/>
  <c r="AX76" i="56"/>
  <c r="AW76" i="56"/>
  <c r="AV76" i="56"/>
  <c r="BE75" i="56"/>
  <c r="BC75" i="56"/>
  <c r="BB75" i="56"/>
  <c r="AZ75" i="56"/>
  <c r="AX75" i="56"/>
  <c r="AW75" i="56"/>
  <c r="AV75" i="56"/>
  <c r="BE74" i="56"/>
  <c r="BC74" i="56"/>
  <c r="BB74" i="56"/>
  <c r="AZ74" i="56"/>
  <c r="AX74" i="56"/>
  <c r="AW74" i="56"/>
  <c r="AV74" i="56"/>
  <c r="BE73" i="56"/>
  <c r="BC73" i="56"/>
  <c r="BB73" i="56"/>
  <c r="AZ73" i="56"/>
  <c r="AX73" i="56"/>
  <c r="AW73" i="56"/>
  <c r="AV73" i="56"/>
  <c r="BE72" i="56"/>
  <c r="BC72" i="56"/>
  <c r="BB72" i="56"/>
  <c r="AZ72" i="56"/>
  <c r="AX72" i="56"/>
  <c r="AW72" i="56"/>
  <c r="AV72" i="56"/>
  <c r="BE71" i="56"/>
  <c r="BC71" i="56"/>
  <c r="BB71" i="56"/>
  <c r="AZ71" i="56"/>
  <c r="AX71" i="56"/>
  <c r="AW71" i="56"/>
  <c r="AV71" i="56"/>
  <c r="BE70" i="56"/>
  <c r="BC70" i="56"/>
  <c r="BB70" i="56"/>
  <c r="AZ70" i="56"/>
  <c r="AX70" i="56"/>
  <c r="AW70" i="56"/>
  <c r="AV70" i="56"/>
  <c r="BE69" i="56"/>
  <c r="BC69" i="56"/>
  <c r="BB69" i="56"/>
  <c r="AZ69" i="56"/>
  <c r="AX69" i="56"/>
  <c r="AW69" i="56"/>
  <c r="AV69" i="56"/>
  <c r="BE68" i="56"/>
  <c r="BC68" i="56"/>
  <c r="BB68" i="56"/>
  <c r="AZ68" i="56"/>
  <c r="AX68" i="56"/>
  <c r="AW68" i="56"/>
  <c r="AV68" i="56"/>
  <c r="BE67" i="56"/>
  <c r="BC67" i="56"/>
  <c r="BB67" i="56"/>
  <c r="AZ67" i="56"/>
  <c r="AX67" i="56"/>
  <c r="AW67" i="56"/>
  <c r="AV67" i="56"/>
  <c r="BE66" i="56"/>
  <c r="BC66" i="56"/>
  <c r="BB66" i="56"/>
  <c r="AZ66" i="56"/>
  <c r="AX66" i="56"/>
  <c r="AW66" i="56"/>
  <c r="AV66" i="56"/>
  <c r="BE65" i="56"/>
  <c r="BC65" i="56"/>
  <c r="BB65" i="56"/>
  <c r="AZ65" i="56"/>
  <c r="AX65" i="56"/>
  <c r="AW65" i="56"/>
  <c r="AV65" i="56"/>
  <c r="BE64" i="56"/>
  <c r="BC64" i="56"/>
  <c r="BB64" i="56"/>
  <c r="AZ64" i="56"/>
  <c r="AX64" i="56"/>
  <c r="AW64" i="56"/>
  <c r="AV64" i="56"/>
  <c r="BE63" i="56"/>
  <c r="BC63" i="56"/>
  <c r="BB63" i="56"/>
  <c r="AZ63" i="56"/>
  <c r="AX63" i="56"/>
  <c r="AW63" i="56"/>
  <c r="AV63" i="56"/>
  <c r="BE62" i="56"/>
  <c r="BC62" i="56"/>
  <c r="BB62" i="56"/>
  <c r="AZ62" i="56"/>
  <c r="AX62" i="56"/>
  <c r="AW62" i="56"/>
  <c r="AV62" i="56"/>
  <c r="BE61" i="56"/>
  <c r="BC61" i="56"/>
  <c r="BB61" i="56"/>
  <c r="AZ61" i="56"/>
  <c r="AX61" i="56"/>
  <c r="AW61" i="56"/>
  <c r="AV61" i="56"/>
  <c r="BE60" i="56"/>
  <c r="BC60" i="56"/>
  <c r="BB60" i="56"/>
  <c r="AZ60" i="56"/>
  <c r="AX60" i="56"/>
  <c r="AW60" i="56"/>
  <c r="AV60" i="56"/>
  <c r="BE59" i="56"/>
  <c r="BC59" i="56"/>
  <c r="BB59" i="56"/>
  <c r="AZ59" i="56"/>
  <c r="AX59" i="56"/>
  <c r="AW59" i="56"/>
  <c r="AV59" i="56"/>
  <c r="BE58" i="56"/>
  <c r="BC58" i="56"/>
  <c r="BB58" i="56"/>
  <c r="AZ58" i="56"/>
  <c r="AX58" i="56"/>
  <c r="AW58" i="56"/>
  <c r="AV58" i="56"/>
  <c r="BE57" i="56"/>
  <c r="BC57" i="56"/>
  <c r="BB57" i="56"/>
  <c r="AZ57" i="56"/>
  <c r="AX57" i="56"/>
  <c r="AW57" i="56"/>
  <c r="AV57" i="56"/>
  <c r="BE56" i="56"/>
  <c r="BC56" i="56"/>
  <c r="BB56" i="56"/>
  <c r="AZ56" i="56"/>
  <c r="AX56" i="56"/>
  <c r="AW56" i="56"/>
  <c r="AV56" i="56"/>
  <c r="BE55" i="56"/>
  <c r="BC55" i="56"/>
  <c r="BB55" i="56"/>
  <c r="AZ55" i="56"/>
  <c r="AX55" i="56"/>
  <c r="AW55" i="56"/>
  <c r="AV55" i="56"/>
  <c r="BE54" i="56"/>
  <c r="BC54" i="56"/>
  <c r="BB54" i="56"/>
  <c r="AZ54" i="56"/>
  <c r="AX54" i="56"/>
  <c r="AW54" i="56"/>
  <c r="AV54" i="56"/>
  <c r="BE53" i="56"/>
  <c r="BC53" i="56"/>
  <c r="BB53" i="56"/>
  <c r="AZ53" i="56"/>
  <c r="AX53" i="56"/>
  <c r="AW53" i="56"/>
  <c r="AV53" i="56"/>
  <c r="BE52" i="56"/>
  <c r="BC52" i="56"/>
  <c r="BB52" i="56"/>
  <c r="AZ52" i="56"/>
  <c r="AX52" i="56"/>
  <c r="AW52" i="56"/>
  <c r="AV52" i="56"/>
  <c r="BE51" i="56"/>
  <c r="BC51" i="56"/>
  <c r="BB51" i="56"/>
  <c r="AZ51" i="56"/>
  <c r="AX51" i="56"/>
  <c r="AW51" i="56"/>
  <c r="AV51" i="56"/>
  <c r="BE50" i="56"/>
  <c r="BC50" i="56"/>
  <c r="BB50" i="56"/>
  <c r="AZ50" i="56"/>
  <c r="AX50" i="56"/>
  <c r="AW50" i="56"/>
  <c r="AV50" i="56"/>
  <c r="BE49" i="56"/>
  <c r="BC49" i="56"/>
  <c r="BB49" i="56"/>
  <c r="AZ49" i="56"/>
  <c r="AX49" i="56"/>
  <c r="AW49" i="56"/>
  <c r="AV49" i="56"/>
  <c r="BE48" i="56"/>
  <c r="BC48" i="56"/>
  <c r="BB48" i="56"/>
  <c r="AZ48" i="56"/>
  <c r="AX48" i="56"/>
  <c r="AW48" i="56"/>
  <c r="AV48" i="56"/>
  <c r="BE47" i="56"/>
  <c r="BC47" i="56"/>
  <c r="BB47" i="56"/>
  <c r="AZ47" i="56"/>
  <c r="AX47" i="56"/>
  <c r="AW47" i="56"/>
  <c r="AV47" i="56"/>
  <c r="BE46" i="56"/>
  <c r="BC46" i="56"/>
  <c r="BB46" i="56"/>
  <c r="AZ46" i="56"/>
  <c r="AX46" i="56"/>
  <c r="AW46" i="56"/>
  <c r="AV46" i="56"/>
  <c r="BE45" i="56"/>
  <c r="BC45" i="56"/>
  <c r="BB45" i="56"/>
  <c r="AZ45" i="56"/>
  <c r="AX45" i="56"/>
  <c r="AW45" i="56"/>
  <c r="AV45" i="56"/>
  <c r="BE44" i="56"/>
  <c r="BC44" i="56"/>
  <c r="BB44" i="56"/>
  <c r="AZ44" i="56"/>
  <c r="AX44" i="56"/>
  <c r="AW44" i="56"/>
  <c r="AV44" i="56"/>
  <c r="BE43" i="56"/>
  <c r="BC43" i="56"/>
  <c r="BB43" i="56"/>
  <c r="AZ43" i="56"/>
  <c r="AX43" i="56"/>
  <c r="AW43" i="56"/>
  <c r="AV43" i="56"/>
  <c r="BE42" i="56"/>
  <c r="BC42" i="56"/>
  <c r="BB42" i="56"/>
  <c r="AZ42" i="56"/>
  <c r="AX42" i="56"/>
  <c r="AW42" i="56"/>
  <c r="AV42" i="56"/>
  <c r="BE41" i="56"/>
  <c r="BC41" i="56"/>
  <c r="BB41" i="56"/>
  <c r="AZ41" i="56"/>
  <c r="AX41" i="56"/>
  <c r="AW41" i="56"/>
  <c r="AV41" i="56"/>
  <c r="BE40" i="56"/>
  <c r="BC40" i="56"/>
  <c r="BB40" i="56"/>
  <c r="AZ40" i="56"/>
  <c r="AX40" i="56"/>
  <c r="AW40" i="56"/>
  <c r="AV40" i="56"/>
  <c r="BE39" i="56"/>
  <c r="BC39" i="56"/>
  <c r="BB39" i="56"/>
  <c r="AZ39" i="56"/>
  <c r="AX39" i="56"/>
  <c r="AW39" i="56"/>
  <c r="AV39" i="56"/>
  <c r="BE38" i="56"/>
  <c r="BC38" i="56"/>
  <c r="BB38" i="56"/>
  <c r="AZ38" i="56"/>
  <c r="AX38" i="56"/>
  <c r="AW38" i="56"/>
  <c r="AV38" i="56"/>
  <c r="BE37" i="56"/>
  <c r="BC37" i="56"/>
  <c r="BB37" i="56"/>
  <c r="AZ37" i="56"/>
  <c r="AX37" i="56"/>
  <c r="AW37" i="56"/>
  <c r="AV37" i="56"/>
  <c r="BE36" i="56"/>
  <c r="BC36" i="56"/>
  <c r="BB36" i="56"/>
  <c r="AZ36" i="56"/>
  <c r="AX36" i="56"/>
  <c r="BE35" i="56"/>
  <c r="BC35" i="56"/>
  <c r="BB35" i="56"/>
  <c r="AZ35" i="56"/>
  <c r="AX35" i="56"/>
  <c r="AX4" i="56" s="1"/>
  <c r="BE34" i="56"/>
  <c r="BC34" i="56"/>
  <c r="BB34" i="56"/>
  <c r="AZ34" i="56"/>
  <c r="AX34" i="56"/>
  <c r="AW34" i="56"/>
  <c r="AV34" i="56"/>
  <c r="BE33" i="56"/>
  <c r="BC33" i="56"/>
  <c r="BB33" i="56"/>
  <c r="AZ33" i="56"/>
  <c r="AX33" i="56"/>
  <c r="AW33" i="56"/>
  <c r="AV33" i="56"/>
  <c r="BE32" i="56"/>
  <c r="BC32" i="56"/>
  <c r="BB32" i="56"/>
  <c r="AZ32" i="56"/>
  <c r="AZ4" i="56" s="1"/>
  <c r="AX32" i="56"/>
  <c r="AW32" i="56"/>
  <c r="AV32" i="56"/>
  <c r="BF4" i="56"/>
  <c r="BD4" i="56"/>
  <c r="BA4" i="56"/>
  <c r="AY4" i="56"/>
  <c r="AV4" i="56" l="1"/>
  <c r="BB4" i="56"/>
  <c r="BE4" i="56"/>
  <c r="BC4" i="56"/>
  <c r="AW4" i="56"/>
  <c r="AW29" i="52" l="1"/>
  <c r="AV29" i="52"/>
  <c r="AV28" i="52" l="1"/>
  <c r="AW38" i="8"/>
  <c r="AV38" i="8"/>
  <c r="AV37" i="8" l="1"/>
  <c r="AW49" i="55"/>
  <c r="AV49" i="55"/>
  <c r="AV48" i="55" l="1"/>
  <c r="BE153" i="55"/>
  <c r="BC153" i="55"/>
  <c r="BB153" i="55"/>
  <c r="AZ153" i="55"/>
  <c r="AX153" i="55"/>
  <c r="AW153" i="55"/>
  <c r="AV153" i="55"/>
  <c r="BE152" i="55"/>
  <c r="BC152" i="55"/>
  <c r="BB152" i="55"/>
  <c r="AZ152" i="55"/>
  <c r="AX152" i="55"/>
  <c r="AW152" i="55"/>
  <c r="AV152" i="55"/>
  <c r="BE151" i="55"/>
  <c r="BC151" i="55"/>
  <c r="BB151" i="55"/>
  <c r="AZ151" i="55"/>
  <c r="AX151" i="55"/>
  <c r="AW151" i="55"/>
  <c r="AV151" i="55"/>
  <c r="BE150" i="55"/>
  <c r="BC150" i="55"/>
  <c r="BB150" i="55"/>
  <c r="AZ150" i="55"/>
  <c r="AX150" i="55"/>
  <c r="AW150" i="55"/>
  <c r="AV150" i="55"/>
  <c r="BE149" i="55"/>
  <c r="BC149" i="55"/>
  <c r="BB149" i="55"/>
  <c r="AZ149" i="55"/>
  <c r="AX149" i="55"/>
  <c r="AW149" i="55"/>
  <c r="AV149" i="55"/>
  <c r="BE148" i="55"/>
  <c r="BC148" i="55"/>
  <c r="BB148" i="55"/>
  <c r="AZ148" i="55"/>
  <c r="AX148" i="55"/>
  <c r="AW148" i="55"/>
  <c r="AV148" i="55"/>
  <c r="BE147" i="55"/>
  <c r="BC147" i="55"/>
  <c r="BB147" i="55"/>
  <c r="AZ147" i="55"/>
  <c r="AX147" i="55"/>
  <c r="AW147" i="55"/>
  <c r="AV147" i="55"/>
  <c r="BE146" i="55"/>
  <c r="BC146" i="55"/>
  <c r="BB146" i="55"/>
  <c r="AZ146" i="55"/>
  <c r="AX146" i="55"/>
  <c r="AW146" i="55"/>
  <c r="AV146" i="55"/>
  <c r="BE145" i="55"/>
  <c r="BC145" i="55"/>
  <c r="BB145" i="55"/>
  <c r="AZ145" i="55"/>
  <c r="AX145" i="55"/>
  <c r="AW145" i="55"/>
  <c r="AV145" i="55"/>
  <c r="BE144" i="55"/>
  <c r="BC144" i="55"/>
  <c r="BB144" i="55"/>
  <c r="AZ144" i="55"/>
  <c r="AX144" i="55"/>
  <c r="AW144" i="55"/>
  <c r="AV144" i="55"/>
  <c r="BE143" i="55"/>
  <c r="BC143" i="55"/>
  <c r="BB143" i="55"/>
  <c r="AZ143" i="55"/>
  <c r="AX143" i="55"/>
  <c r="AW143" i="55"/>
  <c r="AV143" i="55"/>
  <c r="BE142" i="55"/>
  <c r="BC142" i="55"/>
  <c r="BB142" i="55"/>
  <c r="AZ142" i="55"/>
  <c r="AX142" i="55"/>
  <c r="AW142" i="55"/>
  <c r="AV142" i="55"/>
  <c r="BE141" i="55"/>
  <c r="BC141" i="55"/>
  <c r="BB141" i="55"/>
  <c r="AZ141" i="55"/>
  <c r="AX141" i="55"/>
  <c r="AW141" i="55"/>
  <c r="AV141" i="55"/>
  <c r="BE140" i="55"/>
  <c r="BC140" i="55"/>
  <c r="BB140" i="55"/>
  <c r="AZ140" i="55"/>
  <c r="AX140" i="55"/>
  <c r="AW140" i="55"/>
  <c r="AV140" i="55"/>
  <c r="BE139" i="55"/>
  <c r="BC139" i="55"/>
  <c r="BB139" i="55"/>
  <c r="AZ139" i="55"/>
  <c r="AX139" i="55"/>
  <c r="AW139" i="55"/>
  <c r="AV139" i="55"/>
  <c r="BE138" i="55"/>
  <c r="BC138" i="55"/>
  <c r="BB138" i="55"/>
  <c r="AZ138" i="55"/>
  <c r="AX138" i="55"/>
  <c r="AW138" i="55"/>
  <c r="AV138" i="55"/>
  <c r="BE137" i="55"/>
  <c r="BC137" i="55"/>
  <c r="BB137" i="55"/>
  <c r="AZ137" i="55"/>
  <c r="AX137" i="55"/>
  <c r="AW137" i="55"/>
  <c r="AV137" i="55"/>
  <c r="BE136" i="55"/>
  <c r="BC136" i="55"/>
  <c r="BB136" i="55"/>
  <c r="AZ136" i="55"/>
  <c r="AX136" i="55"/>
  <c r="AW136" i="55"/>
  <c r="AV136" i="55"/>
  <c r="BE135" i="55"/>
  <c r="BC135" i="55"/>
  <c r="BB135" i="55"/>
  <c r="AZ135" i="55"/>
  <c r="AX135" i="55"/>
  <c r="AW135" i="55"/>
  <c r="AV135" i="55"/>
  <c r="BE134" i="55"/>
  <c r="BC134" i="55"/>
  <c r="BB134" i="55"/>
  <c r="AZ134" i="55"/>
  <c r="AX134" i="55"/>
  <c r="AW134" i="55"/>
  <c r="AV134" i="55"/>
  <c r="BE133" i="55"/>
  <c r="BC133" i="55"/>
  <c r="BB133" i="55"/>
  <c r="AZ133" i="55"/>
  <c r="AX133" i="55"/>
  <c r="AW133" i="55"/>
  <c r="AV133" i="55"/>
  <c r="BE132" i="55"/>
  <c r="BC132" i="55"/>
  <c r="BB132" i="55"/>
  <c r="AZ132" i="55"/>
  <c r="AX132" i="55"/>
  <c r="AW132" i="55"/>
  <c r="AV132" i="55"/>
  <c r="BE131" i="55"/>
  <c r="BC131" i="55"/>
  <c r="BB131" i="55"/>
  <c r="AZ131" i="55"/>
  <c r="AX131" i="55"/>
  <c r="AW131" i="55"/>
  <c r="AV131" i="55"/>
  <c r="BE130" i="55"/>
  <c r="BC130" i="55"/>
  <c r="BB130" i="55"/>
  <c r="AZ130" i="55"/>
  <c r="AX130" i="55"/>
  <c r="AW130" i="55"/>
  <c r="AV130" i="55"/>
  <c r="BE129" i="55"/>
  <c r="BC129" i="55"/>
  <c r="BB129" i="55"/>
  <c r="AZ129" i="55"/>
  <c r="AX129" i="55"/>
  <c r="AW129" i="55"/>
  <c r="AV129" i="55"/>
  <c r="BE128" i="55"/>
  <c r="BC128" i="55"/>
  <c r="BB128" i="55"/>
  <c r="AZ128" i="55"/>
  <c r="AX128" i="55"/>
  <c r="AW128" i="55"/>
  <c r="AV128" i="55"/>
  <c r="BE127" i="55"/>
  <c r="BC127" i="55"/>
  <c r="BB127" i="55"/>
  <c r="AZ127" i="55"/>
  <c r="AX127" i="55"/>
  <c r="AW127" i="55"/>
  <c r="AV127" i="55"/>
  <c r="BE126" i="55"/>
  <c r="BC126" i="55"/>
  <c r="BB126" i="55"/>
  <c r="AZ126" i="55"/>
  <c r="AX126" i="55"/>
  <c r="AW126" i="55"/>
  <c r="AV126" i="55"/>
  <c r="BE125" i="55"/>
  <c r="BC125" i="55"/>
  <c r="BB125" i="55"/>
  <c r="AZ125" i="55"/>
  <c r="AX125" i="55"/>
  <c r="AW125" i="55"/>
  <c r="AV125" i="55"/>
  <c r="BE124" i="55"/>
  <c r="BC124" i="55"/>
  <c r="BB124" i="55"/>
  <c r="AZ124" i="55"/>
  <c r="AX124" i="55"/>
  <c r="AW124" i="55"/>
  <c r="AV124" i="55"/>
  <c r="BE123" i="55"/>
  <c r="BC123" i="55"/>
  <c r="BB123" i="55"/>
  <c r="AZ123" i="55"/>
  <c r="AX123" i="55"/>
  <c r="AW123" i="55"/>
  <c r="AV123" i="55"/>
  <c r="BE122" i="55"/>
  <c r="BC122" i="55"/>
  <c r="BB122" i="55"/>
  <c r="AZ122" i="55"/>
  <c r="AX122" i="55"/>
  <c r="AW122" i="55"/>
  <c r="AV122" i="55"/>
  <c r="BE121" i="55"/>
  <c r="BC121" i="55"/>
  <c r="BB121" i="55"/>
  <c r="AZ121" i="55"/>
  <c r="AX121" i="55"/>
  <c r="AW121" i="55"/>
  <c r="AV121" i="55"/>
  <c r="BE120" i="55"/>
  <c r="BC120" i="55"/>
  <c r="BB120" i="55"/>
  <c r="AZ120" i="55"/>
  <c r="AX120" i="55"/>
  <c r="AW120" i="55"/>
  <c r="AV120" i="55"/>
  <c r="BE119" i="55"/>
  <c r="BC119" i="55"/>
  <c r="BB119" i="55"/>
  <c r="AZ119" i="55"/>
  <c r="AX119" i="55"/>
  <c r="AW119" i="55"/>
  <c r="AV119" i="55"/>
  <c r="BE118" i="55"/>
  <c r="BC118" i="55"/>
  <c r="BB118" i="55"/>
  <c r="AZ118" i="55"/>
  <c r="AX118" i="55"/>
  <c r="AW118" i="55"/>
  <c r="AV118" i="55"/>
  <c r="BE117" i="55"/>
  <c r="BC117" i="55"/>
  <c r="BB117" i="55"/>
  <c r="AZ117" i="55"/>
  <c r="AX117" i="55"/>
  <c r="AW117" i="55"/>
  <c r="AV117" i="55"/>
  <c r="BE116" i="55"/>
  <c r="BC116" i="55"/>
  <c r="BB116" i="55"/>
  <c r="AZ116" i="55"/>
  <c r="AX116" i="55"/>
  <c r="AW116" i="55"/>
  <c r="AV116" i="55"/>
  <c r="BE115" i="55"/>
  <c r="BC115" i="55"/>
  <c r="BB115" i="55"/>
  <c r="AZ115" i="55"/>
  <c r="AX115" i="55"/>
  <c r="AW115" i="55"/>
  <c r="AV115" i="55"/>
  <c r="BE114" i="55"/>
  <c r="BC114" i="55"/>
  <c r="BB114" i="55"/>
  <c r="AZ114" i="55"/>
  <c r="AX114" i="55"/>
  <c r="AW114" i="55"/>
  <c r="AV114" i="55"/>
  <c r="BE113" i="55"/>
  <c r="BC113" i="55"/>
  <c r="BB113" i="55"/>
  <c r="AZ113" i="55"/>
  <c r="AX113" i="55"/>
  <c r="AW113" i="55"/>
  <c r="AV113" i="55"/>
  <c r="BE112" i="55"/>
  <c r="BC112" i="55"/>
  <c r="BB112" i="55"/>
  <c r="AZ112" i="55"/>
  <c r="AX112" i="55"/>
  <c r="AW112" i="55"/>
  <c r="AV112" i="55"/>
  <c r="BE111" i="55"/>
  <c r="BC111" i="55"/>
  <c r="BB111" i="55"/>
  <c r="AZ111" i="55"/>
  <c r="AX111" i="55"/>
  <c r="AW111" i="55"/>
  <c r="AV111" i="55"/>
  <c r="BE110" i="55"/>
  <c r="BC110" i="55"/>
  <c r="BB110" i="55"/>
  <c r="AZ110" i="55"/>
  <c r="AX110" i="55"/>
  <c r="AW110" i="55"/>
  <c r="AV110" i="55"/>
  <c r="BE109" i="55"/>
  <c r="BC109" i="55"/>
  <c r="BB109" i="55"/>
  <c r="AZ109" i="55"/>
  <c r="AX109" i="55"/>
  <c r="AW109" i="55"/>
  <c r="AV109" i="55"/>
  <c r="BE108" i="55"/>
  <c r="BC108" i="55"/>
  <c r="BB108" i="55"/>
  <c r="AZ108" i="55"/>
  <c r="AX108" i="55"/>
  <c r="AW108" i="55"/>
  <c r="AV108" i="55"/>
  <c r="BE107" i="55"/>
  <c r="BC107" i="55"/>
  <c r="BB107" i="55"/>
  <c r="AZ107" i="55"/>
  <c r="AX107" i="55"/>
  <c r="AW107" i="55"/>
  <c r="AV107" i="55"/>
  <c r="BE106" i="55"/>
  <c r="BC106" i="55"/>
  <c r="BB106" i="55"/>
  <c r="AZ106" i="55"/>
  <c r="AX106" i="55"/>
  <c r="AW106" i="55"/>
  <c r="AV106" i="55"/>
  <c r="BE105" i="55"/>
  <c r="BC105" i="55"/>
  <c r="BB105" i="55"/>
  <c r="AZ105" i="55"/>
  <c r="AX105" i="55"/>
  <c r="AW105" i="55"/>
  <c r="AV105" i="55"/>
  <c r="BE104" i="55"/>
  <c r="BC104" i="55"/>
  <c r="BB104" i="55"/>
  <c r="AZ104" i="55"/>
  <c r="AX104" i="55"/>
  <c r="AW104" i="55"/>
  <c r="AV104" i="55"/>
  <c r="BE103" i="55"/>
  <c r="BC103" i="55"/>
  <c r="BB103" i="55"/>
  <c r="AZ103" i="55"/>
  <c r="AX103" i="55"/>
  <c r="AW103" i="55"/>
  <c r="AV103" i="55"/>
  <c r="BE102" i="55"/>
  <c r="BC102" i="55"/>
  <c r="BB102" i="55"/>
  <c r="AZ102" i="55"/>
  <c r="AX102" i="55"/>
  <c r="AW102" i="55"/>
  <c r="AV102" i="55"/>
  <c r="BE101" i="55"/>
  <c r="BC101" i="55"/>
  <c r="BB101" i="55"/>
  <c r="AZ101" i="55"/>
  <c r="AX101" i="55"/>
  <c r="AW101" i="55"/>
  <c r="AV101" i="55"/>
  <c r="BE100" i="55"/>
  <c r="BC100" i="55"/>
  <c r="BB100" i="55"/>
  <c r="AZ100" i="55"/>
  <c r="AX100" i="55"/>
  <c r="AW100" i="55"/>
  <c r="AV100" i="55"/>
  <c r="BE99" i="55"/>
  <c r="BC99" i="55"/>
  <c r="BB99" i="55"/>
  <c r="AZ99" i="55"/>
  <c r="AX99" i="55"/>
  <c r="AW99" i="55"/>
  <c r="AV99" i="55"/>
  <c r="BE98" i="55"/>
  <c r="BC98" i="55"/>
  <c r="BB98" i="55"/>
  <c r="AZ98" i="55"/>
  <c r="AX98" i="55"/>
  <c r="AW98" i="55"/>
  <c r="AV98" i="55"/>
  <c r="BE97" i="55"/>
  <c r="BC97" i="55"/>
  <c r="BB97" i="55"/>
  <c r="AZ97" i="55"/>
  <c r="AX97" i="55"/>
  <c r="AW97" i="55"/>
  <c r="AV97" i="55"/>
  <c r="BE96" i="55"/>
  <c r="BC96" i="55"/>
  <c r="BB96" i="55"/>
  <c r="AZ96" i="55"/>
  <c r="AX96" i="55"/>
  <c r="AW96" i="55"/>
  <c r="AV96" i="55"/>
  <c r="BE95" i="55"/>
  <c r="BC95" i="55"/>
  <c r="BB95" i="55"/>
  <c r="AZ95" i="55"/>
  <c r="AX95" i="55"/>
  <c r="AW95" i="55"/>
  <c r="AV95" i="55"/>
  <c r="BE94" i="55"/>
  <c r="BC94" i="55"/>
  <c r="BB94" i="55"/>
  <c r="AZ94" i="55"/>
  <c r="AX94" i="55"/>
  <c r="AW94" i="55"/>
  <c r="AV94" i="55"/>
  <c r="BE93" i="55"/>
  <c r="BC93" i="55"/>
  <c r="BB93" i="55"/>
  <c r="AZ93" i="55"/>
  <c r="AX93" i="55"/>
  <c r="AW93" i="55"/>
  <c r="AV93" i="55"/>
  <c r="BE92" i="55"/>
  <c r="BC92" i="55"/>
  <c r="BB92" i="55"/>
  <c r="AZ92" i="55"/>
  <c r="AX92" i="55"/>
  <c r="AW92" i="55"/>
  <c r="AV92" i="55"/>
  <c r="BE91" i="55"/>
  <c r="BC91" i="55"/>
  <c r="BB91" i="55"/>
  <c r="AZ91" i="55"/>
  <c r="AX91" i="55"/>
  <c r="AW91" i="55"/>
  <c r="AV91" i="55"/>
  <c r="BE90" i="55"/>
  <c r="BC90" i="55"/>
  <c r="BB90" i="55"/>
  <c r="AZ90" i="55"/>
  <c r="AX90" i="55"/>
  <c r="AW90" i="55"/>
  <c r="AV90" i="55"/>
  <c r="BE89" i="55"/>
  <c r="BC89" i="55"/>
  <c r="BB89" i="55"/>
  <c r="AZ89" i="55"/>
  <c r="AX89" i="55"/>
  <c r="AW89" i="55"/>
  <c r="AV89" i="55"/>
  <c r="BE88" i="55"/>
  <c r="BC88" i="55"/>
  <c r="BB88" i="55"/>
  <c r="AZ88" i="55"/>
  <c r="AX88" i="55"/>
  <c r="AW88" i="55"/>
  <c r="AV88" i="55"/>
  <c r="BE87" i="55"/>
  <c r="BC87" i="55"/>
  <c r="BB87" i="55"/>
  <c r="AZ87" i="55"/>
  <c r="AX87" i="55"/>
  <c r="AW87" i="55"/>
  <c r="AV87" i="55"/>
  <c r="BE86" i="55"/>
  <c r="BC86" i="55"/>
  <c r="BB86" i="55"/>
  <c r="AZ86" i="55"/>
  <c r="AX86" i="55"/>
  <c r="AW86" i="55"/>
  <c r="AV86" i="55"/>
  <c r="BE85" i="55"/>
  <c r="BC85" i="55"/>
  <c r="BB85" i="55"/>
  <c r="AZ85" i="55"/>
  <c r="AX85" i="55"/>
  <c r="AW85" i="55"/>
  <c r="AV85" i="55"/>
  <c r="BE84" i="55"/>
  <c r="BC84" i="55"/>
  <c r="BB84" i="55"/>
  <c r="AZ84" i="55"/>
  <c r="AX84" i="55"/>
  <c r="AW84" i="55"/>
  <c r="AV84" i="55"/>
  <c r="BE83" i="55"/>
  <c r="BC83" i="55"/>
  <c r="BB83" i="55"/>
  <c r="AZ83" i="55"/>
  <c r="AX83" i="55"/>
  <c r="AW83" i="55"/>
  <c r="AV83" i="55"/>
  <c r="BE82" i="55"/>
  <c r="BC82" i="55"/>
  <c r="BB82" i="55"/>
  <c r="AZ82" i="55"/>
  <c r="AX82" i="55"/>
  <c r="AW82" i="55"/>
  <c r="AV82" i="55"/>
  <c r="BE81" i="55"/>
  <c r="BC81" i="55"/>
  <c r="BB81" i="55"/>
  <c r="AZ81" i="55"/>
  <c r="AX81" i="55"/>
  <c r="AW81" i="55"/>
  <c r="AV81" i="55"/>
  <c r="BE80" i="55"/>
  <c r="BC80" i="55"/>
  <c r="BB80" i="55"/>
  <c r="AZ80" i="55"/>
  <c r="AX80" i="55"/>
  <c r="AW80" i="55"/>
  <c r="AV80" i="55"/>
  <c r="BE79" i="55"/>
  <c r="BC79" i="55"/>
  <c r="BB79" i="55"/>
  <c r="AZ79" i="55"/>
  <c r="AX79" i="55"/>
  <c r="AW79" i="55"/>
  <c r="AV79" i="55"/>
  <c r="BE78" i="55"/>
  <c r="BC78" i="55"/>
  <c r="BB78" i="55"/>
  <c r="AZ78" i="55"/>
  <c r="AX78" i="55"/>
  <c r="AW78" i="55"/>
  <c r="AV78" i="55"/>
  <c r="BE77" i="55"/>
  <c r="BC77" i="55"/>
  <c r="BB77" i="55"/>
  <c r="AZ77" i="55"/>
  <c r="AX77" i="55"/>
  <c r="AW77" i="55"/>
  <c r="AV77" i="55"/>
  <c r="BE76" i="55"/>
  <c r="BC76" i="55"/>
  <c r="BB76" i="55"/>
  <c r="AZ76" i="55"/>
  <c r="AX76" i="55"/>
  <c r="AW76" i="55"/>
  <c r="AV76" i="55"/>
  <c r="BE75" i="55"/>
  <c r="BC75" i="55"/>
  <c r="BB75" i="55"/>
  <c r="AZ75" i="55"/>
  <c r="AX75" i="55"/>
  <c r="AW75" i="55"/>
  <c r="AV75" i="55"/>
  <c r="BE74" i="55"/>
  <c r="BC74" i="55"/>
  <c r="BB74" i="55"/>
  <c r="AZ74" i="55"/>
  <c r="AX74" i="55"/>
  <c r="AW74" i="55"/>
  <c r="AV74" i="55"/>
  <c r="BE73" i="55"/>
  <c r="BC73" i="55"/>
  <c r="BB73" i="55"/>
  <c r="AZ73" i="55"/>
  <c r="AX73" i="55"/>
  <c r="AW73" i="55"/>
  <c r="AV73" i="55"/>
  <c r="BE72" i="55"/>
  <c r="BC72" i="55"/>
  <c r="BB72" i="55"/>
  <c r="AZ72" i="55"/>
  <c r="AX72" i="55"/>
  <c r="AW72" i="55"/>
  <c r="AV72" i="55"/>
  <c r="BE71" i="55"/>
  <c r="BC71" i="55"/>
  <c r="BB71" i="55"/>
  <c r="AZ71" i="55"/>
  <c r="AX71" i="55"/>
  <c r="AW71" i="55"/>
  <c r="AV71" i="55"/>
  <c r="BE70" i="55"/>
  <c r="BC70" i="55"/>
  <c r="BB70" i="55"/>
  <c r="AZ70" i="55"/>
  <c r="AX70" i="55"/>
  <c r="AW70" i="55"/>
  <c r="AV70" i="55"/>
  <c r="BE69" i="55"/>
  <c r="BC69" i="55"/>
  <c r="BB69" i="55"/>
  <c r="AZ69" i="55"/>
  <c r="AX69" i="55"/>
  <c r="AW69" i="55"/>
  <c r="AV69" i="55"/>
  <c r="BE68" i="55"/>
  <c r="BC68" i="55"/>
  <c r="BB68" i="55"/>
  <c r="AZ68" i="55"/>
  <c r="AX68" i="55"/>
  <c r="AW68" i="55"/>
  <c r="AV68" i="55"/>
  <c r="BE67" i="55"/>
  <c r="BC67" i="55"/>
  <c r="BB67" i="55"/>
  <c r="AZ67" i="55"/>
  <c r="AX67" i="55"/>
  <c r="AW67" i="55"/>
  <c r="AV67" i="55"/>
  <c r="BE66" i="55"/>
  <c r="BC66" i="55"/>
  <c r="BB66" i="55"/>
  <c r="AZ66" i="55"/>
  <c r="AX66" i="55"/>
  <c r="AW66" i="55"/>
  <c r="AV66" i="55"/>
  <c r="BE65" i="55"/>
  <c r="BC65" i="55"/>
  <c r="BB65" i="55"/>
  <c r="AZ65" i="55"/>
  <c r="AX65" i="55"/>
  <c r="AW65" i="55"/>
  <c r="AV65" i="55"/>
  <c r="BE64" i="55"/>
  <c r="BC64" i="55"/>
  <c r="BB64" i="55"/>
  <c r="AZ64" i="55"/>
  <c r="AX64" i="55"/>
  <c r="AW64" i="55"/>
  <c r="AV64" i="55"/>
  <c r="BE63" i="55"/>
  <c r="BC63" i="55"/>
  <c r="BB63" i="55"/>
  <c r="AZ63" i="55"/>
  <c r="AX63" i="55"/>
  <c r="AW63" i="55"/>
  <c r="AV63" i="55"/>
  <c r="BE62" i="55"/>
  <c r="BC62" i="55"/>
  <c r="BB62" i="55"/>
  <c r="AZ62" i="55"/>
  <c r="AX62" i="55"/>
  <c r="AW62" i="55"/>
  <c r="AV62" i="55"/>
  <c r="BE61" i="55"/>
  <c r="BC61" i="55"/>
  <c r="BB61" i="55"/>
  <c r="AZ61" i="55"/>
  <c r="AX61" i="55"/>
  <c r="AW61" i="55"/>
  <c r="AV61" i="55"/>
  <c r="BE60" i="55"/>
  <c r="BC60" i="55"/>
  <c r="BB60" i="55"/>
  <c r="AZ60" i="55"/>
  <c r="AX60" i="55"/>
  <c r="AW60" i="55"/>
  <c r="AV60" i="55"/>
  <c r="BE59" i="55"/>
  <c r="BC59" i="55"/>
  <c r="BB59" i="55"/>
  <c r="AZ59" i="55"/>
  <c r="AX59" i="55"/>
  <c r="AW59" i="55"/>
  <c r="AV59" i="55"/>
  <c r="BE58" i="55"/>
  <c r="BC58" i="55"/>
  <c r="BB58" i="55"/>
  <c r="AZ58" i="55"/>
  <c r="AX58" i="55"/>
  <c r="AW58" i="55"/>
  <c r="AV58" i="55"/>
  <c r="BE57" i="55"/>
  <c r="BC57" i="55"/>
  <c r="BB57" i="55"/>
  <c r="AZ57" i="55"/>
  <c r="AX57" i="55"/>
  <c r="AW57" i="55"/>
  <c r="AV57" i="55"/>
  <c r="BE56" i="55"/>
  <c r="BC56" i="55"/>
  <c r="BB56" i="55"/>
  <c r="AZ56" i="55"/>
  <c r="AX56" i="55"/>
  <c r="AW56" i="55"/>
  <c r="AV56" i="55"/>
  <c r="BE55" i="55"/>
  <c r="BC55" i="55"/>
  <c r="BB55" i="55"/>
  <c r="AZ55" i="55"/>
  <c r="AX55" i="55"/>
  <c r="AW55" i="55"/>
  <c r="AV55" i="55"/>
  <c r="BE54" i="55"/>
  <c r="BC54" i="55"/>
  <c r="BB54" i="55"/>
  <c r="AZ54" i="55"/>
  <c r="AX54" i="55"/>
  <c r="AW54" i="55"/>
  <c r="AV54" i="55"/>
  <c r="BE53" i="55"/>
  <c r="BC53" i="55"/>
  <c r="BB53" i="55"/>
  <c r="AZ53" i="55"/>
  <c r="AX53" i="55"/>
  <c r="AW53" i="55"/>
  <c r="AV53" i="55"/>
  <c r="BE52" i="55"/>
  <c r="BC52" i="55"/>
  <c r="BB52" i="55"/>
  <c r="AZ52" i="55"/>
  <c r="AX52" i="55"/>
  <c r="AW52" i="55"/>
  <c r="AV52" i="55"/>
  <c r="BE51" i="55"/>
  <c r="BC51" i="55"/>
  <c r="BB51" i="55"/>
  <c r="AZ51" i="55"/>
  <c r="AX51" i="55"/>
  <c r="AW51" i="55"/>
  <c r="AV51" i="55"/>
  <c r="BE50" i="55"/>
  <c r="BC50" i="55"/>
  <c r="BB50" i="55"/>
  <c r="AZ50" i="55"/>
  <c r="AX50" i="55"/>
  <c r="AW50" i="55"/>
  <c r="AV50" i="55"/>
  <c r="BE49" i="55"/>
  <c r="BC49" i="55"/>
  <c r="BB49" i="55"/>
  <c r="AZ49" i="55"/>
  <c r="AX49" i="55"/>
  <c r="BF4" i="55"/>
  <c r="BD4" i="55"/>
  <c r="BA4" i="55"/>
  <c r="AY4" i="55"/>
  <c r="BC4" i="55" l="1"/>
  <c r="AV4" i="55"/>
  <c r="AX4" i="55"/>
  <c r="AW4" i="55"/>
  <c r="AZ4" i="55"/>
  <c r="BE4" i="55"/>
  <c r="BB4" i="55"/>
  <c r="AW34" i="51"/>
  <c r="AV34" i="51"/>
  <c r="AV33" i="51" l="1"/>
  <c r="AW33" i="7"/>
  <c r="AV33" i="7"/>
  <c r="AV32" i="7" l="1"/>
  <c r="AW40" i="37"/>
  <c r="AV40" i="37"/>
  <c r="AW29" i="36"/>
  <c r="AV29" i="36"/>
  <c r="AV39" i="37" l="1"/>
  <c r="AV28" i="36"/>
  <c r="AW37" i="35" l="1"/>
  <c r="AV37" i="35"/>
  <c r="AV36" i="35" l="1"/>
  <c r="AW34" i="6" l="1"/>
  <c r="AV34" i="6"/>
  <c r="AV33" i="6" s="1"/>
  <c r="AW90" i="34" l="1"/>
  <c r="AV90" i="34"/>
  <c r="AW38" i="33"/>
  <c r="AV38" i="33"/>
  <c r="AV45" i="5"/>
  <c r="AU45" i="5"/>
  <c r="AU44" i="5" l="1"/>
  <c r="AV89" i="34"/>
  <c r="AV37" i="33"/>
  <c r="AW32" i="49" l="1"/>
  <c r="AV32" i="49"/>
  <c r="AV31" i="49" l="1"/>
  <c r="AW74" i="4" l="1"/>
  <c r="AV74" i="4"/>
  <c r="AV73" i="4" l="1"/>
  <c r="AW41" i="3" l="1"/>
  <c r="AV41" i="3"/>
  <c r="BB4" i="3"/>
  <c r="AV40" i="3" l="1"/>
  <c r="AW47" i="32"/>
  <c r="AV47" i="32"/>
  <c r="AV46" i="32" l="1"/>
  <c r="AW30" i="48" l="1"/>
  <c r="AV30" i="48"/>
  <c r="AV29" i="48" s="1"/>
  <c r="AW40" i="31" l="1"/>
  <c r="AV40" i="31"/>
  <c r="AV39" i="31" l="1"/>
  <c r="AW38" i="30" l="1"/>
  <c r="AV38" i="30"/>
  <c r="AV37" i="30" l="1"/>
  <c r="AW68" i="23" l="1"/>
  <c r="AV68" i="23"/>
  <c r="AV67" i="23" l="1"/>
  <c r="BE155" i="54" l="1"/>
  <c r="BC155" i="54"/>
  <c r="BB155" i="54"/>
  <c r="AZ155" i="54"/>
  <c r="AX155" i="54"/>
  <c r="AW155" i="54"/>
  <c r="AV155" i="54"/>
  <c r="BE154" i="54"/>
  <c r="BC154" i="54"/>
  <c r="BB154" i="54"/>
  <c r="AZ154" i="54"/>
  <c r="AX154" i="54"/>
  <c r="AW154" i="54"/>
  <c r="AV154" i="54"/>
  <c r="BE153" i="54"/>
  <c r="BC153" i="54"/>
  <c r="BB153" i="54"/>
  <c r="AZ153" i="54"/>
  <c r="AX153" i="54"/>
  <c r="AW153" i="54"/>
  <c r="AV153" i="54"/>
  <c r="BE152" i="54"/>
  <c r="BC152" i="54"/>
  <c r="BB152" i="54"/>
  <c r="AZ152" i="54"/>
  <c r="AX152" i="54"/>
  <c r="AW152" i="54"/>
  <c r="AV152" i="54"/>
  <c r="BE151" i="54"/>
  <c r="BC151" i="54"/>
  <c r="BB151" i="54"/>
  <c r="AZ151" i="54"/>
  <c r="AX151" i="54"/>
  <c r="AW151" i="54"/>
  <c r="AV151" i="54"/>
  <c r="BE150" i="54"/>
  <c r="BC150" i="54"/>
  <c r="BB150" i="54"/>
  <c r="AZ150" i="54"/>
  <c r="AX150" i="54"/>
  <c r="AW150" i="54"/>
  <c r="AV150" i="54"/>
  <c r="BE149" i="54"/>
  <c r="BC149" i="54"/>
  <c r="BB149" i="54"/>
  <c r="AZ149" i="54"/>
  <c r="AX149" i="54"/>
  <c r="AW149" i="54"/>
  <c r="AV149" i="54"/>
  <c r="BE148" i="54"/>
  <c r="BC148" i="54"/>
  <c r="BB148" i="54"/>
  <c r="AZ148" i="54"/>
  <c r="AX148" i="54"/>
  <c r="AW148" i="54"/>
  <c r="AV148" i="54"/>
  <c r="BE147" i="54"/>
  <c r="BC147" i="54"/>
  <c r="BB147" i="54"/>
  <c r="AZ147" i="54"/>
  <c r="AX147" i="54"/>
  <c r="AW147" i="54"/>
  <c r="AV147" i="54"/>
  <c r="BE146" i="54"/>
  <c r="BC146" i="54"/>
  <c r="BB146" i="54"/>
  <c r="AZ146" i="54"/>
  <c r="AX146" i="54"/>
  <c r="AW146" i="54"/>
  <c r="AV146" i="54"/>
  <c r="BE145" i="54"/>
  <c r="BC145" i="54"/>
  <c r="BB145" i="54"/>
  <c r="AZ145" i="54"/>
  <c r="AX145" i="54"/>
  <c r="AW145" i="54"/>
  <c r="AV145" i="54"/>
  <c r="BE144" i="54"/>
  <c r="BC144" i="54"/>
  <c r="BB144" i="54"/>
  <c r="AZ144" i="54"/>
  <c r="AX144" i="54"/>
  <c r="AW144" i="54"/>
  <c r="AV144" i="54"/>
  <c r="BE143" i="54"/>
  <c r="BC143" i="54"/>
  <c r="BB143" i="54"/>
  <c r="AZ143" i="54"/>
  <c r="AX143" i="54"/>
  <c r="AW143" i="54"/>
  <c r="AV143" i="54"/>
  <c r="BE142" i="54"/>
  <c r="BC142" i="54"/>
  <c r="BB142" i="54"/>
  <c r="AZ142" i="54"/>
  <c r="AX142" i="54"/>
  <c r="AW142" i="54"/>
  <c r="AV142" i="54"/>
  <c r="BE141" i="54"/>
  <c r="BC141" i="54"/>
  <c r="BB141" i="54"/>
  <c r="AZ141" i="54"/>
  <c r="AX141" i="54"/>
  <c r="AW141" i="54"/>
  <c r="AV141" i="54"/>
  <c r="BE140" i="54"/>
  <c r="BC140" i="54"/>
  <c r="BB140" i="54"/>
  <c r="AZ140" i="54"/>
  <c r="AX140" i="54"/>
  <c r="AW140" i="54"/>
  <c r="AV140" i="54"/>
  <c r="BE139" i="54"/>
  <c r="BC139" i="54"/>
  <c r="BB139" i="54"/>
  <c r="AZ139" i="54"/>
  <c r="AX139" i="54"/>
  <c r="AW139" i="54"/>
  <c r="AV139" i="54"/>
  <c r="BE138" i="54"/>
  <c r="BC138" i="54"/>
  <c r="BB138" i="54"/>
  <c r="AZ138" i="54"/>
  <c r="AX138" i="54"/>
  <c r="AW138" i="54"/>
  <c r="AV138" i="54"/>
  <c r="BE137" i="54"/>
  <c r="BC137" i="54"/>
  <c r="BB137" i="54"/>
  <c r="AZ137" i="54"/>
  <c r="AX137" i="54"/>
  <c r="AW137" i="54"/>
  <c r="AV137" i="54"/>
  <c r="BE136" i="54"/>
  <c r="BC136" i="54"/>
  <c r="BB136" i="54"/>
  <c r="AZ136" i="54"/>
  <c r="AX136" i="54"/>
  <c r="AW136" i="54"/>
  <c r="AV136" i="54"/>
  <c r="BE135" i="54"/>
  <c r="BC135" i="54"/>
  <c r="BB135" i="54"/>
  <c r="AZ135" i="54"/>
  <c r="AX135" i="54"/>
  <c r="AW135" i="54"/>
  <c r="AV135" i="54"/>
  <c r="BE134" i="54"/>
  <c r="BC134" i="54"/>
  <c r="BB134" i="54"/>
  <c r="AZ134" i="54"/>
  <c r="AX134" i="54"/>
  <c r="AW134" i="54"/>
  <c r="AV134" i="54"/>
  <c r="BE133" i="54"/>
  <c r="BC133" i="54"/>
  <c r="BB133" i="54"/>
  <c r="AZ133" i="54"/>
  <c r="AX133" i="54"/>
  <c r="AW133" i="54"/>
  <c r="AV133" i="54"/>
  <c r="BE132" i="54"/>
  <c r="BC132" i="54"/>
  <c r="BB132" i="54"/>
  <c r="AZ132" i="54"/>
  <c r="AX132" i="54"/>
  <c r="AW132" i="54"/>
  <c r="AV132" i="54"/>
  <c r="BE131" i="54"/>
  <c r="BC131" i="54"/>
  <c r="BB131" i="54"/>
  <c r="AZ131" i="54"/>
  <c r="AX131" i="54"/>
  <c r="AW131" i="54"/>
  <c r="AV131" i="54"/>
  <c r="BE130" i="54"/>
  <c r="BC130" i="54"/>
  <c r="BB130" i="54"/>
  <c r="AZ130" i="54"/>
  <c r="AX130" i="54"/>
  <c r="AW130" i="54"/>
  <c r="AV130" i="54"/>
  <c r="BE129" i="54"/>
  <c r="BC129" i="54"/>
  <c r="BB129" i="54"/>
  <c r="AZ129" i="54"/>
  <c r="AX129" i="54"/>
  <c r="AW129" i="54"/>
  <c r="AV129" i="54"/>
  <c r="BE128" i="54"/>
  <c r="BC128" i="54"/>
  <c r="BB128" i="54"/>
  <c r="AZ128" i="54"/>
  <c r="AX128" i="54"/>
  <c r="AW128" i="54"/>
  <c r="AV128" i="54"/>
  <c r="BE127" i="54"/>
  <c r="BC127" i="54"/>
  <c r="BB127" i="54"/>
  <c r="AZ127" i="54"/>
  <c r="AX127" i="54"/>
  <c r="AW127" i="54"/>
  <c r="AV127" i="54"/>
  <c r="BE126" i="54"/>
  <c r="BC126" i="54"/>
  <c r="BB126" i="54"/>
  <c r="AZ126" i="54"/>
  <c r="AX126" i="54"/>
  <c r="AW126" i="54"/>
  <c r="AV126" i="54"/>
  <c r="BE125" i="54"/>
  <c r="BC125" i="54"/>
  <c r="BB125" i="54"/>
  <c r="AZ125" i="54"/>
  <c r="AX125" i="54"/>
  <c r="AW125" i="54"/>
  <c r="AV125" i="54"/>
  <c r="BE124" i="54"/>
  <c r="BC124" i="54"/>
  <c r="BB124" i="54"/>
  <c r="AZ124" i="54"/>
  <c r="AX124" i="54"/>
  <c r="AW124" i="54"/>
  <c r="AV124" i="54"/>
  <c r="BE123" i="54"/>
  <c r="BC123" i="54"/>
  <c r="BB123" i="54"/>
  <c r="AZ123" i="54"/>
  <c r="AX123" i="54"/>
  <c r="AW123" i="54"/>
  <c r="AV123" i="54"/>
  <c r="BE122" i="54"/>
  <c r="BC122" i="54"/>
  <c r="BB122" i="54"/>
  <c r="AZ122" i="54"/>
  <c r="AX122" i="54"/>
  <c r="AW122" i="54"/>
  <c r="AV122" i="54"/>
  <c r="BE121" i="54"/>
  <c r="BC121" i="54"/>
  <c r="BB121" i="54"/>
  <c r="AZ121" i="54"/>
  <c r="AX121" i="54"/>
  <c r="AW121" i="54"/>
  <c r="AV121" i="54"/>
  <c r="BE120" i="54"/>
  <c r="BC120" i="54"/>
  <c r="BB120" i="54"/>
  <c r="AZ120" i="54"/>
  <c r="AX120" i="54"/>
  <c r="AW120" i="54"/>
  <c r="AV120" i="54"/>
  <c r="BE119" i="54"/>
  <c r="BC119" i="54"/>
  <c r="BB119" i="54"/>
  <c r="AZ119" i="54"/>
  <c r="AX119" i="54"/>
  <c r="AW119" i="54"/>
  <c r="AV119" i="54"/>
  <c r="BE118" i="54"/>
  <c r="BC118" i="54"/>
  <c r="BB118" i="54"/>
  <c r="AZ118" i="54"/>
  <c r="AX118" i="54"/>
  <c r="AW118" i="54"/>
  <c r="AV118" i="54"/>
  <c r="BE117" i="54"/>
  <c r="BC117" i="54"/>
  <c r="BB117" i="54"/>
  <c r="AZ117" i="54"/>
  <c r="AX117" i="54"/>
  <c r="AW117" i="54"/>
  <c r="AV117" i="54"/>
  <c r="BE116" i="54"/>
  <c r="BC116" i="54"/>
  <c r="BB116" i="54"/>
  <c r="AZ116" i="54"/>
  <c r="AX116" i="54"/>
  <c r="AW116" i="54"/>
  <c r="AV116" i="54"/>
  <c r="BE115" i="54"/>
  <c r="BC115" i="54"/>
  <c r="BB115" i="54"/>
  <c r="AZ115" i="54"/>
  <c r="AX115" i="54"/>
  <c r="AW115" i="54"/>
  <c r="AV115" i="54"/>
  <c r="BE114" i="54"/>
  <c r="BC114" i="54"/>
  <c r="BB114" i="54"/>
  <c r="AZ114" i="54"/>
  <c r="AX114" i="54"/>
  <c r="AW114" i="54"/>
  <c r="AV114" i="54"/>
  <c r="BE113" i="54"/>
  <c r="BC113" i="54"/>
  <c r="BB113" i="54"/>
  <c r="AZ113" i="54"/>
  <c r="AX113" i="54"/>
  <c r="AW113" i="54"/>
  <c r="AV113" i="54"/>
  <c r="BE112" i="54"/>
  <c r="BC112" i="54"/>
  <c r="BB112" i="54"/>
  <c r="AZ112" i="54"/>
  <c r="AX112" i="54"/>
  <c r="AW112" i="54"/>
  <c r="AV112" i="54"/>
  <c r="BE111" i="54"/>
  <c r="BC111" i="54"/>
  <c r="BB111" i="54"/>
  <c r="AZ111" i="54"/>
  <c r="AX111" i="54"/>
  <c r="AW111" i="54"/>
  <c r="AV111" i="54"/>
  <c r="BE110" i="54"/>
  <c r="BC110" i="54"/>
  <c r="BB110" i="54"/>
  <c r="AZ110" i="54"/>
  <c r="AX110" i="54"/>
  <c r="AW110" i="54"/>
  <c r="AV110" i="54"/>
  <c r="BE109" i="54"/>
  <c r="BC109" i="54"/>
  <c r="BB109" i="54"/>
  <c r="AZ109" i="54"/>
  <c r="AX109" i="54"/>
  <c r="AW109" i="54"/>
  <c r="AV109" i="54"/>
  <c r="BE108" i="54"/>
  <c r="BC108" i="54"/>
  <c r="BB108" i="54"/>
  <c r="AZ108" i="54"/>
  <c r="AX108" i="54"/>
  <c r="AW108" i="54"/>
  <c r="AV108" i="54"/>
  <c r="BE107" i="54"/>
  <c r="BC107" i="54"/>
  <c r="BB107" i="54"/>
  <c r="AZ107" i="54"/>
  <c r="AX107" i="54"/>
  <c r="AW107" i="54"/>
  <c r="AV107" i="54"/>
  <c r="BE106" i="54"/>
  <c r="BC106" i="54"/>
  <c r="BB106" i="54"/>
  <c r="AZ106" i="54"/>
  <c r="AX106" i="54"/>
  <c r="AW106" i="54"/>
  <c r="AV106" i="54"/>
  <c r="BE105" i="54"/>
  <c r="BC105" i="54"/>
  <c r="BB105" i="54"/>
  <c r="AZ105" i="54"/>
  <c r="AX105" i="54"/>
  <c r="AW105" i="54"/>
  <c r="AV105" i="54"/>
  <c r="BE104" i="54"/>
  <c r="BC104" i="54"/>
  <c r="BB104" i="54"/>
  <c r="AZ104" i="54"/>
  <c r="AX104" i="54"/>
  <c r="AW104" i="54"/>
  <c r="AV104" i="54"/>
  <c r="BE103" i="54"/>
  <c r="BC103" i="54"/>
  <c r="BB103" i="54"/>
  <c r="AZ103" i="54"/>
  <c r="AX103" i="54"/>
  <c r="AW103" i="54"/>
  <c r="AV103" i="54"/>
  <c r="BE102" i="54"/>
  <c r="BC102" i="54"/>
  <c r="BB102" i="54"/>
  <c r="AZ102" i="54"/>
  <c r="AX102" i="54"/>
  <c r="AW102" i="54"/>
  <c r="AV102" i="54"/>
  <c r="BE101" i="54"/>
  <c r="BC101" i="54"/>
  <c r="BB101" i="54"/>
  <c r="AZ101" i="54"/>
  <c r="AX101" i="54"/>
  <c r="AW101" i="54"/>
  <c r="AV101" i="54"/>
  <c r="BE100" i="54"/>
  <c r="BC100" i="54"/>
  <c r="BB100" i="54"/>
  <c r="AZ100" i="54"/>
  <c r="AX100" i="54"/>
  <c r="AW100" i="54"/>
  <c r="AV100" i="54"/>
  <c r="BE99" i="54"/>
  <c r="BC99" i="54"/>
  <c r="BB99" i="54"/>
  <c r="AZ99" i="54"/>
  <c r="AX99" i="54"/>
  <c r="AW99" i="54"/>
  <c r="AV99" i="54"/>
  <c r="BE98" i="54"/>
  <c r="BC98" i="54"/>
  <c r="BB98" i="54"/>
  <c r="AZ98" i="54"/>
  <c r="AX98" i="54"/>
  <c r="AW98" i="54"/>
  <c r="AV98" i="54"/>
  <c r="BE97" i="54"/>
  <c r="BC97" i="54"/>
  <c r="BB97" i="54"/>
  <c r="AZ97" i="54"/>
  <c r="AX97" i="54"/>
  <c r="AW97" i="54"/>
  <c r="AV97" i="54"/>
  <c r="BE96" i="54"/>
  <c r="BC96" i="54"/>
  <c r="BB96" i="54"/>
  <c r="AZ96" i="54"/>
  <c r="AX96" i="54"/>
  <c r="AW96" i="54"/>
  <c r="AV96" i="54"/>
  <c r="BE95" i="54"/>
  <c r="BC95" i="54"/>
  <c r="BB95" i="54"/>
  <c r="AZ95" i="54"/>
  <c r="AX95" i="54"/>
  <c r="AW95" i="54"/>
  <c r="AV95" i="54"/>
  <c r="BE94" i="54"/>
  <c r="BC94" i="54"/>
  <c r="BB94" i="54"/>
  <c r="AZ94" i="54"/>
  <c r="AX94" i="54"/>
  <c r="AW94" i="54"/>
  <c r="AV94" i="54"/>
  <c r="BE93" i="54"/>
  <c r="BC93" i="54"/>
  <c r="BB93" i="54"/>
  <c r="AZ93" i="54"/>
  <c r="AX93" i="54"/>
  <c r="AW93" i="54"/>
  <c r="AV93" i="54"/>
  <c r="BE92" i="54"/>
  <c r="BC92" i="54"/>
  <c r="BB92" i="54"/>
  <c r="AZ92" i="54"/>
  <c r="AX92" i="54"/>
  <c r="AW92" i="54"/>
  <c r="AV92" i="54"/>
  <c r="BE91" i="54"/>
  <c r="BC91" i="54"/>
  <c r="BB91" i="54"/>
  <c r="AZ91" i="54"/>
  <c r="AX91" i="54"/>
  <c r="AW91" i="54"/>
  <c r="AV91" i="54"/>
  <c r="BE90" i="54"/>
  <c r="BC90" i="54"/>
  <c r="BB90" i="54"/>
  <c r="AZ90" i="54"/>
  <c r="AX90" i="54"/>
  <c r="AW90" i="54"/>
  <c r="AV90" i="54"/>
  <c r="BE89" i="54"/>
  <c r="BC89" i="54"/>
  <c r="BB89" i="54"/>
  <c r="AZ89" i="54"/>
  <c r="AX89" i="54"/>
  <c r="AW89" i="54"/>
  <c r="AV89" i="54"/>
  <c r="BE88" i="54"/>
  <c r="BC88" i="54"/>
  <c r="BB88" i="54"/>
  <c r="AZ88" i="54"/>
  <c r="AX88" i="54"/>
  <c r="AW88" i="54"/>
  <c r="AV88" i="54"/>
  <c r="BE87" i="54"/>
  <c r="BC87" i="54"/>
  <c r="BB87" i="54"/>
  <c r="AZ87" i="54"/>
  <c r="AX87" i="54"/>
  <c r="AW87" i="54"/>
  <c r="AV87" i="54"/>
  <c r="BE86" i="54"/>
  <c r="BC86" i="54"/>
  <c r="BB86" i="54"/>
  <c r="AZ86" i="54"/>
  <c r="AX86" i="54"/>
  <c r="AW86" i="54"/>
  <c r="AV86" i="54"/>
  <c r="BE85" i="54"/>
  <c r="BC85" i="54"/>
  <c r="BB85" i="54"/>
  <c r="AZ85" i="54"/>
  <c r="AX85" i="54"/>
  <c r="AW85" i="54"/>
  <c r="AV85" i="54"/>
  <c r="BE84" i="54"/>
  <c r="BC84" i="54"/>
  <c r="BB84" i="54"/>
  <c r="AZ84" i="54"/>
  <c r="AX84" i="54"/>
  <c r="AW84" i="54"/>
  <c r="AV84" i="54"/>
  <c r="BE83" i="54"/>
  <c r="BC83" i="54"/>
  <c r="BB83" i="54"/>
  <c r="AZ83" i="54"/>
  <c r="AX83" i="54"/>
  <c r="AW83" i="54"/>
  <c r="AV83" i="54"/>
  <c r="BE82" i="54"/>
  <c r="BC82" i="54"/>
  <c r="BB82" i="54"/>
  <c r="AZ82" i="54"/>
  <c r="AX82" i="54"/>
  <c r="AW82" i="54"/>
  <c r="AV82" i="54"/>
  <c r="BE81" i="54"/>
  <c r="BC81" i="54"/>
  <c r="BB81" i="54"/>
  <c r="AZ81" i="54"/>
  <c r="AX81" i="54"/>
  <c r="AW81" i="54"/>
  <c r="AV81" i="54"/>
  <c r="BE80" i="54"/>
  <c r="BC80" i="54"/>
  <c r="BB80" i="54"/>
  <c r="AZ80" i="54"/>
  <c r="AX80" i="54"/>
  <c r="AW80" i="54"/>
  <c r="AV80" i="54"/>
  <c r="BE79" i="54"/>
  <c r="BC79" i="54"/>
  <c r="BB79" i="54"/>
  <c r="AZ79" i="54"/>
  <c r="AX79" i="54"/>
  <c r="AW79" i="54"/>
  <c r="AV79" i="54"/>
  <c r="BE78" i="54"/>
  <c r="BC78" i="54"/>
  <c r="BB78" i="54"/>
  <c r="AZ78" i="54"/>
  <c r="AX78" i="54"/>
  <c r="AW78" i="54"/>
  <c r="AV78" i="54"/>
  <c r="BE77" i="54"/>
  <c r="BC77" i="54"/>
  <c r="BB77" i="54"/>
  <c r="AZ77" i="54"/>
  <c r="AX77" i="54"/>
  <c r="AW77" i="54"/>
  <c r="AV77" i="54"/>
  <c r="BE76" i="54"/>
  <c r="BC76" i="54"/>
  <c r="BB76" i="54"/>
  <c r="AZ76" i="54"/>
  <c r="AX76" i="54"/>
  <c r="AW76" i="54"/>
  <c r="AV76" i="54"/>
  <c r="BE75" i="54"/>
  <c r="BC75" i="54"/>
  <c r="BB75" i="54"/>
  <c r="AZ75" i="54"/>
  <c r="AX75" i="54"/>
  <c r="AW75" i="54"/>
  <c r="AV75" i="54"/>
  <c r="BE74" i="54"/>
  <c r="BC74" i="54"/>
  <c r="BB74" i="54"/>
  <c r="AZ74" i="54"/>
  <c r="AX74" i="54"/>
  <c r="AW74" i="54"/>
  <c r="AV74" i="54"/>
  <c r="BE73" i="54"/>
  <c r="BC73" i="54"/>
  <c r="BB73" i="54"/>
  <c r="AZ73" i="54"/>
  <c r="AX73" i="54"/>
  <c r="AW73" i="54"/>
  <c r="AV73" i="54"/>
  <c r="BE72" i="54"/>
  <c r="BC72" i="54"/>
  <c r="BB72" i="54"/>
  <c r="AZ72" i="54"/>
  <c r="AX72" i="54"/>
  <c r="AW72" i="54"/>
  <c r="AV72" i="54"/>
  <c r="BE71" i="54"/>
  <c r="BC71" i="54"/>
  <c r="BB71" i="54"/>
  <c r="AZ71" i="54"/>
  <c r="AX71" i="54"/>
  <c r="AW71" i="54"/>
  <c r="AV71" i="54"/>
  <c r="BE70" i="54"/>
  <c r="BC70" i="54"/>
  <c r="BB70" i="54"/>
  <c r="AZ70" i="54"/>
  <c r="AX70" i="54"/>
  <c r="AW70" i="54"/>
  <c r="AV70" i="54"/>
  <c r="BE69" i="54"/>
  <c r="BC69" i="54"/>
  <c r="BB69" i="54"/>
  <c r="AZ69" i="54"/>
  <c r="AX69" i="54"/>
  <c r="AW69" i="54"/>
  <c r="AV69" i="54"/>
  <c r="BE68" i="54"/>
  <c r="BC68" i="54"/>
  <c r="BB68" i="54"/>
  <c r="AZ68" i="54"/>
  <c r="AX68" i="54"/>
  <c r="AW68" i="54"/>
  <c r="AV68" i="54"/>
  <c r="BE67" i="54"/>
  <c r="BC67" i="54"/>
  <c r="BB67" i="54"/>
  <c r="AZ67" i="54"/>
  <c r="AX67" i="54"/>
  <c r="AW67" i="54"/>
  <c r="AV67" i="54"/>
  <c r="BE66" i="54"/>
  <c r="BC66" i="54"/>
  <c r="BB66" i="54"/>
  <c r="AZ66" i="54"/>
  <c r="AX66" i="54"/>
  <c r="AW66" i="54"/>
  <c r="AV66" i="54"/>
  <c r="BE65" i="54"/>
  <c r="BC65" i="54"/>
  <c r="BB65" i="54"/>
  <c r="AZ65" i="54"/>
  <c r="AX65" i="54"/>
  <c r="AW65" i="54"/>
  <c r="AV65" i="54"/>
  <c r="BE64" i="54"/>
  <c r="BC64" i="54"/>
  <c r="BB64" i="54"/>
  <c r="AZ64" i="54"/>
  <c r="AX64" i="54"/>
  <c r="AW64" i="54"/>
  <c r="AV64" i="54"/>
  <c r="BE63" i="54"/>
  <c r="BC63" i="54"/>
  <c r="BB63" i="54"/>
  <c r="AZ63" i="54"/>
  <c r="AX63" i="54"/>
  <c r="AW63" i="54"/>
  <c r="AV63" i="54"/>
  <c r="BE62" i="54"/>
  <c r="BC62" i="54"/>
  <c r="BB62" i="54"/>
  <c r="AZ62" i="54"/>
  <c r="AX62" i="54"/>
  <c r="AW62" i="54"/>
  <c r="AV62" i="54"/>
  <c r="BE61" i="54"/>
  <c r="BC61" i="54"/>
  <c r="BB61" i="54"/>
  <c r="AZ61" i="54"/>
  <c r="AX61" i="54"/>
  <c r="AW61" i="54"/>
  <c r="AV61" i="54"/>
  <c r="BE60" i="54"/>
  <c r="BC60" i="54"/>
  <c r="BB60" i="54"/>
  <c r="AZ60" i="54"/>
  <c r="AX60" i="54"/>
  <c r="AW60" i="54"/>
  <c r="AV60" i="54"/>
  <c r="BE59" i="54"/>
  <c r="BC59" i="54"/>
  <c r="BB59" i="54"/>
  <c r="AZ59" i="54"/>
  <c r="AX59" i="54"/>
  <c r="AW59" i="54"/>
  <c r="AV59" i="54"/>
  <c r="BE58" i="54"/>
  <c r="BC58" i="54"/>
  <c r="BB58" i="54"/>
  <c r="AZ58" i="54"/>
  <c r="AX58" i="54"/>
  <c r="AW58" i="54"/>
  <c r="AV58" i="54"/>
  <c r="BE57" i="54"/>
  <c r="BC57" i="54"/>
  <c r="BB57" i="54"/>
  <c r="AZ57" i="54"/>
  <c r="AX57" i="54"/>
  <c r="AW57" i="54"/>
  <c r="AV57" i="54"/>
  <c r="BE56" i="54"/>
  <c r="BC56" i="54"/>
  <c r="BB56" i="54"/>
  <c r="AZ56" i="54"/>
  <c r="AX56" i="54"/>
  <c r="AW56" i="54"/>
  <c r="AV56" i="54"/>
  <c r="BE55" i="54"/>
  <c r="BC55" i="54"/>
  <c r="BB55" i="54"/>
  <c r="AZ55" i="54"/>
  <c r="AX55" i="54"/>
  <c r="AW55" i="54"/>
  <c r="AV55" i="54"/>
  <c r="BE54" i="54"/>
  <c r="BC54" i="54"/>
  <c r="BB54" i="54"/>
  <c r="AZ54" i="54"/>
  <c r="AX54" i="54"/>
  <c r="AW54" i="54"/>
  <c r="AV54" i="54"/>
  <c r="BE53" i="54"/>
  <c r="BC53" i="54"/>
  <c r="BB53" i="54"/>
  <c r="AZ53" i="54"/>
  <c r="AX53" i="54"/>
  <c r="AW53" i="54"/>
  <c r="AV53" i="54"/>
  <c r="BE52" i="54"/>
  <c r="BC52" i="54"/>
  <c r="BB52" i="54"/>
  <c r="AZ52" i="54"/>
  <c r="AX52" i="54"/>
  <c r="AW52" i="54"/>
  <c r="AV52" i="54"/>
  <c r="BE51" i="54"/>
  <c r="BC51" i="54"/>
  <c r="BB51" i="54"/>
  <c r="AZ51" i="54"/>
  <c r="AX51" i="54"/>
  <c r="AW51" i="54"/>
  <c r="AV51" i="54"/>
  <c r="BE50" i="54"/>
  <c r="BC50" i="54"/>
  <c r="BB50" i="54"/>
  <c r="AZ50" i="54"/>
  <c r="AX50" i="54"/>
  <c r="BE49" i="54"/>
  <c r="BC49" i="54"/>
  <c r="BB49" i="54"/>
  <c r="AZ49" i="54"/>
  <c r="AX49" i="54"/>
  <c r="BE48" i="54"/>
  <c r="BC48" i="54"/>
  <c r="BB48" i="54"/>
  <c r="AZ48" i="54"/>
  <c r="AX48" i="54"/>
  <c r="AW48" i="54"/>
  <c r="AV48" i="54"/>
  <c r="BE47" i="54"/>
  <c r="BC47" i="54"/>
  <c r="BB47" i="54"/>
  <c r="AZ47" i="54"/>
  <c r="AX47" i="54"/>
  <c r="AW47" i="54"/>
  <c r="AV47" i="54"/>
  <c r="AV46" i="54"/>
  <c r="BF4" i="54"/>
  <c r="BD4" i="54"/>
  <c r="BA4" i="54"/>
  <c r="AY4" i="54"/>
  <c r="AX4" i="54" l="1"/>
  <c r="AZ4" i="54"/>
  <c r="BC4" i="54"/>
  <c r="BE4" i="54"/>
  <c r="AV4" i="54"/>
  <c r="AW4" i="54"/>
  <c r="AW38" i="29"/>
  <c r="AW44" i="28"/>
  <c r="AV38" i="29"/>
  <c r="AV44" i="28"/>
  <c r="AV37" i="29" l="1"/>
  <c r="AV43" i="28"/>
  <c r="AW25" i="27" l="1"/>
  <c r="AV25" i="27"/>
  <c r="AV24" i="27" l="1"/>
  <c r="AV51" i="26" l="1"/>
  <c r="AU51" i="26"/>
  <c r="AV193" i="25"/>
  <c r="AW193" i="25"/>
  <c r="AU50" i="26" l="1"/>
  <c r="AV192" i="25"/>
  <c r="AX4" i="25"/>
  <c r="AY4" i="25"/>
  <c r="AZ4" i="25"/>
  <c r="BA4" i="25"/>
  <c r="BB4" i="25"/>
  <c r="BC4" i="25"/>
  <c r="BD4" i="25"/>
  <c r="BE4" i="25"/>
  <c r="BF4" i="25"/>
  <c r="AX4" i="14" l="1"/>
  <c r="BC4" i="14"/>
  <c r="AV4" i="20"/>
  <c r="AW4" i="20"/>
  <c r="AX4" i="20"/>
  <c r="AY4" i="20"/>
  <c r="AZ4" i="20"/>
  <c r="BA4" i="20"/>
  <c r="BB4" i="20"/>
  <c r="BC4" i="20"/>
  <c r="BD4" i="20"/>
  <c r="BE4" i="20"/>
  <c r="AU4" i="20"/>
  <c r="AW4" i="46"/>
  <c r="AX4" i="46"/>
  <c r="AY4" i="46"/>
  <c r="AZ4" i="46"/>
  <c r="BA4" i="46"/>
  <c r="BB4" i="46"/>
  <c r="BC4" i="46"/>
  <c r="BD4" i="46"/>
  <c r="BE4" i="46"/>
  <c r="BF4" i="46"/>
  <c r="AV4" i="46"/>
  <c r="AW4" i="47"/>
  <c r="AX4" i="47"/>
  <c r="AY4" i="47"/>
  <c r="AZ4" i="47"/>
  <c r="BA4" i="47"/>
  <c r="BB4" i="47"/>
  <c r="BC4" i="47"/>
  <c r="BD4" i="47"/>
  <c r="BE4" i="47"/>
  <c r="BF4" i="47"/>
  <c r="AV4" i="47"/>
  <c r="AW4" i="22"/>
  <c r="AX4" i="22"/>
  <c r="AY4" i="22"/>
  <c r="AZ4" i="22"/>
  <c r="BA4" i="22"/>
  <c r="BB4" i="22"/>
  <c r="BC4" i="22"/>
  <c r="BD4" i="22"/>
  <c r="BE4" i="22"/>
  <c r="BF4" i="22"/>
  <c r="AV4" i="22"/>
  <c r="AW4" i="18"/>
  <c r="AX4" i="18"/>
  <c r="AY4" i="18"/>
  <c r="AZ4" i="18"/>
  <c r="BA4" i="18"/>
  <c r="BB4" i="18"/>
  <c r="BC4" i="18"/>
  <c r="BD4" i="18"/>
  <c r="BE4" i="18"/>
  <c r="BF4" i="18"/>
  <c r="AV4" i="18"/>
  <c r="AW4" i="17"/>
  <c r="AX4" i="17"/>
  <c r="AY4" i="17"/>
  <c r="AZ4" i="17"/>
  <c r="BA4" i="17"/>
  <c r="BB4" i="17"/>
  <c r="BC4" i="17"/>
  <c r="BD4" i="17"/>
  <c r="BE4" i="17"/>
  <c r="BF4" i="17"/>
  <c r="AV4" i="17"/>
  <c r="AW4" i="16"/>
  <c r="AX4" i="16"/>
  <c r="AY4" i="16"/>
  <c r="AZ4" i="16"/>
  <c r="BA4" i="16"/>
  <c r="BB4" i="16"/>
  <c r="BC4" i="16"/>
  <c r="BD4" i="16"/>
  <c r="BE4" i="16"/>
  <c r="BF4" i="16"/>
  <c r="AV4" i="16"/>
  <c r="AW4" i="14"/>
  <c r="AY4" i="14"/>
  <c r="AZ4" i="14"/>
  <c r="BA4" i="14"/>
  <c r="BB4" i="14"/>
  <c r="BD4" i="14"/>
  <c r="BE4" i="14"/>
  <c r="BF4" i="14"/>
  <c r="AV4" i="14"/>
  <c r="AW4" i="45"/>
  <c r="AX4" i="45"/>
  <c r="AY4" i="45"/>
  <c r="AZ4" i="45"/>
  <c r="BA4" i="45"/>
  <c r="BB4" i="45"/>
  <c r="BC4" i="45"/>
  <c r="BD4" i="45"/>
  <c r="BE4" i="45"/>
  <c r="BF4" i="45"/>
  <c r="AV4" i="45"/>
  <c r="AW4" i="44"/>
  <c r="AX4" i="44"/>
  <c r="AY4" i="44"/>
  <c r="AZ4" i="44"/>
  <c r="BA4" i="44"/>
  <c r="BB4" i="44"/>
  <c r="BC4" i="44"/>
  <c r="BD4" i="44"/>
  <c r="BE4" i="44"/>
  <c r="BF4" i="44"/>
  <c r="AW4" i="13"/>
  <c r="AX4" i="13"/>
  <c r="AY4" i="13"/>
  <c r="AZ4" i="13"/>
  <c r="BA4" i="13"/>
  <c r="BB4" i="13"/>
  <c r="BC4" i="13"/>
  <c r="BD4" i="13"/>
  <c r="BE4" i="13"/>
  <c r="BF4" i="13"/>
  <c r="AV4" i="13"/>
  <c r="AW4" i="12"/>
  <c r="AX4" i="12"/>
  <c r="AY4" i="12"/>
  <c r="AZ4" i="12"/>
  <c r="BA4" i="12"/>
  <c r="BB4" i="12"/>
  <c r="BC4" i="12"/>
  <c r="BD4" i="12"/>
  <c r="BE4" i="12"/>
  <c r="BF4" i="12"/>
  <c r="AV4" i="12"/>
  <c r="AW4" i="21"/>
  <c r="AX4" i="21"/>
  <c r="AY4" i="21"/>
  <c r="AZ4" i="21"/>
  <c r="BA4" i="21"/>
  <c r="BB4" i="21"/>
  <c r="BC4" i="21"/>
  <c r="BD4" i="21"/>
  <c r="BE4" i="21"/>
  <c r="BF4" i="21"/>
  <c r="AV4" i="21"/>
  <c r="AW4" i="43"/>
  <c r="AX4" i="43"/>
  <c r="AY4" i="43"/>
  <c r="AZ4" i="43"/>
  <c r="BA4" i="43"/>
  <c r="BB4" i="43"/>
  <c r="BC4" i="43"/>
  <c r="BD4" i="43"/>
  <c r="BE4" i="43"/>
  <c r="BF4" i="43"/>
  <c r="AV4" i="43"/>
  <c r="AW4" i="42"/>
  <c r="AX4" i="42"/>
  <c r="AY4" i="42"/>
  <c r="AZ4" i="42"/>
  <c r="BA4" i="42"/>
  <c r="BB4" i="42"/>
  <c r="BC4" i="42"/>
  <c r="BD4" i="42"/>
  <c r="BE4" i="42"/>
  <c r="BF4" i="42"/>
  <c r="AV4" i="42"/>
  <c r="AW4" i="41"/>
  <c r="AX4" i="41"/>
  <c r="AY4" i="41"/>
  <c r="AZ4" i="41"/>
  <c r="BA4" i="41"/>
  <c r="BB4" i="41"/>
  <c r="BC4" i="41"/>
  <c r="BD4" i="41"/>
  <c r="BE4" i="41"/>
  <c r="BF4" i="41"/>
  <c r="AV4" i="41"/>
  <c r="AW4" i="53"/>
  <c r="AX4" i="53"/>
  <c r="AY4" i="53"/>
  <c r="AZ4" i="53"/>
  <c r="BA4" i="53"/>
  <c r="BB4" i="53"/>
  <c r="BC4" i="53"/>
  <c r="BD4" i="53"/>
  <c r="BE4" i="53"/>
  <c r="BF4" i="53"/>
  <c r="AV4" i="53"/>
  <c r="AW4" i="9"/>
  <c r="AX4" i="9"/>
  <c r="AY4" i="9"/>
  <c r="AZ4" i="9"/>
  <c r="BA4" i="9"/>
  <c r="BB4" i="9"/>
  <c r="BC4" i="9"/>
  <c r="BD4" i="9"/>
  <c r="BE4" i="9"/>
  <c r="BF4" i="9"/>
  <c r="AV4" i="9"/>
  <c r="AW4" i="52"/>
  <c r="AX4" i="52"/>
  <c r="AY4" i="52"/>
  <c r="AZ4" i="52"/>
  <c r="BA4" i="52"/>
  <c r="BB4" i="52"/>
  <c r="BC4" i="52"/>
  <c r="BD4" i="52"/>
  <c r="BE4" i="52"/>
  <c r="BF4" i="52"/>
  <c r="AV4" i="52"/>
  <c r="AW4" i="8"/>
  <c r="AX4" i="8"/>
  <c r="AY4" i="8"/>
  <c r="AZ4" i="8"/>
  <c r="BA4" i="8"/>
  <c r="BB4" i="8"/>
  <c r="BC4" i="8"/>
  <c r="BD4" i="8"/>
  <c r="BE4" i="8"/>
  <c r="BF4" i="8"/>
  <c r="AV4" i="8"/>
  <c r="AW4" i="51"/>
  <c r="AX4" i="51"/>
  <c r="AY4" i="51"/>
  <c r="AZ4" i="51"/>
  <c r="BA4" i="51"/>
  <c r="BB4" i="51"/>
  <c r="BC4" i="51"/>
  <c r="BD4" i="51"/>
  <c r="BE4" i="51"/>
  <c r="BF4" i="51"/>
  <c r="AV4" i="51"/>
  <c r="AW4" i="7"/>
  <c r="AX4" i="7"/>
  <c r="AY4" i="7"/>
  <c r="AZ4" i="7"/>
  <c r="BA4" i="7"/>
  <c r="BB4" i="7"/>
  <c r="BC4" i="7"/>
  <c r="BD4" i="7"/>
  <c r="BE4" i="7"/>
  <c r="BF4" i="7"/>
  <c r="AV4" i="7"/>
  <c r="AW4" i="37"/>
  <c r="AX4" i="37"/>
  <c r="AY4" i="37"/>
  <c r="AZ4" i="37"/>
  <c r="BA4" i="37"/>
  <c r="BB4" i="37"/>
  <c r="BC4" i="37"/>
  <c r="BD4" i="37"/>
  <c r="BE4" i="37"/>
  <c r="BF4" i="37"/>
  <c r="AV4" i="37"/>
  <c r="AW4" i="36"/>
  <c r="AX4" i="36"/>
  <c r="AY4" i="36"/>
  <c r="AZ4" i="36"/>
  <c r="BA4" i="36"/>
  <c r="BB4" i="36"/>
  <c r="BC4" i="36"/>
  <c r="BD4" i="36"/>
  <c r="BE4" i="36"/>
  <c r="BF4" i="36"/>
  <c r="AV4" i="36"/>
  <c r="AW4" i="35"/>
  <c r="AX4" i="35"/>
  <c r="AY4" i="35"/>
  <c r="AZ4" i="35"/>
  <c r="BA4" i="35"/>
  <c r="BB4" i="35"/>
  <c r="BC4" i="35"/>
  <c r="BD4" i="35"/>
  <c r="BE4" i="35"/>
  <c r="BF4" i="35"/>
  <c r="AV4" i="35"/>
  <c r="AW4" i="6"/>
  <c r="AX4" i="6"/>
  <c r="AY4" i="6"/>
  <c r="AZ4" i="6"/>
  <c r="BA4" i="6"/>
  <c r="BB4" i="6"/>
  <c r="BC4" i="6"/>
  <c r="BD4" i="6"/>
  <c r="BE4" i="6"/>
  <c r="BF4" i="6"/>
  <c r="AW4" i="34"/>
  <c r="AX4" i="34"/>
  <c r="AY4" i="34"/>
  <c r="AZ4" i="34"/>
  <c r="BA4" i="34"/>
  <c r="BB4" i="34"/>
  <c r="BC4" i="34"/>
  <c r="BD4" i="34"/>
  <c r="BE4" i="34"/>
  <c r="BF4" i="34"/>
  <c r="AV4" i="34"/>
  <c r="AW4" i="33"/>
  <c r="AX4" i="33"/>
  <c r="AY4" i="33"/>
  <c r="AZ4" i="33"/>
  <c r="BA4" i="33"/>
  <c r="BB4" i="33"/>
  <c r="BC4" i="33"/>
  <c r="BD4" i="33"/>
  <c r="BE4" i="33"/>
  <c r="BF4" i="33"/>
  <c r="AV4" i="33"/>
  <c r="AV4" i="5"/>
  <c r="AW4" i="5"/>
  <c r="AX4" i="5"/>
  <c r="AY4" i="5"/>
  <c r="AZ4" i="5"/>
  <c r="BA4" i="5"/>
  <c r="BB4" i="5"/>
  <c r="BC4" i="5"/>
  <c r="BD4" i="5"/>
  <c r="BE4" i="5"/>
  <c r="AU4" i="5"/>
  <c r="AW4" i="49"/>
  <c r="AX4" i="49"/>
  <c r="AY4" i="49"/>
  <c r="AZ4" i="49"/>
  <c r="BA4" i="49"/>
  <c r="BB4" i="49"/>
  <c r="BC4" i="49"/>
  <c r="BD4" i="49"/>
  <c r="BE4" i="49"/>
  <c r="BF4" i="49"/>
  <c r="AV4" i="49"/>
  <c r="AW4" i="4"/>
  <c r="AX4" i="4"/>
  <c r="AY4" i="4"/>
  <c r="AZ4" i="4"/>
  <c r="BA4" i="4"/>
  <c r="BB4" i="4"/>
  <c r="BC4" i="4"/>
  <c r="BD4" i="4"/>
  <c r="BE4" i="4"/>
  <c r="BF4" i="4"/>
  <c r="AV4" i="4"/>
  <c r="AW4" i="3"/>
  <c r="AX4" i="3"/>
  <c r="AY4" i="3"/>
  <c r="AZ4" i="3"/>
  <c r="BA4" i="3"/>
  <c r="BC4" i="3"/>
  <c r="BD4" i="3"/>
  <c r="BE4" i="3"/>
  <c r="BF4" i="3"/>
  <c r="AV4" i="3"/>
  <c r="AW4" i="32"/>
  <c r="AX4" i="32"/>
  <c r="AY4" i="32"/>
  <c r="AZ4" i="32"/>
  <c r="BA4" i="32"/>
  <c r="BB4" i="32"/>
  <c r="BC4" i="32"/>
  <c r="BD4" i="32"/>
  <c r="BE4" i="32"/>
  <c r="BF4" i="32"/>
  <c r="AV4" i="32"/>
  <c r="AW4" i="48"/>
  <c r="AX4" i="48"/>
  <c r="AY4" i="48"/>
  <c r="AZ4" i="48"/>
  <c r="BA4" i="48"/>
  <c r="BB4" i="48"/>
  <c r="BC4" i="48"/>
  <c r="BD4" i="48"/>
  <c r="BE4" i="48"/>
  <c r="BF4" i="48"/>
  <c r="AV4" i="48"/>
  <c r="AW4" i="31"/>
  <c r="AX4" i="31"/>
  <c r="AY4" i="31"/>
  <c r="AZ4" i="31"/>
  <c r="BA4" i="31"/>
  <c r="BB4" i="31"/>
  <c r="BC4" i="31"/>
  <c r="BD4" i="31"/>
  <c r="BE4" i="31"/>
  <c r="BF4" i="31"/>
  <c r="AV4" i="31"/>
  <c r="AW4" i="30"/>
  <c r="AX4" i="30"/>
  <c r="AY4" i="30"/>
  <c r="AZ4" i="30"/>
  <c r="BA4" i="30"/>
  <c r="BB4" i="30"/>
  <c r="BC4" i="30"/>
  <c r="BD4" i="30"/>
  <c r="BE4" i="30"/>
  <c r="BF4" i="30"/>
  <c r="AV4" i="30"/>
  <c r="AW4" i="23"/>
  <c r="AX4" i="23"/>
  <c r="AY4" i="23"/>
  <c r="AZ4" i="23"/>
  <c r="BA4" i="23"/>
  <c r="BB4" i="23"/>
  <c r="BC4" i="23"/>
  <c r="BD4" i="23"/>
  <c r="BE4" i="23"/>
  <c r="BF4" i="23"/>
  <c r="AV4" i="23"/>
  <c r="AW4" i="29"/>
  <c r="AX4" i="29"/>
  <c r="AY4" i="29"/>
  <c r="AZ4" i="29"/>
  <c r="BA4" i="29"/>
  <c r="BB4" i="29"/>
  <c r="BC4" i="29"/>
  <c r="BD4" i="29"/>
  <c r="BE4" i="29"/>
  <c r="BF4" i="29"/>
  <c r="AV4" i="29"/>
  <c r="AW4" i="28"/>
  <c r="AX4" i="28"/>
  <c r="AY4" i="28"/>
  <c r="AZ4" i="28"/>
  <c r="BA4" i="28"/>
  <c r="BB4" i="28"/>
  <c r="BC4" i="28"/>
  <c r="BD4" i="28"/>
  <c r="BE4" i="28"/>
  <c r="BF4" i="28"/>
  <c r="AV4" i="28"/>
  <c r="AW4" i="27"/>
  <c r="AX4" i="27"/>
  <c r="AY4" i="27"/>
  <c r="AZ4" i="27"/>
  <c r="BA4" i="27"/>
  <c r="BB4" i="27"/>
  <c r="BC4" i="27"/>
  <c r="BD4" i="27"/>
  <c r="BE4" i="27"/>
  <c r="BF4" i="27"/>
  <c r="AV4" i="27"/>
  <c r="AW4" i="26"/>
  <c r="AX4" i="26"/>
  <c r="AY4" i="26"/>
  <c r="AZ4" i="26"/>
  <c r="BA4" i="26"/>
  <c r="BB4" i="26"/>
  <c r="BC4" i="26"/>
  <c r="BD4" i="26"/>
  <c r="BE4" i="26"/>
  <c r="AV4" i="25"/>
  <c r="AW4" i="25"/>
  <c r="AU37" i="44" l="1"/>
  <c r="AS37" i="44"/>
  <c r="AP37" i="44"/>
  <c r="AN37" i="44"/>
  <c r="AU36" i="44"/>
  <c r="AS36" i="44"/>
  <c r="AQ36" i="44"/>
  <c r="AP36" i="44"/>
  <c r="AO36" i="44"/>
  <c r="AN36" i="44"/>
  <c r="AM36" i="44"/>
  <c r="AL36" i="44"/>
  <c r="AK36" i="44"/>
  <c r="AU35" i="44"/>
  <c r="AS35" i="44"/>
  <c r="AQ35" i="44"/>
  <c r="AP35" i="44"/>
  <c r="AO35" i="44"/>
  <c r="AN35" i="44"/>
  <c r="AM35" i="44"/>
  <c r="AL35" i="44"/>
  <c r="AK35" i="44"/>
  <c r="AU34" i="44"/>
  <c r="AS34" i="44"/>
  <c r="AQ34" i="44"/>
  <c r="AP34" i="44"/>
  <c r="AO34" i="44"/>
  <c r="AN34" i="44"/>
  <c r="AM34" i="44"/>
  <c r="AL34" i="44"/>
  <c r="AK34" i="44"/>
  <c r="AU33" i="44"/>
  <c r="AS33" i="44"/>
  <c r="AQ33" i="44"/>
  <c r="AP33" i="44"/>
  <c r="AO33" i="44"/>
  <c r="AN33" i="44"/>
  <c r="AM33" i="44"/>
  <c r="AL33" i="44"/>
  <c r="AK33" i="44"/>
  <c r="AU32" i="44"/>
  <c r="AS32" i="44"/>
  <c r="AQ32" i="44"/>
  <c r="AP32" i="44"/>
  <c r="AO32" i="44"/>
  <c r="AN32" i="44"/>
  <c r="AM32" i="44"/>
  <c r="AL32" i="44"/>
  <c r="AK32" i="44"/>
  <c r="AU31" i="44"/>
  <c r="AS31" i="44"/>
  <c r="AQ31" i="44"/>
  <c r="AP31" i="44"/>
  <c r="AO31" i="44"/>
  <c r="AN31" i="44"/>
  <c r="AM31" i="44"/>
  <c r="AL31" i="44"/>
  <c r="AK31" i="44"/>
  <c r="AU30" i="44"/>
  <c r="AS30" i="44"/>
  <c r="AQ30" i="44"/>
  <c r="AP30" i="44"/>
  <c r="AO30" i="44"/>
  <c r="AN30" i="44"/>
  <c r="AM30" i="44"/>
  <c r="AL30" i="44"/>
  <c r="AK30" i="44"/>
  <c r="AU29" i="44"/>
  <c r="AS29" i="44"/>
  <c r="AQ29" i="44"/>
  <c r="AP29" i="44"/>
  <c r="AO29" i="44"/>
  <c r="AN29" i="44"/>
  <c r="AM29" i="44"/>
  <c r="AL29" i="44"/>
  <c r="AK29" i="44"/>
  <c r="AU28" i="44"/>
  <c r="AS28" i="44"/>
  <c r="AQ28" i="44"/>
  <c r="AP28" i="44"/>
  <c r="AO28" i="44"/>
  <c r="AN28" i="44"/>
  <c r="AM28" i="44"/>
  <c r="AL28" i="44"/>
  <c r="AK28" i="44"/>
  <c r="AU27" i="44"/>
  <c r="AS27" i="44"/>
  <c r="AQ27" i="44"/>
  <c r="AP27" i="44"/>
  <c r="AO27" i="44"/>
  <c r="AN27" i="44"/>
  <c r="AM27" i="44"/>
  <c r="AL27" i="44"/>
  <c r="AK27" i="44"/>
  <c r="AU26" i="44"/>
  <c r="AS26" i="44"/>
  <c r="AQ26" i="44"/>
  <c r="AP26" i="44"/>
  <c r="AO26" i="44"/>
  <c r="AN26" i="44"/>
  <c r="AM26" i="44"/>
  <c r="AL26" i="44"/>
  <c r="AK26" i="44"/>
  <c r="AU25" i="44"/>
  <c r="AS25" i="44"/>
  <c r="AQ25" i="44"/>
  <c r="AP25" i="44"/>
  <c r="AO25" i="44"/>
  <c r="AN25" i="44"/>
  <c r="AM25" i="44"/>
  <c r="AL25" i="44"/>
  <c r="AK25" i="44"/>
  <c r="AU24" i="44"/>
  <c r="AS24" i="44"/>
  <c r="AQ24" i="44"/>
  <c r="AP24" i="44"/>
  <c r="AO24" i="44"/>
  <c r="AN24" i="44"/>
  <c r="AM24" i="44"/>
  <c r="AL24" i="44"/>
  <c r="AK24" i="44"/>
  <c r="AU23" i="44"/>
  <c r="AS23" i="44"/>
  <c r="AQ23" i="44"/>
  <c r="AP23" i="44"/>
  <c r="AO23" i="44"/>
  <c r="AN23" i="44"/>
  <c r="AM23" i="44"/>
  <c r="AL23" i="44"/>
  <c r="AK23" i="44"/>
  <c r="AU22" i="44"/>
  <c r="AS22" i="44"/>
  <c r="AQ22" i="44"/>
  <c r="AP22" i="44"/>
  <c r="AO22" i="44"/>
  <c r="AN22" i="44"/>
  <c r="AM22" i="44"/>
  <c r="AL22" i="44"/>
  <c r="AK22" i="44"/>
  <c r="AU21" i="44"/>
  <c r="AS21" i="44"/>
  <c r="AQ21" i="44"/>
  <c r="AP21" i="44"/>
  <c r="AO21" i="44"/>
  <c r="AN21" i="44"/>
  <c r="AM21" i="44"/>
  <c r="AL21" i="44"/>
  <c r="AK21" i="44"/>
  <c r="AU20" i="44"/>
  <c r="AS20" i="44"/>
  <c r="AQ20" i="44"/>
  <c r="AP20" i="44"/>
  <c r="AO20" i="44"/>
  <c r="AN20" i="44"/>
  <c r="AM20" i="44"/>
  <c r="AL20" i="44"/>
  <c r="AK20" i="44"/>
  <c r="AU19" i="44"/>
  <c r="AS19" i="44"/>
  <c r="AQ19" i="44"/>
  <c r="AP19" i="44"/>
  <c r="AO19" i="44"/>
  <c r="AN19" i="44"/>
  <c r="AM19" i="44"/>
  <c r="AL19" i="44"/>
  <c r="AK19" i="44"/>
  <c r="AU18" i="44"/>
  <c r="AS18" i="44"/>
  <c r="AQ18" i="44"/>
  <c r="AP18" i="44"/>
  <c r="AO18" i="44"/>
  <c r="AN18" i="44"/>
  <c r="AM18" i="44"/>
  <c r="AL18" i="44"/>
  <c r="AK18" i="44"/>
  <c r="AU17" i="44"/>
  <c r="AS17" i="44"/>
  <c r="AQ17" i="44"/>
  <c r="AP17" i="44"/>
  <c r="AO17" i="44"/>
  <c r="AN17" i="44"/>
  <c r="AM17" i="44"/>
  <c r="AL17" i="44"/>
  <c r="AK17" i="44"/>
  <c r="AU16" i="44"/>
  <c r="AS16" i="44"/>
  <c r="AQ16" i="44"/>
  <c r="AP16" i="44"/>
  <c r="AO16" i="44"/>
  <c r="AN16" i="44"/>
  <c r="AM16" i="44"/>
  <c r="AL16" i="44"/>
  <c r="AK16" i="44"/>
  <c r="AU15" i="44"/>
  <c r="AS15" i="44"/>
  <c r="AQ15" i="44"/>
  <c r="AP15" i="44"/>
  <c r="AO15" i="44"/>
  <c r="AN15" i="44"/>
  <c r="AM15" i="44"/>
  <c r="AL15" i="44"/>
  <c r="AK15" i="44"/>
  <c r="AU14" i="44"/>
  <c r="AS14" i="44"/>
  <c r="AQ14" i="44"/>
  <c r="AP14" i="44"/>
  <c r="AO14" i="44"/>
  <c r="AN14" i="44"/>
  <c r="AM14" i="44"/>
  <c r="AL14" i="44"/>
  <c r="AK14" i="44"/>
  <c r="AU13" i="44"/>
  <c r="AS13" i="44"/>
  <c r="AQ13" i="44"/>
  <c r="AP13" i="44"/>
  <c r="AO13" i="44"/>
  <c r="AN13" i="44"/>
  <c r="AM13" i="44"/>
  <c r="AL13" i="44"/>
  <c r="AK13" i="44"/>
  <c r="AU12" i="44"/>
  <c r="AS12" i="44"/>
  <c r="AQ12" i="44"/>
  <c r="AP12" i="44"/>
  <c r="AO12" i="44"/>
  <c r="AN12" i="44"/>
  <c r="AM12" i="44"/>
  <c r="AL12" i="44"/>
  <c r="AK12" i="44"/>
  <c r="AU11" i="44"/>
  <c r="AS11" i="44"/>
  <c r="AQ11" i="44"/>
  <c r="AP11" i="44"/>
  <c r="AO11" i="44"/>
  <c r="AN11" i="44"/>
  <c r="AM11" i="44"/>
  <c r="AL11" i="44"/>
  <c r="AK11" i="44"/>
  <c r="AU10" i="44"/>
  <c r="AS10" i="44"/>
  <c r="AQ10" i="44"/>
  <c r="AP10" i="44"/>
  <c r="AO10" i="44"/>
  <c r="AN10" i="44"/>
  <c r="AM10" i="44"/>
  <c r="AL10" i="44"/>
  <c r="AK10" i="44"/>
  <c r="AU9" i="44"/>
  <c r="AS9" i="44"/>
  <c r="AQ9" i="44"/>
  <c r="AP9" i="44"/>
  <c r="AO9" i="44"/>
  <c r="AN9" i="44"/>
  <c r="AM9" i="44"/>
  <c r="AL9" i="44"/>
  <c r="AK9" i="44"/>
  <c r="AU8" i="44"/>
  <c r="AS8" i="44"/>
  <c r="AQ8" i="44"/>
  <c r="AP8" i="44"/>
  <c r="AO8" i="44"/>
  <c r="AN8" i="44"/>
  <c r="AM8" i="44"/>
  <c r="AL8" i="44"/>
  <c r="AK8" i="44"/>
  <c r="AU7" i="44"/>
  <c r="AS7" i="44"/>
  <c r="AQ7" i="44"/>
  <c r="AP7" i="44"/>
  <c r="AO7" i="44"/>
  <c r="AN7" i="44"/>
  <c r="AM7" i="44"/>
  <c r="AL7" i="44"/>
  <c r="AK7" i="44"/>
  <c r="AU6" i="44"/>
  <c r="AS6" i="44"/>
  <c r="AQ6" i="44"/>
  <c r="AP6" i="44"/>
  <c r="AO6" i="44"/>
  <c r="AN6" i="44"/>
  <c r="AM6" i="44"/>
  <c r="AL6" i="44"/>
  <c r="AK6" i="44"/>
  <c r="AU5" i="44"/>
  <c r="AS5" i="44"/>
  <c r="AQ5" i="44"/>
  <c r="AP5" i="44"/>
  <c r="AO5" i="44"/>
  <c r="AN5" i="44"/>
  <c r="AM5" i="44"/>
  <c r="AL5" i="44"/>
  <c r="AK5" i="44"/>
  <c r="AT4" i="44"/>
  <c r="AR4" i="44"/>
  <c r="AL4" i="44" l="1"/>
  <c r="AM4" i="44"/>
  <c r="AK4" i="44"/>
  <c r="AU4" i="44"/>
  <c r="AN4" i="44"/>
  <c r="AS4" i="44"/>
  <c r="AO4" i="44"/>
  <c r="AP4" i="44"/>
  <c r="AQ4" i="44"/>
  <c r="AJ4" i="18" l="1"/>
  <c r="AI4" i="18"/>
  <c r="AH4" i="18"/>
  <c r="AG4" i="18"/>
  <c r="AF4" i="18"/>
  <c r="AE4" i="18"/>
  <c r="AD4" i="18"/>
  <c r="AC4" i="18"/>
  <c r="AB4" i="18"/>
  <c r="Z4" i="18"/>
  <c r="Y4" i="18"/>
  <c r="X4" i="18"/>
  <c r="W4" i="18"/>
  <c r="V4" i="18"/>
  <c r="U4" i="18"/>
  <c r="T4" i="18"/>
  <c r="S4" i="18"/>
  <c r="R4" i="18"/>
  <c r="Q4" i="18"/>
  <c r="O4" i="18"/>
  <c r="N4" i="18"/>
  <c r="M4" i="18"/>
  <c r="L4" i="18"/>
  <c r="K4" i="18"/>
  <c r="J4" i="18"/>
  <c r="I4" i="18"/>
  <c r="H4" i="18"/>
  <c r="G4" i="18"/>
  <c r="F4" i="18"/>
  <c r="D4" i="18"/>
  <c r="C4" i="18"/>
  <c r="AJ4" i="16" l="1"/>
  <c r="AI4" i="16"/>
  <c r="AH4" i="16"/>
  <c r="AG4" i="16"/>
  <c r="AF4" i="16"/>
  <c r="AE4" i="16"/>
  <c r="AD4" i="16"/>
  <c r="AC4" i="16"/>
  <c r="AB4" i="16"/>
  <c r="Z4" i="16"/>
  <c r="Y4" i="16"/>
  <c r="X4" i="16"/>
  <c r="W4" i="16"/>
  <c r="V4" i="16"/>
  <c r="U4" i="16"/>
  <c r="T4" i="16"/>
  <c r="S4" i="16"/>
  <c r="R4" i="16"/>
  <c r="Q4" i="16"/>
  <c r="O4" i="16"/>
  <c r="N4" i="16"/>
  <c r="M4" i="16"/>
  <c r="L4" i="16"/>
  <c r="K4" i="16"/>
  <c r="J4" i="16"/>
  <c r="I4" i="16"/>
  <c r="H4" i="16"/>
  <c r="G4" i="16"/>
  <c r="F4" i="16"/>
  <c r="D4" i="16"/>
  <c r="C4" i="16"/>
  <c r="AV4" i="6"/>
  <c r="AV37" i="44"/>
  <c r="AV4"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唐牛 遊太</author>
  </authors>
  <commentList>
    <comment ref="BD21" authorId="0" shapeId="0" xr:uid="{9FDB118D-9CE4-4968-A866-054097FC1196}">
      <text>
        <r>
          <rPr>
            <b/>
            <sz val="9"/>
            <color indexed="81"/>
            <rFont val="MS P ゴシック"/>
            <family val="3"/>
            <charset val="128"/>
          </rPr>
          <t>唐牛 遊太:</t>
        </r>
        <r>
          <rPr>
            <sz val="9"/>
            <color indexed="81"/>
            <rFont val="MS P ゴシック"/>
            <family val="3"/>
            <charset val="128"/>
          </rPr>
          <t xml:space="preserve">
時間外集会</t>
        </r>
      </text>
    </comment>
    <comment ref="BD24" authorId="0" shapeId="0" xr:uid="{28992645-E9A6-4122-BF10-91793001613A}">
      <text>
        <r>
          <rPr>
            <b/>
            <sz val="9"/>
            <color indexed="81"/>
            <rFont val="MS P ゴシック"/>
            <family val="3"/>
            <charset val="128"/>
          </rPr>
          <t>唐牛 遊太:</t>
        </r>
        <r>
          <rPr>
            <sz val="9"/>
            <color indexed="81"/>
            <rFont val="MS P ゴシック"/>
            <family val="3"/>
            <charset val="128"/>
          </rPr>
          <t xml:space="preserve">
時間外集会</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唐牛 遊太</author>
  </authors>
  <commentList>
    <comment ref="BE5" authorId="0" shapeId="0" xr:uid="{244D5CF4-1A1F-47E9-BE45-9876DED82BD7}">
      <text>
        <r>
          <rPr>
            <b/>
            <sz val="9"/>
            <color indexed="81"/>
            <rFont val="MS P ゴシック"/>
            <family val="3"/>
            <charset val="128"/>
          </rPr>
          <t>唐牛 遊太:</t>
        </r>
        <r>
          <rPr>
            <sz val="9"/>
            <color indexed="81"/>
            <rFont val="MS P ゴシック"/>
            <family val="3"/>
            <charset val="128"/>
          </rPr>
          <t xml:space="preserve">
県本部拡大幹事会を開催し、各単組の課題の共有を行った</t>
        </r>
      </text>
    </comment>
    <comment ref="BE6" authorId="0" shapeId="0" xr:uid="{456AD033-05BB-4CB2-828D-7DB2D57444E0}">
      <text>
        <r>
          <rPr>
            <b/>
            <sz val="9"/>
            <color indexed="81"/>
            <rFont val="MS P ゴシック"/>
            <family val="3"/>
            <charset val="128"/>
          </rPr>
          <t>唐牛 遊太:</t>
        </r>
        <r>
          <rPr>
            <sz val="9"/>
            <color indexed="81"/>
            <rFont val="MS P ゴシック"/>
            <family val="3"/>
            <charset val="128"/>
          </rPr>
          <t xml:space="preserve">
県本部拡大幹事会を開催し、各単組の課題の共有を行った</t>
        </r>
      </text>
    </comment>
    <comment ref="BE9" authorId="0" shapeId="0" xr:uid="{565D15BD-CF11-4FCA-B7A6-3B4CC07D8997}">
      <text>
        <r>
          <rPr>
            <b/>
            <sz val="9"/>
            <color indexed="81"/>
            <rFont val="MS P ゴシック"/>
            <family val="3"/>
            <charset val="128"/>
          </rPr>
          <t>唐牛 遊太:</t>
        </r>
        <r>
          <rPr>
            <sz val="9"/>
            <color indexed="81"/>
            <rFont val="MS P ゴシック"/>
            <family val="3"/>
            <charset val="128"/>
          </rPr>
          <t xml:space="preserve">
県本部拡大幹事会を開催し、各単組の課題の共有を行った</t>
        </r>
      </text>
    </comment>
    <comment ref="BE12" authorId="0" shapeId="0" xr:uid="{401CE0E8-420A-4464-B2F5-CB0BE73756CB}">
      <text>
        <r>
          <rPr>
            <b/>
            <sz val="9"/>
            <color indexed="81"/>
            <rFont val="MS P ゴシック"/>
            <family val="3"/>
            <charset val="128"/>
          </rPr>
          <t>唐牛 遊太:</t>
        </r>
        <r>
          <rPr>
            <sz val="9"/>
            <color indexed="81"/>
            <rFont val="MS P ゴシック"/>
            <family val="3"/>
            <charset val="128"/>
          </rPr>
          <t xml:space="preserve">
県本部拡大幹事会を開催し、各単組の課題の共有を行った</t>
        </r>
      </text>
    </comment>
    <comment ref="BE13" authorId="0" shapeId="0" xr:uid="{87DB10FF-1208-4B31-BB43-09DA6D985EA2}">
      <text>
        <r>
          <rPr>
            <b/>
            <sz val="9"/>
            <color indexed="81"/>
            <rFont val="MS P ゴシック"/>
            <family val="3"/>
            <charset val="128"/>
          </rPr>
          <t>唐牛 遊太:</t>
        </r>
        <r>
          <rPr>
            <sz val="9"/>
            <color indexed="81"/>
            <rFont val="MS P ゴシック"/>
            <family val="3"/>
            <charset val="128"/>
          </rPr>
          <t xml:space="preserve">
県本部拡大幹事会を開催し、各単組の課題の共有を行った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県本部用</author>
  </authors>
  <commentList>
    <comment ref="B11" authorId="0" shapeId="0" xr:uid="{C6DEB8BB-9DEB-4564-98D3-846400F10747}">
      <text>
        <r>
          <rPr>
            <b/>
            <sz val="9"/>
            <color indexed="81"/>
            <rFont val="MS P ゴシック"/>
            <family val="3"/>
            <charset val="128"/>
          </rPr>
          <t>県本部用:</t>
        </r>
        <r>
          <rPr>
            <sz val="9"/>
            <color indexed="81"/>
            <rFont val="MS P ゴシック"/>
            <family val="3"/>
            <charset val="128"/>
          </rPr>
          <t xml:space="preserve">
水道職場については、単独単組を結成</t>
        </r>
      </text>
    </comment>
    <comment ref="B36" authorId="0" shapeId="0" xr:uid="{DCCE366B-F4B1-4B1C-B5C0-4AF54BBDCFE1}">
      <text>
        <r>
          <rPr>
            <b/>
            <sz val="9"/>
            <color indexed="81"/>
            <rFont val="MS P ゴシック"/>
            <family val="3"/>
            <charset val="128"/>
          </rPr>
          <t>県本部用:</t>
        </r>
        <r>
          <rPr>
            <sz val="9"/>
            <color indexed="81"/>
            <rFont val="MS P ゴシック"/>
            <family val="3"/>
            <charset val="128"/>
          </rPr>
          <t xml:space="preserve">
2022年3月11付、脱退
本部：
次年度より削除します。</t>
        </r>
      </text>
    </comment>
    <comment ref="B39" authorId="0" shapeId="0" xr:uid="{150E8925-D820-48C3-854C-0681B7D74175}">
      <text>
        <r>
          <rPr>
            <b/>
            <sz val="9"/>
            <color indexed="81"/>
            <rFont val="MS P ゴシック"/>
            <family val="3"/>
            <charset val="128"/>
          </rPr>
          <t>県本部用:</t>
        </r>
        <r>
          <rPr>
            <sz val="9"/>
            <color indexed="81"/>
            <rFont val="MS P ゴシック"/>
            <family val="3"/>
            <charset val="128"/>
          </rPr>
          <t xml:space="preserve">
2022年4月15日付脱退
本部：
次年度より削除します。</t>
        </r>
      </text>
    </comment>
    <comment ref="B41" authorId="0" shapeId="0" xr:uid="{ABBC59E6-09C5-44C3-A6CB-A630FF22E502}">
      <text>
        <r>
          <rPr>
            <b/>
            <sz val="9"/>
            <color indexed="81"/>
            <rFont val="MS P ゴシック"/>
            <family val="3"/>
            <charset val="128"/>
          </rPr>
          <t>県本部用:</t>
        </r>
        <r>
          <rPr>
            <sz val="9"/>
            <color indexed="81"/>
            <rFont val="MS P ゴシック"/>
            <family val="3"/>
            <charset val="128"/>
          </rPr>
          <t xml:space="preserve">
個人加盟単組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小見  直人</author>
  </authors>
  <commentList>
    <comment ref="B62" authorId="0" shapeId="0" xr:uid="{5DC03671-18E5-4D1A-B15C-1D221BD26E60}">
      <text>
        <r>
          <rPr>
            <b/>
            <sz val="9"/>
            <color indexed="81"/>
            <rFont val="MS P ゴシック"/>
            <family val="3"/>
            <charset val="128"/>
          </rPr>
          <t>小見  直人:</t>
        </r>
        <r>
          <rPr>
            <sz val="9"/>
            <color indexed="81"/>
            <rFont val="MS P ゴシック"/>
            <family val="3"/>
            <charset val="128"/>
          </rPr>
          <t xml:space="preserve">
7/25追加</t>
        </r>
      </text>
    </comment>
  </commentList>
</comments>
</file>

<file path=xl/sharedStrings.xml><?xml version="1.0" encoding="utf-8"?>
<sst xmlns="http://schemas.openxmlformats.org/spreadsheetml/2006/main" count="88929" uniqueCount="1912">
  <si>
    <t xml:space="preserve"> </t>
    <phoneticPr fontId="4"/>
  </si>
  <si>
    <t>2020現業公企統一闘争</t>
    <rPh sb="4" eb="12">
      <t>ゲンギョウコウキトウイツトウソウ</t>
    </rPh>
    <phoneticPr fontId="4"/>
  </si>
  <si>
    <t>2021現業公企統一闘争</t>
    <rPh sb="4" eb="12">
      <t>ゲンギョウコウキトウイツトウソウ</t>
    </rPh>
    <phoneticPr fontId="4"/>
  </si>
  <si>
    <t>2022現業公企統一闘争</t>
    <rPh sb="4" eb="12">
      <t>ゲンギョウコウキトウイツトウソウ</t>
    </rPh>
    <phoneticPr fontId="4"/>
  </si>
  <si>
    <t>2023現業公企統一闘争</t>
    <rPh sb="4" eb="12">
      <t>ゲンギョウコウキトウイツトウソウ</t>
    </rPh>
    <phoneticPr fontId="4"/>
  </si>
  <si>
    <t>2024現業公企統一闘争</t>
    <rPh sb="4" eb="12">
      <t>ゲンギョウコウキトウイツトウソウ</t>
    </rPh>
    <phoneticPr fontId="4"/>
  </si>
  <si>
    <t>単　　　　　　　組</t>
    <rPh sb="0" eb="1">
      <t>タン</t>
    </rPh>
    <rPh sb="8" eb="9">
      <t>クミ</t>
    </rPh>
    <phoneticPr fontId="4"/>
  </si>
  <si>
    <t>評議会有無</t>
    <rPh sb="0" eb="3">
      <t>ヒョウギカイ</t>
    </rPh>
    <rPh sb="3" eb="5">
      <t>ウム</t>
    </rPh>
    <phoneticPr fontId="4"/>
  </si>
  <si>
    <t>要求書提出</t>
    <rPh sb="0" eb="5">
      <t>ヨウキュウショテイシュツ</t>
    </rPh>
    <phoneticPr fontId="4"/>
  </si>
  <si>
    <t>交　　渉</t>
    <rPh sb="0" eb="1">
      <t>コウ</t>
    </rPh>
    <rPh sb="3" eb="4">
      <t>ワタル</t>
    </rPh>
    <phoneticPr fontId="4"/>
  </si>
  <si>
    <t>協約締結</t>
    <rPh sb="0" eb="2">
      <t>キョウヤク</t>
    </rPh>
    <rPh sb="2" eb="4">
      <t>テイケツ</t>
    </rPh>
    <phoneticPr fontId="4"/>
  </si>
  <si>
    <t>住民アピール行動</t>
    <rPh sb="0" eb="2">
      <t>ジュウミン</t>
    </rPh>
    <rPh sb="6" eb="8">
      <t>コウドウ</t>
    </rPh>
    <phoneticPr fontId="4"/>
  </si>
  <si>
    <t>規約有無</t>
    <rPh sb="0" eb="2">
      <t>キヤク</t>
    </rPh>
    <rPh sb="2" eb="4">
      <t>ウム</t>
    </rPh>
    <phoneticPr fontId="4"/>
  </si>
  <si>
    <t>基準日の行動</t>
    <rPh sb="0" eb="3">
      <t>キジュンビ</t>
    </rPh>
    <rPh sb="4" eb="6">
      <t>コウドウ</t>
    </rPh>
    <phoneticPr fontId="4"/>
  </si>
  <si>
    <t>登録
番号</t>
    <rPh sb="0" eb="2">
      <t>トウロク</t>
    </rPh>
    <rPh sb="3" eb="5">
      <t>バンゴウ</t>
    </rPh>
    <phoneticPr fontId="4"/>
  </si>
  <si>
    <t>単    組    名</t>
    <rPh sb="0" eb="1">
      <t>タン</t>
    </rPh>
    <rPh sb="5" eb="6">
      <t>グミ</t>
    </rPh>
    <rPh sb="10" eb="11">
      <t>ナ</t>
    </rPh>
    <phoneticPr fontId="4"/>
  </si>
  <si>
    <t>現業</t>
    <rPh sb="0" eb="2">
      <t>ゲンギョウ</t>
    </rPh>
    <phoneticPr fontId="4"/>
  </si>
  <si>
    <t>公企</t>
    <rPh sb="0" eb="2">
      <t>コウキ</t>
    </rPh>
    <phoneticPr fontId="4"/>
  </si>
  <si>
    <t>第一次</t>
    <rPh sb="0" eb="3">
      <t>ダイイチジ</t>
    </rPh>
    <phoneticPr fontId="4"/>
  </si>
  <si>
    <t>第二次</t>
    <rPh sb="0" eb="3">
      <t>ダイニジ</t>
    </rPh>
    <phoneticPr fontId="4"/>
  </si>
  <si>
    <t>合　　　計</t>
    <rPh sb="0" eb="1">
      <t>ゴウ</t>
    </rPh>
    <rPh sb="4" eb="5">
      <t>ケイ</t>
    </rPh>
    <phoneticPr fontId="4"/>
  </si>
  <si>
    <t>自治労福島県職員連合労働組合</t>
  </si>
  <si>
    <t>○</t>
  </si>
  <si>
    <t>○</t>
    <phoneticPr fontId="4"/>
  </si>
  <si>
    <t>×</t>
    <phoneticPr fontId="4"/>
  </si>
  <si>
    <t>×</t>
  </si>
  <si>
    <t/>
  </si>
  <si>
    <t>〇</t>
  </si>
  <si>
    <t>交渉未実施</t>
  </si>
  <si>
    <t>福島市役所職員労働組合</t>
  </si>
  <si>
    <t>須賀川市職員労働組合</t>
  </si>
  <si>
    <t>自治労白河市職員労働組合</t>
  </si>
  <si>
    <t>自治労喜多方市職員労働組合</t>
  </si>
  <si>
    <t>自治労南相馬市職員労働組合</t>
  </si>
  <si>
    <t>相馬市職員労働組合</t>
  </si>
  <si>
    <t>棚倉町職員労働組合</t>
  </si>
  <si>
    <t>西会津町職員組合</t>
  </si>
  <si>
    <t>楢葉町職員組合</t>
  </si>
  <si>
    <t>富岡町職員労働組合</t>
  </si>
  <si>
    <t>浪江町職員組合</t>
  </si>
  <si>
    <t>自治労南会津町職員労働組合</t>
  </si>
  <si>
    <t>下郷町職員労働組合</t>
  </si>
  <si>
    <t>新地町職員労働組合</t>
  </si>
  <si>
    <t>不明</t>
  </si>
  <si>
    <t>会津坂下町職員労働組合</t>
  </si>
  <si>
    <t>小野町職員労働組合</t>
  </si>
  <si>
    <t>湯川村職員労働組合</t>
  </si>
  <si>
    <t>広野町職員組合</t>
  </si>
  <si>
    <t>磐梯町職員労働組合</t>
  </si>
  <si>
    <t>塙町職員労働組合</t>
  </si>
  <si>
    <t>自治労二本松市職員労働組合</t>
  </si>
  <si>
    <t>本宮市職員労働組合</t>
  </si>
  <si>
    <t>浅川町職員組合</t>
  </si>
  <si>
    <t>猪苗代町職員労働組合</t>
  </si>
  <si>
    <t>只見町職員労働組合</t>
  </si>
  <si>
    <t>天栄村職員労働組合</t>
  </si>
  <si>
    <t>古殿町役場職員組合</t>
  </si>
  <si>
    <t>川俣町職員労働組合</t>
  </si>
  <si>
    <t>飯舘村職員組合</t>
  </si>
  <si>
    <t>大熊町職員労働組合</t>
  </si>
  <si>
    <t>大玉村職員労働組合</t>
  </si>
  <si>
    <t>石川町役場職員組合</t>
  </si>
  <si>
    <t>会津若松市職員労働組合</t>
  </si>
  <si>
    <t>平田村職員労働組合</t>
  </si>
  <si>
    <t>金山町職員組合</t>
  </si>
  <si>
    <t>双葉町職員組合</t>
  </si>
  <si>
    <t>いわき市職員連合労働組合</t>
  </si>
  <si>
    <t>自治労伊達市職員労働組合</t>
  </si>
  <si>
    <t>玉川村職員労働組合</t>
  </si>
  <si>
    <t>葛尾村職員組合</t>
  </si>
  <si>
    <t>公立小野町地方綜合病院職員組合</t>
  </si>
  <si>
    <t>鏡石町職員組合</t>
  </si>
  <si>
    <t>矢吹町職員労働組合</t>
  </si>
  <si>
    <t>自治労国見町職員労働組合</t>
  </si>
  <si>
    <t>伊達地方衛生処理組合職員労働組合</t>
  </si>
  <si>
    <t>桑折町職員労働組合</t>
  </si>
  <si>
    <t>泉崎村職員労働組合</t>
  </si>
  <si>
    <t>川内村職員労働組合</t>
  </si>
  <si>
    <t>中島村職員労働組合</t>
  </si>
  <si>
    <t>矢祭町職員組合</t>
  </si>
  <si>
    <t>公立岩瀬病院労働組合</t>
  </si>
  <si>
    <t>西郷村職員労働組合</t>
  </si>
  <si>
    <t>会津若松地方広域市町村圏整備組合職員労働組合</t>
  </si>
  <si>
    <t>柳津町職員労働組合</t>
  </si>
  <si>
    <t>白河地方広域市町村圏整備組合職員労働組合</t>
  </si>
  <si>
    <t>南会津地方環境衛生組合職員労働組合</t>
  </si>
  <si>
    <t>東白衛生組合職員労働組合</t>
  </si>
  <si>
    <t>自治労会津美里町職員労働組合</t>
  </si>
  <si>
    <t>相馬地方広域水道企業団職員組合</t>
  </si>
  <si>
    <t>双葉地方水道企業団職員労働組合</t>
  </si>
  <si>
    <t>現業・公企どちらかの評議会がある</t>
    <rPh sb="0" eb="2">
      <t>ゲンギョウ</t>
    </rPh>
    <rPh sb="3" eb="5">
      <t>コウキ</t>
    </rPh>
    <rPh sb="10" eb="13">
      <t>ヒョウギカイ</t>
    </rPh>
    <phoneticPr fontId="4"/>
  </si>
  <si>
    <t>川越市職員組合</t>
  </si>
  <si>
    <t>小川町職員労働組合</t>
  </si>
  <si>
    <t>滑川町職員労働組合</t>
  </si>
  <si>
    <t>吉見町職員組合</t>
  </si>
  <si>
    <t>ときがわ町職員組合</t>
  </si>
  <si>
    <t>自治労さいたま市職員労働組合</t>
  </si>
  <si>
    <t>越谷市職員組合</t>
  </si>
  <si>
    <t>熊谷市職員労働組合</t>
  </si>
  <si>
    <t>加須市職員組合</t>
  </si>
  <si>
    <t>秩父市職員組合</t>
  </si>
  <si>
    <t>羽生市職員組合</t>
  </si>
  <si>
    <t>嵐山町職員組合</t>
  </si>
  <si>
    <t>東松山市職員労働組合</t>
  </si>
  <si>
    <t>松伏町職員労働組合</t>
  </si>
  <si>
    <t>久喜市職員労働組合</t>
  </si>
  <si>
    <t>寄居町職員組合</t>
  </si>
  <si>
    <t>桶川市職員労働組合</t>
  </si>
  <si>
    <t>上里町役場職員組合</t>
  </si>
  <si>
    <t>教育・学校ネットワークさいたま</t>
  </si>
  <si>
    <t>北本市職員労働組合</t>
  </si>
  <si>
    <t>自治労埼玉県職員労働組合</t>
  </si>
  <si>
    <t>自治労上尾市職員組合</t>
  </si>
  <si>
    <t>自治労所沢市職員労働組合</t>
  </si>
  <si>
    <t>自治労川口市職員組合</t>
  </si>
  <si>
    <t>自治労桶川市放課後児童クラブ職員労働組合</t>
  </si>
  <si>
    <t>川島町職員組合</t>
  </si>
  <si>
    <t>東秩父村職員労働組合</t>
  </si>
  <si>
    <t>埼玉県競走労働組合</t>
  </si>
  <si>
    <t>浦和競馬従業員労働組合</t>
  </si>
  <si>
    <t>自治労川越市臨時非常勤職員労働組合</t>
  </si>
  <si>
    <t>自治労埼玉県本部鳩山町職員組合</t>
  </si>
  <si>
    <t>自治労越谷市会計年度任用職員労働組合フォルテ</t>
  </si>
  <si>
    <t>自治労東京都庁職員労働組合</t>
  </si>
  <si>
    <t>八王子市職員組合</t>
  </si>
  <si>
    <t>　</t>
  </si>
  <si>
    <t>立川市職員労働組合</t>
  </si>
  <si>
    <t>武蔵野市職員労働組合</t>
  </si>
  <si>
    <t>三鷹市職員労働組合</t>
  </si>
  <si>
    <t>青梅市職員組合</t>
  </si>
  <si>
    <t>昭島市職員労働組合</t>
  </si>
  <si>
    <t>府中市職員労働組合</t>
  </si>
  <si>
    <t>町田市職員労働組合</t>
  </si>
  <si>
    <t>調布市職員労働組合</t>
  </si>
  <si>
    <t>自治労西東京市職員労働組合</t>
  </si>
  <si>
    <t>小金井市職員組合</t>
  </si>
  <si>
    <t>清瀬市職員組合</t>
  </si>
  <si>
    <t>国分寺市職員労働組合</t>
  </si>
  <si>
    <t>羽村市職員組合</t>
  </si>
  <si>
    <t>福生市職員組合</t>
  </si>
  <si>
    <t>東村山市職員労働組合</t>
  </si>
  <si>
    <t>柳泉園組合職員組合</t>
  </si>
  <si>
    <t>東久留米市職員組合</t>
  </si>
  <si>
    <t>あきる野市職員組合</t>
  </si>
  <si>
    <t>日の出町職員組合</t>
  </si>
  <si>
    <t>狛江市職員組合</t>
  </si>
  <si>
    <t>自治労多摩市職員組合</t>
  </si>
  <si>
    <t>日野市職員組合</t>
  </si>
  <si>
    <t>自治労八王子市臨時･非常勤職員組合</t>
  </si>
  <si>
    <t>府中市学童保育労働組合</t>
  </si>
  <si>
    <t>小金井市会計年度任用職員組合</t>
  </si>
  <si>
    <t>青梅市学校給食配膳員労働組合</t>
  </si>
  <si>
    <t>自治労町田市役所ユニオン</t>
  </si>
  <si>
    <t>調布市会計年度任用職員労働組合</t>
  </si>
  <si>
    <t>練馬区立図書館専門員労働組合</t>
  </si>
  <si>
    <t>自治労調布市福祉・教育ユニオン</t>
  </si>
  <si>
    <t>自治労多摩ニュータウン環境労働組合</t>
  </si>
  <si>
    <t>自治労多摩市嘱託ユニオン</t>
  </si>
  <si>
    <t>自治労西東京市学童クラブユニオン</t>
  </si>
  <si>
    <t>東京職業安定行政職員労働組合</t>
  </si>
  <si>
    <t>自治労東久留米学童ユニオン</t>
  </si>
  <si>
    <t>東京都学校事務職員労働組合</t>
  </si>
  <si>
    <t>自治労昭島市社会福祉事業団労働組合</t>
  </si>
  <si>
    <t>多摩川競艇労働組合</t>
  </si>
  <si>
    <t>東京競輪労働組合</t>
  </si>
  <si>
    <t>豊島区職員労働組合（ネットワーク豊島）</t>
  </si>
  <si>
    <t>武蔵野市学校給食配置嘱託職員労働組合</t>
  </si>
  <si>
    <t>青梅市立総合病院労働組合</t>
  </si>
  <si>
    <t>自治労町田市図書館嘱託員労働組合</t>
  </si>
  <si>
    <t>中央区職員労働組合</t>
  </si>
  <si>
    <t>新宿区職員労働組合</t>
  </si>
  <si>
    <t>港区職員労働組合</t>
  </si>
  <si>
    <t>千代田区職員労働組合</t>
  </si>
  <si>
    <t>荒川区職員労働組合</t>
  </si>
  <si>
    <t>北区職員労働組合</t>
  </si>
  <si>
    <t>渋谷区職員労働組合</t>
  </si>
  <si>
    <t>大田区職員労働組合</t>
  </si>
  <si>
    <t>中野区職員労働組合</t>
  </si>
  <si>
    <t>練馬区職員労働組合</t>
  </si>
  <si>
    <t>江戸川区職員労働組合</t>
  </si>
  <si>
    <t>葛飾区職員労働組合</t>
  </si>
  <si>
    <t>東京清掃労働組合</t>
  </si>
  <si>
    <t>自治労町田市民病院ユニオン</t>
  </si>
  <si>
    <t>東村山市嘱託職員労働組合</t>
  </si>
  <si>
    <t>平和島ボート労働組合</t>
  </si>
  <si>
    <t>東京ハローワーク非正規職員労働組合</t>
  </si>
  <si>
    <t>東京交通労働組合</t>
  </si>
  <si>
    <t>調布市図書館組合</t>
  </si>
  <si>
    <t>自治労町田市会計年度任用職員労働組合</t>
  </si>
  <si>
    <t>自治労横浜市従業員労働組合</t>
  </si>
  <si>
    <t>川崎市職員労働組合</t>
  </si>
  <si>
    <t>横須賀市職員労働組合</t>
  </si>
  <si>
    <t>厚木市職員組合</t>
  </si>
  <si>
    <t>相模原市職員労働組合</t>
  </si>
  <si>
    <t>自治労神奈川県公営企業労働組合</t>
  </si>
  <si>
    <t>大和市職員組合</t>
  </si>
  <si>
    <t>逗子市職員労働組合</t>
  </si>
  <si>
    <t>秦野市職員労働組合</t>
  </si>
  <si>
    <t>海老名市職員労働組合</t>
  </si>
  <si>
    <t>愛川町職員組合</t>
  </si>
  <si>
    <t>茅ヶ崎市職員労働組合</t>
  </si>
  <si>
    <t>藤沢市職員労働組合</t>
  </si>
  <si>
    <t>綾瀬市職員労働組合</t>
  </si>
  <si>
    <t>高座職員労働組合</t>
  </si>
  <si>
    <t>平塚市役所職員労働組合</t>
  </si>
  <si>
    <t>寒川町職員労働組合</t>
  </si>
  <si>
    <t>葉山町職員労働組合</t>
  </si>
  <si>
    <t>横浜市立大学病院従業員労働組合</t>
  </si>
  <si>
    <t>開成町職員組合</t>
  </si>
  <si>
    <t>山北町職員組合</t>
  </si>
  <si>
    <t>大井町職員組合</t>
  </si>
  <si>
    <t>南足柄市職員組合</t>
  </si>
  <si>
    <t>湯河原町職員労働組合</t>
  </si>
  <si>
    <t>伊勢原市職員組合</t>
  </si>
  <si>
    <t>自治労神奈川県職員労働組合</t>
  </si>
  <si>
    <t>横浜市芸術文化振興財団労働組合</t>
  </si>
  <si>
    <t>自治労座間市職員組合</t>
  </si>
  <si>
    <t>秦野市伊勢原市環境衛生組合職員労働組合</t>
  </si>
  <si>
    <t>神奈川県厚生農業協同組合連合会伊勢原協同病院従業員組合</t>
  </si>
  <si>
    <t>神奈川競輪競馬労働組合</t>
  </si>
  <si>
    <t>湘南競輪従業員労働組合</t>
  </si>
  <si>
    <t>自治労川崎市立病院労働組合</t>
  </si>
  <si>
    <t>自治労川崎市下水道労働組合</t>
  </si>
  <si>
    <t>川崎交通労働組合</t>
  </si>
  <si>
    <t>横浜交通労働組合</t>
  </si>
  <si>
    <t>富山県職員労働組合</t>
  </si>
  <si>
    <t>富山市職員労働組合</t>
  </si>
  <si>
    <t>高岡市職員労働組合</t>
  </si>
  <si>
    <t>黒部市職員労働組合</t>
  </si>
  <si>
    <t>黒部市民病院職員組合</t>
  </si>
  <si>
    <t>魚津市役所職員組合</t>
  </si>
  <si>
    <t>滑川市職員組合</t>
  </si>
  <si>
    <t>射水市職員労働組合</t>
  </si>
  <si>
    <t>氷見市職員労働組合</t>
  </si>
  <si>
    <t>朝日町職員組合</t>
  </si>
  <si>
    <t>入善町職員組合</t>
  </si>
  <si>
    <t>砺波市職員労働組合</t>
  </si>
  <si>
    <t>小矢部市職員組合</t>
  </si>
  <si>
    <t>南砺市職員組合</t>
  </si>
  <si>
    <t>立山町職員組合</t>
  </si>
  <si>
    <t>上市町職員組合</t>
  </si>
  <si>
    <t>かみいち総合病院職員組合</t>
  </si>
  <si>
    <t>市立砺波総合病院職員労働組合</t>
  </si>
  <si>
    <t>砺波広域圏事務組合水道事業所職員労働組合</t>
  </si>
  <si>
    <t>富山地区広域圏職員労働組合</t>
  </si>
  <si>
    <t>新川広域圏職員労働組合</t>
  </si>
  <si>
    <t>砺波地方衛生施設組合職員労働組合</t>
  </si>
  <si>
    <t>富山市学校司書組合</t>
  </si>
  <si>
    <t>富山市民病院職員労働組合</t>
  </si>
  <si>
    <t>くろべ牧場まきばの風労働組合</t>
  </si>
  <si>
    <t>岡崎市職員組合</t>
  </si>
  <si>
    <t>岡崎市役所従業員労働組合</t>
  </si>
  <si>
    <t>豊田市職員労働組合連合会</t>
  </si>
  <si>
    <t>津島市職員組合</t>
  </si>
  <si>
    <t>小牧市職員組合</t>
  </si>
  <si>
    <t>稲沢市職員労働組合</t>
  </si>
  <si>
    <t>豊明市職員組合</t>
  </si>
  <si>
    <t>豊山町職員労働組合</t>
  </si>
  <si>
    <t>常滑市職員連合労働組合</t>
  </si>
  <si>
    <t>自治労名古屋市労働組合</t>
  </si>
  <si>
    <t>岡崎市学校給食協会従業員労働組合</t>
    <phoneticPr fontId="4"/>
  </si>
  <si>
    <t>東部水道企業労働組合</t>
  </si>
  <si>
    <t>豊田市学校給食労働組合</t>
  </si>
  <si>
    <t>日進市職員連帯会議</t>
  </si>
  <si>
    <t>自治労海部地区環境事務組合職員労働組合</t>
  </si>
  <si>
    <t>蒲郡競艇労働組合</t>
  </si>
  <si>
    <t>全競労常滑競艇労働組合</t>
  </si>
  <si>
    <t>豊川市従業員労働組合</t>
  </si>
  <si>
    <t>矢作川研究所ユニオン</t>
  </si>
  <si>
    <t>名古屋交通労働組合</t>
  </si>
  <si>
    <t>自治労名古屋市病院労働組合</t>
  </si>
  <si>
    <t>岡崎市非常勤職員労働組合</t>
  </si>
  <si>
    <t>豊田市立こども園会任労働組合</t>
    <rPh sb="8" eb="9">
      <t>カイ</t>
    </rPh>
    <rPh sb="9" eb="10">
      <t>ニン</t>
    </rPh>
    <phoneticPr fontId="4"/>
  </si>
  <si>
    <t>常滑市会計年度保育ゆにおん</t>
  </si>
  <si>
    <t>東近江市職員組合</t>
  </si>
  <si>
    <t>近江八幡市職員労働組合連合会</t>
  </si>
  <si>
    <t>彦根市職員労働組合連合会</t>
  </si>
  <si>
    <t>長浜市職員組合</t>
  </si>
  <si>
    <t>湖南市職員労働組合</t>
  </si>
  <si>
    <t>甲賀市職員組合</t>
  </si>
  <si>
    <t>多賀町職員組合</t>
  </si>
  <si>
    <t>市立長浜病院労働組合</t>
  </si>
  <si>
    <t>守山市職員労働組合連合会</t>
  </si>
  <si>
    <t>野洲市職員労働組合</t>
  </si>
  <si>
    <t>甲良町職員組合</t>
  </si>
  <si>
    <t>米原市職員組合</t>
  </si>
  <si>
    <t>愛荘町職員組合</t>
  </si>
  <si>
    <t>竜王町職員組合</t>
  </si>
  <si>
    <t>自治労滋賀県職員労働組合</t>
  </si>
  <si>
    <t>自治労大津市職員労働組合</t>
  </si>
  <si>
    <t>びわこ競走労働組合</t>
  </si>
  <si>
    <t>甲賀広域行政組合職員労働組合</t>
  </si>
  <si>
    <t>守山市嘱託職員労働組合</t>
  </si>
  <si>
    <t>甲賀市会計年度任用職員労働組合</t>
  </si>
  <si>
    <t>自治労高島市職員労働組合</t>
  </si>
  <si>
    <t>長浜市立湖北病院・湖北やすらぎの里職員労働組合</t>
  </si>
  <si>
    <t>湖南市会計年度任用職員労働組合</t>
  </si>
  <si>
    <t>東近江市会計年度任用職員労働組合</t>
  </si>
  <si>
    <t>野洲市会計年度任用職員労働組合</t>
  </si>
  <si>
    <t>高島病院労働組合</t>
  </si>
  <si>
    <t>近江八幡市立総合医療センター会計年度任用職員労働組合</t>
  </si>
  <si>
    <t>米原市会計年度任用職員労働組合</t>
    <rPh sb="3" eb="11">
      <t>カイケイネンドニンヨウショクイン</t>
    </rPh>
    <phoneticPr fontId="7"/>
  </si>
  <si>
    <t>彦根市立病院会計年度任用職員労働組合</t>
  </si>
  <si>
    <t>和歌山県職員労働組合</t>
  </si>
  <si>
    <t>和歌山市職員労働組合</t>
  </si>
  <si>
    <t>自治労海南市職員組合</t>
  </si>
  <si>
    <t>田辺市職員労働組合</t>
  </si>
  <si>
    <t>有田市職員労働組合連合会</t>
    <rPh sb="9" eb="12">
      <t>レンゴウカイ</t>
    </rPh>
    <phoneticPr fontId="7"/>
  </si>
  <si>
    <t>紀の川市職員労働組合</t>
  </si>
  <si>
    <t>岩出市職員労働組合</t>
  </si>
  <si>
    <t>かつらぎ町職員労働組合</t>
  </si>
  <si>
    <t>広川町職員組合</t>
  </si>
  <si>
    <t>那智勝浦町職員組合</t>
  </si>
  <si>
    <t>古座川町職員組合</t>
  </si>
  <si>
    <t>公立紀南病院職員労働組合</t>
  </si>
  <si>
    <t>すさみ町職員組合</t>
  </si>
  <si>
    <t>自治労白浜町職員労働組合</t>
  </si>
  <si>
    <t>串本町職員労働組合</t>
  </si>
  <si>
    <t>自治労上富田町職員組合</t>
  </si>
  <si>
    <t>九度山町職員労働組合</t>
  </si>
  <si>
    <t>白浜老人福祉施設職員組合</t>
  </si>
  <si>
    <t>紀の川市臨時非常勤等職員労働組合</t>
  </si>
  <si>
    <t>有田市臨時非常勤等職員労働組合</t>
  </si>
  <si>
    <t>和歌山市臨時非常勤等職員労働組合</t>
  </si>
  <si>
    <t>和歌山県職員労働組合(現業)</t>
    <rPh sb="11" eb="13">
      <t>ゲンギョウ</t>
    </rPh>
    <phoneticPr fontId="4"/>
  </si>
  <si>
    <t>和歌山県職員労働組合(公企)</t>
    <rPh sb="11" eb="13">
      <t>コウキ</t>
    </rPh>
    <phoneticPr fontId="4"/>
  </si>
  <si>
    <t>和歌山市職員労働組合(現業)</t>
    <rPh sb="11" eb="13">
      <t>ゲンギョウ</t>
    </rPh>
    <phoneticPr fontId="4"/>
  </si>
  <si>
    <t>和歌山市職員労働組合(公企)</t>
    <rPh sb="11" eb="13">
      <t>コウキ</t>
    </rPh>
    <phoneticPr fontId="4"/>
  </si>
  <si>
    <t>自治労大阪府職員関係労働組合</t>
  </si>
  <si>
    <t>大阪府従業員組合</t>
  </si>
  <si>
    <t>大阪広域水道企業団労働組合</t>
  </si>
  <si>
    <t>大阪市職関係労働組合</t>
  </si>
  <si>
    <t>大阪市従業員労働組合</t>
  </si>
  <si>
    <t>大阪市学校職員労働組合</t>
  </si>
  <si>
    <t>大阪市学校給食調理員労働組合</t>
  </si>
  <si>
    <t>自治労貝塚市役所職員労働組合連合会</t>
  </si>
  <si>
    <t>八尾市水道労働組合</t>
  </si>
  <si>
    <t>門真市上下水道労働組合</t>
  </si>
  <si>
    <t>田尻町職員組合</t>
  </si>
  <si>
    <t>忠岡町職員組合</t>
  </si>
  <si>
    <t>豊中市上下水道労働組合</t>
  </si>
  <si>
    <t>島本町職員水道労働組合</t>
  </si>
  <si>
    <t>四條畷市職員組合</t>
  </si>
  <si>
    <t>池田市水道労働組合</t>
  </si>
  <si>
    <t>豊中市従業員労働組合</t>
  </si>
  <si>
    <t>摂津市職員労働組合</t>
  </si>
  <si>
    <t>豊中市職員組合</t>
  </si>
  <si>
    <t>泉大津市職員組合</t>
  </si>
  <si>
    <t>箕面市職員組合</t>
  </si>
  <si>
    <t>池田市職員組合</t>
  </si>
  <si>
    <t>八尾市現業労働組合</t>
  </si>
  <si>
    <t>泉大津市水道労働組合</t>
  </si>
  <si>
    <t>守口市水道労働組合</t>
  </si>
  <si>
    <t>摂津市水道労働組合</t>
  </si>
  <si>
    <t>能勢町職員組合</t>
  </si>
  <si>
    <t>柏原市職員労働組合</t>
  </si>
  <si>
    <t>高槻市職員労働組合</t>
  </si>
  <si>
    <t>泉南市職員組合</t>
  </si>
  <si>
    <t>豊中市伊丹市クリーンランド労働組合</t>
  </si>
  <si>
    <t>自治労東大阪市労働組合</t>
  </si>
  <si>
    <t>岬町職員組合</t>
  </si>
  <si>
    <t>豊能町職員組合</t>
  </si>
  <si>
    <t>茨木市役所現業職員労働組合</t>
  </si>
  <si>
    <t>熊取町職員組合</t>
  </si>
  <si>
    <t>豊中市国保推進員労働組合</t>
  </si>
  <si>
    <t>阪南市職員組合</t>
  </si>
  <si>
    <t>四條畷市交野市清掃施設職員労働組合</t>
  </si>
  <si>
    <t>高槻市学童保育指導員労働組合</t>
  </si>
  <si>
    <t>柏羽藤環境事業組合労働組合</t>
  </si>
  <si>
    <t>箕面市臨時職員労働組合</t>
  </si>
  <si>
    <t>大阪狭山市職員組合</t>
  </si>
  <si>
    <t>自治労堺市職員労働組合</t>
  </si>
  <si>
    <t>自治労枚方市職員関係労働組合</t>
  </si>
  <si>
    <t>太子町職員組合</t>
  </si>
  <si>
    <t>茨木市職員組合</t>
  </si>
  <si>
    <t>松原市職員組合</t>
  </si>
  <si>
    <t>大東市職員組合</t>
  </si>
  <si>
    <t>寝屋川市役所職員労働組合</t>
  </si>
  <si>
    <t>自治労八尾市役所職員労働組合</t>
  </si>
  <si>
    <t>自治労泉佐野市職員組合</t>
  </si>
  <si>
    <t>自治労和泉市職員組合</t>
  </si>
  <si>
    <t>自治労豊中市放課後こどもクラブ指導員労働組合</t>
  </si>
  <si>
    <t>茨木市臨時･非常勤職員労働組合</t>
  </si>
  <si>
    <t>市立池田病院職員組合</t>
  </si>
  <si>
    <t>自治労交野市職員組合</t>
  </si>
  <si>
    <t>富田林市職員ユニオン</t>
  </si>
  <si>
    <t>高槻市図書館非常勤組合</t>
  </si>
  <si>
    <t>羽曳野市職員連合組合</t>
  </si>
  <si>
    <t>千早赤阪村職員組合</t>
  </si>
  <si>
    <t>豊中市学校司書労働組合</t>
  </si>
  <si>
    <t>島本町公共サービスユニオン</t>
  </si>
  <si>
    <t>八尾市会計年度職員労働組合</t>
  </si>
  <si>
    <t>住之江競艇労働組合</t>
  </si>
  <si>
    <t>泉大津ＦＡＳ労働組合</t>
  </si>
  <si>
    <t>高槻市学校給食調理員非常勤労働組合</t>
  </si>
  <si>
    <t>四條畷市臨時非常勤職員労働組合</t>
  </si>
  <si>
    <t>泉北環境職員労働組合</t>
  </si>
  <si>
    <t>大阪市消費者センター消費生活相談員労働組合</t>
  </si>
  <si>
    <t>大阪交通労働組合</t>
    <phoneticPr fontId="4"/>
  </si>
  <si>
    <t>高槻市交通非常勤職員労働組合</t>
    <phoneticPr fontId="4"/>
  </si>
  <si>
    <t>高槻市公共サービスユニオン</t>
  </si>
  <si>
    <t>池田市公共サービスユニオン</t>
  </si>
  <si>
    <t>鳥取県職員連合労働組合</t>
  </si>
  <si>
    <t>鳥取市役所職員労働組合</t>
  </si>
  <si>
    <t>米子市職員労働組合</t>
  </si>
  <si>
    <t>倉吉市職員労働組合</t>
  </si>
  <si>
    <t>岩美町労働組合連合会</t>
  </si>
  <si>
    <t>三朝町職員労働組合</t>
  </si>
  <si>
    <t>琴浦町職員労働組合</t>
  </si>
  <si>
    <t>日南町職員労働組合</t>
  </si>
  <si>
    <t>北栄町職員労働組合</t>
  </si>
  <si>
    <t>境港市職員労働組合</t>
  </si>
  <si>
    <t>湯梨浜町職員労働組合</t>
  </si>
  <si>
    <t>南部町職員労働組合</t>
  </si>
  <si>
    <t>大山町職員労働組合</t>
  </si>
  <si>
    <t>伯耆町職員労働組合</t>
  </si>
  <si>
    <t>日野町職員労働組合</t>
  </si>
  <si>
    <t>若桜町役場職員労働組合</t>
  </si>
  <si>
    <t>江府町職員労働組合</t>
  </si>
  <si>
    <t>八頭町職員労働組合</t>
  </si>
  <si>
    <t>智頭町職員労働組合</t>
  </si>
  <si>
    <t>智頭病院職員労働組合</t>
  </si>
  <si>
    <t>日吉津村職員労働組合</t>
  </si>
  <si>
    <t>西伯病院職員労働組合</t>
  </si>
  <si>
    <t>鳥取市立病院労働組合</t>
  </si>
  <si>
    <t>島根県職員連合労働組合</t>
  </si>
  <si>
    <t>松江市職員ユニオン</t>
  </si>
  <si>
    <t>出雲市職員連合労働組合</t>
  </si>
  <si>
    <t>浜田市職員労働組合</t>
  </si>
  <si>
    <t>益田市職員労働組合</t>
  </si>
  <si>
    <t>安来市職員労働組合</t>
  </si>
  <si>
    <t>大田市職員連合労働組合</t>
  </si>
  <si>
    <t>江津市職員労働組合</t>
  </si>
  <si>
    <t>津和野町職員組合</t>
  </si>
  <si>
    <t>吉賀町職員労働組合</t>
  </si>
  <si>
    <t>川本町職員組合</t>
  </si>
  <si>
    <t>美郷町職員組合</t>
  </si>
  <si>
    <t>邑南町職員連合労働組合</t>
  </si>
  <si>
    <t>海士町職員組合</t>
  </si>
  <si>
    <t>隠岐の島町職員組合</t>
  </si>
  <si>
    <t>雲南市職員労働組合</t>
  </si>
  <si>
    <t>飯南町職員組合</t>
  </si>
  <si>
    <t>奥出雲町職員組合</t>
  </si>
  <si>
    <t>雲南市立病院職員労働組合</t>
  </si>
  <si>
    <t>西ノ島町職員組合</t>
  </si>
  <si>
    <t>知夫村職員組合</t>
  </si>
  <si>
    <t>邑智病院職員労働組合</t>
  </si>
  <si>
    <t>邑智郡総合事務組合職員労働組合</t>
  </si>
  <si>
    <t>隠岐広域連合職員組合</t>
  </si>
  <si>
    <t>雲南市・飯南町事務組合職員労働組合</t>
  </si>
  <si>
    <t>雲南広域連合職員組合</t>
  </si>
  <si>
    <t>益田地区一般合同労衛生公社労働組合</t>
    <rPh sb="0" eb="4">
      <t>マスダチク</t>
    </rPh>
    <rPh sb="4" eb="6">
      <t>イッパン</t>
    </rPh>
    <rPh sb="6" eb="8">
      <t>ゴウドウ</t>
    </rPh>
    <rPh sb="8" eb="9">
      <t>ロウ</t>
    </rPh>
    <rPh sb="9" eb="13">
      <t>エイセイコウシャ</t>
    </rPh>
    <rPh sb="13" eb="17">
      <t>ロウドウクミアイ</t>
    </rPh>
    <phoneticPr fontId="4"/>
  </si>
  <si>
    <t>山口県職員労働組合</t>
  </si>
  <si>
    <t>山口市職員労働組合</t>
  </si>
  <si>
    <t>下関市職員労働組合</t>
  </si>
  <si>
    <t>岩国市職員組合</t>
  </si>
  <si>
    <t>柳井市役所職員組合</t>
  </si>
  <si>
    <t>光市役所職員労働組合</t>
  </si>
  <si>
    <t>山陽小野田市職員労働組合</t>
  </si>
  <si>
    <t>美祢市職員労働組合</t>
  </si>
  <si>
    <t>長門市職員労働組合</t>
  </si>
  <si>
    <t>萩市職員労働組合</t>
  </si>
  <si>
    <t>下関市現業労働組合</t>
  </si>
  <si>
    <t>周防大島町職員労働組合</t>
  </si>
  <si>
    <t>平生町職員組合</t>
  </si>
  <si>
    <t>和木町職員労働組合</t>
  </si>
  <si>
    <t>山陽小野田市水道労働組合</t>
  </si>
  <si>
    <t>阿武町職員組合</t>
  </si>
  <si>
    <t>田布施町職員労働組合</t>
  </si>
  <si>
    <t>自治労宇部市職員組合</t>
  </si>
  <si>
    <t>山口県学校事務職員労働組合</t>
  </si>
  <si>
    <t>光市病院職員労働組合</t>
  </si>
  <si>
    <t>山陽小野田市病院職員労働組合</t>
  </si>
  <si>
    <t>宇部交通労働組合</t>
  </si>
  <si>
    <t>岩国市臨時非常勤職員組合</t>
  </si>
  <si>
    <t>山口県上下水道労働組合</t>
  </si>
  <si>
    <t>周防大島町病院事業局職員労働組合</t>
  </si>
  <si>
    <t>下関市立市民病院労働組合</t>
  </si>
  <si>
    <t>山口県上下水道労働組合周南支部</t>
    <rPh sb="11" eb="15">
      <t>シュウナンシブ</t>
    </rPh>
    <phoneticPr fontId="4"/>
  </si>
  <si>
    <t>山口県上下水道労働組合宇部支部</t>
    <rPh sb="11" eb="13">
      <t>ウベ</t>
    </rPh>
    <rPh sb="13" eb="15">
      <t>シブ</t>
    </rPh>
    <phoneticPr fontId="4"/>
  </si>
  <si>
    <t>山口県上下水道労働組合防府支部</t>
    <rPh sb="11" eb="13">
      <t>ボウフ</t>
    </rPh>
    <rPh sb="13" eb="15">
      <t>シブ</t>
    </rPh>
    <phoneticPr fontId="4"/>
  </si>
  <si>
    <t>山口県上下水道労働組合萩支部</t>
    <rPh sb="11" eb="12">
      <t>ハギ</t>
    </rPh>
    <rPh sb="12" eb="14">
      <t>シブ</t>
    </rPh>
    <phoneticPr fontId="4"/>
  </si>
  <si>
    <t>山口県公営企業労働評議会</t>
    <rPh sb="0" eb="3">
      <t>ヤマグチケン</t>
    </rPh>
    <rPh sb="3" eb="7">
      <t>コウエイキギョウ</t>
    </rPh>
    <rPh sb="7" eb="9">
      <t>ロウドウ</t>
    </rPh>
    <rPh sb="9" eb="12">
      <t>ヒョウギカイ</t>
    </rPh>
    <phoneticPr fontId="4"/>
  </si>
  <si>
    <t>山口県上下水道労働組合下関支部</t>
    <rPh sb="11" eb="13">
      <t>シモノセキ</t>
    </rPh>
    <rPh sb="13" eb="15">
      <t>シブ</t>
    </rPh>
    <phoneticPr fontId="4"/>
  </si>
  <si>
    <t>山口県上下水道労働組合下松支部</t>
    <rPh sb="11" eb="13">
      <t>シタマツ</t>
    </rPh>
    <rPh sb="13" eb="15">
      <t>シブ</t>
    </rPh>
    <phoneticPr fontId="4"/>
  </si>
  <si>
    <t>山口県上下水道労働組合岩国支部</t>
    <rPh sb="11" eb="13">
      <t>イワクニ</t>
    </rPh>
    <rPh sb="13" eb="15">
      <t>シブ</t>
    </rPh>
    <phoneticPr fontId="4"/>
  </si>
  <si>
    <t>山口県上下水道労働組合山陽小野田支部</t>
    <rPh sb="11" eb="16">
      <t>サンヨウオノダ</t>
    </rPh>
    <rPh sb="16" eb="18">
      <t>シブ</t>
    </rPh>
    <phoneticPr fontId="4"/>
  </si>
  <si>
    <t>福岡県職員労働組合</t>
  </si>
  <si>
    <t>福岡市職員労働組合</t>
  </si>
  <si>
    <t>福岡市役所現業職員労働組合</t>
  </si>
  <si>
    <t>豊前市職員労働組合</t>
  </si>
  <si>
    <t>行橋市職員労働組合</t>
  </si>
  <si>
    <t>中間市職員労働組合</t>
  </si>
  <si>
    <t>田川市職員労働組合</t>
  </si>
  <si>
    <t>自治労朝倉市職員労働組合</t>
  </si>
  <si>
    <t>久留米市従業員労働組合連合会</t>
  </si>
  <si>
    <t>筑後市職員労働組合</t>
  </si>
  <si>
    <t>自治労柳川市職員労働組合</t>
  </si>
  <si>
    <t>自治労大牟田市職員労働組合</t>
  </si>
  <si>
    <t>自治労糸島市職員労働組合</t>
  </si>
  <si>
    <t>自治労みやま市職員労働組合</t>
  </si>
  <si>
    <t>赤村職員労働組合</t>
  </si>
  <si>
    <t>自治労飯塚市職員労働組合</t>
  </si>
  <si>
    <t>自治労八女市職員労働組合</t>
  </si>
  <si>
    <t>小郡市職員労働組合</t>
  </si>
  <si>
    <t>自治労宗像市職員労働組合</t>
  </si>
  <si>
    <t>大刀洗町職員労働組合</t>
  </si>
  <si>
    <t>自治労みやこ町職員労働組合</t>
  </si>
  <si>
    <t>大川市職員労働組合</t>
  </si>
  <si>
    <t>自治労福智町職員労働組合</t>
  </si>
  <si>
    <t>自治労上毛町職員労働組合</t>
  </si>
  <si>
    <t>直方市職員労働組合</t>
  </si>
  <si>
    <t>自治労うきは市職員労働組合</t>
  </si>
  <si>
    <t>北九州市職員労働組合連合会</t>
  </si>
  <si>
    <t>糸田町職員労働組合</t>
  </si>
  <si>
    <t>大木町職員労働組合</t>
  </si>
  <si>
    <t>自治労築上町職員労働組合</t>
  </si>
  <si>
    <t>苅田町職員労働組合</t>
  </si>
  <si>
    <t>うきは市立自動車学校職員労働組合</t>
  </si>
  <si>
    <t>筑紫野市職員労働組合</t>
  </si>
  <si>
    <t>水巻町職員労働組合</t>
  </si>
  <si>
    <t>粕屋町職員労働組合</t>
  </si>
  <si>
    <t>遠賀町職員労働組合</t>
  </si>
  <si>
    <t>添田町職員労働組合</t>
  </si>
  <si>
    <t>広川町職員労働組合</t>
  </si>
  <si>
    <t>岡垣町職員労働組合</t>
  </si>
  <si>
    <t>桂川町職員労働組合</t>
  </si>
  <si>
    <t>自治労嘉麻市職員労働組合</t>
  </si>
  <si>
    <t>川崎町職員労働組合</t>
  </si>
  <si>
    <t>香春町職員労働組合</t>
  </si>
  <si>
    <t>篠栗町職員労働組合</t>
  </si>
  <si>
    <t>志免町職員労働組合</t>
  </si>
  <si>
    <t>吉富町職員労働組合</t>
  </si>
  <si>
    <t>八女総合病院職員労働組合</t>
  </si>
  <si>
    <t>遠賀・中間地域広域行政事務組合職員労働組合</t>
  </si>
  <si>
    <t>自治労古賀市職員労働組合</t>
  </si>
  <si>
    <t>自治労福津市職員労働組合</t>
  </si>
  <si>
    <t>自治労宮若市職員労働組合</t>
  </si>
  <si>
    <t>自治労那珂川市職員労働組合</t>
  </si>
  <si>
    <t>両筑衛生施設組合職員労働組合</t>
  </si>
  <si>
    <t>福岡市水道労働組合</t>
  </si>
  <si>
    <t>自治労芦屋町職員労働組合</t>
  </si>
  <si>
    <t>三井水道企業団労働組合</t>
  </si>
  <si>
    <t>大野城市職員労働組合</t>
  </si>
  <si>
    <t>太宰府市職員労働組合</t>
  </si>
  <si>
    <t>春日市職員労働組合</t>
  </si>
  <si>
    <t>自治労筑前町職員労働組合</t>
  </si>
  <si>
    <t>自治労東峰村職員労働組合</t>
  </si>
  <si>
    <t>福岡県南広域水道企業団職員労働組合</t>
  </si>
  <si>
    <t>久留米競輪労働組合</t>
  </si>
  <si>
    <t>自治労京築地区水道企業団職員労働組合</t>
  </si>
  <si>
    <t>久山町職員組合</t>
  </si>
  <si>
    <t>福岡競艇場労働組合</t>
  </si>
  <si>
    <t>芦屋競艇従業員労働組合</t>
  </si>
  <si>
    <t>飯塚オート労働組合</t>
  </si>
  <si>
    <t>自治労福岡市図書館司書ユニオン</t>
  </si>
  <si>
    <t>鞍手町職員労働組合</t>
  </si>
  <si>
    <t>小竹町職員労働組合</t>
  </si>
  <si>
    <t>春日那珂川水道企業団職員労働組合</t>
  </si>
  <si>
    <t>糸島市非常勤職員ユニオン</t>
  </si>
  <si>
    <t>北九州市交通局労働組合</t>
  </si>
  <si>
    <t>福岡交通労働組合</t>
  </si>
  <si>
    <t>自治労八女市非常勤職員労働組合</t>
  </si>
  <si>
    <t>若松競艇従業員労働組合</t>
  </si>
  <si>
    <t>佐賀県関係職員連合労働組合</t>
  </si>
  <si>
    <t>鳥栖市職員労働組合</t>
  </si>
  <si>
    <t>佐賀市職員労働組合</t>
  </si>
  <si>
    <t>鹿島市職員労働組合</t>
  </si>
  <si>
    <t>自治労唐津市職員労働組合</t>
  </si>
  <si>
    <t>自治労武雄市職員労働組合</t>
  </si>
  <si>
    <t>伊万里市職員労働組合</t>
  </si>
  <si>
    <t>多久市職員労働組合</t>
  </si>
  <si>
    <t>神埼市職員労働組合</t>
  </si>
  <si>
    <t>吉野ヶ里町職員組合</t>
  </si>
  <si>
    <t>大町町職員組合</t>
  </si>
  <si>
    <t>嬉野市職員労働組合</t>
  </si>
  <si>
    <t>太良町職員組合</t>
  </si>
  <si>
    <t>佐賀競馬職員労働組合</t>
  </si>
  <si>
    <t>小城市職員労働組合連合</t>
  </si>
  <si>
    <t>江北町職員組合</t>
  </si>
  <si>
    <t>みやき町職員労働組合</t>
  </si>
  <si>
    <t>白石町職員労働組合</t>
  </si>
  <si>
    <t>上峰町職員労働組合</t>
  </si>
  <si>
    <t>杵島工業用水道企業団職員労働組合</t>
  </si>
  <si>
    <t>基山町職員労働組合</t>
  </si>
  <si>
    <t>自治労佐賀西部広域水道企業団労働組合</t>
  </si>
  <si>
    <t>天山衛生処理職員労働組合</t>
  </si>
  <si>
    <t>杵東地区衛生処理場組合労働組合</t>
  </si>
  <si>
    <t>有田町職員労働組合</t>
  </si>
  <si>
    <t>唐津市小中学校司書労働組合</t>
  </si>
  <si>
    <t>佐賀市立公民館職員労働組合</t>
  </si>
  <si>
    <t>伊万里有田共立病院労働組合</t>
  </si>
  <si>
    <t>佐賀交通労働組合</t>
  </si>
  <si>
    <t>自治労長崎県職員連合労働組合</t>
  </si>
  <si>
    <t>諫早市役所職員労働組合連合会</t>
  </si>
  <si>
    <t>島原市役所職員組合</t>
  </si>
  <si>
    <t>大村市役所職員組合</t>
  </si>
  <si>
    <t>自治労佐世保市職員連合労働組合</t>
  </si>
  <si>
    <t>自治労平戸市職員組合</t>
  </si>
  <si>
    <t>松浦市役所職員組合</t>
  </si>
  <si>
    <t>五島市職員労働組合</t>
  </si>
  <si>
    <t>川棚町役場職員組合</t>
  </si>
  <si>
    <t>自治労西海市職員組合</t>
  </si>
  <si>
    <t>東彼杵町役場職員組合</t>
  </si>
  <si>
    <t>波佐見町職員組合</t>
  </si>
  <si>
    <t>壱岐市職員組合</t>
  </si>
  <si>
    <t>自治労長崎市役所職員労働組合連合会</t>
  </si>
  <si>
    <t>自治労対馬市職員労働組合</t>
  </si>
  <si>
    <t>長与町役場職員労働組合</t>
  </si>
  <si>
    <t>時津町職員組合</t>
  </si>
  <si>
    <t>佐々町職員組合</t>
  </si>
  <si>
    <t>有明海自動車航送船組合職員組合</t>
  </si>
  <si>
    <t>自治労雲仙市職員労働組合</t>
  </si>
  <si>
    <t>五島中央病院職員労働組合</t>
  </si>
  <si>
    <t>自治労南島原市職員労働組合</t>
  </si>
  <si>
    <t>富江病院職員労働組合</t>
  </si>
  <si>
    <t>対馬市病院職員労働組合</t>
  </si>
  <si>
    <t>新上五島町職員組合</t>
  </si>
  <si>
    <t>東彼地区保健福祉組合職員組合</t>
  </si>
  <si>
    <t>自治労長崎衛生公社労働組合</t>
    <phoneticPr fontId="4"/>
  </si>
  <si>
    <t>大村競艇場労働組合</t>
  </si>
  <si>
    <t>奈留病院職員労働組合</t>
  </si>
  <si>
    <t>佐世保交通労働組合</t>
  </si>
  <si>
    <t>長崎交通労働組合</t>
  </si>
  <si>
    <t>壱岐市非常勤職員労働組合</t>
  </si>
  <si>
    <t>自治労壱岐病院非常勤職員労働組合</t>
  </si>
  <si>
    <t>自治労壱岐病院職員労働組合</t>
  </si>
  <si>
    <t>自治労五島中央病院非常勤職員労働組合</t>
  </si>
  <si>
    <t>上五島病院職員労働組合</t>
  </si>
  <si>
    <t>大分県職員連合労働組合</t>
  </si>
  <si>
    <t>大分県企業局労働組合</t>
  </si>
  <si>
    <t>大分市上下水道労働組合</t>
  </si>
  <si>
    <t>中津市職員労働組合</t>
  </si>
  <si>
    <t>竹田市職員労働組合</t>
  </si>
  <si>
    <t>佐伯市職員労働組合</t>
  </si>
  <si>
    <t>津久見市職員労働組合</t>
  </si>
  <si>
    <t>日田市職員労働組合</t>
  </si>
  <si>
    <t>臼杵市職員労働組合</t>
  </si>
  <si>
    <t>豊後高田市職員労働組合</t>
  </si>
  <si>
    <t>九重町職員労働組合</t>
  </si>
  <si>
    <t>国東市職員労働組合</t>
  </si>
  <si>
    <t>玖珠町職員労働組合</t>
  </si>
  <si>
    <t>日出町職員労働組合</t>
  </si>
  <si>
    <t>豊後大野市職員連合労働組合</t>
  </si>
  <si>
    <t>大分市職員労働組合</t>
  </si>
  <si>
    <t>別府市職員労働組合</t>
  </si>
  <si>
    <t>宇佐市職員労働組合</t>
  </si>
  <si>
    <t>杵築市職員連合労働組合</t>
  </si>
  <si>
    <t>国東市民病院職員労働組合</t>
  </si>
  <si>
    <t>由布市職員労働組合</t>
  </si>
  <si>
    <t>宮崎県職員労働組合</t>
  </si>
  <si>
    <t>宮崎市役所職員労働組合</t>
  </si>
  <si>
    <t>今後交渉を予定</t>
    <phoneticPr fontId="4"/>
  </si>
  <si>
    <t>延岡市役所職員労働組合</t>
  </si>
  <si>
    <t>都城市役所職員労働組合</t>
  </si>
  <si>
    <t>日南市役所職員労働組合</t>
  </si>
  <si>
    <t>小林市役所職員労働組合</t>
  </si>
  <si>
    <t>日向市役所職員労働組合</t>
  </si>
  <si>
    <t>串間市役所職員労働組合</t>
  </si>
  <si>
    <t>西都市役所職員労働組合</t>
  </si>
  <si>
    <t>国富町職員組合</t>
  </si>
  <si>
    <t>高鍋町役場職員労働組合</t>
  </si>
  <si>
    <t>都農町役場職員労働組合</t>
  </si>
  <si>
    <t>木城町役場職員労働組合</t>
  </si>
  <si>
    <t>椎葉村役場職員労働組合</t>
  </si>
  <si>
    <t>川南町役場職員労働組合</t>
  </si>
  <si>
    <t>日之影町役場職員労働組合</t>
  </si>
  <si>
    <t>五ヶ瀬町役場職員組合</t>
  </si>
  <si>
    <t>高千穂町職員組合</t>
  </si>
  <si>
    <t>新富町役場職員労働組合</t>
  </si>
  <si>
    <t>三股町役場職員労働組合</t>
  </si>
  <si>
    <t>美郷町職員労働組合</t>
  </si>
  <si>
    <t>高原町役場職員組合</t>
  </si>
  <si>
    <t>門川町役場職員組合</t>
  </si>
  <si>
    <t>えびの市役所職員労働組合</t>
  </si>
  <si>
    <t>西臼杵医療センター職員労働組合</t>
    <phoneticPr fontId="4"/>
  </si>
  <si>
    <t>22現業公企統一闘争</t>
    <rPh sb="2" eb="10">
      <t>ゲンギョウコウキトウイツトウソウ</t>
    </rPh>
    <phoneticPr fontId="4"/>
  </si>
  <si>
    <t>那覇市職員労働組合</t>
  </si>
  <si>
    <t>沖縄市職員労働組合</t>
  </si>
  <si>
    <t>うるま市職員労働組合</t>
  </si>
  <si>
    <t>嘉手納町職員労働組合</t>
  </si>
  <si>
    <t>読谷村職員労働組合</t>
  </si>
  <si>
    <t>北谷町職員労働組合</t>
  </si>
  <si>
    <t>浦添市職員労働組合</t>
  </si>
  <si>
    <t>糸満市職員労働組合</t>
  </si>
  <si>
    <t>南風原町職員労働組合</t>
  </si>
  <si>
    <t>大宜味村職員労働組合</t>
  </si>
  <si>
    <t>名護市職員労働組合</t>
  </si>
  <si>
    <t>宮古島市職員労働組合</t>
  </si>
  <si>
    <t>竹富町職員労働組合</t>
  </si>
  <si>
    <t>恩納村職員労働組合</t>
  </si>
  <si>
    <t>北中城村職員労働組合</t>
  </si>
  <si>
    <t>与那原町職員労働組合</t>
  </si>
  <si>
    <t>石垣市職員労働組合</t>
  </si>
  <si>
    <t>西原町職員労働組合</t>
  </si>
  <si>
    <t>宜野湾市職員労働組合</t>
  </si>
  <si>
    <t>豊見城市職員労働組合</t>
  </si>
  <si>
    <t>中城村職員労働組合</t>
  </si>
  <si>
    <t>南部水道企業団職員労働組合</t>
  </si>
  <si>
    <t>八重瀬町職員労働組合</t>
  </si>
  <si>
    <t>今帰仁村職員労働組合</t>
  </si>
  <si>
    <t>沖縄県関係職員連合労働組合</t>
  </si>
  <si>
    <t>倉浜衛生施設職員労働組合</t>
  </si>
  <si>
    <t>久米島町職員労働組合</t>
  </si>
  <si>
    <t>金武町職員労働組合</t>
  </si>
  <si>
    <t>宜野座村職員労働組合</t>
  </si>
  <si>
    <t>与那国町職員労働組合</t>
  </si>
  <si>
    <t>南城市職員労働組合</t>
  </si>
  <si>
    <t>宮古島市水道事業職員労働組合</t>
  </si>
  <si>
    <t>糸豊清掃職員労働組合</t>
  </si>
  <si>
    <t>県立北部病院委託職員労働組合</t>
  </si>
  <si>
    <t>粟国村職員労働組合</t>
  </si>
  <si>
    <t>渡嘉敷村職員労働組合</t>
  </si>
  <si>
    <t>非表示</t>
    <rPh sb="0" eb="3">
      <t>ヒヒョウジ</t>
    </rPh>
    <phoneticPr fontId="4"/>
  </si>
  <si>
    <t>全北海道庁労働組合連合会</t>
  </si>
  <si>
    <t>自治労札幌市役所職員組合連合会</t>
  </si>
  <si>
    <t>千歳市職員労働組合</t>
    <phoneticPr fontId="4"/>
  </si>
  <si>
    <t>江別市役所職員労働組合</t>
  </si>
  <si>
    <t>自治労小樽市役所職員労働組合</t>
  </si>
  <si>
    <t>旭川市職員労働組合</t>
  </si>
  <si>
    <t>自治労富良野市労働組合連合会</t>
  </si>
  <si>
    <t>２常任</t>
    <rPh sb="1" eb="3">
      <t>ジョウニン</t>
    </rPh>
    <phoneticPr fontId="4"/>
  </si>
  <si>
    <t>自治労留萌市職員労働組合連合会</t>
  </si>
  <si>
    <t>自治労岩見沢市職員組合</t>
  </si>
  <si>
    <t>室蘭市役所職員労働組合</t>
  </si>
  <si>
    <t>苫小牧市役所職員労働組合</t>
  </si>
  <si>
    <t>網走市役所労働組合連合会</t>
  </si>
  <si>
    <t>自治労北見市職員労働組合</t>
  </si>
  <si>
    <t>紋別市役所職員労働組合連合会</t>
  </si>
  <si>
    <t>自治労士別市職員労働組合連合会</t>
  </si>
  <si>
    <t>自治労名寄市職員労働組合連合会</t>
  </si>
  <si>
    <t>稚内市労働組合連合会</t>
  </si>
  <si>
    <t>函館市役所職員労働組合</t>
  </si>
  <si>
    <t>深川市職員労働組合</t>
  </si>
  <si>
    <t>自治労芦別市職員労働組合連合会</t>
  </si>
  <si>
    <t>赤平市職員労働組合</t>
  </si>
  <si>
    <t>滝川市職員労働組合</t>
  </si>
  <si>
    <t>自治労砂川市職員労働組合連合会</t>
  </si>
  <si>
    <t>歌志内市職員労働組合</t>
  </si>
  <si>
    <t>美唄市職員労働組合</t>
  </si>
  <si>
    <t>三笠市職員労働組合</t>
  </si>
  <si>
    <t>夕張市職員労働組合</t>
  </si>
  <si>
    <t>釧路市役所労働組合</t>
  </si>
  <si>
    <t>帯広市役所労働組合連合会</t>
  </si>
  <si>
    <t>札幌市役所労働組合</t>
  </si>
  <si>
    <t>市立札幌病院職員労働組合</t>
  </si>
  <si>
    <t>小樽市立病院職員労働組合</t>
  </si>
  <si>
    <t>自治労市立旭川病院労働組合</t>
  </si>
  <si>
    <t>市立函館病院労働組合</t>
  </si>
  <si>
    <t>自治労市立岩見沢病院職員組合</t>
  </si>
  <si>
    <t>自治労市立室蘭総合病院労働組合</t>
  </si>
  <si>
    <t>自治労苫小牧市立病院職員組合</t>
  </si>
  <si>
    <t>当別町職員組合</t>
  </si>
  <si>
    <t>自治労余市町職員労働組合</t>
  </si>
  <si>
    <t>倶知安町役場職員組合</t>
  </si>
  <si>
    <t>寿都町職員組合</t>
  </si>
  <si>
    <t>黒松内町職員組合</t>
  </si>
  <si>
    <t>岩内町職員組合</t>
  </si>
  <si>
    <t>比布町職員組合</t>
  </si>
  <si>
    <t>美深町職員組合</t>
  </si>
  <si>
    <t>上川町職員労働組合</t>
  </si>
  <si>
    <t>美瑛町職員組合</t>
  </si>
  <si>
    <t>羽幌町職員組合</t>
  </si>
  <si>
    <t>小平町職員組合</t>
  </si>
  <si>
    <t>苫前町職員組合</t>
  </si>
  <si>
    <t>遠別町職員組合</t>
  </si>
  <si>
    <t>自治労枝幸町役場職員組合</t>
  </si>
  <si>
    <t>浜頓別町職員労働組合</t>
  </si>
  <si>
    <t>中頓別町職員組合</t>
  </si>
  <si>
    <t>知内町役場職員組合</t>
  </si>
  <si>
    <t>福島町職員労働組合</t>
  </si>
  <si>
    <t>木古内町職員労働組合連合会</t>
  </si>
  <si>
    <t>自治労北斗市職員労働組合</t>
  </si>
  <si>
    <t>自治労七飯町労働組合連合会</t>
  </si>
  <si>
    <t>自治労長万部町職員労働組合</t>
  </si>
  <si>
    <t>自治労森町職員労働組合</t>
  </si>
  <si>
    <t>江差町役場職員労働組合</t>
  </si>
  <si>
    <t>乙部町職員労働組合</t>
  </si>
  <si>
    <t>上砂川町職員労働組合</t>
  </si>
  <si>
    <t>奈井江町職員組合</t>
  </si>
  <si>
    <t>月形町職員労働組合</t>
  </si>
  <si>
    <t>自治労むかわ町職員組合</t>
  </si>
  <si>
    <t>自治労安平町役場職員組合</t>
  </si>
  <si>
    <t>厚真町職員組合</t>
  </si>
  <si>
    <t>浦河町職員労働組合</t>
  </si>
  <si>
    <t>えりも町職員組合</t>
  </si>
  <si>
    <t>自治労様似町役場職員組合</t>
  </si>
  <si>
    <t>自治労新ひだか町職員組合</t>
  </si>
  <si>
    <t>平取町職員労働組合</t>
  </si>
  <si>
    <t>標茶町役場職員労働組合</t>
  </si>
  <si>
    <t>厚岸町職員組合</t>
  </si>
  <si>
    <t>池田町職員労働組合</t>
  </si>
  <si>
    <t>幕別町職員組合</t>
  </si>
  <si>
    <t>士幌町職員組合</t>
  </si>
  <si>
    <t>新得町職員組合</t>
  </si>
  <si>
    <t>陸別町職員組合</t>
  </si>
  <si>
    <t>斜里町職員労働組合連合会</t>
  </si>
  <si>
    <t>小清水町職員組合</t>
  </si>
  <si>
    <t>美幌町職員労働組合</t>
  </si>
  <si>
    <t>佐呂間町職員組合</t>
  </si>
  <si>
    <t>自治労遠軽町職員労働組合連合会</t>
  </si>
  <si>
    <t>滝上町職員組合</t>
  </si>
  <si>
    <t>雄武町職員組合</t>
  </si>
  <si>
    <t>置戸町職員組合</t>
  </si>
  <si>
    <t>津別町職員組合</t>
  </si>
  <si>
    <t>自治労中標津町職員労働組合連合会</t>
  </si>
  <si>
    <t>標津町職員組合</t>
  </si>
  <si>
    <t>鷹栖町職員組合</t>
  </si>
  <si>
    <t>東神楽町職員組合</t>
  </si>
  <si>
    <t>初山別村職員組合</t>
  </si>
  <si>
    <t>猿払村職員組合</t>
  </si>
  <si>
    <t>鹿部町職員組合</t>
  </si>
  <si>
    <t>別海町職員組合</t>
  </si>
  <si>
    <t>音威子府村職員組合</t>
  </si>
  <si>
    <t>中札内村役場職員組合</t>
  </si>
  <si>
    <t>羅臼町職員組合</t>
  </si>
  <si>
    <t>豊富町職員労働組合</t>
  </si>
  <si>
    <t>足寄町役場職員労働組合</t>
  </si>
  <si>
    <t>本別町役場職員組合</t>
  </si>
  <si>
    <t>剣淵町職員労働組合</t>
  </si>
  <si>
    <t>東川町役場職員組合</t>
  </si>
  <si>
    <t>自治労八雲町職員労働組合</t>
  </si>
  <si>
    <t>増毛町役場職員組合</t>
  </si>
  <si>
    <t>登別市職員労働組合</t>
  </si>
  <si>
    <t>下川町職員労働組合</t>
  </si>
  <si>
    <t>神恵内村職員組合</t>
  </si>
  <si>
    <t>南幌町職員組合</t>
  </si>
  <si>
    <t>上士幌町職員組合</t>
  </si>
  <si>
    <t>伊達市労働組合連合会</t>
  </si>
  <si>
    <t>妹背牛町職員組合</t>
  </si>
  <si>
    <t>蘭越町役場職員組合</t>
  </si>
  <si>
    <t>豊頃町役場職員組合</t>
  </si>
  <si>
    <t>栗山町職員労働組合</t>
  </si>
  <si>
    <t>南富良野町職員組合</t>
  </si>
  <si>
    <t>中川町職員労働組合</t>
  </si>
  <si>
    <t>愛別町職員労働組合</t>
  </si>
  <si>
    <t>自治労大空町職員組合</t>
  </si>
  <si>
    <t>ニセコ町職員組合</t>
  </si>
  <si>
    <t>占冠村職員組合</t>
  </si>
  <si>
    <t>広尾町職員組合連合会</t>
  </si>
  <si>
    <t>興部町職員組合</t>
  </si>
  <si>
    <t>恵庭市職員労働組合</t>
  </si>
  <si>
    <t>浜中町役場職員組合</t>
  </si>
  <si>
    <t>訓子府町職員組合</t>
  </si>
  <si>
    <t>上ノ国町役場職員組合</t>
  </si>
  <si>
    <t>喜茂別町役場職員組合</t>
  </si>
  <si>
    <t>真狩村役場職員組合</t>
  </si>
  <si>
    <t>浦幌町役場職員組合</t>
  </si>
  <si>
    <t>松前町労働職員組合連合会</t>
  </si>
  <si>
    <t>新篠津村職員組合</t>
  </si>
  <si>
    <t>京極町役場職員組合</t>
  </si>
  <si>
    <t>留寿都村役場職員組合</t>
  </si>
  <si>
    <t>清里町職員労働組合</t>
  </si>
  <si>
    <t>自治労せたな町役場職員組合</t>
  </si>
  <si>
    <t>西興部村役場職員組合</t>
  </si>
  <si>
    <t>自治労北広島市職員労働組合</t>
  </si>
  <si>
    <t>自治労日高町職員組合</t>
  </si>
  <si>
    <t>島牧村役場職員組合</t>
  </si>
  <si>
    <t>更別村役場職員組合</t>
  </si>
  <si>
    <t>自治労石狩市職員労働組合</t>
  </si>
  <si>
    <t>鹿追町役場職員組合</t>
  </si>
  <si>
    <t>自治労洞爺湖町職員労働組合連合会</t>
  </si>
  <si>
    <t>鶴居村役場職員組合</t>
  </si>
  <si>
    <t>和寒町職員労働組合</t>
  </si>
  <si>
    <t>仁木町職員労働組合</t>
  </si>
  <si>
    <t>清水町役場職員組合</t>
  </si>
  <si>
    <t>共和町職員組合</t>
  </si>
  <si>
    <t>当麻町役場職員組合</t>
  </si>
  <si>
    <t>天塩町職員組合</t>
  </si>
  <si>
    <t>赤井川村役場職員組合</t>
  </si>
  <si>
    <t>古平町職員組合</t>
  </si>
  <si>
    <t>上富良野町職員組合</t>
  </si>
  <si>
    <t>芽室町職員組合</t>
  </si>
  <si>
    <t>泊村職員労働組合</t>
  </si>
  <si>
    <t>白老町職員労働組合</t>
  </si>
  <si>
    <t>音更町職員組合</t>
  </si>
  <si>
    <t>雨竜町職員労働組合</t>
  </si>
  <si>
    <t>自治労大樹町職員労働組合連合会</t>
  </si>
  <si>
    <t>北竜町職員労働組合</t>
  </si>
  <si>
    <t>釧路町役場職員組合</t>
  </si>
  <si>
    <t>今金町職員組合</t>
  </si>
  <si>
    <t>積丹町職員組合</t>
  </si>
  <si>
    <t>自治労根室市職員労働組合</t>
  </si>
  <si>
    <t>北海道学校事務労働組合</t>
  </si>
  <si>
    <t>北海道企業局労働組合</t>
  </si>
  <si>
    <t>自治労奥尻町職員組合</t>
  </si>
  <si>
    <t>旭川市浄化職員労働組合</t>
  </si>
  <si>
    <t>自治労くしろ児童厚生員ユニオン</t>
  </si>
  <si>
    <t>自治労南部檜山衛生処理施設労働組合</t>
  </si>
  <si>
    <t>白糠町役場職員組合</t>
  </si>
  <si>
    <t>厚沢部町職員組合</t>
  </si>
  <si>
    <t>自治労富良野広域連合職員労働組合</t>
  </si>
  <si>
    <t>自治労広域紋別病院労働組合</t>
  </si>
  <si>
    <t>札幌市交通労働組合</t>
  </si>
  <si>
    <t>函館市交通労働組合</t>
  </si>
  <si>
    <t>自治労函館市公共サービス労働組合</t>
  </si>
  <si>
    <t>釧路市生活福祉事務所嘱託職員ユニオン</t>
  </si>
  <si>
    <t>札幌市交通事業振興公社労働組合</t>
  </si>
  <si>
    <t>札幌市手をつなぐ育成会ユニオン</t>
  </si>
  <si>
    <t>規約
有無</t>
    <rPh sb="0" eb="2">
      <t>キヤク</t>
    </rPh>
    <rPh sb="3" eb="5">
      <t>ウム</t>
    </rPh>
    <phoneticPr fontId="4"/>
  </si>
  <si>
    <t>青森県職員労働組合</t>
  </si>
  <si>
    <t>八戸市職員労働組合</t>
  </si>
  <si>
    <t>弘前市職員労働組合連合会</t>
    <phoneticPr fontId="4"/>
  </si>
  <si>
    <t>黒石市職員労働組合</t>
  </si>
  <si>
    <t>十和田市職員労働組合</t>
  </si>
  <si>
    <t>三沢市職員労働組合</t>
  </si>
  <si>
    <t>むつ地区自治団体職員労働組合連合会</t>
  </si>
  <si>
    <t>今別町職員組合</t>
  </si>
  <si>
    <t>つがる市職員労働組合</t>
  </si>
  <si>
    <t>五所川原市職員組合</t>
  </si>
  <si>
    <t>七戸町職員組合</t>
  </si>
  <si>
    <t>平川市職員労働組合</t>
  </si>
  <si>
    <t>平内町職員労働組合</t>
  </si>
  <si>
    <t>蓬田村職員組合</t>
  </si>
  <si>
    <t>藤崎町職員組合</t>
  </si>
  <si>
    <t>六戸町職員組合</t>
  </si>
  <si>
    <t>青森市役所職員労働組合</t>
  </si>
  <si>
    <t>おいらせ町職員組合</t>
  </si>
  <si>
    <t>鯵ケ沢町職員労働組合</t>
  </si>
  <si>
    <t>鶴田町職員労働組合</t>
  </si>
  <si>
    <t>横浜町職員組合</t>
  </si>
  <si>
    <t>深浦町職員組合</t>
  </si>
  <si>
    <t>中泊町職員労働組合</t>
  </si>
  <si>
    <t>田舎館村職員組合</t>
  </si>
  <si>
    <t>自治労東北町職員組合</t>
  </si>
  <si>
    <t>西目屋村職員組合</t>
  </si>
  <si>
    <t>大間町職員労働組合</t>
  </si>
  <si>
    <t>板柳町職員組合</t>
  </si>
  <si>
    <t>野辺地町職員組合</t>
    <phoneticPr fontId="4"/>
  </si>
  <si>
    <t>外ヶ浜町職員労働組合</t>
  </si>
  <si>
    <t>風間浦村職員組合</t>
  </si>
  <si>
    <t>中部上北地方職員労働組合</t>
  </si>
  <si>
    <t>田子町職員組合</t>
  </si>
  <si>
    <t>階上町職員組合</t>
  </si>
  <si>
    <t>自治労つがる西北五広域連合労働組合</t>
  </si>
  <si>
    <t>青森県国民健康保険団体連合会職員労働組合</t>
    <phoneticPr fontId="4"/>
  </si>
  <si>
    <t>三戸町職員組合</t>
  </si>
  <si>
    <t>大鰐町職員組合</t>
    <phoneticPr fontId="4"/>
  </si>
  <si>
    <t>南部町職員組合</t>
  </si>
  <si>
    <t>東通村職員組合</t>
  </si>
  <si>
    <t>青森交通労働組合</t>
  </si>
  <si>
    <t>八戸交通労働組合</t>
  </si>
  <si>
    <t>岩手県職員労働組合</t>
  </si>
  <si>
    <t>花巻市職員労働組合</t>
  </si>
  <si>
    <t>宮古市職員労働組合</t>
  </si>
  <si>
    <t>遠野市職員労働組合</t>
  </si>
  <si>
    <t>北上市職員労働組合</t>
  </si>
  <si>
    <t>自治労奥州市職員労働組合</t>
  </si>
  <si>
    <t>住田町職員組合</t>
  </si>
  <si>
    <t>二戸市職員労働組合</t>
  </si>
  <si>
    <t>自治労八幡平市職員労働組合</t>
  </si>
  <si>
    <t>一戸町職員組合</t>
  </si>
  <si>
    <t>雫石町職員組合</t>
  </si>
  <si>
    <t>自治労西和賀町職員労働組合</t>
  </si>
  <si>
    <t>金ケ崎町職員労働組合</t>
  </si>
  <si>
    <t>田野畑村職員組合</t>
  </si>
  <si>
    <t>岩手県立学校事務職員組合</t>
  </si>
  <si>
    <t>岩手県競馬組合職員組合</t>
  </si>
  <si>
    <t>※第2次は県からの報告を反映。数式なし。</t>
    <rPh sb="1" eb="2">
      <t>ダイ</t>
    </rPh>
    <rPh sb="3" eb="4">
      <t>ジ</t>
    </rPh>
    <rPh sb="5" eb="6">
      <t>ケン</t>
    </rPh>
    <rPh sb="9" eb="11">
      <t>ホウコク</t>
    </rPh>
    <rPh sb="12" eb="14">
      <t>ハンエイ</t>
    </rPh>
    <rPh sb="15" eb="17">
      <t>スウシキ</t>
    </rPh>
    <phoneticPr fontId="4"/>
  </si>
  <si>
    <t>宮城県職員組合</t>
  </si>
  <si>
    <t>仙台市で働く労働組合連合会</t>
  </si>
  <si>
    <t>気仙沼市職員労働組合</t>
  </si>
  <si>
    <t>石巻市職員労働組合</t>
    <phoneticPr fontId="4"/>
  </si>
  <si>
    <t>塩釜市職員労働組合</t>
  </si>
  <si>
    <t>白石市職員組合</t>
  </si>
  <si>
    <t>美里町職員組合</t>
  </si>
  <si>
    <t>大河原町職員組合</t>
  </si>
  <si>
    <t>南三陸町職員組合</t>
  </si>
  <si>
    <t>岩沼市職員労働組合</t>
  </si>
  <si>
    <t>東松島市職員組合</t>
  </si>
  <si>
    <t>大崎市職員労働組合</t>
  </si>
  <si>
    <t>名取市職員労働組合</t>
  </si>
  <si>
    <t>七ヶ宿町職員組合</t>
  </si>
  <si>
    <t>角田市職員労働組合</t>
  </si>
  <si>
    <t>大郷町職員組合</t>
  </si>
  <si>
    <t>気仙沼市ガス水道労働組合</t>
  </si>
  <si>
    <t>仙南地域広域行政事務組合職員組合</t>
  </si>
  <si>
    <t>ふぼう職員労働組合</t>
    <phoneticPr fontId="4"/>
  </si>
  <si>
    <t>仙台市立学校職員労働組合</t>
  </si>
  <si>
    <t>気仙沼市立病院職員労働組合</t>
  </si>
  <si>
    <t>宮城県本部直属支部</t>
    <phoneticPr fontId="4"/>
  </si>
  <si>
    <t>宮城県社会福祉協議会労働組合</t>
    <phoneticPr fontId="4"/>
  </si>
  <si>
    <t>登米市職員組合</t>
  </si>
  <si>
    <t>宮城県市町村職員共済組合職員労働組合</t>
    <phoneticPr fontId="4"/>
  </si>
  <si>
    <t>公立刈田綜合病院職員組合</t>
  </si>
  <si>
    <t>栗原市職員労働組合</t>
  </si>
  <si>
    <t>大崎広域職員労働組合</t>
  </si>
  <si>
    <t>村田町職員組合</t>
  </si>
  <si>
    <t>松島町職員組合</t>
  </si>
  <si>
    <t>仙台市立病院労働組合</t>
  </si>
  <si>
    <t>亘理名取共立衛生処理組合労働組合</t>
  </si>
  <si>
    <t>みやぎ県南中核病院職員労働組合</t>
  </si>
  <si>
    <t>石巻地区広域行政事務組合職員労働組合</t>
  </si>
  <si>
    <t>仙台市交通労働組合</t>
  </si>
  <si>
    <t>秋田県職員連合労働組合</t>
  </si>
  <si>
    <t>秋田県公営企業職員労働組合</t>
  </si>
  <si>
    <t>秋田市役所職員労働組合</t>
  </si>
  <si>
    <t>能代市役所職員労働組合</t>
  </si>
  <si>
    <t>大館市役所職員労働組合</t>
  </si>
  <si>
    <t>大館市立病院職員労働組合</t>
  </si>
  <si>
    <t>湯沢市役所職員労働組合</t>
  </si>
  <si>
    <t>交渉未実施</t>
    <rPh sb="0" eb="5">
      <t>コウショウミジッシ</t>
    </rPh>
    <phoneticPr fontId="4"/>
  </si>
  <si>
    <t>由利本荘市職員労働組合</t>
  </si>
  <si>
    <t>男鹿市職員労働組合</t>
  </si>
  <si>
    <t>北秋田市役所職員労働組合</t>
  </si>
  <si>
    <t>にかほ市職員労働組合</t>
  </si>
  <si>
    <t>自治労横手市職員労働組合</t>
  </si>
  <si>
    <t>小坂町職員労働組合</t>
  </si>
  <si>
    <t>三種町職員労働組合</t>
  </si>
  <si>
    <t>八峰町職員労働組合</t>
  </si>
  <si>
    <t>藤里町役場職員労働組合</t>
  </si>
  <si>
    <t>大仙市職員組合</t>
  </si>
  <si>
    <t>仙北市職員労働組合</t>
  </si>
  <si>
    <t>仙北市立病院労働組合</t>
  </si>
  <si>
    <t>男鹿市企業局職員労働組合</t>
  </si>
  <si>
    <t>湯沢市水道労働組合</t>
  </si>
  <si>
    <t>鹿角市職員労働組合</t>
  </si>
  <si>
    <t>羽後町新職員組合</t>
  </si>
  <si>
    <t>鹿角広域行政職員労働組合</t>
  </si>
  <si>
    <t>田沢湖高原リフト労働組合</t>
  </si>
  <si>
    <t>ボートピア河辺労働組合</t>
  </si>
  <si>
    <t>上小阿仁村職員労働組合</t>
  </si>
  <si>
    <t>市立秋田総合病院職員労働組合</t>
  </si>
  <si>
    <t>新潟県職員労働組合</t>
  </si>
  <si>
    <t>新潟市職員労働組合</t>
  </si>
  <si>
    <t>自治労長岡市職員労働組合</t>
  </si>
  <si>
    <t>三条市職員労働組合連合会</t>
  </si>
  <si>
    <t>自治労柏崎市職員労働組合</t>
  </si>
  <si>
    <t>新発田市職員労働組合</t>
  </si>
  <si>
    <t>小千谷市職員労働組合</t>
  </si>
  <si>
    <t>加茂市役所職員労働組合</t>
  </si>
  <si>
    <t>糸魚川市職員労働組合</t>
  </si>
  <si>
    <t>十日町市職員労働組合連合会</t>
  </si>
  <si>
    <t>妙高市役所職員労働組合</t>
  </si>
  <si>
    <t>佐渡市職員労働組合</t>
  </si>
  <si>
    <t>燕市職員労働組合</t>
  </si>
  <si>
    <t>上越市職員労働組合</t>
  </si>
  <si>
    <t>見附市役所職員労働組合</t>
  </si>
  <si>
    <t>阿賀町職員労働組合</t>
  </si>
  <si>
    <t>魚沼市職員労働組合</t>
  </si>
  <si>
    <t>阿賀野市職員労働組合</t>
  </si>
  <si>
    <t>弥彦村役場職員組合</t>
  </si>
  <si>
    <t>五泉市職員労働組合</t>
  </si>
  <si>
    <t>村上市職員組合</t>
  </si>
  <si>
    <t>南魚沼市職員労働組合連合会</t>
  </si>
  <si>
    <t>津南町職員労働組合</t>
  </si>
  <si>
    <t>胎内市職員労働組合連合会</t>
  </si>
  <si>
    <t>田上町職員組合</t>
  </si>
  <si>
    <t>湯沢町職員労働組合</t>
  </si>
  <si>
    <t>有明職員労働組合</t>
  </si>
  <si>
    <t>聖籠町職員組合</t>
  </si>
  <si>
    <t>五泉地域衛生施設組合職員組合</t>
  </si>
  <si>
    <t>魚沼地域特別養護老人ホーム八色園職員組合</t>
  </si>
  <si>
    <t>中東福祉事務組合職員組合</t>
  </si>
  <si>
    <t>出雲崎町職員組合</t>
  </si>
  <si>
    <t>群馬県職員労働組合</t>
  </si>
  <si>
    <t>活動停止中</t>
    <rPh sb="0" eb="5">
      <t>カツドウテイシチュウ</t>
    </rPh>
    <phoneticPr fontId="4"/>
  </si>
  <si>
    <t>群馬県企業局労働組合</t>
  </si>
  <si>
    <t>前橋市役所職員労働組合</t>
  </si>
  <si>
    <t>桐生市役所職員労働組合連合会</t>
  </si>
  <si>
    <t>伊勢崎市職員労働組合</t>
  </si>
  <si>
    <t>太田市役所職員労働組合</t>
  </si>
  <si>
    <t>沼田市役所職員労働組合</t>
  </si>
  <si>
    <t>富岡市役所職員労働組合</t>
  </si>
  <si>
    <t>渋川市役所職員労働組合</t>
  </si>
  <si>
    <t>藤岡市役所職員労働組合</t>
  </si>
  <si>
    <t>安中市職員労働組合</t>
  </si>
  <si>
    <t>高崎市役所職員労働組合</t>
  </si>
  <si>
    <t>榛東村職員組合</t>
  </si>
  <si>
    <t>現業組合員なし</t>
    <rPh sb="0" eb="2">
      <t>ゲンギョウ</t>
    </rPh>
    <rPh sb="2" eb="5">
      <t>クミアイイン</t>
    </rPh>
    <phoneticPr fontId="4"/>
  </si>
  <si>
    <t>吉岡町職員組合</t>
  </si>
  <si>
    <t>甘楽町職員労働組合</t>
  </si>
  <si>
    <t>中之条町職員労働組合</t>
  </si>
  <si>
    <t>東吾妻町職員組合</t>
  </si>
  <si>
    <t>長野原町職員組合</t>
  </si>
  <si>
    <t>嬬恋村職員組合</t>
  </si>
  <si>
    <t>片品村職員組合</t>
  </si>
  <si>
    <t>みなかみ町職員組合</t>
  </si>
  <si>
    <t>昭和村職員労働組合</t>
  </si>
  <si>
    <t>玉村町職員組合</t>
  </si>
  <si>
    <t>みどり市職員労働組合</t>
  </si>
  <si>
    <t>大泉町職員労働組合</t>
  </si>
  <si>
    <t>邑楽町職員労働組合</t>
  </si>
  <si>
    <t>下仁田町職員労働組合</t>
  </si>
  <si>
    <t>渋川地区広域市町村圏振興整備組合職員労働組合</t>
  </si>
  <si>
    <t>下仁田厚生病院従業員組合</t>
  </si>
  <si>
    <t>富岡地域医療企業団職員労働組合</t>
  </si>
  <si>
    <t>群馬東部水道企業団職員労働組合</t>
  </si>
  <si>
    <t>茨城県職員労働組合連合</t>
  </si>
  <si>
    <t>水戸市職員組合</t>
  </si>
  <si>
    <t>日立市職員労働組合</t>
  </si>
  <si>
    <t>土浦市職員組合</t>
  </si>
  <si>
    <t>〇</t>
    <phoneticPr fontId="4"/>
  </si>
  <si>
    <t>高萩市役所職員組合</t>
  </si>
  <si>
    <t>北茨城市職員組合連合</t>
  </si>
  <si>
    <t>常陸太田市職員組合</t>
  </si>
  <si>
    <t>大子町職員組合</t>
  </si>
  <si>
    <t>常陸大宮市職員組合</t>
  </si>
  <si>
    <t>東海村職員組合</t>
  </si>
  <si>
    <t>行方市職員組合</t>
  </si>
  <si>
    <t>大洗町職員組合</t>
  </si>
  <si>
    <t>取手市職員組合</t>
  </si>
  <si>
    <t>ひたちなか市職員労働組合</t>
  </si>
  <si>
    <t>笠間市職員組合</t>
  </si>
  <si>
    <t>那珂市職員組合</t>
  </si>
  <si>
    <t>鹿嶋市職員組合</t>
  </si>
  <si>
    <t>鉾田市職員組合</t>
  </si>
  <si>
    <t>神栖市職員組合</t>
  </si>
  <si>
    <t>城里町職員組合</t>
  </si>
  <si>
    <t>龍ケ崎市職員労働組合</t>
  </si>
  <si>
    <t>守谷市職員組合</t>
  </si>
  <si>
    <t>かすみがうら市職員組合</t>
  </si>
  <si>
    <t>石岡市職員組合</t>
  </si>
  <si>
    <t>阿見町職員組合</t>
  </si>
  <si>
    <t>小美玉市職員組合</t>
  </si>
  <si>
    <t>茨城町職員労働組合</t>
  </si>
  <si>
    <t>美浦村職員組合</t>
  </si>
  <si>
    <t>河内町職員組合</t>
  </si>
  <si>
    <t>常陸太田市水道職員労働組合</t>
  </si>
  <si>
    <t>牛久市職員組合</t>
  </si>
  <si>
    <t>下妻市水道職員労働組合</t>
  </si>
  <si>
    <t>組合解散</t>
    <rPh sb="0" eb="2">
      <t>クミアイ</t>
    </rPh>
    <rPh sb="2" eb="4">
      <t>カイサン</t>
    </rPh>
    <phoneticPr fontId="4"/>
  </si>
  <si>
    <t>つくば市職員組合</t>
  </si>
  <si>
    <t>取手地方広域下水道組合職員組合</t>
  </si>
  <si>
    <t>茨城北農業共済事務組合職員組合</t>
  </si>
  <si>
    <t>取手競輪労働組合</t>
  </si>
  <si>
    <t>自治労茨城公共ユニオン</t>
    <phoneticPr fontId="4"/>
  </si>
  <si>
    <t>自治労水戸市下水道職員労働組合</t>
  </si>
  <si>
    <t>山梨県職員労働組合</t>
  </si>
  <si>
    <t>甲府市職員組合</t>
  </si>
  <si>
    <t>富士吉田市職員組合</t>
  </si>
  <si>
    <t>韮崎市職員組合</t>
  </si>
  <si>
    <t>大月市職員組合</t>
  </si>
  <si>
    <t>山梨市職員組合</t>
  </si>
  <si>
    <t>都留市職員組合</t>
  </si>
  <si>
    <t>甲州市職員組合</t>
  </si>
  <si>
    <t>笛吹市職員組合</t>
  </si>
  <si>
    <t>上野原市職員組合</t>
  </si>
  <si>
    <t>市川三郷町職員組合</t>
  </si>
  <si>
    <t>身延町職員組合</t>
  </si>
  <si>
    <t>中央市職員組合</t>
  </si>
  <si>
    <t>富士川町職員組合</t>
  </si>
  <si>
    <t>忍野村職員組合</t>
  </si>
  <si>
    <t>南アルプス市職員組合</t>
  </si>
  <si>
    <t>甲斐市職員組合</t>
  </si>
  <si>
    <t>昭和町職員組合</t>
  </si>
  <si>
    <t>早川町職員組合</t>
  </si>
  <si>
    <t>道志村職員組合</t>
  </si>
  <si>
    <t>丹波山村職員組合</t>
  </si>
  <si>
    <t>峡南広域行政組合情報センター職員組合</t>
  </si>
  <si>
    <t>峡南衛生労働組合</t>
  </si>
  <si>
    <t>大月都留広域労働組合</t>
  </si>
  <si>
    <t>富士吉田市外二ヶ村恩賜県有財産保護組合職員組合</t>
  </si>
  <si>
    <t>甲州市勝沼ぶどうの丘労働組合</t>
  </si>
  <si>
    <t>北杜市職員組合</t>
  </si>
  <si>
    <t>峡南医療センター労働組合</t>
  </si>
  <si>
    <t>長野県職員労働組合</t>
  </si>
  <si>
    <t>長野市職員労働組合
（松本市現業労）</t>
    <phoneticPr fontId="4"/>
  </si>
  <si>
    <t>松本市職員労働組合</t>
  </si>
  <si>
    <t>岡谷市職員労働組合</t>
  </si>
  <si>
    <t>飯田市職員労働組合</t>
  </si>
  <si>
    <t>諏訪市職員労働組合</t>
  </si>
  <si>
    <t>駒ケ根市職員労働組合</t>
  </si>
  <si>
    <t>伊那市職員労働組合</t>
  </si>
  <si>
    <t>大町市職員労働組合</t>
  </si>
  <si>
    <t>須坂市職員労働組合</t>
  </si>
  <si>
    <t>中野市職員労働組合</t>
  </si>
  <si>
    <t>飯山市職員労働組合</t>
  </si>
  <si>
    <t>小諸市職員労働組合</t>
  </si>
  <si>
    <t>茅野市職員労働組合</t>
  </si>
  <si>
    <t>安曇野市職員労働組合</t>
  </si>
  <si>
    <t>下諏訪町職員組合</t>
  </si>
  <si>
    <t>千曲市職員労働組合</t>
  </si>
  <si>
    <t>塩尻市職員労働組合</t>
  </si>
  <si>
    <t>富士見町職員労働組合</t>
  </si>
  <si>
    <t>豊丘村職員労働組合</t>
  </si>
  <si>
    <t>阿南町職員組合</t>
  </si>
  <si>
    <t>天龍村職員組合</t>
  </si>
  <si>
    <t>松川町職員組合</t>
  </si>
  <si>
    <t>喬木村職員組合</t>
  </si>
  <si>
    <t>泰阜村役場職員組合</t>
  </si>
  <si>
    <t>大鹿村役場職員組合</t>
  </si>
  <si>
    <t>高森町職員組合</t>
  </si>
  <si>
    <t>下條村役場職員組合</t>
  </si>
  <si>
    <t>飯綱町職員労働組合</t>
  </si>
  <si>
    <t>自治労佐久市職員労働組合</t>
  </si>
  <si>
    <t>信濃町職員労働組合</t>
  </si>
  <si>
    <t>山形村職員労働組合</t>
  </si>
  <si>
    <t>長和町職員労働組合</t>
  </si>
  <si>
    <t>青木村職員組合</t>
  </si>
  <si>
    <t>辰野町職員労働組合</t>
  </si>
  <si>
    <t>宮田村職員労働組合</t>
  </si>
  <si>
    <t>南箕輪村職員労働組合</t>
  </si>
  <si>
    <t>中川村職員労働組合</t>
  </si>
  <si>
    <t>東御市職員労働組合</t>
  </si>
  <si>
    <t>小海町職員労働組合</t>
  </si>
  <si>
    <t>立科町職員労働組合</t>
  </si>
  <si>
    <t>山ノ内町職員労働組合</t>
  </si>
  <si>
    <t>木曽町職員労働組合</t>
  </si>
  <si>
    <t>栄村職員労働組合</t>
  </si>
  <si>
    <t>箕輪町職員労働組合</t>
  </si>
  <si>
    <t>佐久穂町職員労働組合</t>
  </si>
  <si>
    <t>南木曽町職員労働組合</t>
  </si>
  <si>
    <t>川上村職員労働組合</t>
  </si>
  <si>
    <t>小川村職員組合</t>
  </si>
  <si>
    <t>松川村職員労働組合</t>
  </si>
  <si>
    <t>野沢温泉村職員労働組合</t>
  </si>
  <si>
    <t>木島平村職員労働組合</t>
  </si>
  <si>
    <t>木祖村職員労働組合</t>
  </si>
  <si>
    <t>白馬村職員労働組合</t>
  </si>
  <si>
    <t>上松町職員労働組合</t>
  </si>
  <si>
    <t>長野県企業局労働組合</t>
  </si>
  <si>
    <t>小谷村職員労働組合</t>
  </si>
  <si>
    <t>筑北村職員労働組合</t>
  </si>
  <si>
    <t>南牧村職員労働組合</t>
  </si>
  <si>
    <t>生坂村職員労働組合</t>
  </si>
  <si>
    <t>朝日村職員組合</t>
  </si>
  <si>
    <t>麻績村職員組合</t>
  </si>
  <si>
    <t>王滝村職員組合</t>
  </si>
  <si>
    <t>飯島町職員労働組合</t>
  </si>
  <si>
    <t>大桑村職員組合</t>
  </si>
  <si>
    <t>佐久穂町立千曲病院労働組合</t>
  </si>
  <si>
    <t>原村職員労働組合</t>
  </si>
  <si>
    <t>長野広域職員労働組合</t>
  </si>
  <si>
    <t>松塩地区広域施設組合職員労働組合</t>
  </si>
  <si>
    <t>北信広域連合職員労働組合</t>
  </si>
  <si>
    <t>木曽広域連合職員労働組合</t>
  </si>
  <si>
    <t>昭和伊南総合病院職員労働組合</t>
  </si>
  <si>
    <t>川西保健衛生施設組合職員労働組合</t>
  </si>
  <si>
    <t>長野市給食職員労働組合</t>
  </si>
  <si>
    <t>長野県上伊那広域水道用水企業団職員労働組合</t>
  </si>
  <si>
    <t>北アルプス広域連合職員労働組合</t>
  </si>
  <si>
    <t>市立大町総合病院職員労働組合</t>
  </si>
  <si>
    <t>松本市立病院職員労働組合</t>
  </si>
  <si>
    <t>自治労上田市職員労働組合</t>
  </si>
  <si>
    <t>伊那中央病院職員労働組合</t>
  </si>
  <si>
    <t>石川県職員労働組合</t>
  </si>
  <si>
    <t>金沢市役所職員組合</t>
  </si>
  <si>
    <t>金沢市従業員労働組合</t>
  </si>
  <si>
    <t>加賀市職員組合</t>
  </si>
  <si>
    <t>小松市職員組合</t>
  </si>
  <si>
    <t>羽咋市職員労働組合</t>
  </si>
  <si>
    <t>七尾市職員労働組合</t>
  </si>
  <si>
    <t>輪島市職員組合</t>
  </si>
  <si>
    <t>珠洲市職員組合</t>
  </si>
  <si>
    <t>能登町職員組合</t>
  </si>
  <si>
    <t>宝達志水町職員組合</t>
  </si>
  <si>
    <t>石川県企業局労働組合</t>
  </si>
  <si>
    <t>公立能登総合病院職員労働組合</t>
  </si>
  <si>
    <t>白山市職員組合</t>
  </si>
  <si>
    <t>羽咋広域職員労働組合</t>
  </si>
  <si>
    <t>公立松任石川中央病院労働組合</t>
  </si>
  <si>
    <t>市立小松総合病院職員組合</t>
  </si>
  <si>
    <t>野々市市職員労働組合</t>
  </si>
  <si>
    <t>公立つるぎ病院労働組合</t>
  </si>
  <si>
    <t>内灘町職員組合</t>
  </si>
  <si>
    <t>石川県立学校事務職員組合</t>
  </si>
  <si>
    <t>公立羽咋病院職員労働組合</t>
  </si>
  <si>
    <t>松任石川広域事務組合環境クリーンセンター労働組合</t>
  </si>
  <si>
    <t>かほく市職員組合</t>
  </si>
  <si>
    <t>金沢市立病院労働組合</t>
  </si>
  <si>
    <t>加賀市医療センター労働組合</t>
  </si>
  <si>
    <t>穴水町職員組合</t>
  </si>
  <si>
    <t>社会福祉法人　なごみの郷労働組合</t>
  </si>
  <si>
    <t>福井県庁職員組合</t>
  </si>
  <si>
    <t>福井県公営企業労働組合</t>
    <phoneticPr fontId="4"/>
  </si>
  <si>
    <t>自治労福井市職員労働組合</t>
    <phoneticPr fontId="4"/>
  </si>
  <si>
    <t>越前市職員組合</t>
    <phoneticPr fontId="4"/>
  </si>
  <si>
    <t>敦賀市職員労働組合</t>
    <phoneticPr fontId="4"/>
  </si>
  <si>
    <t>鯖江市職員労働組合</t>
    <phoneticPr fontId="4"/>
  </si>
  <si>
    <t>大野市職員労働組合</t>
    <phoneticPr fontId="4"/>
  </si>
  <si>
    <t>勝山市職員組合</t>
    <phoneticPr fontId="4"/>
  </si>
  <si>
    <t>あわら市職員組合</t>
    <phoneticPr fontId="4"/>
  </si>
  <si>
    <t>坂井市職員組合</t>
    <phoneticPr fontId="4"/>
  </si>
  <si>
    <t>小浜市職員組合</t>
    <phoneticPr fontId="4"/>
  </si>
  <si>
    <t>越前市公民館職員組合</t>
  </si>
  <si>
    <t>福井県公共サービスユニオン</t>
  </si>
  <si>
    <t>鯖江市公民館職員労働組合</t>
  </si>
  <si>
    <t>福井競輪労働組合</t>
  </si>
  <si>
    <t>福井県丹南広域組合職員組合</t>
  </si>
  <si>
    <t>坂井市会計年度任用職員労働組合</t>
  </si>
  <si>
    <t>越前市会計年度任用職員組合</t>
  </si>
  <si>
    <t>福井市会計年度任用職員労働組合</t>
  </si>
  <si>
    <t>三国競艇従業員労働組合</t>
  </si>
  <si>
    <t>福井市公営企業労働組合</t>
    <rPh sb="0" eb="3">
      <t>フクイシ</t>
    </rPh>
    <rPh sb="3" eb="7">
      <t>コウエイキギョウ</t>
    </rPh>
    <rPh sb="7" eb="11">
      <t>ロウドウクミアイ</t>
    </rPh>
    <phoneticPr fontId="4"/>
  </si>
  <si>
    <t>静岡県職労連合・静岡県職員組合</t>
  </si>
  <si>
    <t>沼津市職員労働組合連合会</t>
  </si>
  <si>
    <t>三島市職員労働組合連合会</t>
  </si>
  <si>
    <t>磐田市役所職員組合</t>
  </si>
  <si>
    <t>藤枝市職員労働組合連合会</t>
  </si>
  <si>
    <t>掛川市職員組合</t>
  </si>
  <si>
    <t>焼津市職員組合</t>
  </si>
  <si>
    <t>富士宮市職員組合</t>
  </si>
  <si>
    <t>浜松市水道労働組合</t>
  </si>
  <si>
    <t>袋井市職員組合</t>
  </si>
  <si>
    <t>森町職員組合</t>
  </si>
  <si>
    <t>南伊豆町職員組合</t>
  </si>
  <si>
    <t>西伊豆町職員組合</t>
  </si>
  <si>
    <t>松崎町職員組合</t>
  </si>
  <si>
    <t>富士市職員組合</t>
  </si>
  <si>
    <t>東伊豆町職員組合</t>
  </si>
  <si>
    <t>裾野市職員組合</t>
  </si>
  <si>
    <t>菊川市職員組合</t>
  </si>
  <si>
    <t>浜松市職員労働組合</t>
  </si>
  <si>
    <t>自治労静岡地域公共サービスユニオン</t>
  </si>
  <si>
    <t>自治労静岡福祉ユニオン</t>
  </si>
  <si>
    <t>静岡競輪労働組合</t>
  </si>
  <si>
    <t>伊東競輪労働組合</t>
  </si>
  <si>
    <t>富士宮市水道労働組合</t>
  </si>
  <si>
    <t>中東遠総合医療センター職員労働組合</t>
  </si>
  <si>
    <t>静岡県職労連合・静岡県立静岡がんセンター労働組合</t>
  </si>
  <si>
    <t>焼津市立総合病院職員労働組合</t>
  </si>
  <si>
    <t>藤枝市病院事業労働組合</t>
  </si>
  <si>
    <t>東伊豆町水道事業労働組合</t>
  </si>
  <si>
    <t>富士市上下水道企業職員労働組合</t>
  </si>
  <si>
    <t>裾野市職員組合裾野市上下水道労働組合</t>
  </si>
  <si>
    <t>いなべ市職員労働組合</t>
  </si>
  <si>
    <t>自治労四日市労働組合</t>
  </si>
  <si>
    <t>鈴鹿市職員労働組合</t>
  </si>
  <si>
    <t>津市水道労働組合</t>
  </si>
  <si>
    <t>今後交渉を予定</t>
  </si>
  <si>
    <t>松阪市職員組合</t>
  </si>
  <si>
    <t>自治労伊勢市職員労働組合</t>
  </si>
  <si>
    <t>鳥羽市役所職員組合</t>
  </si>
  <si>
    <t>継続協議で妥結していない</t>
  </si>
  <si>
    <t>自治労伊賀市職員労働組合</t>
  </si>
  <si>
    <t>名張市職員労働組合</t>
  </si>
  <si>
    <t>木曽岬町職員組合</t>
  </si>
  <si>
    <t>東員町職員組合</t>
  </si>
  <si>
    <t>川越町職員組合</t>
  </si>
  <si>
    <t>明和町職員労働組合</t>
  </si>
  <si>
    <t>多気町職員組合</t>
  </si>
  <si>
    <t>大台町職員組合</t>
  </si>
  <si>
    <t>紀北町職員組合</t>
  </si>
  <si>
    <t>御浜町職員組合</t>
  </si>
  <si>
    <t>紀宝町職員労働組合</t>
  </si>
  <si>
    <t>伊賀市立上野総合市民病院職員組合</t>
  </si>
  <si>
    <t>京都市学校職員労働組合</t>
  </si>
  <si>
    <t>京都市学校給食職員労働組合</t>
  </si>
  <si>
    <t>京田辺市職員組合</t>
  </si>
  <si>
    <t>井手町職員組合</t>
  </si>
  <si>
    <t>八幡市職員労働組合</t>
  </si>
  <si>
    <t>木津川市職員組合</t>
  </si>
  <si>
    <t>久御山町職員組合</t>
  </si>
  <si>
    <t>城南衛生管理組合労働組合</t>
  </si>
  <si>
    <t>笠置町職員組合</t>
  </si>
  <si>
    <t>宇治田原町職員組合</t>
  </si>
  <si>
    <t>自治労京都市職員労働組合</t>
  </si>
  <si>
    <t>自治労城陽市職員組合</t>
  </si>
  <si>
    <t>自治労京都府関係職員労働組合</t>
  </si>
  <si>
    <t>福知山市役所職員労働組合</t>
  </si>
  <si>
    <t>自治労京丹後市職員組合</t>
  </si>
  <si>
    <t>福知山市公営企業労働組合</t>
  </si>
  <si>
    <t>福知山市民病院職員労働組合</t>
  </si>
  <si>
    <t>宇治市学童保育指導員労働組合</t>
  </si>
  <si>
    <t>亀岡市水道職員労働組合</t>
  </si>
  <si>
    <t>京都交通労働組合</t>
  </si>
  <si>
    <t>奈良市従業員組合</t>
  </si>
  <si>
    <t>大和高田市職員組合</t>
  </si>
  <si>
    <t>生駒市職員労働組合</t>
  </si>
  <si>
    <t>橿原市職員労働組合</t>
  </si>
  <si>
    <t>五條市職員組合</t>
  </si>
  <si>
    <t>御所市職員労働組合</t>
  </si>
  <si>
    <t>天理市職員組合</t>
  </si>
  <si>
    <t>桜井市職員組合</t>
  </si>
  <si>
    <t>宇陀市職員労働組合</t>
  </si>
  <si>
    <t>曽爾村職員組合</t>
  </si>
  <si>
    <t>御杖村職員組合</t>
  </si>
  <si>
    <t>高取町職員労働組合</t>
  </si>
  <si>
    <t>葛城市従業員労働組合</t>
  </si>
  <si>
    <t>平群町職員労働組合</t>
  </si>
  <si>
    <t>兵庫県職員労働組合</t>
  </si>
  <si>
    <t>神戸市職員労働組合</t>
  </si>
  <si>
    <t>神戸市従業員労働組合</t>
  </si>
  <si>
    <t>尼崎市職員労働組合</t>
  </si>
  <si>
    <t>西宮市水道労働組合</t>
  </si>
  <si>
    <t>伊丹市職員労働組合</t>
  </si>
  <si>
    <t>芦屋市水道労働組合</t>
  </si>
  <si>
    <t>宝塚市職員労働組合</t>
  </si>
  <si>
    <t>三田市職員労働組合</t>
  </si>
  <si>
    <t>明石市職員労働組合</t>
  </si>
  <si>
    <t>明石市立市民病院労働組合</t>
  </si>
  <si>
    <t>加古川市職員労働組合</t>
  </si>
  <si>
    <t>三木市職員組合</t>
  </si>
  <si>
    <t>小野市職員組合</t>
  </si>
  <si>
    <t>西脇市労働組合連合</t>
  </si>
  <si>
    <t>自治労洲本市職員労働組合</t>
  </si>
  <si>
    <t>姫路市職員組合</t>
  </si>
  <si>
    <t>姫路市水道労働組合</t>
  </si>
  <si>
    <t>たつの市自治団体労働組合連合会</t>
  </si>
  <si>
    <t>相生市職員労働組合連合会</t>
  </si>
  <si>
    <t>赤穂市自治団体労働組合連合会</t>
  </si>
  <si>
    <t>豊岡市職員労働組合</t>
  </si>
  <si>
    <t>伊丹市水道労働組合</t>
  </si>
  <si>
    <t>姫路市従業員労働組合</t>
  </si>
  <si>
    <t>公立豊岡病院組合労働組合</t>
  </si>
  <si>
    <t>市立伊丹病院労働組合</t>
  </si>
  <si>
    <t>高砂市職員組合</t>
  </si>
  <si>
    <t>尼崎市水道労働組合</t>
  </si>
  <si>
    <t>加西市職員組合</t>
  </si>
  <si>
    <t>加東市労働組合連合</t>
  </si>
  <si>
    <t>多可町職員組合</t>
  </si>
  <si>
    <t>稲美町職員組合</t>
  </si>
  <si>
    <t>播磨町職員組合</t>
  </si>
  <si>
    <t>市川町職員組合</t>
  </si>
  <si>
    <t>福崎町職員組合</t>
  </si>
  <si>
    <t>神河町職員組合</t>
  </si>
  <si>
    <t>上郡町職員組合</t>
  </si>
  <si>
    <t>佐用町職員組合</t>
  </si>
  <si>
    <t>宍粟市職員労働組合</t>
  </si>
  <si>
    <t>養父市職員労働組合</t>
  </si>
  <si>
    <t>朝来市職員労働組合</t>
  </si>
  <si>
    <t>香美町職員組合</t>
  </si>
  <si>
    <t>新温泉町職員労働組合</t>
  </si>
  <si>
    <t>丹波市職員労働組合</t>
  </si>
  <si>
    <t>丹波篠山市職員労働組合</t>
  </si>
  <si>
    <t>南あわじ市職員労働組合</t>
  </si>
  <si>
    <t>淡路市職員労働組合</t>
  </si>
  <si>
    <t>猪名川町職員組合</t>
  </si>
  <si>
    <t>明石市非常勤給食調理員労働組合</t>
  </si>
  <si>
    <t>芦屋市留守家庭児童会指導員労働組合</t>
  </si>
  <si>
    <t>尼崎市嘱託職員労働組合</t>
  </si>
  <si>
    <t>明石市水道労働組合</t>
  </si>
  <si>
    <t>佐用ひまわり職員労働組合</t>
  </si>
  <si>
    <t>自治労川西市職員労働組合</t>
  </si>
  <si>
    <t>芦屋市嘱託職員ユニオン</t>
  </si>
  <si>
    <t>宝塚市会計年度任用職員労働組合</t>
  </si>
  <si>
    <t>尼崎競艇労働組合</t>
  </si>
  <si>
    <t>阪神公営競走労働組合</t>
  </si>
  <si>
    <t>公立八鹿病院職員組合</t>
  </si>
  <si>
    <t>公立神崎総合病院職員組合</t>
  </si>
  <si>
    <t>加東市臨時・嘱託等職員労働組合</t>
  </si>
  <si>
    <t>自治労丹波市臨時・非常勤職員労働組合</t>
  </si>
  <si>
    <t>姫路市関連北部労働組合</t>
  </si>
  <si>
    <t>新温泉町臨時等職員労働組合</t>
  </si>
  <si>
    <t>たつの市臨時・嘱託等職員労働組合</t>
  </si>
  <si>
    <t>自治労芦屋市臨時職員労働組合</t>
  </si>
  <si>
    <t>養父市臨時・嘱託等職員労働組合</t>
  </si>
  <si>
    <t>猪名川町臨時・嘱託等職員労働組合</t>
  </si>
  <si>
    <t>淡路広域水道企業団職員労働組合</t>
  </si>
  <si>
    <t>明石市保育所臨時職員労働組合</t>
  </si>
  <si>
    <t>伊丹交通労働組合</t>
  </si>
  <si>
    <t>神戸交通労働組合</t>
  </si>
  <si>
    <t>南但広域行政事務組合労働組合</t>
  </si>
  <si>
    <t>北播磨総合医療センター職員ユニオン</t>
  </si>
  <si>
    <t>伊丹市立児童くらぶ指導員等労働組合</t>
  </si>
  <si>
    <t>加西クローバー労働組合</t>
    <phoneticPr fontId="4"/>
  </si>
  <si>
    <t>尼崎市社会福祉協議会労働組合</t>
  </si>
  <si>
    <t>兵庫県社会福祉協議会・兵庫県共同募金会労働組合</t>
  </si>
  <si>
    <t>岡山県関係職員労働組合連合</t>
  </si>
  <si>
    <t>岡山県企業局労働組合</t>
  </si>
  <si>
    <t>岡山市現業労働組合</t>
  </si>
  <si>
    <t>○
時間外集会
機関紙・ビラ配布</t>
  </si>
  <si>
    <t>津山市職員労働組合</t>
  </si>
  <si>
    <t>総社市職員組合</t>
  </si>
  <si>
    <t>○
時間外集会</t>
  </si>
  <si>
    <t>真庭市職員労働組合</t>
  </si>
  <si>
    <t>自治労美咲町職員労働組合</t>
  </si>
  <si>
    <t xml:space="preserve">○
時間外集会
</t>
  </si>
  <si>
    <t>自治労美作市職員労働組合</t>
  </si>
  <si>
    <t>自治労新見市職員組合</t>
  </si>
  <si>
    <t>早島町職員組合</t>
  </si>
  <si>
    <t>自治労倉敷市職員組合</t>
  </si>
  <si>
    <t>自治労鏡野町職員組合</t>
  </si>
  <si>
    <t>社協労組なので</t>
  </si>
  <si>
    <t>浅口市職員組合</t>
  </si>
  <si>
    <t>奈義町職員組合</t>
  </si>
  <si>
    <t>久米南町職員組合</t>
  </si>
  <si>
    <t>新庄村職員組合</t>
  </si>
  <si>
    <t>岡山県学校事務職員労働組合</t>
  </si>
  <si>
    <t>岡山県中部環境施設組合職員労働組合</t>
  </si>
  <si>
    <t>岡山市園務員職員組合</t>
  </si>
  <si>
    <t>岡山県広域水道企業団職員労働組合</t>
  </si>
  <si>
    <t>美咲町社会福祉協議会職員労働組合</t>
    <phoneticPr fontId="4"/>
  </si>
  <si>
    <t>井原市民病院職員労働組合</t>
  </si>
  <si>
    <t>鏡野町社会福祉協議会職員労働組合</t>
    <phoneticPr fontId="4"/>
  </si>
  <si>
    <t>岡山県市町村職員共済組合職員組合</t>
    <phoneticPr fontId="4"/>
  </si>
  <si>
    <t>自治労広島県職員連合労働組合</t>
  </si>
  <si>
    <t>自治労広島市労働組合</t>
  </si>
  <si>
    <t>呉市職員労働組合</t>
  </si>
  <si>
    <t>現〇
公×</t>
  </si>
  <si>
    <t>三原市職員労働組合</t>
  </si>
  <si>
    <t>尾道市職員労働組合</t>
  </si>
  <si>
    <t>自治労福山市職員労働組合連合会</t>
  </si>
  <si>
    <t>大竹市職員労働組合</t>
  </si>
  <si>
    <t>竹原市職員労働組合</t>
  </si>
  <si>
    <t>三次市職員労働組合</t>
  </si>
  <si>
    <t>自治労庄原市職員労働組合</t>
  </si>
  <si>
    <t>世羅町職員労働組合</t>
  </si>
  <si>
    <t>安芸高田市職員労働組合</t>
  </si>
  <si>
    <t>大崎上島町職員労働組合</t>
  </si>
  <si>
    <t>自治労はつかいちユニオン</t>
  </si>
  <si>
    <t>神石高原町職員労働組合</t>
  </si>
  <si>
    <t>北広島町職員労働組合</t>
  </si>
  <si>
    <t>安芸太田町職員労働組合</t>
  </si>
  <si>
    <t>府中町職員労働組合</t>
  </si>
  <si>
    <t>自治労江田島市職員労働組合</t>
  </si>
  <si>
    <t>東広島市職員労働組合</t>
  </si>
  <si>
    <t>世羅中央病院職員労働組合</t>
  </si>
  <si>
    <t>熊野町職員労働組合</t>
  </si>
  <si>
    <t>広島競輪労働組合</t>
  </si>
  <si>
    <t>宮島競艇労働組合</t>
  </si>
  <si>
    <t>ＷＩＮＳ広島労働組合</t>
  </si>
  <si>
    <t>自治労安芸太田町病院職員労働組合</t>
  </si>
  <si>
    <t>宮島競艇施行組合職員労働組合</t>
  </si>
  <si>
    <t>香川県職員連合労働組合</t>
  </si>
  <si>
    <t>丸亀市職員労働組合</t>
  </si>
  <si>
    <t>善通寺市職員組合</t>
  </si>
  <si>
    <t>坂出市職員連合労働組合</t>
  </si>
  <si>
    <t>観音寺市職員労働組合</t>
  </si>
  <si>
    <t>小豆島町職員組合</t>
  </si>
  <si>
    <t>土庄町職員組合</t>
  </si>
  <si>
    <t>宇多津町職員組合</t>
  </si>
  <si>
    <t>琴平町職員組合</t>
  </si>
  <si>
    <t>三豊市職員労働組合</t>
  </si>
  <si>
    <t>まんのう町職員組合</t>
  </si>
  <si>
    <t>綾川町職員労働組合</t>
  </si>
  <si>
    <t>さぬき市職員連合労働組合</t>
  </si>
  <si>
    <t>多度津町職員組合</t>
  </si>
  <si>
    <t>直島町職員組合</t>
  </si>
  <si>
    <t>東かがわ市職員労働組合</t>
  </si>
  <si>
    <t>高松市職員連合労働組合</t>
  </si>
  <si>
    <t>坂出市教育委員会従業員労働組合</t>
  </si>
  <si>
    <t>自治労香川ユニオン</t>
  </si>
  <si>
    <t>丸亀市給食センター臨時職員労働組合</t>
  </si>
  <si>
    <t>香川町環境センター臨時職員労働組合</t>
  </si>
  <si>
    <t>善通寺市立保育所臨時職員労働組合</t>
  </si>
  <si>
    <t>高松市非常勤職員労働組合</t>
  </si>
  <si>
    <t>丸亀市立保育所臨時職員労働組合</t>
  </si>
  <si>
    <t>さざんか荘職員労働組合</t>
  </si>
  <si>
    <t>みとよ市現業ユニオン</t>
  </si>
  <si>
    <t>三木町職員労働組合</t>
  </si>
  <si>
    <t>永康病院ユニオン</t>
  </si>
  <si>
    <t>みとよ市保育所ユニオン</t>
  </si>
  <si>
    <t>自治労津野町職員労働組合</t>
  </si>
  <si>
    <t>高吾北広域町村事務組合職員労働組合</t>
  </si>
  <si>
    <t>高知医療センター労働組合</t>
  </si>
  <si>
    <t>高知競輪競馬労働組合</t>
  </si>
  <si>
    <t>須崎市民間保育所職員労働組合</t>
    <phoneticPr fontId="4"/>
  </si>
  <si>
    <t>仁淀川町職員労働組合</t>
  </si>
  <si>
    <t>高知市放課後児童支援員労働組合</t>
  </si>
  <si>
    <t>日高村職員労働組合</t>
  </si>
  <si>
    <t>馬路村職員労働組合</t>
  </si>
  <si>
    <t>仁淀川下流衛生事務組合職員労働組合</t>
  </si>
  <si>
    <t>南国市職員労働組合</t>
  </si>
  <si>
    <t>宿毛市清掃職員労働組合</t>
    <phoneticPr fontId="4"/>
  </si>
  <si>
    <t>宿毛市職員労働組合</t>
  </si>
  <si>
    <t>黒潮町職員労働組合</t>
  </si>
  <si>
    <t>中土佐町職員労働組合</t>
  </si>
  <si>
    <t>いの町職員労働組合</t>
  </si>
  <si>
    <t>香南市職員労働組合</t>
  </si>
  <si>
    <t>土佐清水市職員労働組合</t>
  </si>
  <si>
    <t>須崎市職員労働組合</t>
  </si>
  <si>
    <t>土佐市職員労働組合</t>
  </si>
  <si>
    <t>高知市職員労働組合</t>
  </si>
  <si>
    <t>高知県職員連合労働組合</t>
  </si>
  <si>
    <t>鹿児島県関係職員労働組合</t>
  </si>
  <si>
    <t>鹿児島市職員労働組合</t>
  </si>
  <si>
    <t>伊佐市職員労働組合</t>
  </si>
  <si>
    <t>阿久根市職員労働組合</t>
  </si>
  <si>
    <t>薩摩川内市職員労働組合</t>
  </si>
  <si>
    <t>枕崎市役所職員労働組合</t>
  </si>
  <si>
    <t>垂水市職員労働組合</t>
  </si>
  <si>
    <t>西之表市職員労働組合</t>
  </si>
  <si>
    <t>さつま町職員組合</t>
  </si>
  <si>
    <t>南九州市職員労働組合</t>
  </si>
  <si>
    <t>姶良市職員労働組合</t>
  </si>
  <si>
    <t>知名町職員労働組合</t>
  </si>
  <si>
    <t>瀬戸内町職員組合</t>
  </si>
  <si>
    <t>徳之島町職員組合</t>
  </si>
  <si>
    <t>龍郷町職員組合</t>
  </si>
  <si>
    <t>大和村職員労働組合</t>
  </si>
  <si>
    <t>伊仙町職員組合</t>
  </si>
  <si>
    <t>天城町職員組合</t>
  </si>
  <si>
    <t>南種子町職員労働組合</t>
  </si>
  <si>
    <t>中種子町役場職員組合</t>
  </si>
  <si>
    <t>屋久島町職員労働組合</t>
  </si>
  <si>
    <t>東串良町役場職員組合</t>
  </si>
  <si>
    <t>南大隅町職員組合</t>
  </si>
  <si>
    <t>宇検村職員組合</t>
  </si>
  <si>
    <t>喜界町職員組合</t>
  </si>
  <si>
    <t>鹿児島市桜島フェリー船員労働組合</t>
  </si>
  <si>
    <t>大崎町職員組合</t>
  </si>
  <si>
    <t>十島村職員組合</t>
  </si>
  <si>
    <t>日置市職員労働組合</t>
  </si>
  <si>
    <t>鹿児島市船舶局職員労働組合</t>
  </si>
  <si>
    <t>湧水町職員労働組合</t>
  </si>
  <si>
    <t>曽於市職員組合</t>
  </si>
  <si>
    <t>錦江町職員組合</t>
  </si>
  <si>
    <t>いちき串木野市職員労働組合</t>
  </si>
  <si>
    <t>南さつま市職員労働組合</t>
  </si>
  <si>
    <t>肝付町職員組合</t>
  </si>
  <si>
    <t>霧島市職員労働組合</t>
  </si>
  <si>
    <t>志布志市職員労働組合</t>
  </si>
  <si>
    <t>指宿市職員労働組合</t>
  </si>
  <si>
    <t>鹿屋市職員労働組合</t>
  </si>
  <si>
    <t>霧島市上下水道労働組合</t>
  </si>
  <si>
    <t>出水市職員等労働組合連合会</t>
  </si>
  <si>
    <t>長島町職員労働組合</t>
  </si>
  <si>
    <t>奄美市職員労働組合</t>
  </si>
  <si>
    <t>自治労いちき串木野市嘱託職員等労働組合</t>
  </si>
  <si>
    <t>鹿児島交通労働組合</t>
  </si>
  <si>
    <t>自治労熊本県職員連合労働組合</t>
  </si>
  <si>
    <t>熊本市役所職員組合</t>
  </si>
  <si>
    <t>荒尾市職員連合労働組合</t>
  </si>
  <si>
    <t>玉名市職員組合</t>
  </si>
  <si>
    <t>人吉市役所職員組合</t>
  </si>
  <si>
    <t>水俣市職員労働組合連合会</t>
  </si>
  <si>
    <t>山鹿市職員連合労働組合</t>
  </si>
  <si>
    <t>天草市職員連合労働組合</t>
  </si>
  <si>
    <t>菊池市役所職員労働組合</t>
  </si>
  <si>
    <t>芦北町自治職員労働組合</t>
  </si>
  <si>
    <t>あさぎり町役場職員組合</t>
  </si>
  <si>
    <t>大津町役場職員組合</t>
  </si>
  <si>
    <t>阿蘇市職員連合労働組合</t>
  </si>
  <si>
    <t>上天草市職員組合</t>
  </si>
  <si>
    <t>苓北町職員組合</t>
  </si>
  <si>
    <t>南関町職員組合</t>
  </si>
  <si>
    <t>湯前町職員組合</t>
  </si>
  <si>
    <t>津奈木町職員組合</t>
  </si>
  <si>
    <t>玉東町職員組合</t>
  </si>
  <si>
    <t>錦町職員組合</t>
  </si>
  <si>
    <t>西原村役場職員組合</t>
  </si>
  <si>
    <t>五木村職員組合</t>
  </si>
  <si>
    <t>相良村職員組合</t>
  </si>
  <si>
    <t>菊陽町職員組合</t>
  </si>
  <si>
    <t>和水町職員連合労働組合</t>
    <rPh sb="5" eb="7">
      <t>レンゴウ</t>
    </rPh>
    <rPh sb="7" eb="11">
      <t>ロウドウクミアイ</t>
    </rPh>
    <phoneticPr fontId="4"/>
  </si>
  <si>
    <t>山都町職員組合</t>
  </si>
  <si>
    <t>益城町役場職員組合</t>
  </si>
  <si>
    <t>御船町役場職員組合</t>
  </si>
  <si>
    <t>合志市職員組合</t>
  </si>
  <si>
    <t>南小国町職員組合</t>
  </si>
  <si>
    <t>南阿蘇村職員組合</t>
  </si>
  <si>
    <t>八代市職員労働組合</t>
  </si>
  <si>
    <t>宇城市職員労働組合</t>
  </si>
  <si>
    <t>公立多良木病院労働組合</t>
  </si>
  <si>
    <t>産山村職員組合</t>
  </si>
  <si>
    <t>氷川町役場職員組合</t>
  </si>
  <si>
    <t>宇土市職員組合</t>
  </si>
  <si>
    <t>多良木町役場職員組合</t>
  </si>
  <si>
    <t>山江村役場職員組合</t>
  </si>
  <si>
    <t>阿蘇広域行政職員組合</t>
  </si>
  <si>
    <t>宇城広域連合職員労働組合</t>
  </si>
  <si>
    <t>人吉球磨広域行政組合労働組合</t>
  </si>
  <si>
    <t>自治労熊本県本部社会福祉労働組合</t>
  </si>
  <si>
    <t>御船地区衛生施設組合職員労働組合</t>
  </si>
  <si>
    <t>益城・嘉島・西原環境衛生施設組合職員労働組合</t>
  </si>
  <si>
    <t>御船町甲佐町衛生施設組合職員労働組合</t>
  </si>
  <si>
    <t>上天草衛生施設組合職員労働組合</t>
  </si>
  <si>
    <t>上天草市立上天草総合病院労働組合</t>
  </si>
  <si>
    <t>小国町職員組合</t>
  </si>
  <si>
    <t>自治労公立玉名中央病院労働組合</t>
  </si>
  <si>
    <t>熊本市交通局労働組合</t>
  </si>
  <si>
    <t>自治労球磨村役場職員組合</t>
  </si>
  <si>
    <t>熊本市学校事務労働組合</t>
  </si>
  <si>
    <t>栃木県職員労働組合</t>
  </si>
  <si>
    <t>足利市職員労働組合</t>
  </si>
  <si>
    <t>那須町職員組合</t>
  </si>
  <si>
    <t>小山市職員労働組合</t>
  </si>
  <si>
    <t>塩谷町職員労働組合</t>
  </si>
  <si>
    <t>自治労栃木県本部大田原市職員組合</t>
  </si>
  <si>
    <t>鹿沼市職員労働組合</t>
  </si>
  <si>
    <t>栃木市職員労働組合</t>
  </si>
  <si>
    <t>日光市職員労働組合</t>
  </si>
  <si>
    <t>栃木県企業局労働組合</t>
  </si>
  <si>
    <t>那須烏山市職員労働組合</t>
  </si>
  <si>
    <t>自治労栃木県本部那珂川町職員労働組合</t>
  </si>
  <si>
    <t>さくら市職員ユニオン</t>
  </si>
  <si>
    <t>自治労栃木県本部那須塩原市職員労働組合</t>
  </si>
  <si>
    <t>自治労佐野市職員労働組合</t>
  </si>
  <si>
    <t>宇都宮市職員労働組合</t>
  </si>
  <si>
    <t>上三川町職員労働組合</t>
  </si>
  <si>
    <t>真岡市職員労働組合</t>
  </si>
  <si>
    <t>益子町職員労働組合</t>
  </si>
  <si>
    <t>自治労栃木県本部野木町職員労働組合</t>
  </si>
  <si>
    <t>下野市職員労働組合</t>
  </si>
  <si>
    <t>茂木町職員組合</t>
  </si>
  <si>
    <t>芳賀町職員労働組合</t>
  </si>
  <si>
    <t>市貝町職員労働組合</t>
  </si>
  <si>
    <t>千葉市職員労働組合</t>
  </si>
  <si>
    <t>我孫子市職員組合</t>
  </si>
  <si>
    <t>鎌ケ谷市職員組合</t>
  </si>
  <si>
    <t>神崎町職員労働組合</t>
  </si>
  <si>
    <t>芝山町職員組合</t>
  </si>
  <si>
    <t>香取市職員組合</t>
  </si>
  <si>
    <t>茂原市役所職員組合</t>
  </si>
  <si>
    <t>柏現業労働組合</t>
  </si>
  <si>
    <t>流山市職員組合</t>
  </si>
  <si>
    <t>自治労銚子市役所職員労働組合</t>
  </si>
  <si>
    <t>自治労松戸市職員組合</t>
  </si>
  <si>
    <t>市川市職員組合</t>
  </si>
  <si>
    <t>クリーンセンター職員労働組合</t>
  </si>
  <si>
    <t>柏市役所職員組合</t>
  </si>
  <si>
    <t>千葉県同和対策委託推進員組合</t>
  </si>
  <si>
    <t>千葉市保育所等会計年度任用職員労働組合</t>
  </si>
  <si>
    <t>自治労松戸市短時間保育職員組合</t>
  </si>
  <si>
    <t>柏市水道労働組合</t>
  </si>
  <si>
    <t>我孫子市学童保育指導員組合</t>
  </si>
  <si>
    <t>松戸競輪労働組合</t>
  </si>
  <si>
    <t>自治労千葉県本部書記協議会</t>
  </si>
  <si>
    <t>市川市会計年度任用職員労働組合</t>
  </si>
  <si>
    <t>千葉市病院局非常勤職員ユニオン</t>
  </si>
  <si>
    <t>岐阜市職員労働組合</t>
  </si>
  <si>
    <t>大垣市役所職員労働組合連合会</t>
  </si>
  <si>
    <t>多治見市職員労働組合連合会</t>
  </si>
  <si>
    <t>関市職員労働組合連合会</t>
  </si>
  <si>
    <t>中津川市職員組合</t>
  </si>
  <si>
    <t>恵那市職員労働組合</t>
  </si>
  <si>
    <t>瑞浪市職員労働組合連合会</t>
  </si>
  <si>
    <t>美濃市職員組合</t>
  </si>
  <si>
    <t>高山市職員労働組合連合会</t>
  </si>
  <si>
    <t>土岐市職員労働組合連合会</t>
  </si>
  <si>
    <t>郡上市職員組合</t>
  </si>
  <si>
    <t>各務原市職員労働組合連合会</t>
  </si>
  <si>
    <t>岐阜県職員組合</t>
  </si>
  <si>
    <t>輪之内町職員組合</t>
  </si>
  <si>
    <t>下呂市職員組合</t>
  </si>
  <si>
    <t>垂井町職員組合</t>
  </si>
  <si>
    <t>岐阜県町村会職員労働組合</t>
  </si>
  <si>
    <t>岐阜市学校給食労働組合</t>
  </si>
  <si>
    <t>各務原市嘱託職員労働組合</t>
  </si>
  <si>
    <t>岐阜市嘱託員等公共ユニオン</t>
  </si>
  <si>
    <t>羽島市民病院職員労働組合</t>
  </si>
  <si>
    <t>岐阜市民病院パル職員労働組合</t>
  </si>
  <si>
    <t>岐阜市民病院労働組合</t>
  </si>
  <si>
    <t>各務原市会計年度任用職員労働組合</t>
  </si>
  <si>
    <t>岐阜県立病院労働組合</t>
  </si>
  <si>
    <t>○</t>
    <phoneticPr fontId="3"/>
  </si>
  <si>
    <t>×</t>
    <phoneticPr fontId="3"/>
  </si>
  <si>
    <t>岡山県市町村職員共済組合職員組合</t>
  </si>
  <si>
    <t>×</t>
    <phoneticPr fontId="3"/>
  </si>
  <si>
    <t>○</t>
    <phoneticPr fontId="3"/>
  </si>
  <si>
    <t>自治労山形県職員連合労働組合</t>
  </si>
  <si>
    <t>山形市役所職員労働組合</t>
  </si>
  <si>
    <t>酒田市職員労働組合</t>
  </si>
  <si>
    <t>米沢市職員労働組合</t>
  </si>
  <si>
    <t>鶴岡市職員労働組合</t>
  </si>
  <si>
    <t>新庄市職員労働組合</t>
  </si>
  <si>
    <t>寒河江市職員労働組合</t>
  </si>
  <si>
    <t>村山市職員労働組合</t>
  </si>
  <si>
    <t>上山市職員労働組合</t>
  </si>
  <si>
    <t>長井市職員労働組合</t>
  </si>
  <si>
    <t>天童市職員連合労働組合</t>
  </si>
  <si>
    <t>東根市職員労働組合</t>
  </si>
  <si>
    <t>飯豊町職員労働組合</t>
  </si>
  <si>
    <t>中山町職員労働組合</t>
  </si>
  <si>
    <t>山辺町職員労働組合</t>
  </si>
  <si>
    <t>高畠町職員労働組合</t>
  </si>
  <si>
    <t>庄内町職員労働組合</t>
  </si>
  <si>
    <t>遊佐町職員労働組合</t>
  </si>
  <si>
    <t>三川町職員労働組合</t>
  </si>
  <si>
    <t>戸沢村職員労働組合</t>
  </si>
  <si>
    <t>置賜総合病院職員労働組合</t>
  </si>
  <si>
    <t>白鷹町役場職員労働組合</t>
  </si>
  <si>
    <t>舟形町役場職員労働組合</t>
  </si>
  <si>
    <t>尾花沢市職員労働組合</t>
  </si>
  <si>
    <t>最上町職員労働組合</t>
  </si>
  <si>
    <t>公立高畠病院職員労働組合</t>
  </si>
  <si>
    <t>大石田町職員労働組合</t>
  </si>
  <si>
    <t>西川町職員労働組合</t>
  </si>
  <si>
    <t>南陽市職員労働組合</t>
  </si>
  <si>
    <t>酒田市水道労働組合</t>
  </si>
  <si>
    <t>川西町職員労働組合</t>
  </si>
  <si>
    <t>鮭川村職員労働組合</t>
  </si>
  <si>
    <t>河北町職員組合</t>
  </si>
  <si>
    <t>朝日町職員労働組合</t>
  </si>
  <si>
    <t>大江町職員労働組合</t>
  </si>
  <si>
    <t>金山町職員労働組合</t>
  </si>
  <si>
    <t>真室川町職員労働組合</t>
  </si>
  <si>
    <t>置賜広域行政事務組合職員労働組合</t>
  </si>
  <si>
    <t>東根市外二市一町共立衛生処理組合職員労働組合</t>
  </si>
  <si>
    <t>大蔵村職員労働組合</t>
  </si>
  <si>
    <t>×</t>
    <phoneticPr fontId="3"/>
  </si>
  <si>
    <t>三重県職員労働組合</t>
  </si>
  <si>
    <t>津市職員組合</t>
  </si>
  <si>
    <t>自治労亀山市職員組合</t>
  </si>
  <si>
    <t>自治労熊野市職員労働組合</t>
  </si>
  <si>
    <t>菰野町職員組合</t>
  </si>
  <si>
    <t>志摩市職員組合</t>
  </si>
  <si>
    <t>玉城町職員組合</t>
  </si>
  <si>
    <t>四日市港管理組合労働組合</t>
  </si>
  <si>
    <t>三重県企業庁労働組合</t>
    <phoneticPr fontId="4"/>
  </si>
  <si>
    <t>自治労三重県本部直属支部</t>
    <phoneticPr fontId="4"/>
  </si>
  <si>
    <t>いいえ</t>
  </si>
  <si>
    <t>伊勢広域環境組合職員労働組合</t>
  </si>
  <si>
    <t>桑名市職員組合</t>
    <phoneticPr fontId="4"/>
  </si>
  <si>
    <t>鳥羽志勢広域連合職員労働組合</t>
  </si>
  <si>
    <t>松阪市民病院職員組合</t>
    <phoneticPr fontId="4"/>
  </si>
  <si>
    <t>大紀町職員組合</t>
  </si>
  <si>
    <t>鈴鹿市清掃協同組合職員会</t>
    <phoneticPr fontId="4"/>
  </si>
  <si>
    <t>三重県病院事業庁職員労働組合</t>
  </si>
  <si>
    <t>いなべ市社会福祉協議会職員労働組合</t>
    <phoneticPr fontId="4"/>
  </si>
  <si>
    <t>桑名市総合医療センター職員労働組合</t>
    <phoneticPr fontId="4"/>
  </si>
  <si>
    <t>紀南病院組合職員労働組合</t>
  </si>
  <si>
    <t>奈良県関係職員労働組合連合会</t>
  </si>
  <si>
    <t>奈良市職員組合</t>
  </si>
  <si>
    <t>十津川村職員組合</t>
  </si>
  <si>
    <t>斑鳩町職員労働組合</t>
  </si>
  <si>
    <t>東吉野村職員労働組合</t>
  </si>
  <si>
    <t>三宅町職員労働組合</t>
  </si>
  <si>
    <t>奈良市清美公社労働組合</t>
    <phoneticPr fontId="4"/>
  </si>
  <si>
    <t>自治労香芝市職員労働組合</t>
  </si>
  <si>
    <t>自治労大宇陀寮職員労働組合</t>
  </si>
  <si>
    <t>奈良県競走労働組合</t>
  </si>
  <si>
    <t>大和高田市立病院職員組合</t>
  </si>
  <si>
    <t>奈良消費生活相談員労働組合</t>
  </si>
  <si>
    <t>大淀町保育所職員労働組合</t>
  </si>
  <si>
    <t>○</t>
    <phoneticPr fontId="3"/>
  </si>
  <si>
    <r>
      <rPr>
        <b/>
        <sz val="9"/>
        <color theme="1"/>
        <rFont val="ＭＳ Ｐゴシック"/>
        <family val="3"/>
        <charset val="128"/>
      </rPr>
      <t>タイムスタンプ</t>
    </r>
    <r>
      <rPr>
        <sz val="9"/>
        <color theme="1"/>
        <rFont val="ＭＳ Ｐゴシック"/>
        <family val="3"/>
        <charset val="128"/>
      </rPr>
      <t xml:space="preserve">
（回答日時）
※Googleフォームで回答した際、自動で入力されます。</t>
    </r>
    <rPh sb="9" eb="11">
      <t>カイトウ</t>
    </rPh>
    <rPh sb="11" eb="13">
      <t>ニチジ</t>
    </rPh>
    <rPh sb="28" eb="30">
      <t>カイトウ</t>
    </rPh>
    <rPh sb="32" eb="33">
      <t>サイ</t>
    </rPh>
    <rPh sb="34" eb="36">
      <t>ジドウ</t>
    </rPh>
    <rPh sb="37" eb="39">
      <t>ニュウリョク</t>
    </rPh>
    <phoneticPr fontId="4"/>
  </si>
  <si>
    <r>
      <rPr>
        <b/>
        <sz val="10"/>
        <color theme="1"/>
        <rFont val="ＭＳ Ｐゴシック"/>
        <family val="3"/>
        <charset val="128"/>
      </rPr>
      <t xml:space="preserve">2024現業・公企統一闘争第２次闘争
取り組み集約　フォームの登録回数
</t>
    </r>
    <r>
      <rPr>
        <sz val="10"/>
        <color theme="1"/>
        <rFont val="ＭＳ Ｐゴシック"/>
        <family val="3"/>
        <charset val="128"/>
      </rPr>
      <t xml:space="preserve">（「１回目の登録」または「2回目以降の登録」）
</t>
    </r>
    <r>
      <rPr>
        <sz val="10"/>
        <color rgb="FFFF0000"/>
        <rFont val="ＭＳ Ｐゴシック"/>
        <family val="3"/>
        <charset val="128"/>
      </rPr>
      <t>※「2回目以降の登録」かつA列の回答日時が最新のものを本部集約に反映します。</t>
    </r>
    <rPh sb="39" eb="41">
      <t>カイメ</t>
    </rPh>
    <rPh sb="42" eb="44">
      <t>トウロク</t>
    </rPh>
    <rPh sb="50" eb="52">
      <t>カイメ</t>
    </rPh>
    <rPh sb="52" eb="54">
      <t>イコウ</t>
    </rPh>
    <rPh sb="55" eb="57">
      <t>トウロク</t>
    </rPh>
    <rPh sb="64" eb="66">
      <t>カイメ</t>
    </rPh>
    <rPh sb="66" eb="68">
      <t>イコウ</t>
    </rPh>
    <rPh sb="69" eb="71">
      <t>トウロク</t>
    </rPh>
    <rPh sb="75" eb="76">
      <t>レツ</t>
    </rPh>
    <rPh sb="77" eb="79">
      <t>カイトウ</t>
    </rPh>
    <rPh sb="79" eb="81">
      <t>ニチジ</t>
    </rPh>
    <rPh sb="82" eb="84">
      <t>サイシン</t>
    </rPh>
    <rPh sb="88" eb="90">
      <t>ホンブ</t>
    </rPh>
    <rPh sb="90" eb="92">
      <t>シュウヤク</t>
    </rPh>
    <rPh sb="93" eb="95">
      <t>ハンエイ</t>
    </rPh>
    <phoneticPr fontId="4"/>
  </si>
  <si>
    <r>
      <t xml:space="preserve">所属
県本部
</t>
    </r>
    <r>
      <rPr>
        <sz val="10"/>
        <color theme="1"/>
        <rFont val="ＭＳ Ｐゴシック"/>
        <family val="3"/>
        <charset val="128"/>
      </rPr>
      <t>（「01北海道～49沖縄」から選択）</t>
    </r>
    <rPh sb="0" eb="2">
      <t>ショゾク</t>
    </rPh>
    <rPh sb="12" eb="15">
      <t>ホッカイドウ</t>
    </rPh>
    <rPh sb="18" eb="20">
      <t>オキナワ</t>
    </rPh>
    <rPh sb="23" eb="25">
      <t>センタク</t>
    </rPh>
    <phoneticPr fontId="4"/>
  </si>
  <si>
    <r>
      <t xml:space="preserve">回答単組
</t>
    </r>
    <r>
      <rPr>
        <sz val="10"/>
        <color theme="1"/>
        <rFont val="ＭＳ Ｐゴシック"/>
        <family val="3"/>
        <charset val="128"/>
      </rPr>
      <t xml:space="preserve">
（単組名を入力）</t>
    </r>
    <rPh sb="0" eb="2">
      <t>カイトウ</t>
    </rPh>
    <rPh sb="7" eb="9">
      <t>タンソ</t>
    </rPh>
    <rPh sb="9" eb="10">
      <t>メイ</t>
    </rPh>
    <rPh sb="11" eb="13">
      <t>ニュウリョク</t>
    </rPh>
    <phoneticPr fontId="4"/>
  </si>
  <si>
    <r>
      <rPr>
        <b/>
        <sz val="10"/>
        <color theme="1"/>
        <rFont val="ＭＳ Ｐゴシック"/>
        <family val="3"/>
        <charset val="128"/>
      </rPr>
      <t xml:space="preserve">単組番号
</t>
    </r>
    <r>
      <rPr>
        <sz val="10"/>
        <color theme="1"/>
        <rFont val="ＭＳ Ｐゴシック"/>
        <family val="3"/>
        <charset val="128"/>
      </rPr>
      <t xml:space="preserve">
※発文の「＜添付４＞単組番号一覧」を参照してください。
"0"から始まる番号の場合でも、"0"を含めて5ケタで入力してください。</t>
    </r>
    <rPh sb="7" eb="9">
      <t>ハツブン</t>
    </rPh>
    <rPh sb="12" eb="14">
      <t>テンプ</t>
    </rPh>
    <phoneticPr fontId="4"/>
  </si>
  <si>
    <r>
      <t xml:space="preserve">現業
評議会の有無
</t>
    </r>
    <r>
      <rPr>
        <sz val="10"/>
        <color theme="1"/>
        <rFont val="ＭＳ Ｐゴシック"/>
        <family val="3"/>
        <charset val="128"/>
      </rPr>
      <t xml:space="preserve">
（「あり」「なし」「不明」いずれかを選択）</t>
    </r>
    <rPh sb="21" eb="23">
      <t>フメイ</t>
    </rPh>
    <rPh sb="29" eb="31">
      <t>センタク</t>
    </rPh>
    <phoneticPr fontId="4"/>
  </si>
  <si>
    <r>
      <t xml:space="preserve">公営企業
評議会の有無
</t>
    </r>
    <r>
      <rPr>
        <sz val="10"/>
        <color theme="1"/>
        <rFont val="ＭＳ Ｐゴシック"/>
        <family val="3"/>
        <charset val="128"/>
      </rPr>
      <t xml:space="preserve">
（「あり」「なし」「不明」いずれかを選択）</t>
    </r>
    <rPh sb="23" eb="25">
      <t>フメイ</t>
    </rPh>
    <rPh sb="31" eb="33">
      <t>センタク</t>
    </rPh>
    <phoneticPr fontId="4"/>
  </si>
  <si>
    <r>
      <rPr>
        <b/>
        <sz val="10"/>
        <color theme="1"/>
        <rFont val="ＭＳ Ｐゴシック"/>
        <family val="3"/>
        <charset val="128"/>
      </rPr>
      <t>単組、または評議会の規約はありますか。</t>
    </r>
    <r>
      <rPr>
        <sz val="10"/>
        <color theme="1"/>
        <rFont val="ＭＳ Ｐゴシック"/>
        <family val="3"/>
        <charset val="128"/>
      </rPr>
      <t xml:space="preserve">
（「あり」「なし」「不明」いずれかを選択）</t>
    </r>
    <phoneticPr fontId="4"/>
  </si>
  <si>
    <r>
      <t xml:space="preserve">2024現業・公企統一闘争第１次闘争での要求書提出等の状況について
</t>
    </r>
    <r>
      <rPr>
        <sz val="10"/>
        <color theme="1"/>
        <rFont val="ＭＳ Ｐゴシック"/>
        <family val="3"/>
        <charset val="128"/>
      </rPr>
      <t>（表示される①～⑥のいずれかを選択）</t>
    </r>
    <rPh sb="36" eb="38">
      <t>ヒョウジ</t>
    </rPh>
    <rPh sb="50" eb="52">
      <t>センタク</t>
    </rPh>
    <phoneticPr fontId="4"/>
  </si>
  <si>
    <r>
      <rPr>
        <b/>
        <sz val="10"/>
        <color theme="1"/>
        <rFont val="ＭＳ Ｐゴシック"/>
        <family val="3"/>
        <charset val="128"/>
      </rPr>
      <t>2024現業・公企統一闘争第１次闘争で交渉を行いましたか。</t>
    </r>
    <r>
      <rPr>
        <sz val="10"/>
        <color theme="1"/>
        <rFont val="ＭＳ Ｐゴシック"/>
        <family val="3"/>
        <charset val="128"/>
      </rPr>
      <t xml:space="preserve">
（表示される①～⑥のいずれかを選択）</t>
    </r>
    <phoneticPr fontId="4"/>
  </si>
  <si>
    <r>
      <t xml:space="preserve">2024第１次闘争で要求書を提出しなかった理由、交渉を行わなかった理由を記載してください。
</t>
    </r>
    <r>
      <rPr>
        <sz val="10"/>
        <color theme="1"/>
        <rFont val="ＭＳ Ｐゴシック"/>
        <family val="3"/>
        <charset val="128"/>
      </rPr>
      <t xml:space="preserve">
(要求書を提出しなかった場合に、自由記載）</t>
    </r>
    <rPh sb="48" eb="51">
      <t>ヨウキュウショ</t>
    </rPh>
    <rPh sb="52" eb="54">
      <t>テイシュツ</t>
    </rPh>
    <rPh sb="59" eb="61">
      <t>バアイ</t>
    </rPh>
    <rPh sb="63" eb="67">
      <t>ジユウキサイ</t>
    </rPh>
    <phoneticPr fontId="4"/>
  </si>
  <si>
    <r>
      <rPr>
        <b/>
        <sz val="10"/>
        <color theme="1"/>
        <rFont val="ＭＳ Ｐゴシック"/>
        <family val="3"/>
        <charset val="128"/>
      </rPr>
      <t>2024現業・公企統一闘争第２次闘争での要求書提出等の状況について</t>
    </r>
    <r>
      <rPr>
        <sz val="10"/>
        <color theme="1"/>
        <rFont val="ＭＳ Ｐゴシック"/>
        <family val="3"/>
        <charset val="128"/>
      </rPr>
      <t xml:space="preserve">
（表示される①～⑦のいずれかを選択）</t>
    </r>
    <phoneticPr fontId="4"/>
  </si>
  <si>
    <r>
      <t xml:space="preserve">要求書作成にあたり、職場討議は行いましたか。
</t>
    </r>
    <r>
      <rPr>
        <sz val="10"/>
        <color theme="1"/>
        <rFont val="ＭＳ Ｐゴシック"/>
        <family val="3"/>
        <charset val="128"/>
      </rPr>
      <t>（要求書を提出した場合に、「行った」「行っていない」いずれかを選択）</t>
    </r>
    <rPh sb="25" eb="28">
      <t>ヨウキュウショ</t>
    </rPh>
    <rPh sb="29" eb="31">
      <t>テイシュツ</t>
    </rPh>
    <rPh sb="33" eb="35">
      <t>バアイ</t>
    </rPh>
    <rPh sb="38" eb="39">
      <t>オコナ</t>
    </rPh>
    <rPh sb="43" eb="44">
      <t>オコナ</t>
    </rPh>
    <phoneticPr fontId="4"/>
  </si>
  <si>
    <r>
      <t xml:space="preserve">要求書作成に現業・公企の課題を入れましたか。
</t>
    </r>
    <r>
      <rPr>
        <sz val="10"/>
        <color theme="1"/>
        <rFont val="ＭＳ Ｐゴシック"/>
        <family val="3"/>
        <charset val="128"/>
      </rPr>
      <t xml:space="preserve">
（要求書を提出した場合に、「入れた」「入れていない」いずれかを選択）</t>
    </r>
    <rPh sb="38" eb="39">
      <t>イ</t>
    </rPh>
    <rPh sb="43" eb="44">
      <t>イ</t>
    </rPh>
    <phoneticPr fontId="4"/>
  </si>
  <si>
    <r>
      <t xml:space="preserve">2024第１次闘争/第２次闘争ともに要求書を提出しなかった理由を記載してください。
</t>
    </r>
    <r>
      <rPr>
        <sz val="10"/>
        <color theme="1"/>
        <rFont val="ＭＳ Ｐゴシック"/>
        <family val="3"/>
        <charset val="128"/>
      </rPr>
      <t>(要求書を提出しなかった場合に、自由記載）</t>
    </r>
    <phoneticPr fontId="4"/>
  </si>
  <si>
    <r>
      <t xml:space="preserve">2024現業・公企統一闘争第２次闘争で交渉を行いましたか。
</t>
    </r>
    <r>
      <rPr>
        <sz val="10"/>
        <color theme="1"/>
        <rFont val="ＭＳ Ｐゴシック"/>
        <family val="3"/>
        <charset val="128"/>
      </rPr>
      <t>（表示される①～⑦のいずれかを選択）</t>
    </r>
    <phoneticPr fontId="4"/>
  </si>
  <si>
    <r>
      <t xml:space="preserve">交渉を行わなかった理由を記載してください。
</t>
    </r>
    <r>
      <rPr>
        <sz val="10"/>
        <color theme="1"/>
        <rFont val="ＭＳ Ｐゴシック"/>
        <family val="3"/>
        <charset val="128"/>
      </rPr>
      <t xml:space="preserve">
(交渉を行わなかった場合に、自由記載）</t>
    </r>
    <rPh sb="24" eb="26">
      <t>コウショウ</t>
    </rPh>
    <rPh sb="27" eb="28">
      <t>オコナ</t>
    </rPh>
    <phoneticPr fontId="4"/>
  </si>
  <si>
    <r>
      <t xml:space="preserve">交渉を行った際に、協約締結(書面化)を行いましたか。
</t>
    </r>
    <r>
      <rPr>
        <sz val="10"/>
        <color theme="1"/>
        <rFont val="ＭＳ Ｐゴシック"/>
        <family val="3"/>
        <charset val="128"/>
      </rPr>
      <t>（交渉を行った場合に、表示される①～③のいずれかを選択）</t>
    </r>
    <rPh sb="29" eb="31">
      <t>コウショウ</t>
    </rPh>
    <rPh sb="32" eb="33">
      <t>オコナ</t>
    </rPh>
    <rPh sb="35" eb="37">
      <t>バアイ</t>
    </rPh>
    <rPh sb="39" eb="41">
      <t>ヒョウジ</t>
    </rPh>
    <rPh sb="53" eb="55">
      <t>センタク</t>
    </rPh>
    <phoneticPr fontId="4"/>
  </si>
  <si>
    <r>
      <t xml:space="preserve">協約締結(書面化)を行わなかった理由を選択してください。
</t>
    </r>
    <r>
      <rPr>
        <sz val="10"/>
        <color theme="1"/>
        <rFont val="ＭＳ Ｐゴシック"/>
        <family val="3"/>
        <charset val="128"/>
      </rPr>
      <t>（協約締結を行わなかった場合に、表示される①～③のいずれかを選択、またはその他の理由を記載）</t>
    </r>
    <rPh sb="31" eb="35">
      <t>キョウヤクテイケツ</t>
    </rPh>
    <rPh sb="36" eb="37">
      <t>オコナ</t>
    </rPh>
    <rPh sb="68" eb="69">
      <t>ホカ</t>
    </rPh>
    <rPh sb="70" eb="72">
      <t>リユウ</t>
    </rPh>
    <rPh sb="73" eb="75">
      <t>キサイ</t>
    </rPh>
    <phoneticPr fontId="4"/>
  </si>
  <si>
    <r>
      <t xml:space="preserve">基準日の行動を行いましたか。
</t>
    </r>
    <r>
      <rPr>
        <sz val="10"/>
        <color theme="1"/>
        <rFont val="ＭＳ Ｐゴシック"/>
        <family val="3"/>
        <charset val="128"/>
      </rPr>
      <t>（「行った」「行っていない」いずれかを選択）</t>
    </r>
    <rPh sb="18" eb="19">
      <t>オコナ</t>
    </rPh>
    <rPh sb="23" eb="24">
      <t>オコナ</t>
    </rPh>
    <phoneticPr fontId="4"/>
  </si>
  <si>
    <r>
      <t xml:space="preserve">行った行動
① ストライキ
</t>
    </r>
    <r>
      <rPr>
        <sz val="10"/>
        <color theme="1"/>
        <rFont val="ＭＳ Ｐゴシック"/>
        <family val="3"/>
        <charset val="128"/>
      </rPr>
      <t>（基準日の行動を行った場合に、当てはまるものを選択　※複数可）</t>
    </r>
    <rPh sb="16" eb="19">
      <t>キジュンビ</t>
    </rPh>
    <rPh sb="20" eb="22">
      <t>コウドウ</t>
    </rPh>
    <rPh sb="23" eb="24">
      <t>オコナ</t>
    </rPh>
    <rPh sb="26" eb="28">
      <t>バアイ</t>
    </rPh>
    <rPh sb="30" eb="31">
      <t>ア</t>
    </rPh>
    <rPh sb="38" eb="40">
      <t>センタク</t>
    </rPh>
    <rPh sb="42" eb="45">
      <t>フクスウカ</t>
    </rPh>
    <phoneticPr fontId="4"/>
  </si>
  <si>
    <r>
      <t xml:space="preserve">行った行動
② 時間内集会
</t>
    </r>
    <r>
      <rPr>
        <sz val="10"/>
        <color theme="1"/>
        <rFont val="ＭＳ Ｐゴシック"/>
        <family val="3"/>
        <charset val="128"/>
      </rPr>
      <t>（基準日の行動を行った場合に、当てはまるものを選択　※複数可）</t>
    </r>
    <phoneticPr fontId="4"/>
  </si>
  <si>
    <r>
      <t xml:space="preserve">行った行動
③ 時間外集会
</t>
    </r>
    <r>
      <rPr>
        <sz val="10"/>
        <color theme="1"/>
        <rFont val="ＭＳ Ｐゴシック"/>
        <family val="3"/>
        <charset val="128"/>
      </rPr>
      <t>（基準日の行動を行った場合に、当てはまるものを選択　※複数可）</t>
    </r>
    <phoneticPr fontId="4"/>
  </si>
  <si>
    <r>
      <t xml:space="preserve">行った行動
④ 機関紙・ビラ配布
</t>
    </r>
    <r>
      <rPr>
        <sz val="10"/>
        <color theme="1"/>
        <rFont val="ＭＳ Ｐゴシック"/>
        <family val="3"/>
        <charset val="128"/>
      </rPr>
      <t>（基準日の行動を行った場合に、当てはまるものを選択　※複数可）</t>
    </r>
    <phoneticPr fontId="4"/>
  </si>
  <si>
    <r>
      <t xml:space="preserve">行った行動 
その他
</t>
    </r>
    <r>
      <rPr>
        <sz val="10"/>
        <color theme="1"/>
        <rFont val="ＭＳ Ｐゴシック"/>
        <family val="3"/>
        <charset val="128"/>
      </rPr>
      <t>（基準日の行動を行った場合に、選択肢以外の場合に自由記載）</t>
    </r>
    <rPh sb="27" eb="30">
      <t>センタクシ</t>
    </rPh>
    <rPh sb="30" eb="32">
      <t>イガイ</t>
    </rPh>
    <rPh sb="33" eb="35">
      <t>バアイ</t>
    </rPh>
    <rPh sb="36" eb="40">
      <t>ジユウキサイ</t>
    </rPh>
    <phoneticPr fontId="4"/>
  </si>
  <si>
    <r>
      <t xml:space="preserve">住民アピール行動を行いましたか。
</t>
    </r>
    <r>
      <rPr>
        <sz val="10"/>
        <color theme="1"/>
        <rFont val="ＭＳ Ｐゴシック"/>
        <family val="3"/>
        <charset val="128"/>
      </rPr>
      <t>（「行った」「行っていない」いずれかを選択）</t>
    </r>
    <phoneticPr fontId="4"/>
  </si>
  <si>
    <r>
      <t xml:space="preserve">住民アピール行動
① ビラ配布
</t>
    </r>
    <r>
      <rPr>
        <sz val="10"/>
        <color theme="1"/>
        <rFont val="ＭＳ Ｐゴシック"/>
        <family val="3"/>
        <charset val="128"/>
      </rPr>
      <t>（住民アピール行動を行った場合に、当てはまるものを選択　※複数可）</t>
    </r>
    <rPh sb="18" eb="20">
      <t>ジュウミン</t>
    </rPh>
    <phoneticPr fontId="4"/>
  </si>
  <si>
    <r>
      <t xml:space="preserve">住民アピール行動
② 地域イベントの開催・参加
</t>
    </r>
    <r>
      <rPr>
        <sz val="10"/>
        <color theme="1"/>
        <rFont val="ＭＳ Ｐゴシック"/>
        <family val="3"/>
        <charset val="128"/>
      </rPr>
      <t>（住民アピール行動を行った場合に、当てはまるものを選択　※複数可）</t>
    </r>
    <phoneticPr fontId="4"/>
  </si>
  <si>
    <r>
      <t xml:space="preserve">住民アピール行動
その他
</t>
    </r>
    <r>
      <rPr>
        <sz val="10"/>
        <color theme="1"/>
        <rFont val="ＭＳ Ｐゴシック"/>
        <family val="3"/>
        <charset val="128"/>
      </rPr>
      <t>（住民アピール行動を行った場合に、選択肢以外の場合に自由記載）</t>
    </r>
    <rPh sb="15" eb="17">
      <t>ジュウミン</t>
    </rPh>
    <phoneticPr fontId="4"/>
  </si>
  <si>
    <r>
      <t xml:space="preserve">現業・公企職員（会計年度任用職員を含む）が直営で配置されていますか。
</t>
    </r>
    <r>
      <rPr>
        <sz val="10"/>
        <color theme="1"/>
        <rFont val="ＭＳ Ｐゴシック"/>
        <family val="3"/>
        <charset val="128"/>
      </rPr>
      <t>（「配置あり」「配置なし」いずれかを選択）</t>
    </r>
    <r>
      <rPr>
        <b/>
        <sz val="10"/>
        <color theme="1"/>
        <rFont val="ＭＳ Ｐゴシック"/>
        <family val="3"/>
        <charset val="128"/>
      </rPr>
      <t xml:space="preserve">
</t>
    </r>
    <r>
      <rPr>
        <sz val="10"/>
        <color rgb="FFFF0000"/>
        <rFont val="ＭＳ Ｐゴシック"/>
        <family val="3"/>
        <charset val="128"/>
      </rPr>
      <t>※いずれを選択した場合でも、右記すべての設問への回答をお願いしています。</t>
    </r>
    <rPh sb="38" eb="40">
      <t>ハイチ</t>
    </rPh>
    <rPh sb="44" eb="46">
      <t>ハイチ</t>
    </rPh>
    <rPh sb="54" eb="56">
      <t>センタク</t>
    </rPh>
    <rPh sb="64" eb="66">
      <t>センタク</t>
    </rPh>
    <rPh sb="68" eb="70">
      <t>バアイ</t>
    </rPh>
    <rPh sb="73" eb="75">
      <t>ウキ</t>
    </rPh>
    <rPh sb="79" eb="81">
      <t>セツモン</t>
    </rPh>
    <rPh sb="83" eb="85">
      <t>カイトウ</t>
    </rPh>
    <rPh sb="87" eb="88">
      <t>ネガ</t>
    </rPh>
    <phoneticPr fontId="4"/>
  </si>
  <si>
    <r>
      <t xml:space="preserve">【＜配置あり＞闘争の重点課題①】「住民から必要とされる現業・公企職場の直営堅持」の成果はありましたか。
</t>
    </r>
    <r>
      <rPr>
        <sz val="10"/>
        <color theme="1"/>
        <rFont val="ＭＳ Ｐゴシック"/>
        <family val="3"/>
        <charset val="128"/>
      </rPr>
      <t>（成果あり＝「○」、成果なし＝「×」、交渉未実施等＝「実施なし」のいずれかを選択）</t>
    </r>
    <rPh sb="54" eb="56">
      <t>セイカ</t>
    </rPh>
    <rPh sb="63" eb="65">
      <t>セイカ</t>
    </rPh>
    <rPh sb="72" eb="77">
      <t>コウショウミジッシ</t>
    </rPh>
    <rPh sb="77" eb="78">
      <t>ナド</t>
    </rPh>
    <rPh sb="80" eb="82">
      <t>ジッシ</t>
    </rPh>
    <rPh sb="91" eb="93">
      <t>センタク</t>
    </rPh>
    <phoneticPr fontId="4"/>
  </si>
  <si>
    <r>
      <t xml:space="preserve">【＜配置あり＞闘争の重点課題①】の具体的な成果を記載してください。
</t>
    </r>
    <r>
      <rPr>
        <sz val="10"/>
        <color theme="1"/>
        <rFont val="ＭＳ Ｐゴシック"/>
        <family val="3"/>
        <charset val="128"/>
      </rPr>
      <t>（具体的な成果を自由記載）</t>
    </r>
    <rPh sb="36" eb="39">
      <t>グタイテキ</t>
    </rPh>
    <rPh sb="40" eb="42">
      <t>セイカ</t>
    </rPh>
    <rPh sb="43" eb="47">
      <t>ジユウキサイ</t>
    </rPh>
    <phoneticPr fontId="4"/>
  </si>
  <si>
    <r>
      <t xml:space="preserve">【 ＜配置あり＞ 闘争の重点課題②】「質の高い公共サービスの確立にむけた新規採用」の成果はありましたか。
</t>
    </r>
    <r>
      <rPr>
        <sz val="10"/>
        <color theme="1"/>
        <rFont val="ＭＳ Ｐゴシック"/>
        <family val="3"/>
        <charset val="128"/>
      </rPr>
      <t>（成果あり＝「○」、成果なし＝「×」、交渉未実施等＝「実施なし」のいずれかを選択）</t>
    </r>
    <phoneticPr fontId="4"/>
  </si>
  <si>
    <r>
      <t xml:space="preserve">【 ＜配置あり＞闘争の重点課題②】の 具体的な成果を記載してください。
</t>
    </r>
    <r>
      <rPr>
        <sz val="10"/>
        <color theme="1"/>
        <rFont val="ＭＳ Ｐゴシック"/>
        <family val="3"/>
        <charset val="128"/>
      </rPr>
      <t>（具体的な成果を自由記載）</t>
    </r>
    <phoneticPr fontId="4"/>
  </si>
  <si>
    <r>
      <t xml:space="preserve">【＜配置あり＞闘争の重点課題③】「労働災害撲滅にむけた労働安全衛生の確立」の成果はありましたか。
</t>
    </r>
    <r>
      <rPr>
        <sz val="10"/>
        <color theme="1"/>
        <rFont val="ＭＳ Ｐゴシック"/>
        <family val="3"/>
        <charset val="128"/>
      </rPr>
      <t>（成果あり＝「○」、成果なし＝「×」、交渉未実施等＝「実施なし」のいずれかを選択）</t>
    </r>
    <phoneticPr fontId="4"/>
  </si>
  <si>
    <r>
      <t xml:space="preserve">【 ＜配置あり＞闘争の重点課題③】の 具体的な成果を記載してください。
</t>
    </r>
    <r>
      <rPr>
        <sz val="10"/>
        <color theme="1"/>
        <rFont val="ＭＳ Ｐゴシック"/>
        <family val="3"/>
        <charset val="128"/>
      </rPr>
      <t>（具体的な成果を自由記載）</t>
    </r>
    <phoneticPr fontId="4"/>
  </si>
  <si>
    <r>
      <t xml:space="preserve">【＜配置あり＞闘争の重点課題④】「誰もが安心して働き続けられる職場の確立」の成果はありましたか。
</t>
    </r>
    <r>
      <rPr>
        <sz val="10"/>
        <color theme="1"/>
        <rFont val="ＭＳ Ｐゴシック"/>
        <family val="3"/>
        <charset val="128"/>
      </rPr>
      <t>（成果あり＝「○」、成果なし＝「×」、交渉未実施等＝「実施なし」のいずれかを選択）</t>
    </r>
    <phoneticPr fontId="4"/>
  </si>
  <si>
    <r>
      <t xml:space="preserve">【＜配置あり＞闘争の重点課題④】の 具体的な成果を記載してください。
</t>
    </r>
    <r>
      <rPr>
        <sz val="10"/>
        <color theme="1"/>
        <rFont val="ＭＳ Ｐゴシック"/>
        <family val="3"/>
        <charset val="128"/>
      </rPr>
      <t>（具体的な成果を自由記載）</t>
    </r>
    <phoneticPr fontId="4"/>
  </si>
  <si>
    <r>
      <t xml:space="preserve">【＜配置あり＞闘争の重点課題⑤】「暫定再任用職員などを含めた技能労務職員の賃金改善の取り組み強化」の成果はありましたか。
</t>
    </r>
    <r>
      <rPr>
        <sz val="10"/>
        <color theme="1"/>
        <rFont val="ＭＳ Ｐゴシック"/>
        <family val="3"/>
        <charset val="128"/>
      </rPr>
      <t>（成果あり＝「○」、成果なし＝「×」、交渉未実施等＝「実施なし」のいずれかを選択）</t>
    </r>
    <phoneticPr fontId="4"/>
  </si>
  <si>
    <r>
      <t xml:space="preserve">【＜配置あり＞闘争の重点課題⑤】の 具体的な成果を記載してください。
</t>
    </r>
    <r>
      <rPr>
        <sz val="10"/>
        <color theme="1"/>
        <rFont val="ＭＳ Ｐゴシック"/>
        <family val="3"/>
        <charset val="128"/>
      </rPr>
      <t>（具体的な成果を自由記載）</t>
    </r>
    <phoneticPr fontId="4"/>
  </si>
  <si>
    <r>
      <t xml:space="preserve">【＜配置あり＞闘争の重点課題⑥】「現場の声を反映した政策実現」の成果はありましたか。
</t>
    </r>
    <r>
      <rPr>
        <sz val="10"/>
        <color theme="1"/>
        <rFont val="ＭＳ Ｐゴシック"/>
        <family val="3"/>
        <charset val="128"/>
      </rPr>
      <t>（成果あり＝「○」、成果なし＝「×」、交渉未実施等＝「実施なし」のいずれかを選択）</t>
    </r>
    <phoneticPr fontId="4"/>
  </si>
  <si>
    <r>
      <t xml:space="preserve">【＜配置あり＞闘争の重点課題⑥】の 具体的な成果を記載してください。
</t>
    </r>
    <r>
      <rPr>
        <sz val="10"/>
        <color theme="1"/>
        <rFont val="ＭＳ Ｐゴシック"/>
        <family val="3"/>
        <charset val="128"/>
      </rPr>
      <t>（具体的な成果を自由記載）</t>
    </r>
    <phoneticPr fontId="4"/>
  </si>
  <si>
    <r>
      <t xml:space="preserve">【＜配置あり＞闘争の重点課題⑦】「災害対応や感染症などに対する危機管理体制の強化」の成果はありましたか。
</t>
    </r>
    <r>
      <rPr>
        <sz val="10"/>
        <color theme="1"/>
        <rFont val="ＭＳ Ｐゴシック"/>
        <family val="3"/>
        <charset val="128"/>
      </rPr>
      <t>（成果あり＝「○」、成果なし＝「×」、交渉未実施等＝「実施なし」のいずれかを選択）</t>
    </r>
    <phoneticPr fontId="4"/>
  </si>
  <si>
    <r>
      <t xml:space="preserve">【＜配置あり＞闘争の重点課題⑦】の 具体的な成果を記載してください。
</t>
    </r>
    <r>
      <rPr>
        <sz val="10"/>
        <color theme="1"/>
        <rFont val="ＭＳ Ｐゴシック"/>
        <family val="3"/>
        <charset val="128"/>
      </rPr>
      <t>（具体的な成果を自由記載）</t>
    </r>
    <phoneticPr fontId="4"/>
  </si>
  <si>
    <r>
      <t xml:space="preserve">【＜配置あり＞闘争の重点課題⑧】「コンセッション方式導入や安易な事業統合の阻止」の成果はありましたか。
</t>
    </r>
    <r>
      <rPr>
        <sz val="10"/>
        <color theme="1"/>
        <rFont val="ＭＳ Ｐゴシック"/>
        <family val="3"/>
        <charset val="128"/>
      </rPr>
      <t>（成果あり＝「○」、成果なし＝「×」、交渉未実施等＝「実施なし」のいずれかを選択）</t>
    </r>
    <phoneticPr fontId="4"/>
  </si>
  <si>
    <r>
      <t xml:space="preserve">【＜配置あり＞闘争の重点課題⑧】の 具体的な成果を記載してください。
</t>
    </r>
    <r>
      <rPr>
        <sz val="10"/>
        <color theme="1"/>
        <rFont val="ＭＳ Ｐゴシック"/>
        <family val="3"/>
        <charset val="128"/>
      </rPr>
      <t>（具体的な成果を自由記載）</t>
    </r>
    <phoneticPr fontId="4"/>
  </si>
  <si>
    <r>
      <t xml:space="preserve">【＜配置あり＞闘争の重点課題⑨】「会計年度任用職員の処遇改善」の成果はありましたか。
</t>
    </r>
    <r>
      <rPr>
        <sz val="10"/>
        <color theme="1"/>
        <rFont val="ＭＳ Ｐゴシック"/>
        <family val="3"/>
        <charset val="128"/>
      </rPr>
      <t>（成果あり＝「○」、成果なし＝「×」、交渉未実施等＝「実施なし」のいずれかを選択）</t>
    </r>
    <phoneticPr fontId="4"/>
  </si>
  <si>
    <r>
      <t xml:space="preserve">【＜配置あり＞闘争の重点課題⑨】の 具体的な成果を記載してください。
</t>
    </r>
    <r>
      <rPr>
        <sz val="10"/>
        <color theme="1"/>
        <rFont val="ＭＳ Ｐゴシック"/>
        <family val="3"/>
        <charset val="128"/>
      </rPr>
      <t>（具体的な成果を自由記載）</t>
    </r>
    <phoneticPr fontId="4"/>
  </si>
  <si>
    <r>
      <t xml:space="preserve">【＜配置あり＞闘争の重点課題⑩】「事前協議制の確立、およびすべての労使合意事項に対する協約の締結」の成果はありましたか。
</t>
    </r>
    <r>
      <rPr>
        <sz val="10"/>
        <color theme="1"/>
        <rFont val="ＭＳ Ｐゴシック"/>
        <family val="3"/>
        <charset val="128"/>
      </rPr>
      <t>（成果あり＝「○」、成果なし＝「×」、交渉未実施等＝「実施なし」のいずれかを選択）</t>
    </r>
    <phoneticPr fontId="4"/>
  </si>
  <si>
    <r>
      <t xml:space="preserve">【＜配置あり＞闘争の重点課題⑩】の 具体的な成果を記載してください。
</t>
    </r>
    <r>
      <rPr>
        <sz val="10"/>
        <color theme="1"/>
        <rFont val="ＭＳ Ｐゴシック"/>
        <family val="3"/>
        <charset val="128"/>
      </rPr>
      <t>（具体的な成果を自由記載）</t>
    </r>
    <phoneticPr fontId="4"/>
  </si>
  <si>
    <r>
      <t xml:space="preserve">＜配置あり＞
独自要求の成果があった場合など、記載してください。
</t>
    </r>
    <r>
      <rPr>
        <sz val="10"/>
        <color theme="1"/>
        <rFont val="ＭＳ Ｐゴシック"/>
        <family val="3"/>
        <charset val="128"/>
      </rPr>
      <t>（重点課題以外の、単組独自要求における成果がある場合に自由記載）</t>
    </r>
    <rPh sb="35" eb="37">
      <t>ジュウテン</t>
    </rPh>
    <rPh sb="37" eb="39">
      <t>カダイ</t>
    </rPh>
    <rPh sb="39" eb="41">
      <t>イガイ</t>
    </rPh>
    <rPh sb="43" eb="47">
      <t>タンソドクジ</t>
    </rPh>
    <rPh sb="47" eb="49">
      <t>ヨウキュウ</t>
    </rPh>
    <rPh sb="53" eb="55">
      <t>セイカ</t>
    </rPh>
    <rPh sb="58" eb="60">
      <t>バアイ</t>
    </rPh>
    <rPh sb="61" eb="65">
      <t>ジユウキサイ</t>
    </rPh>
    <phoneticPr fontId="4"/>
  </si>
  <si>
    <r>
      <t xml:space="preserve">【＜配置なし＞闘争の重点課題①】「安定的な提供にむけた業務委託後のサービス水準などの検証とチェック体制の確立」の成果はありましたか。
</t>
    </r>
    <r>
      <rPr>
        <sz val="10"/>
        <color theme="1"/>
        <rFont val="ＭＳ Ｐゴシック"/>
        <family val="3"/>
        <charset val="128"/>
      </rPr>
      <t>（成果あり＝「○」、成果なし＝「×」、交渉未実施等＝「実施なし」のいずれかを選択）</t>
    </r>
    <phoneticPr fontId="4"/>
  </si>
  <si>
    <r>
      <t xml:space="preserve">【＜配置なし＞闘争の重点課題①】の 具体的な成果を記載してください。
</t>
    </r>
    <r>
      <rPr>
        <sz val="10"/>
        <color theme="1"/>
        <rFont val="ＭＳ Ｐゴシック"/>
        <family val="3"/>
        <charset val="128"/>
      </rPr>
      <t>（具体的な成果を自由記載）</t>
    </r>
    <phoneticPr fontId="4"/>
  </si>
  <si>
    <r>
      <t xml:space="preserve">【＜配置なし＞闘争の重点課題②】「委託労働者の公正労働の実現」の成果はありましたか。
</t>
    </r>
    <r>
      <rPr>
        <sz val="10"/>
        <color theme="1"/>
        <rFont val="ＭＳ Ｐゴシック"/>
        <family val="3"/>
        <charset val="128"/>
      </rPr>
      <t>（成果あり＝「○」、成果なし＝「×」、交渉未実施等＝「実施なし」のいずれかを選択）</t>
    </r>
    <phoneticPr fontId="4"/>
  </si>
  <si>
    <r>
      <t xml:space="preserve">【＜配置なし＞闘争の重点課題②】の 具体的な成果を記載してください。
</t>
    </r>
    <r>
      <rPr>
        <sz val="10"/>
        <color theme="1"/>
        <rFont val="ＭＳ Ｐゴシック"/>
        <family val="3"/>
        <charset val="128"/>
      </rPr>
      <t>（具体的な成果を自由記載）</t>
    </r>
    <phoneticPr fontId="4"/>
  </si>
  <si>
    <r>
      <t xml:space="preserve">【＜配置なし＞闘争の重点課題③】「委託事業者や受託企業に対する労働安全衛生体制の指導強化」の成果はありましたか。
</t>
    </r>
    <r>
      <rPr>
        <sz val="10"/>
        <color theme="1"/>
        <rFont val="ＭＳ Ｐゴシック"/>
        <family val="3"/>
        <charset val="128"/>
      </rPr>
      <t>（成果あり＝「○」、成果なし＝「×」、交渉未実施等＝「実施なし」のいずれかを選択）</t>
    </r>
    <phoneticPr fontId="4"/>
  </si>
  <si>
    <r>
      <t xml:space="preserve">【＜配置なし＞闘争の重点課題③】の 具体的な成果を記載してください。
</t>
    </r>
    <r>
      <rPr>
        <sz val="10"/>
        <color theme="1"/>
        <rFont val="ＭＳ Ｐゴシック"/>
        <family val="3"/>
        <charset val="128"/>
      </rPr>
      <t>（具体的な成果を自由記載）</t>
    </r>
    <phoneticPr fontId="4"/>
  </si>
  <si>
    <r>
      <t xml:space="preserve">【＜配置なし＞闘争の重点課題④】「災害対応や感染症などに対する危機管理体制の強化」の成果はありましたか。
</t>
    </r>
    <r>
      <rPr>
        <sz val="10"/>
        <color theme="1"/>
        <rFont val="ＭＳ Ｐゴシック"/>
        <family val="3"/>
        <charset val="128"/>
      </rPr>
      <t>（成果あり＝「○」、成果なし＝「×」、交渉未実施等＝「実施なし」のいずれかを選択）</t>
    </r>
    <phoneticPr fontId="4"/>
  </si>
  <si>
    <r>
      <t xml:space="preserve">【＜配置なし＞闘争の重点課題④】の 具体的な成果を記載してください。
</t>
    </r>
    <r>
      <rPr>
        <sz val="10"/>
        <color theme="1"/>
        <rFont val="ＭＳ Ｐゴシック"/>
        <family val="3"/>
        <charset val="128"/>
      </rPr>
      <t>（具体的な成果を自由記載）</t>
    </r>
    <phoneticPr fontId="4"/>
  </si>
  <si>
    <r>
      <t xml:space="preserve">＜配置なし＞
独自要求の成果があった場合など、記載してください。
</t>
    </r>
    <r>
      <rPr>
        <sz val="10"/>
        <color theme="1"/>
        <rFont val="ＭＳ Ｐゴシック"/>
        <family val="3"/>
        <charset val="128"/>
      </rPr>
      <t>（重点課題以外の、単組独自要求における成果がある場合に自由記載）</t>
    </r>
    <phoneticPr fontId="4"/>
  </si>
  <si>
    <r>
      <t xml:space="preserve">手引き、動画の活用
① 手引き冊子を活用
</t>
    </r>
    <r>
      <rPr>
        <sz val="10"/>
        <color theme="1"/>
        <rFont val="ＭＳ Ｐゴシック"/>
        <family val="3"/>
        <charset val="128"/>
      </rPr>
      <t>（本部現評で作成した手引、動画について活用しているものがあれば選択　※複数可）</t>
    </r>
    <rPh sb="23" eb="25">
      <t>ホンブ</t>
    </rPh>
    <rPh sb="25" eb="27">
      <t>ゲンヒョウ</t>
    </rPh>
    <rPh sb="28" eb="30">
      <t>サクセイ</t>
    </rPh>
    <rPh sb="32" eb="34">
      <t>テビキ</t>
    </rPh>
    <rPh sb="35" eb="37">
      <t>ドウガ</t>
    </rPh>
    <rPh sb="41" eb="43">
      <t>カツヨウ</t>
    </rPh>
    <rPh sb="53" eb="55">
      <t>センタク</t>
    </rPh>
    <rPh sb="57" eb="59">
      <t>フクスウ</t>
    </rPh>
    <rPh sb="59" eb="60">
      <t>カ</t>
    </rPh>
    <phoneticPr fontId="4"/>
  </si>
  <si>
    <r>
      <t xml:space="preserve">手引き、動画の活用
② 手引き概要版を活用
</t>
    </r>
    <r>
      <rPr>
        <sz val="10"/>
        <color theme="1"/>
        <rFont val="ＭＳ Ｐゴシック"/>
        <family val="3"/>
        <charset val="128"/>
      </rPr>
      <t>（本部現評で作成した手引、動画について活用しているものがあれば選択　※複数可）</t>
    </r>
    <phoneticPr fontId="4"/>
  </si>
  <si>
    <r>
      <t xml:space="preserve">手引き、動画の活用
③ 動画を活用
</t>
    </r>
    <r>
      <rPr>
        <sz val="10"/>
        <color theme="1"/>
        <rFont val="ＭＳ Ｐゴシック"/>
        <family val="3"/>
        <charset val="128"/>
      </rPr>
      <t>（本部現評で作成した手引、動画について活用しているものがあれば選択　※複数可）</t>
    </r>
    <phoneticPr fontId="4"/>
  </si>
  <si>
    <t>手引き、動画の活用
④ 使用しなかった</t>
    <phoneticPr fontId="4"/>
  </si>
  <si>
    <t xml:space="preserve">手引き、動画の活用
⑤ 存在を知らなかった
</t>
  </si>
  <si>
    <t>来年度にむけた課題など（自由記載）</t>
    <phoneticPr fontId="4"/>
  </si>
  <si>
    <t>回答例</t>
    <rPh sb="0" eb="3">
      <t>カイトウレイ</t>
    </rPh>
    <phoneticPr fontId="4"/>
  </si>
  <si>
    <t>1回目の登録</t>
    <rPh sb="1" eb="3">
      <t>カイメ</t>
    </rPh>
    <rPh sb="4" eb="6">
      <t>トウロク</t>
    </rPh>
    <phoneticPr fontId="4"/>
  </si>
  <si>
    <t>00本部</t>
    <rPh sb="2" eb="4">
      <t>ホンブ</t>
    </rPh>
    <phoneticPr fontId="4"/>
  </si>
  <si>
    <t>テスト単組１</t>
    <rPh sb="3" eb="5">
      <t>タンソ</t>
    </rPh>
    <phoneticPr fontId="4"/>
  </si>
  <si>
    <t>00001</t>
    <phoneticPr fontId="4"/>
  </si>
  <si>
    <t>あり</t>
    <phoneticPr fontId="4"/>
  </si>
  <si>
    <t>SNSで発信</t>
    <phoneticPr fontId="4"/>
  </si>
  <si>
    <t>① 配置あり</t>
    <phoneticPr fontId="4"/>
  </si>
  <si>
    <t>一定数の直営を維持することを確認</t>
    <phoneticPr fontId="4"/>
  </si>
  <si>
    <t>退職者の補充については正規職員での採用を確認</t>
    <phoneticPr fontId="4"/>
  </si>
  <si>
    <t>夏季の労働環境への配慮にむけ、所属へ通知することを確認</t>
    <phoneticPr fontId="4"/>
  </si>
  <si>
    <t>対象者の意向を確認し、適材適所に配置することを確認</t>
    <phoneticPr fontId="4"/>
  </si>
  <si>
    <t>非現業職員と同じ賃金体系を維持していくことを確認</t>
    <phoneticPr fontId="4"/>
  </si>
  <si>
    <t>現業ＰＴ委員会を設置し、当局と現業職場の現状を共有する体制を整備することを確認</t>
    <phoneticPr fontId="4"/>
  </si>
  <si>
    <t>総合防災訓練等で現業職員の参加を確認</t>
    <phoneticPr fontId="4"/>
  </si>
  <si>
    <t>必要性や合理性について検討段階から労使協議をするとの回答を確認</t>
    <phoneticPr fontId="4"/>
  </si>
  <si>
    <t>不妊治療にかかる特別休暇６日を正規職員と同じ12日に増やすことを確認</t>
    <phoneticPr fontId="4"/>
  </si>
  <si>
    <t>必ず確認書で合意内容を確認</t>
    <phoneticPr fontId="4"/>
  </si>
  <si>
    <t>特殊勤務手当として除雪車乗務手当の新設を確認</t>
    <phoneticPr fontId="4"/>
  </si>
  <si>
    <t>施設調理業務の全面委託化に対し、職場に入り栄養士及び施設職員との意見交換等を実施。</t>
    <phoneticPr fontId="4"/>
  </si>
  <si>
    <t>恒常的な業務については質の高い公共サービスを実施するため必要な人員を確保すると記載</t>
    <phoneticPr fontId="4"/>
  </si>
  <si>
    <t>労働条件や委託業務の水準については、責任の範囲内において指導や管理に努めることを確認</t>
    <phoneticPr fontId="4"/>
  </si>
  <si>
    <t>緊急時・災害時ワークルールに基づいて適正に対応していくことを確認</t>
    <phoneticPr fontId="4"/>
  </si>
  <si>
    <t>人員確保にむけては、通年課題として取り組んでいく。
その他、今闘争で勝ち取れなかった各課題や、新たな課題の改善にむけてアンケート等を実施し、組合員の抱えている課題を把握していく。</t>
    <phoneticPr fontId="4"/>
  </si>
  <si>
    <t>① 本部提起の闘争スケジュールに基づいて要求書を提出した</t>
    <phoneticPr fontId="4"/>
  </si>
  <si>
    <t>① 本部提起の闘争スケジュールに基づいて交渉を行った</t>
    <phoneticPr fontId="4"/>
  </si>
  <si>
    <t>② 2024第１次闘争で提出済みの要求書に、第２次闘争で要求を追加して提出した</t>
    <phoneticPr fontId="4"/>
  </si>
  <si>
    <t>① 職場討議を行った</t>
    <phoneticPr fontId="4"/>
  </si>
  <si>
    <t>① 現業・公企の課題を入れた</t>
    <rPh sb="2" eb="4">
      <t>ゲンギョウ</t>
    </rPh>
    <rPh sb="5" eb="7">
      <t>コウキ</t>
    </rPh>
    <rPh sb="8" eb="10">
      <t>カダイ</t>
    </rPh>
    <phoneticPr fontId="4"/>
  </si>
  <si>
    <t>① 行った</t>
    <phoneticPr fontId="4"/>
  </si>
  <si>
    <t>① ストライキ</t>
    <phoneticPr fontId="4"/>
  </si>
  <si>
    <t>② 時間内集会</t>
    <phoneticPr fontId="4"/>
  </si>
  <si>
    <t>④ 機関紙・ビラ配布</t>
    <phoneticPr fontId="4"/>
  </si>
  <si>
    <t>① ビラ配布</t>
    <phoneticPr fontId="4"/>
  </si>
  <si>
    <t>② 地域イベントの開催・参加</t>
    <phoneticPr fontId="4"/>
  </si>
  <si>
    <t>② 手引き概要版を活用</t>
    <phoneticPr fontId="3"/>
  </si>
  <si>
    <t>③ 動画を活用</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</si>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</sst>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
    <numFmt numFmtId="177" formatCode="#"/>
    <numFmt numFmtId="178" formatCode="0_);[Red]\(0\)"/>
  </numFmts>
  <fonts count="22">
    <font>
      <sz val="12"/>
      <color theme="1"/>
      <name val="ＭＳ Ｐゴシック"/>
      <family val="2"/>
      <charset val="128"/>
    </font>
    <font>
      <sz val="11"/>
      <color theme="1"/>
      <name val="游ゴシック"/>
      <family val="2"/>
      <charset val="128"/>
      <scheme val="minor"/>
    </font>
    <font>
      <sz val="11"/>
      <color theme="1"/>
      <name val="ＭＳ ゴシック"/>
      <family val="3"/>
      <charset val="128"/>
    </font>
    <font>
      <sz val="6"/>
      <name val="ＭＳ Ｐゴシック"/>
      <family val="2"/>
      <charset val="128"/>
    </font>
    <font>
      <sz val="6"/>
      <name val="游ゴシック"/>
      <family val="2"/>
      <charset val="128"/>
      <scheme val="minor"/>
    </font>
    <font>
      <sz val="11"/>
      <color rgb="FF000000"/>
      <name val="ＭＳ ゴシック"/>
      <family val="3"/>
      <charset val="128"/>
    </font>
    <font>
      <sz val="11"/>
      <name val="ＭＳ ゴシック"/>
      <family val="3"/>
      <charset val="128"/>
    </font>
    <font>
      <b/>
      <sz val="9"/>
      <color indexed="81"/>
      <name val="MS P ゴシック"/>
      <family val="3"/>
      <charset val="128"/>
    </font>
    <font>
      <sz val="9"/>
      <color indexed="81"/>
      <name val="MS P ゴシック"/>
      <family val="3"/>
      <charset val="128"/>
    </font>
    <font>
      <b/>
      <sz val="11"/>
      <name val="ＭＳ ゴシック"/>
      <family val="3"/>
      <charset val="128"/>
    </font>
    <font>
      <sz val="10"/>
      <color rgb="FF000000"/>
      <name val="游ゴシック"/>
      <family val="2"/>
      <scheme val="minor"/>
    </font>
    <font>
      <sz val="10"/>
      <color theme="1"/>
      <name val="Arial"/>
      <family val="2"/>
    </font>
    <font>
      <b/>
      <sz val="11"/>
      <color theme="1"/>
      <name val="ＭＳ ゴシック"/>
      <family val="3"/>
      <charset val="128"/>
    </font>
    <font>
      <b/>
      <sz val="10"/>
      <name val="ＭＳ ゴシック"/>
      <family val="3"/>
      <charset val="128"/>
    </font>
    <font>
      <b/>
      <sz val="10"/>
      <color theme="1"/>
      <name val="ＭＳ ゴシック"/>
      <family val="3"/>
      <charset val="128"/>
    </font>
    <font>
      <b/>
      <sz val="9"/>
      <name val="ＭＳ ゴシック"/>
      <family val="3"/>
      <charset val="128"/>
    </font>
    <font>
      <b/>
      <sz val="9"/>
      <color theme="1"/>
      <name val="ＭＳ ゴシック"/>
      <family val="3"/>
      <charset val="128"/>
    </font>
    <font>
      <sz val="9"/>
      <color theme="1"/>
      <name val="ＭＳ Ｐゴシック"/>
      <family val="3"/>
      <charset val="128"/>
    </font>
    <font>
      <b/>
      <sz val="9"/>
      <color theme="1"/>
      <name val="ＭＳ Ｐゴシック"/>
      <family val="3"/>
      <charset val="128"/>
    </font>
    <font>
      <sz val="10"/>
      <color theme="1"/>
      <name val="ＭＳ Ｐゴシック"/>
      <family val="3"/>
      <charset val="128"/>
    </font>
    <font>
      <b/>
      <sz val="10"/>
      <color theme="1"/>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s>
  <borders count="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auto="1"/>
      </left>
      <right style="thick">
        <color auto="1"/>
      </right>
      <top style="thick">
        <color auto="1"/>
      </top>
      <bottom style="thick">
        <color auto="1"/>
      </bottom>
      <diagonal/>
    </border>
    <border>
      <left style="dotted">
        <color auto="1"/>
      </left>
      <right style="dotted">
        <color auto="1"/>
      </right>
      <top style="thick">
        <color auto="1"/>
      </top>
      <bottom style="thin">
        <color auto="1"/>
      </bottom>
      <diagonal/>
    </border>
    <border>
      <left style="dotted">
        <color auto="1"/>
      </left>
      <right style="thin">
        <color indexed="64"/>
      </right>
      <top style="thick">
        <color auto="1"/>
      </top>
      <bottom style="thin">
        <color auto="1"/>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s>
  <cellStyleXfs count="4">
    <xf numFmtId="0" fontId="0" fillId="0" borderId="0">
      <alignment vertical="center"/>
    </xf>
    <xf numFmtId="0" fontId="1" fillId="0" borderId="0">
      <alignment vertical="center"/>
    </xf>
    <xf numFmtId="0" fontId="10" fillId="0" borderId="0"/>
    <xf numFmtId="38" fontId="10" fillId="0" borderId="0" applyFont="0" applyFill="0" applyBorder="0" applyAlignment="0" applyProtection="0">
      <alignment vertical="center"/>
    </xf>
  </cellStyleXfs>
  <cellXfs count="327">
    <xf numFmtId="0" fontId="0" fillId="0" borderId="0" xfId="0">
      <alignment vertical="center"/>
    </xf>
    <xf numFmtId="0" fontId="2" fillId="0" borderId="0" xfId="1" applyFont="1">
      <alignment vertical="center"/>
    </xf>
    <xf numFmtId="0" fontId="2" fillId="0" borderId="4" xfId="1" applyFont="1" applyBorder="1" applyAlignment="1">
      <alignment horizontal="center" vertical="center"/>
    </xf>
    <xf numFmtId="0" fontId="2" fillId="0" borderId="4" xfId="1" applyFont="1" applyFill="1" applyBorder="1" applyAlignment="1">
      <alignment horizontal="center" vertical="center"/>
    </xf>
    <xf numFmtId="0" fontId="2" fillId="0" borderId="4" xfId="1" applyFont="1" applyBorder="1">
      <alignment vertical="center"/>
    </xf>
    <xf numFmtId="176" fontId="5" fillId="0" borderId="4" xfId="1" applyNumberFormat="1" applyFont="1" applyBorder="1" applyAlignment="1">
      <alignment horizontal="center" vertical="center" wrapText="1"/>
    </xf>
    <xf numFmtId="0" fontId="5" fillId="0" borderId="4" xfId="1" applyFont="1" applyBorder="1" applyAlignment="1">
      <alignment horizontal="justify" vertical="center" wrapText="1"/>
    </xf>
    <xf numFmtId="0" fontId="2" fillId="0" borderId="3" xfId="1" applyFont="1" applyBorder="1" applyAlignment="1">
      <alignment horizontal="center" vertical="center"/>
    </xf>
    <xf numFmtId="176" fontId="2" fillId="0" borderId="4" xfId="1" applyNumberFormat="1" applyFont="1" applyBorder="1" applyAlignment="1">
      <alignment horizontal="center" vertical="center"/>
    </xf>
    <xf numFmtId="0" fontId="2" fillId="0" borderId="4" xfId="1" applyFont="1" applyBorder="1" applyAlignment="1">
      <alignment vertical="center" wrapText="1"/>
    </xf>
    <xf numFmtId="0" fontId="2" fillId="0" borderId="0" xfId="1" applyFont="1" applyAlignment="1">
      <alignment horizontal="center" vertical="center"/>
    </xf>
    <xf numFmtId="0" fontId="2" fillId="0" borderId="0" xfId="1" applyFont="1" applyFill="1">
      <alignment vertical="center"/>
    </xf>
    <xf numFmtId="0" fontId="2" fillId="0" borderId="0" xfId="1" applyFont="1" applyBorder="1">
      <alignment vertical="center"/>
    </xf>
    <xf numFmtId="177" fontId="2" fillId="0" borderId="4" xfId="1" applyNumberFormat="1" applyFont="1" applyBorder="1" applyAlignment="1">
      <alignment horizontal="center" vertical="center"/>
    </xf>
    <xf numFmtId="176" fontId="2" fillId="0" borderId="4" xfId="1" applyNumberFormat="1" applyFont="1" applyBorder="1" applyAlignment="1">
      <alignment horizontal="center" vertical="center" wrapText="1"/>
    </xf>
    <xf numFmtId="177" fontId="2" fillId="0" borderId="0" xfId="1" applyNumberFormat="1" applyFont="1" applyAlignment="1">
      <alignment horizontal="center" vertical="center"/>
    </xf>
    <xf numFmtId="177" fontId="2" fillId="0" borderId="0" xfId="1" applyNumberFormat="1" applyFont="1">
      <alignment vertical="center"/>
    </xf>
    <xf numFmtId="0" fontId="6" fillId="0" borderId="0" xfId="1" applyFont="1">
      <alignment vertical="center"/>
    </xf>
    <xf numFmtId="0" fontId="6" fillId="0" borderId="4" xfId="1" applyFont="1" applyBorder="1" applyAlignment="1">
      <alignment horizontal="center" vertical="center"/>
    </xf>
    <xf numFmtId="177" fontId="6" fillId="0" borderId="4" xfId="1" applyNumberFormat="1" applyFont="1" applyBorder="1" applyAlignment="1">
      <alignment horizontal="center" vertical="center"/>
    </xf>
    <xf numFmtId="176" fontId="6" fillId="0" borderId="4" xfId="1" applyNumberFormat="1" applyFont="1" applyBorder="1" applyAlignment="1">
      <alignment horizontal="center" vertical="center" wrapText="1"/>
    </xf>
    <xf numFmtId="0" fontId="6" fillId="0" borderId="4" xfId="1" applyFont="1" applyBorder="1" applyAlignment="1">
      <alignment horizontal="justify" vertical="center" wrapText="1"/>
    </xf>
    <xf numFmtId="0" fontId="6" fillId="0" borderId="3" xfId="1" applyFont="1" applyBorder="1" applyAlignment="1">
      <alignment horizontal="center" vertical="center"/>
    </xf>
    <xf numFmtId="176" fontId="6" fillId="0" borderId="4" xfId="1" applyNumberFormat="1" applyFont="1" applyBorder="1" applyAlignment="1">
      <alignment horizontal="center" vertical="center"/>
    </xf>
    <xf numFmtId="0" fontId="6" fillId="0" borderId="4" xfId="1" applyFont="1" applyBorder="1" applyAlignment="1">
      <alignment vertical="center" wrapText="1"/>
    </xf>
    <xf numFmtId="0" fontId="6" fillId="0" borderId="0" xfId="1" applyFont="1" applyAlignment="1">
      <alignment horizontal="center" vertical="center"/>
    </xf>
    <xf numFmtId="177" fontId="6" fillId="0" borderId="0" xfId="1" applyNumberFormat="1" applyFont="1" applyAlignment="1">
      <alignment horizontal="center" vertical="center"/>
    </xf>
    <xf numFmtId="177" fontId="6" fillId="2" borderId="4" xfId="1" applyNumberFormat="1" applyFont="1" applyFill="1" applyBorder="1" applyAlignment="1">
      <alignment horizontal="center" vertical="center"/>
    </xf>
    <xf numFmtId="177" fontId="6" fillId="2" borderId="0" xfId="1" applyNumberFormat="1" applyFont="1" applyFill="1" applyAlignment="1">
      <alignment horizontal="center" vertical="center"/>
    </xf>
    <xf numFmtId="177" fontId="6" fillId="0" borderId="0" xfId="1" applyNumberFormat="1" applyFont="1">
      <alignment vertical="center"/>
    </xf>
    <xf numFmtId="0" fontId="6" fillId="0" borderId="0" xfId="1" applyFont="1" applyFill="1">
      <alignment vertical="center"/>
    </xf>
    <xf numFmtId="0" fontId="6" fillId="0" borderId="7" xfId="1" applyFont="1" applyBorder="1" applyAlignment="1">
      <alignment horizontal="center" vertical="center"/>
    </xf>
    <xf numFmtId="0" fontId="6" fillId="0" borderId="4" xfId="1" applyFont="1" applyFill="1" applyBorder="1" applyAlignment="1">
      <alignment horizontal="center" vertical="center"/>
    </xf>
    <xf numFmtId="0" fontId="2" fillId="2" borderId="4" xfId="1" applyFont="1" applyFill="1" applyBorder="1" applyAlignment="1">
      <alignment horizontal="center" vertical="center"/>
    </xf>
    <xf numFmtId="0" fontId="2" fillId="0" borderId="4" xfId="1" applyFont="1" applyBorder="1" applyAlignment="1">
      <alignment horizontal="center" vertical="center"/>
    </xf>
    <xf numFmtId="0" fontId="2" fillId="0" borderId="1" xfId="1" applyFont="1" applyBorder="1" applyAlignment="1">
      <alignment horizontal="center" vertical="center"/>
    </xf>
    <xf numFmtId="0" fontId="2" fillId="0" borderId="7" xfId="1" applyFont="1" applyBorder="1" applyAlignment="1">
      <alignment horizontal="center" vertical="center"/>
    </xf>
    <xf numFmtId="178" fontId="2" fillId="0" borderId="0" xfId="1" applyNumberFormat="1" applyFont="1">
      <alignment vertical="center"/>
    </xf>
    <xf numFmtId="178" fontId="5" fillId="0" borderId="4" xfId="1" applyNumberFormat="1" applyFont="1" applyBorder="1" applyAlignment="1">
      <alignment horizontal="center" vertical="center" wrapText="1"/>
    </xf>
    <xf numFmtId="0" fontId="2" fillId="3" borderId="4" xfId="1" applyFont="1" applyFill="1" applyBorder="1" applyAlignment="1">
      <alignment horizontal="center" vertical="center"/>
    </xf>
    <xf numFmtId="0" fontId="2" fillId="3" borderId="0" xfId="1" applyFont="1" applyFill="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3" xfId="1" applyFont="1" applyBorder="1" applyAlignment="1">
      <alignment horizontal="center" vertical="center"/>
    </xf>
    <xf numFmtId="0" fontId="6" fillId="0" borderId="1" xfId="1" applyFont="1" applyBorder="1" applyAlignment="1">
      <alignment horizontal="center" vertical="center"/>
    </xf>
    <xf numFmtId="0" fontId="6" fillId="0" borderId="3" xfId="1" applyFont="1" applyBorder="1" applyAlignment="1">
      <alignment horizontal="center" vertical="center"/>
    </xf>
    <xf numFmtId="0" fontId="6" fillId="0" borderId="5" xfId="1" applyFont="1" applyBorder="1" applyAlignment="1">
      <alignment horizontal="center" vertical="center"/>
    </xf>
    <xf numFmtId="0" fontId="2" fillId="0" borderId="4" xfId="1" applyFont="1" applyBorder="1" applyAlignment="1">
      <alignment horizontal="center" vertical="center"/>
    </xf>
    <xf numFmtId="0" fontId="6" fillId="2" borderId="4" xfId="1" applyFont="1" applyFill="1" applyBorder="1" applyAlignment="1">
      <alignment horizontal="center" vertical="center"/>
    </xf>
    <xf numFmtId="177" fontId="6" fillId="3" borderId="4" xfId="1" applyNumberFormat="1" applyFont="1" applyFill="1" applyBorder="1" applyAlignment="1">
      <alignment horizontal="center" vertical="center"/>
    </xf>
    <xf numFmtId="0" fontId="6" fillId="2" borderId="0" xfId="1" applyFont="1" applyFill="1" applyAlignment="1">
      <alignment horizontal="center" vertical="center"/>
    </xf>
    <xf numFmtId="0" fontId="6" fillId="0" borderId="8" xfId="1" applyFont="1" applyBorder="1" applyAlignment="1">
      <alignment horizontal="center" vertical="center"/>
    </xf>
    <xf numFmtId="0" fontId="6" fillId="3" borderId="0" xfId="1" applyFont="1" applyFill="1" applyAlignment="1">
      <alignment horizontal="center" vertical="center"/>
    </xf>
    <xf numFmtId="176" fontId="6" fillId="0" borderId="4" xfId="1" applyNumberFormat="1" applyFont="1" applyBorder="1">
      <alignment vertical="center"/>
    </xf>
    <xf numFmtId="177" fontId="6" fillId="0" borderId="7" xfId="1" applyNumberFormat="1" applyFont="1" applyBorder="1" applyAlignment="1">
      <alignment horizontal="center" vertical="center"/>
    </xf>
    <xf numFmtId="0" fontId="2" fillId="0" borderId="0" xfId="1" applyFont="1" applyBorder="1" applyAlignment="1">
      <alignment horizontal="center" vertical="center"/>
    </xf>
    <xf numFmtId="0" fontId="2" fillId="4" borderId="4" xfId="1" applyFont="1" applyFill="1" applyBorder="1" applyAlignment="1">
      <alignment horizontal="center" vertical="center"/>
    </xf>
    <xf numFmtId="176" fontId="6" fillId="4" borderId="4" xfId="1" applyNumberFormat="1" applyFont="1" applyFill="1" applyBorder="1" applyAlignment="1">
      <alignment horizontal="center" vertical="center" wrapText="1"/>
    </xf>
    <xf numFmtId="0" fontId="6" fillId="4" borderId="4" xfId="1" applyFont="1" applyFill="1" applyBorder="1" applyAlignment="1">
      <alignment horizontal="justify" vertical="center" wrapText="1"/>
    </xf>
    <xf numFmtId="0" fontId="6" fillId="4" borderId="4" xfId="1" applyFont="1" applyFill="1" applyBorder="1" applyAlignment="1">
      <alignment horizontal="center" vertical="center"/>
    </xf>
    <xf numFmtId="177" fontId="6" fillId="4" borderId="4" xfId="1" applyNumberFormat="1" applyFont="1" applyFill="1" applyBorder="1" applyAlignment="1">
      <alignment horizontal="center" vertical="center"/>
    </xf>
    <xf numFmtId="0" fontId="2" fillId="4" borderId="0" xfId="1" applyFont="1" applyFill="1">
      <alignment vertical="center"/>
    </xf>
    <xf numFmtId="177" fontId="9" fillId="0" borderId="4" xfId="1" applyNumberFormat="1" applyFont="1" applyBorder="1" applyAlignment="1">
      <alignment horizontal="center" vertical="center"/>
    </xf>
    <xf numFmtId="177" fontId="6" fillId="0" borderId="9" xfId="1" applyNumberFormat="1" applyFont="1" applyBorder="1" applyAlignment="1">
      <alignment horizontal="center" vertical="center"/>
    </xf>
    <xf numFmtId="176" fontId="6" fillId="0" borderId="4" xfId="1" applyNumberFormat="1" applyFont="1" applyFill="1" applyBorder="1" applyAlignment="1">
      <alignment horizontal="center" vertical="center" wrapText="1"/>
    </xf>
    <xf numFmtId="0" fontId="6" fillId="0" borderId="4" xfId="1" applyFont="1" applyFill="1" applyBorder="1" applyAlignment="1">
      <alignment horizontal="justify" vertical="center" wrapText="1"/>
    </xf>
    <xf numFmtId="0" fontId="9" fillId="0" borderId="4" xfId="1" applyFont="1" applyBorder="1" applyAlignment="1">
      <alignment horizontal="center" vertical="center"/>
    </xf>
    <xf numFmtId="177" fontId="2" fillId="2" borderId="4" xfId="1" applyNumberFormat="1" applyFont="1" applyFill="1" applyBorder="1" applyAlignment="1">
      <alignment horizontal="center" vertical="center"/>
    </xf>
    <xf numFmtId="0" fontId="6" fillId="0" borderId="3" xfId="1" applyFont="1" applyBorder="1" applyAlignment="1">
      <alignment horizontal="center" vertical="center"/>
    </xf>
    <xf numFmtId="0" fontId="6" fillId="2" borderId="4" xfId="1" applyFont="1" applyFill="1" applyBorder="1" applyAlignment="1">
      <alignment horizontal="justify" vertical="center" wrapText="1"/>
    </xf>
    <xf numFmtId="0" fontId="6" fillId="0" borderId="3" xfId="1" applyFont="1" applyBorder="1" applyAlignment="1">
      <alignment horizontal="center" vertical="center"/>
    </xf>
    <xf numFmtId="0" fontId="6" fillId="0" borderId="1" xfId="1" applyFont="1" applyBorder="1" applyAlignment="1">
      <alignment horizontal="center" vertical="center"/>
    </xf>
    <xf numFmtId="0" fontId="6" fillId="0" borderId="3" xfId="1" applyFont="1" applyBorder="1" applyAlignment="1">
      <alignment horizontal="center" vertical="center"/>
    </xf>
    <xf numFmtId="0" fontId="2" fillId="0" borderId="1" xfId="1" applyFont="1" applyBorder="1" applyAlignment="1">
      <alignment horizontal="center" vertical="center"/>
    </xf>
    <xf numFmtId="0" fontId="2" fillId="0" borderId="6" xfId="1" applyFont="1" applyBorder="1" applyAlignment="1">
      <alignment horizontal="center" vertical="center"/>
    </xf>
    <xf numFmtId="177" fontId="6" fillId="0" borderId="1" xfId="1" applyNumberFormat="1" applyFont="1" applyBorder="1" applyAlignment="1">
      <alignment horizontal="center" vertical="center"/>
    </xf>
    <xf numFmtId="0" fontId="2" fillId="0" borderId="6" xfId="1" applyFont="1" applyFill="1" applyBorder="1" applyAlignment="1">
      <alignment horizontal="center" vertical="center"/>
    </xf>
    <xf numFmtId="177" fontId="6" fillId="0" borderId="6" xfId="1" applyNumberFormat="1" applyFont="1" applyBorder="1" applyAlignment="1">
      <alignment horizontal="center" vertical="center"/>
    </xf>
    <xf numFmtId="0" fontId="6" fillId="0" borderId="6" xfId="1" applyFont="1" applyBorder="1" applyAlignment="1">
      <alignment horizontal="center" vertical="center"/>
    </xf>
    <xf numFmtId="177" fontId="2" fillId="0" borderId="1" xfId="1" applyNumberFormat="1" applyFont="1" applyBorder="1" applyAlignment="1">
      <alignment horizontal="center" vertical="center"/>
    </xf>
    <xf numFmtId="177" fontId="2" fillId="0" borderId="6" xfId="1" applyNumberFormat="1" applyFont="1" applyBorder="1" applyAlignment="1">
      <alignment horizontal="center" vertical="center"/>
    </xf>
    <xf numFmtId="177" fontId="2" fillId="2" borderId="6" xfId="1" applyNumberFormat="1" applyFont="1" applyFill="1" applyBorder="1" applyAlignment="1">
      <alignment horizontal="center" vertical="center"/>
    </xf>
    <xf numFmtId="0" fontId="2" fillId="2" borderId="6" xfId="1" applyFont="1" applyFill="1" applyBorder="1" applyAlignment="1">
      <alignment horizontal="center" vertical="center"/>
    </xf>
    <xf numFmtId="0" fontId="2" fillId="0" borderId="4" xfId="1" applyFont="1" applyBorder="1" applyAlignment="1">
      <alignment horizontal="center" vertical="center"/>
    </xf>
    <xf numFmtId="0" fontId="6" fillId="2" borderId="6" xfId="1" applyFont="1" applyFill="1" applyBorder="1" applyAlignment="1">
      <alignment horizontal="center" vertical="center"/>
    </xf>
    <xf numFmtId="176" fontId="6" fillId="5" borderId="4" xfId="1" applyNumberFormat="1" applyFont="1" applyFill="1" applyBorder="1" applyAlignment="1">
      <alignment horizontal="center" vertical="center" wrapText="1"/>
    </xf>
    <xf numFmtId="0" fontId="6" fillId="5" borderId="4" xfId="1" applyFont="1" applyFill="1" applyBorder="1" applyAlignment="1">
      <alignment horizontal="justify" vertical="center" wrapText="1"/>
    </xf>
    <xf numFmtId="0" fontId="6" fillId="5" borderId="4" xfId="1" applyFont="1" applyFill="1" applyBorder="1" applyAlignment="1">
      <alignment horizontal="center" vertical="center"/>
    </xf>
    <xf numFmtId="177" fontId="6" fillId="5" borderId="4" xfId="1" applyNumberFormat="1" applyFont="1" applyFill="1" applyBorder="1" applyAlignment="1">
      <alignment horizontal="center" vertical="center"/>
    </xf>
    <xf numFmtId="0" fontId="2" fillId="5" borderId="4" xfId="1" applyFont="1" applyFill="1" applyBorder="1" applyAlignment="1">
      <alignment horizontal="center" vertical="center"/>
    </xf>
    <xf numFmtId="0" fontId="2" fillId="5" borderId="4" xfId="1" applyFont="1" applyFill="1" applyBorder="1">
      <alignment vertical="center"/>
    </xf>
    <xf numFmtId="176" fontId="6" fillId="2" borderId="4" xfId="1" applyNumberFormat="1" applyFont="1" applyFill="1" applyBorder="1" applyAlignment="1">
      <alignment horizontal="center" vertical="center" wrapText="1"/>
    </xf>
    <xf numFmtId="0" fontId="6" fillId="2" borderId="3" xfId="1" applyFont="1" applyFill="1" applyBorder="1" applyAlignment="1">
      <alignment horizontal="center" vertical="center"/>
    </xf>
    <xf numFmtId="0" fontId="2" fillId="0" borderId="1" xfId="1" applyFont="1" applyBorder="1" applyAlignment="1">
      <alignment horizontal="center" vertical="center"/>
    </xf>
    <xf numFmtId="0" fontId="6" fillId="0" borderId="1" xfId="1" applyFont="1" applyBorder="1" applyAlignment="1">
      <alignment horizontal="center" vertical="center"/>
    </xf>
    <xf numFmtId="0" fontId="2" fillId="0" borderId="6" xfId="1" applyFont="1" applyBorder="1" applyAlignment="1">
      <alignment horizontal="center" vertical="center"/>
    </xf>
    <xf numFmtId="177" fontId="6" fillId="0" borderId="1" xfId="1" applyNumberFormat="1" applyFont="1" applyBorder="1" applyAlignment="1">
      <alignment horizontal="center" vertical="center"/>
    </xf>
    <xf numFmtId="177" fontId="6" fillId="0" borderId="6" xfId="1" applyNumberFormat="1" applyFont="1" applyBorder="1" applyAlignment="1">
      <alignment horizontal="center" vertical="center"/>
    </xf>
    <xf numFmtId="0" fontId="2" fillId="0" borderId="6" xfId="1" applyFont="1" applyFill="1" applyBorder="1" applyAlignment="1">
      <alignment horizontal="center" vertical="center"/>
    </xf>
    <xf numFmtId="0" fontId="2" fillId="2" borderId="6" xfId="1" applyFont="1" applyFill="1" applyBorder="1" applyAlignment="1">
      <alignment horizontal="center" vertical="center"/>
    </xf>
    <xf numFmtId="0" fontId="2" fillId="0" borderId="4" xfId="1" applyFont="1" applyBorder="1" applyAlignment="1">
      <alignment horizontal="center" vertical="center"/>
    </xf>
    <xf numFmtId="0" fontId="6" fillId="2" borderId="6" xfId="1" applyFont="1" applyFill="1" applyBorder="1" applyAlignment="1">
      <alignment horizontal="center" vertical="center"/>
    </xf>
    <xf numFmtId="0" fontId="2" fillId="0" borderId="25" xfId="1" applyFont="1" applyBorder="1" applyAlignment="1">
      <alignment horizontal="center" vertical="center"/>
    </xf>
    <xf numFmtId="0" fontId="2" fillId="0" borderId="26" xfId="1" applyFont="1" applyBorder="1" applyAlignment="1">
      <alignment horizontal="center" vertical="center"/>
    </xf>
    <xf numFmtId="0" fontId="2" fillId="0" borderId="27" xfId="1" applyFont="1" applyBorder="1" applyAlignment="1">
      <alignment horizontal="center" vertical="center"/>
    </xf>
    <xf numFmtId="0" fontId="2" fillId="0" borderId="28" xfId="1" applyFont="1" applyBorder="1" applyAlignment="1">
      <alignment horizontal="center" vertical="center"/>
    </xf>
    <xf numFmtId="0" fontId="2" fillId="0" borderId="29" xfId="1" applyFont="1" applyBorder="1" applyAlignment="1">
      <alignment horizontal="center" vertical="center"/>
    </xf>
    <xf numFmtId="0" fontId="2" fillId="0" borderId="26" xfId="1" applyFont="1" applyBorder="1">
      <alignment vertical="center"/>
    </xf>
    <xf numFmtId="0" fontId="2" fillId="2" borderId="25" xfId="1" applyFont="1" applyFill="1" applyBorder="1" applyAlignment="1">
      <alignment horizontal="center" vertical="center"/>
    </xf>
    <xf numFmtId="0" fontId="2" fillId="0" borderId="28" xfId="1" applyFont="1" applyBorder="1">
      <alignment vertical="center"/>
    </xf>
    <xf numFmtId="0" fontId="2" fillId="0" borderId="29" xfId="1" applyFont="1" applyBorder="1">
      <alignment vertical="center"/>
    </xf>
    <xf numFmtId="0" fontId="2" fillId="0" borderId="25" xfId="1" applyFont="1" applyBorder="1">
      <alignment vertical="center"/>
    </xf>
    <xf numFmtId="0" fontId="2" fillId="0" borderId="26" xfId="1" applyFont="1" applyFill="1" applyBorder="1" applyAlignment="1">
      <alignment horizontal="center" vertical="center"/>
    </xf>
    <xf numFmtId="0" fontId="2" fillId="0" borderId="28" xfId="1" applyFont="1" applyFill="1" applyBorder="1" applyAlignment="1">
      <alignment horizontal="center" vertical="center"/>
    </xf>
    <xf numFmtId="0" fontId="2" fillId="0" borderId="29" xfId="1" applyFont="1" applyFill="1" applyBorder="1" applyAlignment="1">
      <alignment horizontal="center" vertical="center"/>
    </xf>
    <xf numFmtId="177" fontId="6" fillId="2" borderId="1" xfId="1" applyNumberFormat="1" applyFont="1" applyFill="1" applyBorder="1" applyAlignment="1">
      <alignment horizontal="center" vertical="center"/>
    </xf>
    <xf numFmtId="177" fontId="6" fillId="5" borderId="1" xfId="1" applyNumberFormat="1" applyFont="1" applyFill="1" applyBorder="1" applyAlignment="1">
      <alignment horizontal="center" vertical="center"/>
    </xf>
    <xf numFmtId="177" fontId="6" fillId="4" borderId="1" xfId="1" applyNumberFormat="1" applyFont="1" applyFill="1" applyBorder="1" applyAlignment="1">
      <alignment horizontal="center" vertical="center"/>
    </xf>
    <xf numFmtId="0" fontId="2" fillId="2" borderId="26" xfId="1" applyFont="1" applyFill="1" applyBorder="1" applyAlignment="1">
      <alignment horizontal="center" vertical="center"/>
    </xf>
    <xf numFmtId="0" fontId="2" fillId="5" borderId="25" xfId="1" applyFont="1" applyFill="1" applyBorder="1" applyAlignment="1">
      <alignment horizontal="center" vertical="center"/>
    </xf>
    <xf numFmtId="0" fontId="2" fillId="5" borderId="26" xfId="1" applyFont="1" applyFill="1" applyBorder="1" applyAlignment="1">
      <alignment horizontal="center" vertical="center"/>
    </xf>
    <xf numFmtId="0" fontId="2" fillId="4" borderId="25" xfId="1" applyFont="1" applyFill="1" applyBorder="1" applyAlignment="1">
      <alignment horizontal="center" vertical="center"/>
    </xf>
    <xf numFmtId="0" fontId="2" fillId="4" borderId="26" xfId="1" applyFont="1" applyFill="1" applyBorder="1" applyAlignment="1">
      <alignment horizontal="center" vertical="center"/>
    </xf>
    <xf numFmtId="176" fontId="6" fillId="0" borderId="6" xfId="1" applyNumberFormat="1" applyFont="1" applyBorder="1" applyAlignment="1">
      <alignment horizontal="center" vertical="center" wrapText="1"/>
    </xf>
    <xf numFmtId="0" fontId="6" fillId="0" borderId="6" xfId="1" applyFont="1" applyBorder="1" applyAlignment="1">
      <alignment horizontal="justify" vertical="center" wrapText="1"/>
    </xf>
    <xf numFmtId="0" fontId="6" fillId="0" borderId="34" xfId="1" applyFont="1" applyBorder="1" applyAlignment="1">
      <alignment horizontal="center" vertical="center"/>
    </xf>
    <xf numFmtId="177" fontId="6" fillId="3" borderId="6" xfId="1" applyNumberFormat="1" applyFont="1" applyFill="1" applyBorder="1" applyAlignment="1">
      <alignment horizontal="center" vertical="center"/>
    </xf>
    <xf numFmtId="177" fontId="6" fillId="0" borderId="35" xfId="1" applyNumberFormat="1" applyFont="1" applyBorder="1" applyAlignment="1">
      <alignment horizontal="center" vertical="center"/>
    </xf>
    <xf numFmtId="0" fontId="2" fillId="0" borderId="36" xfId="1" applyFont="1" applyBorder="1" applyAlignment="1">
      <alignment horizontal="center" vertical="center"/>
    </xf>
    <xf numFmtId="0" fontId="2" fillId="0" borderId="37" xfId="1" applyFont="1" applyBorder="1" applyAlignment="1">
      <alignment horizontal="center" vertical="center"/>
    </xf>
    <xf numFmtId="177" fontId="6" fillId="2" borderId="6" xfId="1" applyNumberFormat="1" applyFont="1" applyFill="1" applyBorder="1" applyAlignment="1">
      <alignment horizontal="center" vertical="center"/>
    </xf>
    <xf numFmtId="0" fontId="2" fillId="0" borderId="37" xfId="1" applyFont="1" applyFill="1" applyBorder="1" applyAlignment="1">
      <alignment horizontal="center" vertical="center"/>
    </xf>
    <xf numFmtId="0" fontId="9" fillId="0" borderId="14" xfId="1" applyFont="1" applyBorder="1" applyAlignment="1">
      <alignment horizontal="center" vertical="center"/>
    </xf>
    <xf numFmtId="0" fontId="9" fillId="2" borderId="14" xfId="1" applyFont="1" applyFill="1" applyBorder="1" applyAlignment="1">
      <alignment horizontal="center" vertical="center"/>
    </xf>
    <xf numFmtId="177" fontId="9" fillId="0" borderId="14" xfId="1" applyNumberFormat="1" applyFont="1" applyBorder="1" applyAlignment="1">
      <alignment horizontal="center" vertical="center"/>
    </xf>
    <xf numFmtId="177" fontId="9" fillId="3" borderId="14" xfId="1" applyNumberFormat="1" applyFont="1" applyFill="1" applyBorder="1" applyAlignment="1">
      <alignment horizontal="center" vertical="center"/>
    </xf>
    <xf numFmtId="177" fontId="9" fillId="0" borderId="18" xfId="1" applyNumberFormat="1" applyFont="1" applyBorder="1" applyAlignment="1">
      <alignment horizontal="center" vertical="center"/>
    </xf>
    <xf numFmtId="0" fontId="12" fillId="0" borderId="13" xfId="1" applyFont="1" applyBorder="1" applyAlignment="1">
      <alignment horizontal="center" vertical="center"/>
    </xf>
    <xf numFmtId="0" fontId="12" fillId="0" borderId="14" xfId="1" applyFont="1" applyBorder="1" applyAlignment="1">
      <alignment horizontal="center" vertical="center"/>
    </xf>
    <xf numFmtId="0" fontId="12" fillId="0" borderId="15" xfId="1" applyFont="1" applyBorder="1" applyAlignment="1">
      <alignment horizontal="center" vertical="center"/>
    </xf>
    <xf numFmtId="0" fontId="9" fillId="0" borderId="0" xfId="1" applyFont="1" applyAlignment="1">
      <alignment horizontal="center" vertical="center"/>
    </xf>
    <xf numFmtId="0" fontId="9" fillId="0" borderId="0" xfId="1" applyFont="1">
      <alignment vertical="center"/>
    </xf>
    <xf numFmtId="0" fontId="9" fillId="2" borderId="4" xfId="1" applyFont="1" applyFill="1" applyBorder="1" applyAlignment="1">
      <alignment horizontal="center" vertical="center"/>
    </xf>
    <xf numFmtId="0" fontId="15" fillId="0" borderId="5" xfId="1" applyFont="1" applyBorder="1" applyAlignment="1">
      <alignment horizontal="center" vertical="center" wrapText="1"/>
    </xf>
    <xf numFmtId="0" fontId="9" fillId="0" borderId="5" xfId="1" applyFont="1" applyBorder="1" applyAlignment="1">
      <alignment horizontal="center" vertical="center"/>
    </xf>
    <xf numFmtId="0" fontId="9" fillId="2" borderId="5" xfId="1" applyFont="1" applyFill="1" applyBorder="1" applyAlignment="1">
      <alignment horizontal="center" vertical="center"/>
    </xf>
    <xf numFmtId="0" fontId="9" fillId="0" borderId="8" xfId="1" applyFont="1" applyBorder="1" applyAlignment="1">
      <alignment horizontal="center" vertical="center"/>
    </xf>
    <xf numFmtId="0" fontId="12" fillId="0" borderId="32" xfId="1" applyFont="1" applyBorder="1" applyAlignment="1">
      <alignment horizontal="center" vertical="center"/>
    </xf>
    <xf numFmtId="0" fontId="12" fillId="0" borderId="5" xfId="1" applyFont="1" applyBorder="1" applyAlignment="1">
      <alignment horizontal="center" vertical="center"/>
    </xf>
    <xf numFmtId="0" fontId="12" fillId="0" borderId="33" xfId="1" applyFont="1" applyBorder="1" applyAlignment="1">
      <alignment horizontal="center" vertical="center"/>
    </xf>
    <xf numFmtId="177" fontId="9" fillId="0" borderId="5" xfId="1" applyNumberFormat="1" applyFont="1" applyBorder="1" applyAlignment="1">
      <alignment horizontal="center" vertical="center"/>
    </xf>
    <xf numFmtId="177" fontId="9" fillId="2" borderId="5" xfId="1" applyNumberFormat="1" applyFont="1" applyFill="1" applyBorder="1" applyAlignment="1">
      <alignment horizontal="center" vertical="center"/>
    </xf>
    <xf numFmtId="177" fontId="9" fillId="0" borderId="8" xfId="1" applyNumberFormat="1" applyFont="1" applyBorder="1" applyAlignment="1">
      <alignment horizontal="center" vertical="center"/>
    </xf>
    <xf numFmtId="177" fontId="9" fillId="2" borderId="14" xfId="1" applyNumberFormat="1" applyFont="1" applyFill="1" applyBorder="1" applyAlignment="1">
      <alignment horizontal="center" vertical="center"/>
    </xf>
    <xf numFmtId="0" fontId="12" fillId="0" borderId="14" xfId="1" applyFont="1" applyBorder="1">
      <alignment vertical="center"/>
    </xf>
    <xf numFmtId="0" fontId="12" fillId="0" borderId="15" xfId="1" applyFont="1" applyBorder="1">
      <alignment vertical="center"/>
    </xf>
    <xf numFmtId="177" fontId="9" fillId="0" borderId="5" xfId="1" applyNumberFormat="1" applyFont="1" applyBorder="1" applyAlignment="1">
      <alignment horizontal="center" vertical="center"/>
    </xf>
    <xf numFmtId="0" fontId="12" fillId="0" borderId="5" xfId="1" applyFont="1" applyFill="1" applyBorder="1" applyAlignment="1">
      <alignment horizontal="center" vertical="center"/>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9" fillId="0" borderId="11" xfId="1" applyFont="1" applyBorder="1">
      <alignment vertical="center"/>
    </xf>
    <xf numFmtId="0" fontId="9" fillId="0" borderId="12" xfId="1" applyFont="1" applyBorder="1">
      <alignment vertical="center"/>
    </xf>
    <xf numFmtId="0" fontId="15" fillId="0" borderId="32" xfId="1" applyFont="1" applyBorder="1" applyAlignment="1">
      <alignment horizontal="center" vertical="center" wrapText="1"/>
    </xf>
    <xf numFmtId="0" fontId="9" fillId="0" borderId="1" xfId="1" applyFont="1" applyBorder="1" applyAlignment="1">
      <alignment horizontal="center" vertical="center"/>
    </xf>
    <xf numFmtId="0" fontId="12" fillId="0" borderId="4" xfId="1" applyFont="1" applyBorder="1" applyAlignment="1">
      <alignment horizontal="center" vertical="center"/>
    </xf>
    <xf numFmtId="0" fontId="6" fillId="0" borderId="35" xfId="1" applyFont="1" applyBorder="1" applyAlignment="1">
      <alignment horizontal="center" vertical="center"/>
    </xf>
    <xf numFmtId="0" fontId="9" fillId="0" borderId="18" xfId="1" applyFont="1" applyBorder="1" applyAlignment="1">
      <alignment horizontal="center" vertical="center"/>
    </xf>
    <xf numFmtId="0" fontId="9" fillId="0" borderId="17" xfId="1" applyFont="1" applyBorder="1" applyAlignment="1">
      <alignment horizontal="center" vertical="center"/>
    </xf>
    <xf numFmtId="0" fontId="9" fillId="0" borderId="38" xfId="1" applyFont="1" applyBorder="1" applyAlignment="1">
      <alignment horizontal="center" vertical="center"/>
    </xf>
    <xf numFmtId="0" fontId="9" fillId="0" borderId="5" xfId="1" applyFont="1" applyBorder="1" applyAlignment="1">
      <alignment horizontal="center" vertical="center"/>
    </xf>
    <xf numFmtId="176" fontId="5" fillId="0" borderId="6" xfId="1" applyNumberFormat="1" applyFont="1" applyBorder="1" applyAlignment="1">
      <alignment horizontal="center" vertical="center" wrapText="1"/>
    </xf>
    <xf numFmtId="0" fontId="5" fillId="0" borderId="6" xfId="1" applyFont="1" applyBorder="1" applyAlignment="1">
      <alignment horizontal="justify" vertical="center" wrapText="1"/>
    </xf>
    <xf numFmtId="0" fontId="2" fillId="0" borderId="34" xfId="1" applyFont="1" applyBorder="1" applyAlignment="1">
      <alignment horizontal="center" vertical="center"/>
    </xf>
    <xf numFmtId="0" fontId="2" fillId="0" borderId="35" xfId="1" applyFont="1" applyBorder="1" applyAlignment="1">
      <alignment horizontal="center" vertical="center"/>
    </xf>
    <xf numFmtId="0" fontId="12" fillId="0" borderId="11" xfId="1" applyFont="1" applyBorder="1">
      <alignment vertical="center"/>
    </xf>
    <xf numFmtId="0" fontId="16" fillId="0" borderId="32" xfId="1" applyFont="1" applyBorder="1" applyAlignment="1">
      <alignment horizontal="center" vertical="center" wrapText="1"/>
    </xf>
    <xf numFmtId="0" fontId="12" fillId="0" borderId="8" xfId="1" applyFont="1" applyBorder="1" applyAlignment="1">
      <alignment horizontal="center" vertical="center"/>
    </xf>
    <xf numFmtId="0" fontId="12" fillId="0" borderId="18" xfId="1" applyFont="1" applyBorder="1" applyAlignment="1">
      <alignment horizontal="center" vertical="center"/>
    </xf>
    <xf numFmtId="177" fontId="9" fillId="0" borderId="1" xfId="1" applyNumberFormat="1" applyFont="1" applyBorder="1" applyAlignment="1">
      <alignment horizontal="center" vertical="center"/>
    </xf>
    <xf numFmtId="176" fontId="2" fillId="0" borderId="6" xfId="1" applyNumberFormat="1" applyFont="1" applyBorder="1" applyAlignment="1">
      <alignment horizontal="center" vertical="center" wrapText="1"/>
    </xf>
    <xf numFmtId="177" fontId="2" fillId="0" borderId="35" xfId="1" applyNumberFormat="1" applyFont="1" applyBorder="1" applyAlignment="1">
      <alignment horizontal="center" vertical="center"/>
    </xf>
    <xf numFmtId="0" fontId="12" fillId="0" borderId="0" xfId="1" applyFont="1">
      <alignment vertical="center"/>
    </xf>
    <xf numFmtId="177" fontId="12" fillId="0" borderId="4" xfId="1" applyNumberFormat="1" applyFont="1" applyBorder="1" applyAlignment="1">
      <alignment horizontal="center" vertical="center"/>
    </xf>
    <xf numFmtId="0" fontId="16" fillId="0" borderId="5" xfId="1" applyFont="1" applyBorder="1" applyAlignment="1">
      <alignment horizontal="center" vertical="center" wrapText="1"/>
    </xf>
    <xf numFmtId="177" fontId="12" fillId="0" borderId="5" xfId="1" applyNumberFormat="1" applyFont="1" applyBorder="1" applyAlignment="1">
      <alignment horizontal="center" vertical="center"/>
    </xf>
    <xf numFmtId="177" fontId="12" fillId="0" borderId="8" xfId="1" applyNumberFormat="1" applyFont="1" applyBorder="1" applyAlignment="1">
      <alignment horizontal="center" vertical="center"/>
    </xf>
    <xf numFmtId="177" fontId="12" fillId="0" borderId="14" xfId="1" applyNumberFormat="1" applyFont="1" applyBorder="1" applyAlignment="1">
      <alignment horizontal="center" vertical="center"/>
    </xf>
    <xf numFmtId="177" fontId="12" fillId="0" borderId="18" xfId="1" applyNumberFormat="1" applyFont="1" applyBorder="1" applyAlignment="1">
      <alignment horizontal="center" vertical="center"/>
    </xf>
    <xf numFmtId="0" fontId="9" fillId="0" borderId="0" xfId="1" applyFont="1" applyFill="1">
      <alignment vertical="center"/>
    </xf>
    <xf numFmtId="0" fontId="9" fillId="0" borderId="5" xfId="1" applyFont="1" applyFill="1" applyBorder="1" applyAlignment="1">
      <alignment horizontal="center" vertical="center"/>
    </xf>
    <xf numFmtId="0" fontId="6" fillId="0" borderId="6" xfId="1" applyFont="1" applyFill="1" applyBorder="1" applyAlignment="1">
      <alignment horizontal="justify" vertical="center" wrapText="1"/>
    </xf>
    <xf numFmtId="0" fontId="6" fillId="0" borderId="4" xfId="1" applyFont="1" applyFill="1" applyBorder="1" applyAlignment="1">
      <alignment vertical="center" wrapText="1"/>
    </xf>
    <xf numFmtId="0" fontId="6" fillId="0" borderId="4" xfId="1" applyFont="1" applyFill="1" applyBorder="1">
      <alignment vertical="center"/>
    </xf>
    <xf numFmtId="0" fontId="9" fillId="0" borderId="12" xfId="1" applyFont="1" applyFill="1" applyBorder="1">
      <alignment vertical="center"/>
    </xf>
    <xf numFmtId="0" fontId="6" fillId="0" borderId="3" xfId="1" applyFont="1" applyFill="1" applyBorder="1" applyAlignment="1">
      <alignment horizontal="center" vertical="center"/>
    </xf>
    <xf numFmtId="0" fontId="12" fillId="0" borderId="12" xfId="1" applyFont="1" applyFill="1" applyBorder="1">
      <alignment vertical="center"/>
    </xf>
    <xf numFmtId="0" fontId="5" fillId="0" borderId="6" xfId="1" applyFont="1" applyFill="1" applyBorder="1" applyAlignment="1">
      <alignment horizontal="justify" vertical="center" wrapText="1"/>
    </xf>
    <xf numFmtId="0" fontId="5" fillId="0" borderId="4" xfId="1" applyFont="1" applyFill="1" applyBorder="1" applyAlignment="1">
      <alignment horizontal="justify" vertical="center" wrapText="1"/>
    </xf>
    <xf numFmtId="0" fontId="2" fillId="0" borderId="4" xfId="1" applyFont="1" applyFill="1" applyBorder="1" applyAlignment="1">
      <alignment vertical="center" wrapText="1"/>
    </xf>
    <xf numFmtId="0" fontId="12" fillId="0" borderId="0" xfId="1" applyFont="1" applyFill="1">
      <alignment vertical="center"/>
    </xf>
    <xf numFmtId="0" fontId="2" fillId="0" borderId="6" xfId="1" applyFont="1" applyFill="1" applyBorder="1" applyAlignment="1">
      <alignment horizontal="justify" vertical="center" wrapText="1"/>
    </xf>
    <xf numFmtId="0" fontId="2" fillId="0" borderId="4" xfId="1" applyFont="1" applyFill="1" applyBorder="1" applyAlignment="1">
      <alignment horizontal="justify" vertical="center" wrapText="1"/>
    </xf>
    <xf numFmtId="177" fontId="6" fillId="0" borderId="41" xfId="1" applyNumberFormat="1" applyFont="1" applyBorder="1" applyAlignment="1">
      <alignment horizontal="center" vertical="center"/>
    </xf>
    <xf numFmtId="0" fontId="12" fillId="0" borderId="33" xfId="1" applyFont="1" applyFill="1" applyBorder="1" applyAlignment="1">
      <alignment horizontal="center" vertical="center"/>
    </xf>
    <xf numFmtId="0" fontId="6" fillId="0" borderId="6" xfId="1" applyFont="1" applyFill="1" applyBorder="1" applyAlignment="1">
      <alignment horizontal="center" vertical="center"/>
    </xf>
    <xf numFmtId="177" fontId="12" fillId="2" borderId="14" xfId="1" applyNumberFormat="1" applyFont="1" applyFill="1" applyBorder="1" applyAlignment="1">
      <alignment horizontal="center" vertical="center"/>
    </xf>
    <xf numFmtId="0" fontId="12" fillId="0" borderId="0" xfId="1" applyFont="1" applyAlignment="1">
      <alignment horizontal="center" vertical="center"/>
    </xf>
    <xf numFmtId="0" fontId="12" fillId="2" borderId="14" xfId="1" applyFont="1" applyFill="1" applyBorder="1" applyAlignment="1">
      <alignment horizontal="center" vertical="center"/>
    </xf>
    <xf numFmtId="178" fontId="5" fillId="0" borderId="6" xfId="1" applyNumberFormat="1" applyFont="1" applyBorder="1" applyAlignment="1">
      <alignment horizontal="center" vertical="center" wrapText="1"/>
    </xf>
    <xf numFmtId="178" fontId="12" fillId="0" borderId="0" xfId="1" applyNumberFormat="1" applyFont="1">
      <alignment vertical="center"/>
    </xf>
    <xf numFmtId="178" fontId="16" fillId="0" borderId="5" xfId="1" applyNumberFormat="1" applyFont="1" applyBorder="1" applyAlignment="1">
      <alignment horizontal="center" vertical="center" wrapText="1"/>
    </xf>
    <xf numFmtId="0" fontId="6" fillId="0" borderId="27" xfId="1" applyFont="1" applyBorder="1">
      <alignment vertical="center"/>
    </xf>
    <xf numFmtId="0" fontId="6" fillId="0" borderId="28" xfId="1" applyFont="1" applyBorder="1">
      <alignment vertical="center"/>
    </xf>
    <xf numFmtId="0" fontId="2" fillId="0" borderId="42" xfId="1" applyFont="1" applyBorder="1" applyAlignment="1">
      <alignment horizontal="center" vertical="center"/>
    </xf>
    <xf numFmtId="0" fontId="2" fillId="0" borderId="43" xfId="1" applyFont="1" applyBorder="1">
      <alignment vertical="center"/>
    </xf>
    <xf numFmtId="0" fontId="2" fillId="0" borderId="44" xfId="1" applyFont="1" applyBorder="1">
      <alignment vertical="center"/>
    </xf>
    <xf numFmtId="0" fontId="2" fillId="0" borderId="43" xfId="1" applyFont="1" applyBorder="1" applyAlignment="1">
      <alignment horizontal="center" vertical="center"/>
    </xf>
    <xf numFmtId="0" fontId="2" fillId="3" borderId="6" xfId="1" applyFont="1" applyFill="1" applyBorder="1" applyAlignment="1">
      <alignment horizontal="center" vertical="center"/>
    </xf>
    <xf numFmtId="0" fontId="12" fillId="3" borderId="5" xfId="1" applyFont="1" applyFill="1" applyBorder="1" applyAlignment="1">
      <alignment horizontal="center" vertical="center"/>
    </xf>
    <xf numFmtId="0" fontId="12" fillId="3" borderId="14" xfId="1" applyFont="1" applyFill="1" applyBorder="1" applyAlignment="1">
      <alignment horizontal="center" vertical="center"/>
    </xf>
    <xf numFmtId="0" fontId="17" fillId="6" borderId="45" xfId="1" applyFont="1" applyFill="1" applyBorder="1" applyAlignment="1">
      <alignment vertical="center" wrapText="1"/>
    </xf>
    <xf numFmtId="0" fontId="19" fillId="0" borderId="45" xfId="1" applyFont="1" applyBorder="1" applyAlignment="1">
      <alignment vertical="center" wrapText="1"/>
    </xf>
    <xf numFmtId="0" fontId="20" fillId="0" borderId="45" xfId="1" applyFont="1" applyBorder="1" applyAlignment="1">
      <alignment vertical="center" wrapText="1"/>
    </xf>
    <xf numFmtId="0" fontId="1" fillId="0" borderId="0" xfId="1">
      <alignment vertical="center"/>
    </xf>
    <xf numFmtId="0" fontId="1" fillId="2" borderId="46" xfId="1" applyFill="1" applyBorder="1">
      <alignment vertical="center"/>
    </xf>
    <xf numFmtId="0" fontId="1" fillId="2" borderId="46" xfId="1" applyFill="1" applyBorder="1" applyAlignment="1">
      <alignment vertical="center" wrapText="1"/>
    </xf>
    <xf numFmtId="0" fontId="1" fillId="2" borderId="47" xfId="1" applyFill="1" applyBorder="1" applyAlignment="1">
      <alignment vertical="center" wrapText="1"/>
    </xf>
    <xf numFmtId="0" fontId="14" fillId="0" borderId="1" xfId="1" applyFont="1" applyBorder="1" applyAlignment="1">
      <alignment horizontal="center" vertical="center" wrapText="1"/>
    </xf>
    <xf numFmtId="0" fontId="14" fillId="0" borderId="24" xfId="1" applyFont="1" applyBorder="1" applyAlignment="1">
      <alignment horizontal="center" vertical="center" wrapText="1"/>
    </xf>
    <xf numFmtId="0" fontId="9" fillId="0" borderId="1" xfId="1" applyFont="1" applyBorder="1" applyAlignment="1">
      <alignment horizontal="center" vertical="center"/>
    </xf>
    <xf numFmtId="0" fontId="9" fillId="0" borderId="3" xfId="1" applyFont="1" applyBorder="1" applyAlignment="1">
      <alignment horizontal="center" vertical="center"/>
    </xf>
    <xf numFmtId="0" fontId="9" fillId="3" borderId="5" xfId="1" applyFont="1" applyFill="1" applyBorder="1" applyAlignment="1">
      <alignment horizontal="center" vertical="center"/>
    </xf>
    <xf numFmtId="0" fontId="9" fillId="3" borderId="10" xfId="1" applyFont="1" applyFill="1" applyBorder="1" applyAlignment="1">
      <alignment horizontal="center" vertical="center"/>
    </xf>
    <xf numFmtId="0" fontId="13" fillId="0" borderId="1" xfId="1" applyFont="1" applyBorder="1" applyAlignment="1">
      <alignment horizontal="center" vertical="center" wrapText="1"/>
    </xf>
    <xf numFmtId="0" fontId="13" fillId="0" borderId="2" xfId="1" applyFont="1" applyBorder="1" applyAlignment="1">
      <alignment horizontal="center" vertical="center" wrapText="1"/>
    </xf>
    <xf numFmtId="0" fontId="9" fillId="0" borderId="16" xfId="1" applyFont="1" applyBorder="1" applyAlignment="1">
      <alignment horizontal="center" vertical="center"/>
    </xf>
    <xf numFmtId="0" fontId="9" fillId="0" borderId="19" xfId="1" applyFont="1" applyBorder="1" applyAlignment="1">
      <alignment horizontal="center" vertical="center"/>
    </xf>
    <xf numFmtId="0" fontId="6" fillId="0" borderId="1" xfId="1" applyFont="1" applyBorder="1" applyAlignment="1">
      <alignment horizontal="center" vertical="center"/>
    </xf>
    <xf numFmtId="0" fontId="6" fillId="0" borderId="3" xfId="1" applyFont="1" applyBorder="1" applyAlignment="1">
      <alignment horizontal="center" vertical="center"/>
    </xf>
    <xf numFmtId="0" fontId="12" fillId="0" borderId="23" xfId="1" applyFont="1" applyBorder="1" applyAlignment="1">
      <alignment horizontal="center" vertical="center"/>
    </xf>
    <xf numFmtId="0" fontId="12" fillId="0" borderId="3" xfId="1" applyFont="1" applyBorder="1" applyAlignment="1">
      <alignment horizontal="center" vertical="center"/>
    </xf>
    <xf numFmtId="0" fontId="13" fillId="0" borderId="3" xfId="1" applyFont="1" applyBorder="1" applyAlignment="1">
      <alignment horizontal="center" vertical="center" wrapText="1"/>
    </xf>
    <xf numFmtId="0" fontId="12" fillId="0" borderId="1" xfId="1" applyFont="1" applyBorder="1" applyAlignment="1">
      <alignment horizontal="center" vertical="center"/>
    </xf>
    <xf numFmtId="0" fontId="12" fillId="0" borderId="5" xfId="1" applyFont="1" applyBorder="1" applyAlignment="1">
      <alignment horizontal="center" vertical="center"/>
    </xf>
    <xf numFmtId="0" fontId="12" fillId="0" borderId="10" xfId="1" applyFont="1" applyBorder="1" applyAlignment="1">
      <alignment horizontal="center" vertical="center"/>
    </xf>
    <xf numFmtId="0" fontId="2" fillId="0" borderId="30" xfId="1" applyFont="1" applyBorder="1" applyAlignment="1">
      <alignment horizontal="center" vertical="center"/>
    </xf>
    <xf numFmtId="0" fontId="2" fillId="0" borderId="31" xfId="1" applyFont="1" applyBorder="1" applyAlignment="1">
      <alignment horizontal="center" vertical="center"/>
    </xf>
    <xf numFmtId="0" fontId="12" fillId="0" borderId="20" xfId="1" applyFont="1" applyBorder="1" applyAlignment="1">
      <alignment horizontal="center" vertical="center"/>
    </xf>
    <xf numFmtId="0" fontId="12" fillId="0" borderId="21" xfId="1" applyFont="1" applyBorder="1" applyAlignment="1">
      <alignment horizontal="center" vertical="center"/>
    </xf>
    <xf numFmtId="0" fontId="12" fillId="0" borderId="22" xfId="1" applyFont="1" applyBorder="1" applyAlignment="1">
      <alignment horizontal="center" vertical="center"/>
    </xf>
    <xf numFmtId="0" fontId="9" fillId="0" borderId="2" xfId="1" applyFont="1" applyBorder="1" applyAlignment="1">
      <alignment horizontal="center" vertical="center"/>
    </xf>
    <xf numFmtId="177" fontId="6" fillId="0" borderId="1" xfId="1" applyNumberFormat="1" applyFont="1" applyBorder="1" applyAlignment="1">
      <alignment horizontal="center" vertical="center"/>
    </xf>
    <xf numFmtId="177" fontId="6" fillId="0" borderId="3" xfId="1" applyNumberFormat="1" applyFont="1" applyBorder="1" applyAlignment="1">
      <alignment horizontal="center" vertical="center"/>
    </xf>
    <xf numFmtId="177" fontId="9" fillId="0" borderId="5" xfId="1" applyNumberFormat="1" applyFont="1" applyBorder="1" applyAlignment="1">
      <alignment horizontal="center" vertical="center" wrapText="1"/>
    </xf>
    <xf numFmtId="177" fontId="9" fillId="0" borderId="10" xfId="1" applyNumberFormat="1" applyFont="1" applyBorder="1" applyAlignment="1">
      <alignment horizontal="center" vertical="center" wrapText="1"/>
    </xf>
    <xf numFmtId="177" fontId="9" fillId="0" borderId="1" xfId="1" applyNumberFormat="1" applyFont="1" applyBorder="1" applyAlignment="1">
      <alignment horizontal="center" vertical="center"/>
    </xf>
    <xf numFmtId="177" fontId="9" fillId="0" borderId="3" xfId="1" applyNumberFormat="1" applyFont="1" applyBorder="1" applyAlignment="1">
      <alignment horizontal="center" vertical="center"/>
    </xf>
    <xf numFmtId="177" fontId="9" fillId="0" borderId="2" xfId="1" applyNumberFormat="1" applyFont="1" applyBorder="1" applyAlignment="1">
      <alignment horizontal="center" vertical="center"/>
    </xf>
    <xf numFmtId="177" fontId="13" fillId="0" borderId="1" xfId="1" applyNumberFormat="1" applyFont="1" applyBorder="1" applyAlignment="1">
      <alignment horizontal="center" vertical="center" wrapText="1"/>
    </xf>
    <xf numFmtId="177" fontId="13" fillId="0" borderId="2" xfId="1" applyNumberFormat="1" applyFont="1" applyBorder="1" applyAlignment="1">
      <alignment horizontal="center" vertical="center" wrapText="1"/>
    </xf>
    <xf numFmtId="177" fontId="6" fillId="0" borderId="7" xfId="1" applyNumberFormat="1" applyFont="1" applyBorder="1" applyAlignment="1">
      <alignment horizontal="left" vertical="center"/>
    </xf>
    <xf numFmtId="0" fontId="12" fillId="0" borderId="5" xfId="1" applyFont="1" applyFill="1" applyBorder="1" applyAlignment="1">
      <alignment horizontal="center" vertical="center"/>
    </xf>
    <xf numFmtId="0" fontId="12" fillId="0" borderId="10" xfId="1" applyFont="1" applyFill="1" applyBorder="1" applyAlignment="1">
      <alignment horizontal="center" vertical="center"/>
    </xf>
    <xf numFmtId="0" fontId="12" fillId="0" borderId="1" xfId="1" applyFont="1" applyFill="1" applyBorder="1" applyAlignment="1">
      <alignment horizontal="center" vertical="center"/>
    </xf>
    <xf numFmtId="0" fontId="12" fillId="0" borderId="3" xfId="1" applyFont="1" applyFill="1" applyBorder="1" applyAlignment="1">
      <alignment horizontal="center" vertical="center"/>
    </xf>
    <xf numFmtId="177" fontId="9" fillId="0" borderId="5" xfId="1" applyNumberFormat="1" applyFont="1" applyBorder="1" applyAlignment="1">
      <alignment horizontal="center" vertical="center"/>
    </xf>
    <xf numFmtId="177" fontId="9" fillId="0" borderId="10" xfId="1" applyNumberFormat="1" applyFont="1" applyBorder="1" applyAlignment="1">
      <alignment horizontal="center" vertical="center"/>
    </xf>
    <xf numFmtId="0" fontId="9" fillId="0" borderId="5" xfId="1" applyFont="1" applyBorder="1" applyAlignment="1">
      <alignment horizontal="center" vertical="center"/>
    </xf>
    <xf numFmtId="0" fontId="9" fillId="0" borderId="10" xfId="1" applyFont="1" applyBorder="1" applyAlignment="1">
      <alignment horizontal="center" vertical="center"/>
    </xf>
    <xf numFmtId="0" fontId="9" fillId="0" borderId="38" xfId="1" applyFont="1" applyBorder="1" applyAlignment="1">
      <alignment horizontal="center" vertical="center"/>
    </xf>
    <xf numFmtId="0" fontId="9" fillId="0" borderId="21" xfId="1" applyFont="1" applyBorder="1" applyAlignment="1">
      <alignment horizontal="center" vertical="center"/>
    </xf>
    <xf numFmtId="0" fontId="9" fillId="0" borderId="39" xfId="1" applyFont="1" applyBorder="1" applyAlignment="1">
      <alignment horizontal="center" vertical="center"/>
    </xf>
    <xf numFmtId="0" fontId="9" fillId="0" borderId="23" xfId="1" applyFont="1" applyBorder="1" applyAlignment="1">
      <alignment horizontal="center" vertical="center"/>
    </xf>
    <xf numFmtId="177" fontId="9" fillId="0" borderId="38" xfId="1" applyNumberFormat="1" applyFont="1" applyBorder="1" applyAlignment="1">
      <alignment horizontal="center" vertical="center"/>
    </xf>
    <xf numFmtId="177" fontId="9" fillId="0" borderId="21" xfId="1" applyNumberFormat="1" applyFont="1" applyBorder="1" applyAlignment="1">
      <alignment horizontal="center" vertical="center"/>
    </xf>
    <xf numFmtId="177" fontId="13" fillId="0" borderId="3" xfId="1" applyNumberFormat="1" applyFont="1" applyBorder="1" applyAlignment="1">
      <alignment horizontal="center" vertical="center" wrapText="1"/>
    </xf>
    <xf numFmtId="0" fontId="12" fillId="0" borderId="38" xfId="1" applyFont="1" applyBorder="1" applyAlignment="1">
      <alignment horizontal="center" vertical="center"/>
    </xf>
    <xf numFmtId="0" fontId="12" fillId="0" borderId="39" xfId="1" applyFont="1" applyBorder="1" applyAlignment="1">
      <alignment horizontal="center" vertical="center"/>
    </xf>
    <xf numFmtId="0" fontId="14" fillId="0" borderId="3" xfId="1" applyFont="1" applyBorder="1" applyAlignment="1">
      <alignment horizontal="center" vertical="center" wrapText="1"/>
    </xf>
    <xf numFmtId="0" fontId="14" fillId="0" borderId="2" xfId="1" applyFont="1" applyBorder="1" applyAlignment="1">
      <alignment horizontal="center" vertical="center" wrapText="1"/>
    </xf>
    <xf numFmtId="0" fontId="2" fillId="0" borderId="1" xfId="1" applyFont="1" applyBorder="1" applyAlignment="1">
      <alignment horizontal="center" vertical="center"/>
    </xf>
    <xf numFmtId="0" fontId="2" fillId="0" borderId="3" xfId="1" applyFont="1" applyBorder="1" applyAlignment="1">
      <alignment horizontal="center" vertical="center"/>
    </xf>
    <xf numFmtId="0" fontId="12" fillId="0" borderId="16" xfId="1" applyFont="1" applyBorder="1" applyAlignment="1">
      <alignment horizontal="center" vertical="center"/>
    </xf>
    <xf numFmtId="0" fontId="12" fillId="0" borderId="19" xfId="1" applyFont="1" applyBorder="1" applyAlignment="1">
      <alignment horizontal="center" vertical="center"/>
    </xf>
    <xf numFmtId="0" fontId="6" fillId="0" borderId="1" xfId="1" applyFont="1" applyBorder="1" applyAlignment="1">
      <alignment horizontal="center" vertical="center" shrinkToFit="1"/>
    </xf>
    <xf numFmtId="0" fontId="6" fillId="0" borderId="2" xfId="1" applyFont="1" applyBorder="1" applyAlignment="1">
      <alignment horizontal="center" vertical="center" shrinkToFit="1"/>
    </xf>
    <xf numFmtId="0" fontId="6" fillId="0" borderId="7" xfId="1" applyFont="1" applyBorder="1" applyAlignment="1">
      <alignment horizontal="left" vertical="center"/>
    </xf>
    <xf numFmtId="0" fontId="6" fillId="0" borderId="35" xfId="1" applyFont="1" applyBorder="1" applyAlignment="1">
      <alignment horizontal="center" vertical="center" shrinkToFit="1"/>
    </xf>
    <xf numFmtId="0" fontId="6" fillId="0" borderId="40" xfId="1" applyFont="1" applyBorder="1" applyAlignment="1">
      <alignment horizontal="center" vertical="center" shrinkToFit="1"/>
    </xf>
    <xf numFmtId="177" fontId="14" fillId="0" borderId="1" xfId="1" applyNumberFormat="1" applyFont="1" applyBorder="1" applyAlignment="1">
      <alignment horizontal="center" vertical="center" wrapText="1"/>
    </xf>
    <xf numFmtId="177" fontId="14" fillId="0" borderId="2" xfId="1" applyNumberFormat="1" applyFont="1" applyBorder="1" applyAlignment="1">
      <alignment horizontal="center" vertical="center" wrapText="1"/>
    </xf>
    <xf numFmtId="177" fontId="12" fillId="0" borderId="1" xfId="1" applyNumberFormat="1" applyFont="1" applyBorder="1" applyAlignment="1">
      <alignment horizontal="center" vertical="center"/>
    </xf>
    <xf numFmtId="177" fontId="12" fillId="0" borderId="3" xfId="1" applyNumberFormat="1" applyFont="1" applyBorder="1" applyAlignment="1">
      <alignment horizontal="center" vertical="center"/>
    </xf>
    <xf numFmtId="0" fontId="12" fillId="0" borderId="2" xfId="1" applyFont="1" applyBorder="1" applyAlignment="1">
      <alignment horizontal="center" vertical="center"/>
    </xf>
    <xf numFmtId="177" fontId="12" fillId="0" borderId="2" xfId="1" applyNumberFormat="1" applyFont="1" applyBorder="1" applyAlignment="1">
      <alignment horizontal="center" vertical="center"/>
    </xf>
    <xf numFmtId="177" fontId="12" fillId="0" borderId="5" xfId="1" applyNumberFormat="1" applyFont="1" applyBorder="1" applyAlignment="1">
      <alignment horizontal="center" vertical="center"/>
    </xf>
    <xf numFmtId="177" fontId="12" fillId="0" borderId="10" xfId="1" applyNumberFormat="1" applyFont="1" applyBorder="1" applyAlignment="1">
      <alignment horizontal="center" vertical="center"/>
    </xf>
    <xf numFmtId="177" fontId="2" fillId="0" borderId="1" xfId="1" applyNumberFormat="1" applyFont="1" applyBorder="1" applyAlignment="1">
      <alignment horizontal="center" vertical="center"/>
    </xf>
    <xf numFmtId="177" fontId="2" fillId="0" borderId="3" xfId="1" applyNumberFormat="1" applyFont="1" applyBorder="1" applyAlignment="1">
      <alignment horizontal="center" vertical="center"/>
    </xf>
    <xf numFmtId="0" fontId="14" fillId="0" borderId="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12" fillId="0" borderId="5" xfId="1" applyFont="1" applyFill="1" applyBorder="1" applyAlignment="1">
      <alignment horizontal="center" vertical="center" wrapText="1"/>
    </xf>
    <xf numFmtId="0" fontId="12" fillId="0" borderId="10" xfId="1" applyFont="1" applyFill="1" applyBorder="1" applyAlignment="1">
      <alignment horizontal="center" vertical="center" wrapText="1"/>
    </xf>
    <xf numFmtId="177" fontId="12" fillId="2" borderId="5" xfId="1" applyNumberFormat="1" applyFont="1" applyFill="1" applyBorder="1" applyAlignment="1">
      <alignment horizontal="center" vertical="center"/>
    </xf>
    <xf numFmtId="177" fontId="12" fillId="2" borderId="10" xfId="1" applyNumberFormat="1" applyFont="1" applyFill="1" applyBorder="1" applyAlignment="1">
      <alignment horizontal="center" vertical="center"/>
    </xf>
    <xf numFmtId="0" fontId="12" fillId="2" borderId="5" xfId="1" applyFont="1" applyFill="1" applyBorder="1" applyAlignment="1">
      <alignment horizontal="center" vertical="center"/>
    </xf>
    <xf numFmtId="0" fontId="12" fillId="2" borderId="10" xfId="1" applyFont="1" applyFill="1" applyBorder="1" applyAlignment="1">
      <alignment horizontal="center" vertical="center"/>
    </xf>
    <xf numFmtId="0" fontId="12" fillId="0" borderId="4" xfId="1" applyFont="1" applyBorder="1" applyAlignment="1">
      <alignment horizontal="center" vertical="center"/>
    </xf>
    <xf numFmtId="0" fontId="2" fillId="0" borderId="4" xfId="1" applyFont="1" applyBorder="1" applyAlignment="1">
      <alignment horizontal="center" vertical="center"/>
    </xf>
    <xf numFmtId="0" fontId="9" fillId="2" borderId="5" xfId="1" applyFont="1" applyFill="1" applyBorder="1" applyAlignment="1">
      <alignment horizontal="center" vertical="center"/>
    </xf>
    <xf numFmtId="0" fontId="9" fillId="2" borderId="10" xfId="1" applyFont="1" applyFill="1" applyBorder="1" applyAlignment="1">
      <alignment horizontal="center" vertical="center"/>
    </xf>
    <xf numFmtId="176" fontId="1" fillId="2" borderId="46" xfId="1" quotePrefix="1" applyNumberFormat="1" applyFill="1" applyBorder="1">
      <alignment vertical="center"/>
    </xf>
    <xf numFmtId="176" fontId="1" fillId="0" borderId="0" xfId="1" applyNumberFormat="1">
      <alignment vertical="center"/>
    </xf>
    <xf numFmtId="0" fontId="2" fillId="0" borderId="6" xfId="1" applyFont="1" applyBorder="1" applyAlignment="1">
      <alignment horizontal="center" vertical="center" wrapText="1"/>
    </xf>
    <xf numFmtId="0" fontId="2" fillId="0" borderId="48" xfId="1" applyFont="1" applyBorder="1" applyAlignment="1">
      <alignment horizontal="center" vertical="center" wrapText="1"/>
    </xf>
    <xf numFmtId="0" fontId="2" fillId="0" borderId="49" xfId="1" applyFont="1" applyBorder="1" applyAlignment="1">
      <alignment horizontal="center" vertical="center" wrapText="1"/>
    </xf>
    <xf numFmtId="0" fontId="2" fillId="0" borderId="37" xfId="1" applyFont="1" applyBorder="1" applyAlignment="1">
      <alignment horizontal="center" vertical="center" wrapText="1"/>
    </xf>
    <xf numFmtId="0" fontId="2" fillId="0" borderId="4" xfId="1" applyFont="1" applyBorder="1" applyAlignment="1">
      <alignment horizontal="center" vertical="center" wrapText="1"/>
    </xf>
    <xf numFmtId="0" fontId="2" fillId="2" borderId="48"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5" borderId="48" xfId="1" applyFont="1" applyFill="1" applyBorder="1" applyAlignment="1">
      <alignment horizontal="center" vertical="center" wrapText="1"/>
    </xf>
    <xf numFmtId="0" fontId="2" fillId="5" borderId="4" xfId="1" applyFont="1" applyFill="1" applyBorder="1" applyAlignment="1">
      <alignment horizontal="center" vertical="center" wrapText="1"/>
    </xf>
    <xf numFmtId="0" fontId="2" fillId="5" borderId="6" xfId="1" applyFont="1" applyFill="1" applyBorder="1" applyAlignment="1">
      <alignment horizontal="center" vertical="center" wrapText="1"/>
    </xf>
    <xf numFmtId="0" fontId="2" fillId="5" borderId="37" xfId="1" applyFont="1" applyFill="1" applyBorder="1" applyAlignment="1">
      <alignment horizontal="center" vertical="center" wrapText="1"/>
    </xf>
    <xf numFmtId="0" fontId="2" fillId="2" borderId="37" xfId="1" applyFont="1" applyFill="1" applyBorder="1" applyAlignment="1">
      <alignment horizontal="center" vertical="center" wrapText="1"/>
    </xf>
    <xf numFmtId="0" fontId="11" fillId="0" borderId="0" xfId="0" applyFont="1" applyFill="1">
      <alignment vertical="center"/>
    </xf>
  </cellXfs>
  <cellStyles count="4">
    <cellStyle name="桁区切り 2" xfId="3" xr:uid="{FCF9B944-34E0-45D5-A791-2F681F5E5A85}"/>
    <cellStyle name="標準" xfId="0" builtinId="0"/>
    <cellStyle name="標準 2" xfId="1" xr:uid="{DCA3A586-7AE0-45A9-834F-FE0DAF56E6F1}"/>
    <cellStyle name="標準 3" xfId="2" xr:uid="{231A4896-8F51-4665-8F70-B0D2212C93F1}"/>
  </cellStyles>
  <dxfs count="85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4"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196849</xdr:colOff>
      <xdr:row>1</xdr:row>
      <xdr:rowOff>247649</xdr:rowOff>
    </xdr:from>
    <xdr:to>
      <xdr:col>5</xdr:col>
      <xdr:colOff>352424</xdr:colOff>
      <xdr:row>1</xdr:row>
      <xdr:rowOff>923924</xdr:rowOff>
    </xdr:to>
    <xdr:sp macro="" textlink="">
      <xdr:nvSpPr>
        <xdr:cNvPr id="2" name="正方形/長方形 1">
          <a:extLst>
            <a:ext uri="{FF2B5EF4-FFF2-40B4-BE49-F238E27FC236}">
              <a16:creationId xmlns:a16="http://schemas.microsoft.com/office/drawing/2014/main" id="{EAFE8BA7-45A1-4470-8068-9BB07A997166}"/>
            </a:ext>
          </a:extLst>
        </xdr:cNvPr>
        <xdr:cNvSpPr/>
      </xdr:nvSpPr>
      <xdr:spPr>
        <a:xfrm>
          <a:off x="196849" y="1933574"/>
          <a:ext cx="5584825" cy="676275"/>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100" b="1">
              <a:solidFill>
                <a:srgbClr val="FF0000"/>
              </a:solidFill>
            </a:rPr>
            <a:t>この列には単組回答を貼らないでください。</a:t>
          </a:r>
          <a:endParaRPr kumimoji="1" lang="en-US" altLang="ja-JP" sz="1100" b="1">
            <a:solidFill>
              <a:srgbClr val="FF0000"/>
            </a:solidFill>
          </a:endParaRPr>
        </a:p>
        <a:p>
          <a:pPr algn="l"/>
          <a:r>
            <a:rPr kumimoji="1" lang="en-US" altLang="ja-JP" sz="1100" b="1">
              <a:solidFill>
                <a:srgbClr val="FF0000"/>
              </a:solidFill>
            </a:rPr>
            <a:t>※</a:t>
          </a:r>
          <a:r>
            <a:rPr kumimoji="1" lang="ja-JP" altLang="en-US" sz="1100" b="1">
              <a:solidFill>
                <a:srgbClr val="FF0000"/>
              </a:solidFill>
            </a:rPr>
            <a:t>各県シートへの関数反映のため、必ず３行目以降に貼り付けをお願いします。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33258;&#27835;&#21172;/03&#32207;&#21512;&#32068;&#32340;&#23616;/&#29694;&#26989;/05_&#32113;&#19968;&#38360;&#20105;/24&#24180;&#24230;/&#31532;1&#27425;&#38360;&#20105;/&#32080;&#26524;&#38598;&#32004;/&#30330;&#25991;&#28155;&#20184;&#12501;&#12449;&#12452;&#12523;/&#65308;&#28155;&#20184;&#65299;&#65310;&#65288;&#25552;&#20986;&#29992;&#65289;2021&#65374;2024&#24180;&#24230;&#21508;&#30476;&#29694;&#26989;&#20844;&#20225;&#32113;&#19968;&#38360;&#20105;&#23455;&#26045;&#29366;&#27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33258;&#27835;&#21172;/03&#32207;&#21512;&#32068;&#32340;&#23616;/&#29694;&#26989;/05_&#32113;&#19968;&#38360;&#20105;/24&#24180;&#24230;/&#31532;1&#27425;&#38360;&#20105;/&#32080;&#26524;&#38598;&#32004;/&#21508;&#30476;&#25552;&#20986;&#12487;&#12540;&#12479;/28&#22856;&#33391;&#8251;&#26412;&#37096;&#20316;&#25104;&#8251;&#65308;&#28155;&#20184;&#65299;&#65310;&#65288;&#25552;&#20986;&#29992;&#65289;2021&#65374;2024&#24180;&#24230;&#21508;&#30476;&#29694;&#26989;&#20844;&#20225;&#32113;&#19968;&#38360;&#20105;&#23455;&#26045;&#29366;&#278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33258;&#27835;&#21172;/03&#32207;&#21512;&#32068;&#32340;&#23616;/&#29694;&#26989;/05_&#32113;&#19968;&#38360;&#20105;/24&#24180;&#24230;/&#31532;1&#27425;&#38360;&#20105;/&#32080;&#26524;&#38598;&#32004;/&#21508;&#30476;&#25552;&#20986;&#12487;&#12540;&#12479;/38&#39321;&#24029;&#65308;&#28155;&#20184;&#65299;&#65310;&#65288;&#25552;&#20986;&#29992;&#65289;2021&#65374;2024&#24180;&#24230;&#21508;&#30476;&#29694;&#26989;&#20844;&#20225;&#32113;&#19968;&#38360;&#20105;&#23455;&#26045;&#29366;&#27841;%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北海道 (単組番号修正前)"/>
      <sheetName val="01北海道"/>
      <sheetName val="03青森"/>
      <sheetName val="04岩手"/>
      <sheetName val="05宮城"/>
      <sheetName val="06秋田"/>
      <sheetName val="07山形"/>
      <sheetName val="08福島"/>
      <sheetName val="09新潟"/>
      <sheetName val="10群馬"/>
      <sheetName val="11栃木"/>
      <sheetName val="12茨城"/>
      <sheetName val="13埼玉"/>
      <sheetName val="14東京"/>
      <sheetName val="15千葉"/>
      <sheetName val="16神奈川"/>
      <sheetName val="17山梨"/>
      <sheetName val="18長野"/>
      <sheetName val="19富山"/>
      <sheetName val="20石川"/>
      <sheetName val="21福井"/>
      <sheetName val="22静岡"/>
      <sheetName val="23愛知"/>
      <sheetName val="24岐阜"/>
      <sheetName val="25三重 "/>
      <sheetName val="26滋賀"/>
      <sheetName val="27京都"/>
      <sheetName val="28奈良"/>
      <sheetName val="29和歌山"/>
      <sheetName val="30大阪"/>
      <sheetName val="32兵庫"/>
      <sheetName val="33岡山"/>
      <sheetName val="34広島"/>
      <sheetName val="35鳥取"/>
      <sheetName val="36島根"/>
      <sheetName val="37山口"/>
      <sheetName val="38香川"/>
      <sheetName val="39徳島"/>
      <sheetName val="40愛媛 "/>
      <sheetName val="41高知 "/>
      <sheetName val="42福岡 "/>
      <sheetName val="43佐賀 "/>
      <sheetName val="44長崎 "/>
      <sheetName val="45大分 "/>
      <sheetName val="46宮崎 "/>
      <sheetName val="47熊本 "/>
      <sheetName val="48鹿児島 "/>
      <sheetName val="49沖縄 "/>
      <sheetName val="集約用シート"/>
      <sheetName val="マスタ"/>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E3">
            <v>30001</v>
          </cell>
          <cell r="F3" t="str">
            <v>○</v>
          </cell>
          <cell r="G3" t="str">
            <v>×</v>
          </cell>
          <cell r="H3" t="str">
            <v>○</v>
          </cell>
          <cell r="I3" t="str">
            <v>×</v>
          </cell>
          <cell r="N3" t="str">
            <v>毎年秋以降に要求書を提出している</v>
          </cell>
        </row>
        <row r="4">
          <cell r="E4">
            <v>30005</v>
          </cell>
          <cell r="F4" t="str">
            <v>○</v>
          </cell>
          <cell r="G4" t="str">
            <v>×</v>
          </cell>
          <cell r="H4" t="str">
            <v>○</v>
          </cell>
          <cell r="I4" t="str">
            <v>○</v>
          </cell>
          <cell r="J4" t="str">
            <v>①基準日で取り組む</v>
          </cell>
          <cell r="K4">
            <v>45420</v>
          </cell>
          <cell r="L4" t="str">
            <v>○</v>
          </cell>
          <cell r="M4" t="str">
            <v>○</v>
          </cell>
          <cell r="O4" t="str">
            <v>○</v>
          </cell>
          <cell r="P4">
            <v>45463</v>
          </cell>
          <cell r="R4" t="str">
            <v>○</v>
          </cell>
          <cell r="T4" t="str">
            <v>×</v>
          </cell>
          <cell r="Z4" t="str">
            <v>×</v>
          </cell>
          <cell r="AD4" t="str">
            <v>○</v>
          </cell>
          <cell r="AE4" t="str">
            <v>×</v>
          </cell>
          <cell r="AG4" t="str">
            <v>○</v>
          </cell>
          <cell r="AH4" t="str">
            <v>継続した採用は確認</v>
          </cell>
          <cell r="AI4" t="str">
            <v>×</v>
          </cell>
          <cell r="AK4" t="str">
            <v>×</v>
          </cell>
          <cell r="AM4" t="str">
            <v>×</v>
          </cell>
          <cell r="AO4" t="str">
            <v>×</v>
          </cell>
          <cell r="AQ4" t="str">
            <v>×</v>
          </cell>
          <cell r="AS4" t="str">
            <v>×</v>
          </cell>
          <cell r="AU4" t="str">
            <v>×</v>
          </cell>
          <cell r="AW4" t="str">
            <v>×</v>
          </cell>
          <cell r="BI4" t="str">
            <v>①手引き冊子を活用</v>
          </cell>
        </row>
        <row r="5">
          <cell r="E5">
            <v>30007</v>
          </cell>
          <cell r="F5" t="str">
            <v>×</v>
          </cell>
          <cell r="G5" t="str">
            <v>×</v>
          </cell>
          <cell r="H5" t="str">
            <v>×</v>
          </cell>
          <cell r="I5" t="str">
            <v>○</v>
          </cell>
          <cell r="J5" t="str">
            <v>④その他の闘争と一緒に取り組む</v>
          </cell>
          <cell r="K5" t="str">
            <v>6月4日・6月20日</v>
          </cell>
          <cell r="L5" t="str">
            <v>○</v>
          </cell>
          <cell r="M5" t="str">
            <v>○</v>
          </cell>
          <cell r="O5" t="str">
            <v>○</v>
          </cell>
          <cell r="P5" t="str">
            <v>6月4日・6月20日</v>
          </cell>
          <cell r="R5" t="str">
            <v>今後交渉を予定</v>
          </cell>
          <cell r="T5" t="str">
            <v>○</v>
          </cell>
          <cell r="X5" t="str">
            <v>機関紙・ビラ配布</v>
          </cell>
          <cell r="Z5" t="str">
            <v>×</v>
          </cell>
          <cell r="AD5" t="str">
            <v>○</v>
          </cell>
          <cell r="AE5" t="str">
            <v>○</v>
          </cell>
          <cell r="AF5" t="str">
            <v>令和７年度を民間委託事業継続の是非について検討するとの回答</v>
          </cell>
          <cell r="AG5" t="str">
            <v>×</v>
          </cell>
          <cell r="AI5" t="str">
            <v>○</v>
          </cell>
          <cell r="AJ5" t="str">
            <v>月1回の労働安全衛生委員会において取り組みを検討し進めていく</v>
          </cell>
          <cell r="AK5" t="str">
            <v>×</v>
          </cell>
          <cell r="AM5" t="str">
            <v>×</v>
          </cell>
          <cell r="AO5" t="str">
            <v>×</v>
          </cell>
          <cell r="AQ5" t="str">
            <v>×</v>
          </cell>
          <cell r="AS5" t="str">
            <v>実施なし</v>
          </cell>
          <cell r="AU5" t="str">
            <v>実施なし</v>
          </cell>
          <cell r="AW5" t="str">
            <v>実施なし</v>
          </cell>
          <cell r="AY5" t="str">
            <v>全ての事項において、交渉継続中</v>
          </cell>
          <cell r="BI5" t="str">
            <v>①手引き冊子を活用</v>
          </cell>
          <cell r="BN5" t="str">
            <v>今年度の交渉はまだ終了していないので、現在はありません。</v>
          </cell>
        </row>
        <row r="6">
          <cell r="F6" t="str">
            <v>×</v>
          </cell>
          <cell r="G6" t="str">
            <v>×</v>
          </cell>
          <cell r="H6" t="str">
            <v>×</v>
          </cell>
          <cell r="I6" t="str">
            <v>×</v>
          </cell>
          <cell r="N6" t="str">
            <v>春闘要求課題について継続協議中のため</v>
          </cell>
        </row>
        <row r="7">
          <cell r="E7">
            <v>30034</v>
          </cell>
          <cell r="F7" t="str">
            <v>○</v>
          </cell>
          <cell r="G7" t="str">
            <v>×</v>
          </cell>
          <cell r="H7" t="str">
            <v>○</v>
          </cell>
          <cell r="I7" t="str">
            <v>×</v>
          </cell>
          <cell r="N7" t="str">
            <v>例年、市労連の取組みとして秋に提出し、団体交渉を行っているため。</v>
          </cell>
        </row>
        <row r="8">
          <cell r="F8" t="str">
            <v>○</v>
          </cell>
          <cell r="G8" t="str">
            <v>×</v>
          </cell>
          <cell r="H8" t="str">
            <v>×</v>
          </cell>
          <cell r="I8" t="str">
            <v>○</v>
          </cell>
          <cell r="J8" t="str">
            <v>④その他の闘争と一緒に取り組む</v>
          </cell>
          <cell r="K8" t="str">
            <v>6月10日・6月13日</v>
          </cell>
          <cell r="L8" t="str">
            <v>×</v>
          </cell>
          <cell r="M8" t="str">
            <v>○</v>
          </cell>
          <cell r="O8" t="str">
            <v>○</v>
          </cell>
          <cell r="P8" t="str">
            <v>6月10日・6月13日</v>
          </cell>
          <cell r="R8" t="str">
            <v>○</v>
          </cell>
          <cell r="T8" t="str">
            <v>×</v>
          </cell>
          <cell r="Z8" t="str">
            <v>×</v>
          </cell>
          <cell r="AD8" t="str">
            <v>○</v>
          </cell>
          <cell r="AE8" t="str">
            <v>実施なし</v>
          </cell>
          <cell r="AG8" t="str">
            <v>×</v>
          </cell>
          <cell r="AI8" t="str">
            <v>実施なし</v>
          </cell>
          <cell r="AK8" t="str">
            <v>実施なし</v>
          </cell>
          <cell r="AM8" t="str">
            <v>実施なし</v>
          </cell>
          <cell r="AO8" t="str">
            <v>実施なし</v>
          </cell>
          <cell r="AQ8" t="str">
            <v>実施なし</v>
          </cell>
          <cell r="AS8" t="str">
            <v>実施なし</v>
          </cell>
          <cell r="AU8" t="str">
            <v>実施なし</v>
          </cell>
          <cell r="AW8" t="str">
            <v>実施なし</v>
          </cell>
          <cell r="BL8" t="str">
            <v>④使用しなかった</v>
          </cell>
        </row>
        <row r="9">
          <cell r="E9">
            <v>30097</v>
          </cell>
          <cell r="F9" t="str">
            <v>×</v>
          </cell>
          <cell r="G9" t="str">
            <v>×</v>
          </cell>
          <cell r="H9" t="str">
            <v>×</v>
          </cell>
          <cell r="I9" t="str">
            <v>×</v>
          </cell>
          <cell r="N9" t="str">
            <v>春闘時に取り組みを行ったため</v>
          </cell>
        </row>
        <row r="10">
          <cell r="E10">
            <v>30096</v>
          </cell>
          <cell r="F10" t="str">
            <v>×</v>
          </cell>
          <cell r="G10" t="str">
            <v>×</v>
          </cell>
          <cell r="H10" t="str">
            <v>×</v>
          </cell>
          <cell r="I10" t="str">
            <v>×</v>
          </cell>
          <cell r="N10" t="str">
            <v>市労連の取組みとして例年秋に取り組んでいます。</v>
          </cell>
        </row>
        <row r="11">
          <cell r="F11" t="str">
            <v>○</v>
          </cell>
          <cell r="G11" t="str">
            <v>×</v>
          </cell>
          <cell r="H11" t="str">
            <v>○</v>
          </cell>
          <cell r="I11" t="str">
            <v>○</v>
          </cell>
          <cell r="J11" t="str">
            <v>②基準日外で取り組む</v>
          </cell>
          <cell r="K11" t="str">
            <v>未定</v>
          </cell>
          <cell r="L11" t="str">
            <v>○</v>
          </cell>
          <cell r="M11" t="str">
            <v>○</v>
          </cell>
          <cell r="O11" t="str">
            <v>×</v>
          </cell>
          <cell r="Q11" t="str">
            <v>春段階では事務折衝を行った</v>
          </cell>
          <cell r="T11" t="str">
            <v>×</v>
          </cell>
          <cell r="Z11" t="str">
            <v>×</v>
          </cell>
          <cell r="AD11" t="str">
            <v>○</v>
          </cell>
          <cell r="AE11" t="str">
            <v>実施なし</v>
          </cell>
          <cell r="AG11" t="str">
            <v>×</v>
          </cell>
          <cell r="AI11" t="str">
            <v>実施なし</v>
          </cell>
          <cell r="AK11" t="str">
            <v>実施なし</v>
          </cell>
          <cell r="AM11" t="str">
            <v>×</v>
          </cell>
          <cell r="AO11" t="str">
            <v>実施なし</v>
          </cell>
          <cell r="AQ11" t="str">
            <v>実施なし</v>
          </cell>
          <cell r="AS11" t="str">
            <v>実施なし</v>
          </cell>
          <cell r="AU11" t="str">
            <v>実施なし</v>
          </cell>
          <cell r="AW11" t="str">
            <v>実施なし</v>
          </cell>
          <cell r="BL11" t="str">
            <v>④使用しなかった</v>
          </cell>
        </row>
        <row r="12">
          <cell r="E12">
            <v>30010</v>
          </cell>
          <cell r="F12" t="str">
            <v>×</v>
          </cell>
          <cell r="G12" t="str">
            <v>×</v>
          </cell>
          <cell r="H12" t="str">
            <v>×</v>
          </cell>
          <cell r="I12" t="str">
            <v>○</v>
          </cell>
          <cell r="J12" t="str">
            <v>②基準日外で取り組む</v>
          </cell>
          <cell r="K12" t="str">
            <v>未定</v>
          </cell>
          <cell r="L12" t="str">
            <v>○</v>
          </cell>
          <cell r="M12" t="str">
            <v>○</v>
          </cell>
          <cell r="O12" t="str">
            <v>○</v>
          </cell>
          <cell r="P12">
            <v>45471</v>
          </cell>
          <cell r="R12" t="str">
            <v>今後交渉を予定</v>
          </cell>
          <cell r="T12" t="str">
            <v>×</v>
          </cell>
          <cell r="Z12" t="str">
            <v>×</v>
          </cell>
          <cell r="AD12" t="str">
            <v>○</v>
          </cell>
          <cell r="AE12" t="str">
            <v>実施なし</v>
          </cell>
          <cell r="AG12" t="str">
            <v>○</v>
          </cell>
          <cell r="AH12" t="str">
            <v>欠員補充による新規採用は継続されている</v>
          </cell>
          <cell r="AI12" t="str">
            <v>×</v>
          </cell>
          <cell r="AK12" t="str">
            <v>○</v>
          </cell>
          <cell r="AL12" t="str">
            <v>よりよい安全体制について議論されている</v>
          </cell>
          <cell r="AM12" t="str">
            <v>×</v>
          </cell>
          <cell r="AO12" t="str">
            <v>×</v>
          </cell>
          <cell r="AQ12" t="str">
            <v>×</v>
          </cell>
          <cell r="AS12" t="str">
            <v>○</v>
          </cell>
          <cell r="AT12" t="str">
            <v>現時点でコンセッションや事業統合の目処なし</v>
          </cell>
          <cell r="AU12" t="str">
            <v>×</v>
          </cell>
          <cell r="AW12" t="str">
            <v>×</v>
          </cell>
          <cell r="BI12" t="str">
            <v>①手引き冊子を活用</v>
          </cell>
          <cell r="BJ12" t="str">
            <v>②手引き概要版を活用</v>
          </cell>
        </row>
        <row r="13">
          <cell r="E13">
            <v>30116</v>
          </cell>
          <cell r="F13" t="str">
            <v>○</v>
          </cell>
          <cell r="G13" t="str">
            <v>×</v>
          </cell>
          <cell r="H13" t="str">
            <v>○</v>
          </cell>
          <cell r="I13" t="str">
            <v>○</v>
          </cell>
          <cell r="J13" t="str">
            <v>③人員確保として取り組む</v>
          </cell>
          <cell r="K13" t="str">
            <v>６月13日、６月19日</v>
          </cell>
          <cell r="L13" t="str">
            <v>○</v>
          </cell>
          <cell r="M13" t="str">
            <v>○</v>
          </cell>
          <cell r="O13" t="str">
            <v>○</v>
          </cell>
          <cell r="P13" t="str">
            <v>例年10月に予定</v>
          </cell>
          <cell r="R13" t="str">
            <v>○</v>
          </cell>
          <cell r="T13" t="str">
            <v>×</v>
          </cell>
          <cell r="Z13" t="str">
            <v>×</v>
          </cell>
          <cell r="AD13" t="str">
            <v>○</v>
          </cell>
          <cell r="AE13" t="str">
            <v>×</v>
          </cell>
          <cell r="AG13" t="str">
            <v>○</v>
          </cell>
          <cell r="AH13" t="str">
            <v>正職調理員の採用</v>
          </cell>
          <cell r="AI13" t="str">
            <v>×</v>
          </cell>
          <cell r="AK13" t="str">
            <v>×</v>
          </cell>
          <cell r="AM13" t="str">
            <v>×</v>
          </cell>
          <cell r="AO13" t="str">
            <v>実施なし</v>
          </cell>
          <cell r="AQ13" t="str">
            <v>実施なし</v>
          </cell>
          <cell r="AS13" t="str">
            <v>実施なし</v>
          </cell>
          <cell r="AU13" t="str">
            <v>×</v>
          </cell>
          <cell r="AW13" t="str">
            <v>×</v>
          </cell>
          <cell r="BL13" t="str">
            <v>④使用しなかった</v>
          </cell>
          <cell r="BN13" t="str">
            <v>2019年度から採用のない現業職作業員の採用について、採用されている全国の自治体の状況を把握し、組織内議員が議会質問している事例も調べていきたい。ぜひとも議会質問で組合のあと押しをしてもらいたい。そのための下調べが必要かと思う。</v>
          </cell>
        </row>
        <row r="14">
          <cell r="E14">
            <v>30031</v>
          </cell>
          <cell r="F14" t="str">
            <v>×</v>
          </cell>
          <cell r="G14" t="str">
            <v>×</v>
          </cell>
          <cell r="H14" t="str">
            <v>×</v>
          </cell>
          <cell r="I14" t="str">
            <v>○</v>
          </cell>
          <cell r="J14" t="str">
            <v>③人員確保として取り組む</v>
          </cell>
          <cell r="K14">
            <v>45463</v>
          </cell>
          <cell r="L14" t="str">
            <v>○</v>
          </cell>
          <cell r="M14" t="str">
            <v>×</v>
          </cell>
          <cell r="O14" t="str">
            <v>○</v>
          </cell>
          <cell r="P14" t="str">
            <v>未定</v>
          </cell>
          <cell r="R14" t="str">
            <v>今後交渉を予定</v>
          </cell>
          <cell r="T14" t="str">
            <v>×</v>
          </cell>
          <cell r="Z14" t="str">
            <v>×</v>
          </cell>
          <cell r="AD14" t="str">
            <v>○</v>
          </cell>
          <cell r="AE14" t="str">
            <v>実施なし</v>
          </cell>
          <cell r="AG14" t="str">
            <v>実施なし</v>
          </cell>
          <cell r="AI14" t="str">
            <v>実施なし</v>
          </cell>
          <cell r="AK14" t="str">
            <v>実施なし</v>
          </cell>
          <cell r="AM14" t="str">
            <v>実施なし</v>
          </cell>
          <cell r="AO14" t="str">
            <v>実施なし</v>
          </cell>
          <cell r="AQ14" t="str">
            <v>実施なし</v>
          </cell>
          <cell r="AS14" t="str">
            <v>実施なし</v>
          </cell>
          <cell r="AU14" t="str">
            <v>実施なし</v>
          </cell>
          <cell r="AW14" t="str">
            <v>実施なし</v>
          </cell>
          <cell r="BL14" t="str">
            <v>④使用しなかった</v>
          </cell>
        </row>
        <row r="15">
          <cell r="E15">
            <v>30041</v>
          </cell>
          <cell r="F15" t="str">
            <v>×</v>
          </cell>
          <cell r="G15" t="str">
            <v>×</v>
          </cell>
          <cell r="H15" t="str">
            <v>×</v>
          </cell>
          <cell r="I15" t="str">
            <v>○</v>
          </cell>
          <cell r="J15" t="str">
            <v>④その他の闘争と一緒に取り組む</v>
          </cell>
          <cell r="K15">
            <v>45359</v>
          </cell>
          <cell r="L15" t="str">
            <v>○</v>
          </cell>
          <cell r="M15" t="str">
            <v>○</v>
          </cell>
          <cell r="O15" t="str">
            <v>○</v>
          </cell>
          <cell r="P15">
            <v>45380</v>
          </cell>
          <cell r="R15" t="str">
            <v>○</v>
          </cell>
          <cell r="T15" t="str">
            <v>×</v>
          </cell>
          <cell r="Z15" t="str">
            <v>×</v>
          </cell>
          <cell r="AD15" t="str">
            <v>○</v>
          </cell>
          <cell r="AE15" t="str">
            <v>×</v>
          </cell>
          <cell r="AG15" t="str">
            <v>×</v>
          </cell>
          <cell r="AI15" t="str">
            <v>×</v>
          </cell>
          <cell r="AK15" t="str">
            <v>×</v>
          </cell>
          <cell r="AM15" t="str">
            <v>×</v>
          </cell>
          <cell r="AO15" t="str">
            <v>×</v>
          </cell>
          <cell r="AQ15" t="str">
            <v>×</v>
          </cell>
          <cell r="AS15" t="str">
            <v>実施なし</v>
          </cell>
          <cell r="AU15" t="str">
            <v>実施なし</v>
          </cell>
          <cell r="AW15" t="str">
            <v>実施なし</v>
          </cell>
          <cell r="BI15" t="str">
            <v>①手引き冊子を活用</v>
          </cell>
        </row>
        <row r="16">
          <cell r="E16">
            <v>30033</v>
          </cell>
          <cell r="F16" t="str">
            <v>×</v>
          </cell>
          <cell r="G16" t="str">
            <v>×</v>
          </cell>
          <cell r="H16" t="str">
            <v>×</v>
          </cell>
          <cell r="I16" t="str">
            <v>○</v>
          </cell>
          <cell r="J16" t="str">
            <v>①基準日で取り組む</v>
          </cell>
          <cell r="K16">
            <v>45464</v>
          </cell>
          <cell r="L16" t="str">
            <v>○</v>
          </cell>
          <cell r="M16" t="str">
            <v>○</v>
          </cell>
          <cell r="O16" t="str">
            <v>○</v>
          </cell>
          <cell r="P16">
            <v>45474</v>
          </cell>
          <cell r="R16" t="str">
            <v>○</v>
          </cell>
          <cell r="T16" t="str">
            <v>○</v>
          </cell>
          <cell r="Y16" t="str">
            <v>交渉</v>
          </cell>
          <cell r="Z16" t="str">
            <v>×</v>
          </cell>
          <cell r="AD16" t="str">
            <v>○</v>
          </cell>
          <cell r="AE16" t="str">
            <v>○</v>
          </cell>
          <cell r="AF16" t="str">
            <v>直営について当局も必要性を認識している</v>
          </cell>
          <cell r="AG16" t="str">
            <v>×</v>
          </cell>
          <cell r="AH16" t="str">
            <v>行２表導入について検討委員会を設置し、議論中である。</v>
          </cell>
          <cell r="AI16" t="str">
            <v>○</v>
          </cell>
          <cell r="AJ16" t="str">
            <v>労安については当局も法律に基づいた必要性を認識している。</v>
          </cell>
          <cell r="AK16" t="str">
            <v>○</v>
          </cell>
          <cell r="AM16" t="str">
            <v>×</v>
          </cell>
          <cell r="AO16" t="str">
            <v>○</v>
          </cell>
          <cell r="AQ16" t="str">
            <v>×</v>
          </cell>
          <cell r="AS16" t="str">
            <v>×</v>
          </cell>
          <cell r="AU16" t="str">
            <v>○</v>
          </cell>
          <cell r="AV16" t="str">
            <v>勤勉手当の支給</v>
          </cell>
          <cell r="AW16" t="str">
            <v>○</v>
          </cell>
          <cell r="AX16" t="str">
            <v>事前協議について、確認書で確認した。</v>
          </cell>
          <cell r="BL16" t="str">
            <v>④使用しなかった</v>
          </cell>
          <cell r="BN16" t="str">
            <v>行２表導入に向けた議論及び団体交渉</v>
          </cell>
        </row>
        <row r="17">
          <cell r="F17" t="str">
            <v>○</v>
          </cell>
          <cell r="G17" t="str">
            <v>○</v>
          </cell>
          <cell r="H17" t="str">
            <v>○</v>
          </cell>
          <cell r="I17" t="str">
            <v>○</v>
          </cell>
          <cell r="J17" t="str">
            <v>④その他の闘争と一緒に取り組む</v>
          </cell>
          <cell r="K17">
            <v>45439</v>
          </cell>
          <cell r="L17" t="str">
            <v>○</v>
          </cell>
          <cell r="M17" t="str">
            <v>○</v>
          </cell>
          <cell r="O17" t="str">
            <v>○</v>
          </cell>
          <cell r="P17">
            <v>45471</v>
          </cell>
          <cell r="R17" t="str">
            <v>×</v>
          </cell>
          <cell r="S17" t="str">
            <v>回答書を利用</v>
          </cell>
          <cell r="T17" t="str">
            <v>×</v>
          </cell>
          <cell r="Z17" t="str">
            <v>×</v>
          </cell>
          <cell r="AD17" t="str">
            <v>○</v>
          </cell>
          <cell r="AE17" t="str">
            <v>○</v>
          </cell>
          <cell r="AF17" t="str">
            <v>技能職の採用試験の実施</v>
          </cell>
          <cell r="AG17" t="str">
            <v>○</v>
          </cell>
          <cell r="AI17" t="str">
            <v>実施なし</v>
          </cell>
          <cell r="AK17" t="str">
            <v>実施なし</v>
          </cell>
          <cell r="AM17" t="str">
            <v>実施なし</v>
          </cell>
          <cell r="AO17" t="str">
            <v>○</v>
          </cell>
          <cell r="AQ17" t="str">
            <v>実施なし</v>
          </cell>
          <cell r="AS17" t="str">
            <v>実施なし</v>
          </cell>
          <cell r="AU17" t="str">
            <v>実施なし</v>
          </cell>
          <cell r="AW17" t="str">
            <v>実施なし</v>
          </cell>
          <cell r="BI17" t="str">
            <v>①手引き冊子を活用</v>
          </cell>
        </row>
        <row r="18">
          <cell r="E18">
            <v>30127</v>
          </cell>
          <cell r="F18" t="str">
            <v>×</v>
          </cell>
          <cell r="G18" t="str">
            <v>×</v>
          </cell>
          <cell r="H18" t="str">
            <v>○</v>
          </cell>
          <cell r="I18" t="str">
            <v>○</v>
          </cell>
          <cell r="J18" t="str">
            <v>④その他の闘争と一緒に取り組む</v>
          </cell>
          <cell r="K18">
            <v>45432</v>
          </cell>
          <cell r="L18" t="str">
            <v>×</v>
          </cell>
          <cell r="M18" t="str">
            <v>○</v>
          </cell>
          <cell r="O18" t="str">
            <v>○</v>
          </cell>
          <cell r="P18">
            <v>45435</v>
          </cell>
          <cell r="R18" t="str">
            <v>×</v>
          </cell>
          <cell r="S18" t="str">
            <v>組合側から求めていない</v>
          </cell>
          <cell r="T18" t="str">
            <v>×</v>
          </cell>
          <cell r="Z18" t="str">
            <v>×</v>
          </cell>
          <cell r="AD18" t="str">
            <v>○</v>
          </cell>
          <cell r="AE18" t="str">
            <v>×</v>
          </cell>
          <cell r="AG18" t="str">
            <v>×</v>
          </cell>
          <cell r="AI18" t="str">
            <v>×</v>
          </cell>
          <cell r="AK18" t="str">
            <v>×</v>
          </cell>
          <cell r="AM18" t="str">
            <v>×</v>
          </cell>
          <cell r="AO18" t="str">
            <v>×</v>
          </cell>
          <cell r="AQ18" t="str">
            <v>×</v>
          </cell>
          <cell r="AS18" t="str">
            <v>実施なし</v>
          </cell>
          <cell r="AU18" t="str">
            <v>×</v>
          </cell>
          <cell r="AW18" t="str">
            <v>×</v>
          </cell>
          <cell r="BI18" t="str">
            <v>①手引き冊子を活用</v>
          </cell>
        </row>
        <row r="19">
          <cell r="F19" t="str">
            <v>×</v>
          </cell>
          <cell r="G19" t="str">
            <v>×</v>
          </cell>
          <cell r="H19" t="str">
            <v>×</v>
          </cell>
          <cell r="I19" t="str">
            <v>×</v>
          </cell>
          <cell r="N19" t="str">
            <v>現業評議会・公営企業評議会がないから</v>
          </cell>
        </row>
        <row r="20">
          <cell r="E20">
            <v>30048</v>
          </cell>
          <cell r="F20" t="str">
            <v>×</v>
          </cell>
          <cell r="G20" t="str">
            <v>×</v>
          </cell>
          <cell r="H20" t="str">
            <v>×</v>
          </cell>
          <cell r="I20" t="str">
            <v>×</v>
          </cell>
          <cell r="N20" t="str">
            <v>現業、公企職員がいないため</v>
          </cell>
        </row>
        <row r="21">
          <cell r="E21">
            <v>30124</v>
          </cell>
          <cell r="F21" t="str">
            <v>×</v>
          </cell>
          <cell r="G21" t="str">
            <v>×</v>
          </cell>
          <cell r="H21" t="str">
            <v>×</v>
          </cell>
          <cell r="I21" t="str">
            <v>×</v>
          </cell>
          <cell r="N21" t="str">
            <v>現業労働者がいません</v>
          </cell>
        </row>
        <row r="22">
          <cell r="F22" t="str">
            <v>×</v>
          </cell>
          <cell r="G22" t="str">
            <v>×</v>
          </cell>
          <cell r="H22" t="str">
            <v>×</v>
          </cell>
          <cell r="I22" t="str">
            <v>○</v>
          </cell>
          <cell r="J22" t="str">
            <v>③人員確保として取り組む</v>
          </cell>
          <cell r="K22" t="str">
            <v>未定</v>
          </cell>
          <cell r="L22" t="str">
            <v>×</v>
          </cell>
          <cell r="M22" t="str">
            <v>×</v>
          </cell>
          <cell r="O22" t="str">
            <v>○</v>
          </cell>
          <cell r="P22" t="str">
            <v>未定</v>
          </cell>
          <cell r="R22" t="str">
            <v>×</v>
          </cell>
          <cell r="S22" t="str">
            <v>組合側から求めていない</v>
          </cell>
          <cell r="T22" t="str">
            <v>×</v>
          </cell>
          <cell r="Z22" t="str">
            <v>×</v>
          </cell>
          <cell r="AD22" t="str">
            <v>○</v>
          </cell>
          <cell r="AE22" t="str">
            <v>実施なし</v>
          </cell>
          <cell r="AG22" t="str">
            <v>実施なし</v>
          </cell>
          <cell r="AI22" t="str">
            <v>実施なし</v>
          </cell>
          <cell r="AK22" t="str">
            <v>実施なし</v>
          </cell>
          <cell r="AM22" t="str">
            <v>実施なし</v>
          </cell>
          <cell r="AO22" t="str">
            <v>実施なし</v>
          </cell>
          <cell r="AQ22" t="str">
            <v>実施なし</v>
          </cell>
          <cell r="AS22" t="str">
            <v>実施なし</v>
          </cell>
          <cell r="AU22" t="str">
            <v>実施なし</v>
          </cell>
          <cell r="AW22" t="str">
            <v>実施なし</v>
          </cell>
          <cell r="BL22" t="str">
            <v>④使用しなかった</v>
          </cell>
        </row>
        <row r="23">
          <cell r="F23" t="str">
            <v>○</v>
          </cell>
          <cell r="G23" t="str">
            <v>○</v>
          </cell>
          <cell r="H23" t="str">
            <v>○</v>
          </cell>
          <cell r="I23" t="str">
            <v>×</v>
          </cell>
          <cell r="N23" t="str">
            <v>箕面市独自の職場改善要求の時期に要求書を提出するため。</v>
          </cell>
        </row>
        <row r="24">
          <cell r="E24">
            <v>30085</v>
          </cell>
          <cell r="F24" t="str">
            <v>×</v>
          </cell>
          <cell r="G24" t="str">
            <v>×</v>
          </cell>
          <cell r="H24" t="str">
            <v>×</v>
          </cell>
          <cell r="I24" t="str">
            <v>○</v>
          </cell>
          <cell r="J24" t="str">
            <v>④その他の闘争と一緒に取り組む</v>
          </cell>
          <cell r="K24" t="str">
            <v>4月18日・5月27日</v>
          </cell>
          <cell r="L24" t="str">
            <v>×</v>
          </cell>
          <cell r="M24" t="str">
            <v>○</v>
          </cell>
          <cell r="O24" t="str">
            <v>○</v>
          </cell>
          <cell r="P24" t="str">
            <v>4月18日・5月27日</v>
          </cell>
          <cell r="R24" t="str">
            <v>×</v>
          </cell>
          <cell r="S24" t="str">
            <v>当局側が締結（書面化）を拒否した</v>
          </cell>
          <cell r="T24" t="str">
            <v>×</v>
          </cell>
          <cell r="Z24" t="str">
            <v>×</v>
          </cell>
          <cell r="AD24" t="str">
            <v>○</v>
          </cell>
          <cell r="AE24" t="str">
            <v>×</v>
          </cell>
          <cell r="AG24" t="str">
            <v>○</v>
          </cell>
          <cell r="AH24" t="str">
            <v>毎年度新規職員の採用（2024年度は3人）</v>
          </cell>
          <cell r="AI24" t="str">
            <v>○</v>
          </cell>
          <cell r="AJ24" t="str">
            <v>安全衛生委員会（事業場含む）の実施</v>
          </cell>
          <cell r="AK24" t="str">
            <v>×</v>
          </cell>
          <cell r="AM24" t="str">
            <v>実施なし</v>
          </cell>
          <cell r="AO24" t="str">
            <v>実施なし</v>
          </cell>
          <cell r="AQ24" t="str">
            <v>×</v>
          </cell>
          <cell r="AS24" t="str">
            <v>×</v>
          </cell>
          <cell r="AU24" t="str">
            <v>×</v>
          </cell>
          <cell r="AW24" t="str">
            <v>×</v>
          </cell>
          <cell r="BM24" t="str">
            <v>⑤存在を知らなかった</v>
          </cell>
        </row>
        <row r="25">
          <cell r="E25">
            <v>30103</v>
          </cell>
          <cell r="F25" t="str">
            <v>○</v>
          </cell>
          <cell r="G25" t="str">
            <v>×</v>
          </cell>
          <cell r="H25" t="str">
            <v>不明</v>
          </cell>
          <cell r="I25" t="str">
            <v>×</v>
          </cell>
          <cell r="N25" t="str">
            <v>別の日に要求書を出したため</v>
          </cell>
        </row>
        <row r="26">
          <cell r="E26">
            <v>30046</v>
          </cell>
          <cell r="F26" t="str">
            <v>×</v>
          </cell>
          <cell r="G26" t="str">
            <v>×</v>
          </cell>
          <cell r="H26" t="str">
            <v>×</v>
          </cell>
          <cell r="I26" t="str">
            <v>○</v>
          </cell>
          <cell r="J26" t="str">
            <v>②基準日外で取り組む</v>
          </cell>
          <cell r="K26">
            <v>45474</v>
          </cell>
          <cell r="L26" t="str">
            <v>○</v>
          </cell>
          <cell r="M26" t="str">
            <v>○</v>
          </cell>
          <cell r="O26" t="str">
            <v>○</v>
          </cell>
          <cell r="P26">
            <v>45474</v>
          </cell>
          <cell r="R26" t="str">
            <v>○</v>
          </cell>
          <cell r="T26" t="str">
            <v>○</v>
          </cell>
          <cell r="Y26" t="str">
            <v>要求書提出</v>
          </cell>
          <cell r="Z26" t="str">
            <v>×</v>
          </cell>
          <cell r="AD26" t="str">
            <v>○</v>
          </cell>
          <cell r="AE26" t="str">
            <v>○</v>
          </cell>
          <cell r="AF26" t="str">
            <v>勤務労働条件に関する事項は労使協議を行う旨を確認した</v>
          </cell>
          <cell r="AG26" t="str">
            <v>×</v>
          </cell>
          <cell r="AI26" t="str">
            <v>○</v>
          </cell>
          <cell r="AJ26" t="str">
            <v>安全衛生委員会として安全な職場環境の維持に向けた取り組みを行う旨を確認した</v>
          </cell>
          <cell r="AK26" t="str">
            <v>○</v>
          </cell>
          <cell r="AL26" t="str">
            <v>労働環境が変化する場合は情報提供を、行う旨を確認し</v>
          </cell>
          <cell r="AM26" t="str">
            <v>○</v>
          </cell>
          <cell r="AN26" t="str">
            <v>地方自治法並びに総務省からのマニュアルに沿った対応を行う</v>
          </cell>
          <cell r="AO26" t="str">
            <v>×</v>
          </cell>
          <cell r="AQ26" t="str">
            <v>×</v>
          </cell>
          <cell r="AS26" t="str">
            <v>×</v>
          </cell>
          <cell r="AU26" t="str">
            <v>×</v>
          </cell>
          <cell r="AW26" t="str">
            <v>×</v>
          </cell>
          <cell r="BL26" t="str">
            <v>④使用しなかった</v>
          </cell>
          <cell r="BN26" t="str">
            <v>引き続き業務量に応じた人員の確保を要求する</v>
          </cell>
        </row>
        <row r="27">
          <cell r="E27">
            <v>30120</v>
          </cell>
          <cell r="F27" t="str">
            <v>×</v>
          </cell>
          <cell r="G27" t="str">
            <v>×</v>
          </cell>
          <cell r="H27" t="str">
            <v>×</v>
          </cell>
          <cell r="I27" t="str">
            <v>○</v>
          </cell>
          <cell r="J27" t="str">
            <v>③人員確保として取り組む</v>
          </cell>
          <cell r="K27">
            <v>45485</v>
          </cell>
          <cell r="L27" t="str">
            <v>○</v>
          </cell>
          <cell r="M27" t="str">
            <v>×</v>
          </cell>
          <cell r="O27" t="str">
            <v>○</v>
          </cell>
          <cell r="P27">
            <v>45485</v>
          </cell>
          <cell r="R27" t="str">
            <v>今後交渉を予定</v>
          </cell>
          <cell r="T27" t="str">
            <v>×</v>
          </cell>
          <cell r="Z27" t="str">
            <v>×</v>
          </cell>
          <cell r="AD27" t="str">
            <v>○</v>
          </cell>
          <cell r="AE27" t="str">
            <v>実施なし</v>
          </cell>
          <cell r="AG27" t="str">
            <v>×</v>
          </cell>
          <cell r="AI27" t="str">
            <v>実施なし</v>
          </cell>
          <cell r="AK27" t="str">
            <v>×</v>
          </cell>
          <cell r="AM27" t="str">
            <v>実施なし</v>
          </cell>
          <cell r="AO27" t="str">
            <v>実施なし</v>
          </cell>
          <cell r="AQ27" t="str">
            <v>実施なし</v>
          </cell>
          <cell r="AS27" t="str">
            <v>実施なし</v>
          </cell>
          <cell r="AU27" t="str">
            <v>実施なし</v>
          </cell>
          <cell r="AW27" t="str">
            <v>実施なし</v>
          </cell>
          <cell r="BL27" t="str">
            <v>④使用しなかった</v>
          </cell>
        </row>
        <row r="28">
          <cell r="E28">
            <v>30121</v>
          </cell>
          <cell r="F28" t="str">
            <v>○</v>
          </cell>
          <cell r="G28" t="str">
            <v>○</v>
          </cell>
          <cell r="H28" t="str">
            <v>○</v>
          </cell>
          <cell r="I28" t="str">
            <v>○</v>
          </cell>
          <cell r="J28" t="str">
            <v>④その他の闘争と一緒に取り組む</v>
          </cell>
          <cell r="K28">
            <v>45464</v>
          </cell>
          <cell r="L28" t="str">
            <v>×</v>
          </cell>
          <cell r="M28" t="str">
            <v>×</v>
          </cell>
          <cell r="O28" t="str">
            <v>○</v>
          </cell>
          <cell r="P28">
            <v>45464</v>
          </cell>
          <cell r="R28" t="str">
            <v>×</v>
          </cell>
          <cell r="S28" t="str">
            <v>組合側から求めていない</v>
          </cell>
          <cell r="T28" t="str">
            <v>×</v>
          </cell>
          <cell r="Z28" t="str">
            <v>×</v>
          </cell>
          <cell r="AD28" t="str">
            <v>○</v>
          </cell>
          <cell r="AE28" t="str">
            <v>実施なし</v>
          </cell>
          <cell r="AG28" t="str">
            <v>実施なし</v>
          </cell>
          <cell r="AI28" t="str">
            <v>実施なし</v>
          </cell>
          <cell r="AK28" t="str">
            <v>実施なし</v>
          </cell>
          <cell r="AM28" t="str">
            <v>実施なし</v>
          </cell>
          <cell r="AO28" t="str">
            <v>実施なし</v>
          </cell>
          <cell r="AQ28" t="str">
            <v>実施なし</v>
          </cell>
          <cell r="AS28" t="str">
            <v>実施なし</v>
          </cell>
          <cell r="AU28" t="str">
            <v>実施なし</v>
          </cell>
          <cell r="AW28" t="str">
            <v>実施なし</v>
          </cell>
          <cell r="BL28" t="str">
            <v>④使用しなかった</v>
          </cell>
        </row>
        <row r="29">
          <cell r="E29">
            <v>30066</v>
          </cell>
          <cell r="F29" t="str">
            <v>×</v>
          </cell>
          <cell r="G29" t="str">
            <v>×</v>
          </cell>
          <cell r="H29" t="str">
            <v>×</v>
          </cell>
          <cell r="I29" t="str">
            <v>○</v>
          </cell>
          <cell r="J29" t="str">
            <v>②基準日外で取り組む</v>
          </cell>
          <cell r="K29">
            <v>45442</v>
          </cell>
          <cell r="L29" t="str">
            <v>○</v>
          </cell>
          <cell r="M29" t="str">
            <v>○</v>
          </cell>
          <cell r="O29" t="str">
            <v>○</v>
          </cell>
          <cell r="P29">
            <v>45442</v>
          </cell>
          <cell r="R29" t="str">
            <v>×</v>
          </cell>
          <cell r="S29" t="str">
            <v>組合側から求めていない</v>
          </cell>
          <cell r="T29" t="str">
            <v>×</v>
          </cell>
          <cell r="Z29" t="str">
            <v>×</v>
          </cell>
          <cell r="AD29" t="str">
            <v>○</v>
          </cell>
          <cell r="AE29" t="str">
            <v>実施なし</v>
          </cell>
          <cell r="AG29" t="str">
            <v>実施なし</v>
          </cell>
          <cell r="AI29" t="str">
            <v>実施なし</v>
          </cell>
          <cell r="AK29" t="str">
            <v>実施なし</v>
          </cell>
          <cell r="AM29" t="str">
            <v>実施なし</v>
          </cell>
          <cell r="AO29" t="str">
            <v>実施なし</v>
          </cell>
          <cell r="AQ29" t="str">
            <v>実施なし</v>
          </cell>
          <cell r="AS29" t="str">
            <v>実施なし</v>
          </cell>
          <cell r="AU29" t="str">
            <v>実施なし</v>
          </cell>
          <cell r="AW29" t="str">
            <v>実施なし</v>
          </cell>
          <cell r="BI29" t="str">
            <v>①手引き冊子を活用</v>
          </cell>
        </row>
        <row r="30">
          <cell r="E30">
            <v>30123</v>
          </cell>
          <cell r="F30" t="str">
            <v>○</v>
          </cell>
          <cell r="G30" t="str">
            <v>×</v>
          </cell>
          <cell r="H30" t="str">
            <v>○</v>
          </cell>
          <cell r="I30" t="str">
            <v>○</v>
          </cell>
          <cell r="J30" t="str">
            <v>③人員確保として取り組む</v>
          </cell>
          <cell r="L30" t="str">
            <v>×</v>
          </cell>
          <cell r="M30" t="str">
            <v>○</v>
          </cell>
          <cell r="O30" t="str">
            <v>○</v>
          </cell>
          <cell r="P30" t="str">
            <v>未定</v>
          </cell>
          <cell r="R30" t="str">
            <v>今後交渉を予定</v>
          </cell>
          <cell r="T30" t="str">
            <v>×</v>
          </cell>
          <cell r="Z30" t="str">
            <v>×</v>
          </cell>
          <cell r="AD30" t="str">
            <v>○</v>
          </cell>
          <cell r="AE30" t="str">
            <v>実施なし</v>
          </cell>
          <cell r="AG30" t="str">
            <v>実施なし</v>
          </cell>
          <cell r="AI30" t="str">
            <v>×</v>
          </cell>
          <cell r="AK30" t="str">
            <v>×</v>
          </cell>
          <cell r="AM30" t="str">
            <v>×</v>
          </cell>
          <cell r="AO30" t="str">
            <v>実施なし</v>
          </cell>
          <cell r="AQ30" t="str">
            <v>×</v>
          </cell>
          <cell r="AS30" t="str">
            <v>実施なし</v>
          </cell>
          <cell r="AU30" t="str">
            <v>×</v>
          </cell>
          <cell r="AW30" t="str">
            <v>○</v>
          </cell>
          <cell r="AX30" t="str">
            <v>事前協議制の確立の確認</v>
          </cell>
          <cell r="BI30" t="str">
            <v>①手引き冊子を活用</v>
          </cell>
        </row>
        <row r="31">
          <cell r="E31">
            <v>30025</v>
          </cell>
          <cell r="F31" t="str">
            <v>×</v>
          </cell>
          <cell r="G31" t="str">
            <v>×</v>
          </cell>
          <cell r="H31" t="str">
            <v>×</v>
          </cell>
          <cell r="I31" t="str">
            <v>×</v>
          </cell>
          <cell r="N31" t="str">
            <v>8月に予定しているので</v>
          </cell>
        </row>
        <row r="32">
          <cell r="E32">
            <v>30014</v>
          </cell>
          <cell r="F32" t="str">
            <v>×</v>
          </cell>
          <cell r="G32" t="str">
            <v>○</v>
          </cell>
          <cell r="H32" t="str">
            <v>○</v>
          </cell>
          <cell r="I32" t="str">
            <v>○</v>
          </cell>
          <cell r="J32" t="str">
            <v>②基準日外で取り組む</v>
          </cell>
          <cell r="K32" t="str">
            <v>未定</v>
          </cell>
          <cell r="L32" t="str">
            <v>×</v>
          </cell>
          <cell r="M32" t="str">
            <v>○</v>
          </cell>
          <cell r="O32" t="str">
            <v>○</v>
          </cell>
          <cell r="P32" t="str">
            <v>3月14日・4月18日</v>
          </cell>
          <cell r="R32" t="str">
            <v>×</v>
          </cell>
          <cell r="S32" t="str">
            <v>交渉における内容を確認書として取り交わす予定、内容調整中</v>
          </cell>
          <cell r="T32" t="str">
            <v>×</v>
          </cell>
          <cell r="Z32" t="str">
            <v>×</v>
          </cell>
          <cell r="AD32" t="str">
            <v>○</v>
          </cell>
          <cell r="AE32" t="str">
            <v>○</v>
          </cell>
          <cell r="AG32" t="str">
            <v>○</v>
          </cell>
          <cell r="AH32" t="str">
            <v>欠員補充など体制確保の必要性は認識（ただし、現業職場は常勤職員の採用ではない）</v>
          </cell>
          <cell r="AI32" t="str">
            <v>○</v>
          </cell>
          <cell r="AJ32" t="str">
            <v>安全衛生委員会などを活用した取り組みの推進を確認</v>
          </cell>
          <cell r="AK32" t="str">
            <v>○</v>
          </cell>
          <cell r="AM32" t="str">
            <v>×</v>
          </cell>
          <cell r="AO32" t="str">
            <v>×</v>
          </cell>
          <cell r="AQ32" t="str">
            <v>×</v>
          </cell>
          <cell r="AS32" t="str">
            <v>×</v>
          </cell>
          <cell r="AU32" t="str">
            <v>×</v>
          </cell>
          <cell r="AW32" t="str">
            <v>○</v>
          </cell>
          <cell r="AX32" t="str">
            <v>労使関係ルールの原則を確認</v>
          </cell>
          <cell r="BI32" t="str">
            <v>①手引き冊子を活用</v>
          </cell>
          <cell r="BJ32" t="str">
            <v>②手引き概要版を活用</v>
          </cell>
        </row>
        <row r="33">
          <cell r="E33">
            <v>30106</v>
          </cell>
          <cell r="F33" t="str">
            <v>×</v>
          </cell>
          <cell r="G33" t="str">
            <v>×</v>
          </cell>
          <cell r="H33" t="str">
            <v>×</v>
          </cell>
          <cell r="I33" t="str">
            <v>×</v>
          </cell>
          <cell r="N33" t="str">
            <v>別途日程で夏期要求を提出</v>
          </cell>
        </row>
        <row r="34">
          <cell r="E34">
            <v>27341</v>
          </cell>
          <cell r="F34" t="str">
            <v>×</v>
          </cell>
          <cell r="G34" t="str">
            <v>×</v>
          </cell>
          <cell r="H34" t="str">
            <v>×</v>
          </cell>
          <cell r="I34" t="str">
            <v>×</v>
          </cell>
          <cell r="N34" t="str">
            <v>現業公企が存在しないため</v>
          </cell>
        </row>
        <row r="35">
          <cell r="E35">
            <v>30026</v>
          </cell>
          <cell r="F35" t="str">
            <v>○</v>
          </cell>
          <cell r="G35" t="str">
            <v>×</v>
          </cell>
          <cell r="H35" t="str">
            <v>○</v>
          </cell>
          <cell r="I35" t="str">
            <v>×</v>
          </cell>
          <cell r="N35" t="str">
            <v>人手不足で案がまとまらない</v>
          </cell>
        </row>
        <row r="36">
          <cell r="F36" t="str">
            <v>×</v>
          </cell>
          <cell r="G36" t="str">
            <v>×</v>
          </cell>
          <cell r="H36" t="str">
            <v>×</v>
          </cell>
          <cell r="I36" t="str">
            <v>×</v>
          </cell>
          <cell r="N36" t="str">
            <v>現業組合員がいないため。</v>
          </cell>
        </row>
        <row r="37">
          <cell r="E37">
            <v>30149</v>
          </cell>
          <cell r="F37" t="str">
            <v>○</v>
          </cell>
          <cell r="G37" t="str">
            <v>×</v>
          </cell>
          <cell r="H37" t="str">
            <v>不明</v>
          </cell>
          <cell r="I37" t="str">
            <v>×</v>
          </cell>
          <cell r="N37" t="str">
            <v>春闘期に通年要求として要求書を提出しているため</v>
          </cell>
        </row>
      </sheetData>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北海道 (単組番号修正前)"/>
      <sheetName val="28奈良"/>
      <sheetName val="集約用シート"/>
      <sheetName val="マスタ"/>
      <sheetName val="Sheet1"/>
    </sheetNames>
    <sheetDataSet>
      <sheetData sheetId="0" refreshError="1"/>
      <sheetData sheetId="1"/>
      <sheetData sheetId="2">
        <row r="3">
          <cell r="E3">
            <v>28001</v>
          </cell>
          <cell r="F3" t="str">
            <v>○</v>
          </cell>
          <cell r="G3" t="str">
            <v>○</v>
          </cell>
          <cell r="H3" t="str">
            <v>○</v>
          </cell>
          <cell r="I3" t="str">
            <v>○</v>
          </cell>
          <cell r="J3" t="str">
            <v>②基準日外で取り組む</v>
          </cell>
          <cell r="K3">
            <v>45394</v>
          </cell>
          <cell r="L3" t="str">
            <v>○</v>
          </cell>
          <cell r="M3" t="str">
            <v>○</v>
          </cell>
          <cell r="O3" t="str">
            <v>○</v>
          </cell>
          <cell r="P3">
            <v>45429</v>
          </cell>
          <cell r="R3" t="str">
            <v>×</v>
          </cell>
          <cell r="S3" t="str">
            <v>組合側から求めていない</v>
          </cell>
          <cell r="T3" t="str">
            <v>×</v>
          </cell>
          <cell r="Z3" t="str">
            <v>×</v>
          </cell>
          <cell r="AD3" t="str">
            <v>○</v>
          </cell>
          <cell r="AE3" t="str">
            <v>実施なし</v>
          </cell>
          <cell r="AG3" t="str">
            <v>×</v>
          </cell>
          <cell r="AI3" t="str">
            <v>×</v>
          </cell>
          <cell r="AK3" t="str">
            <v>実施なし</v>
          </cell>
          <cell r="AM3" t="str">
            <v>×</v>
          </cell>
          <cell r="AO3" t="str">
            <v>実施なし</v>
          </cell>
          <cell r="AQ3" t="str">
            <v>実施なし</v>
          </cell>
          <cell r="AS3" t="str">
            <v>実施なし</v>
          </cell>
          <cell r="AU3" t="str">
            <v>×</v>
          </cell>
          <cell r="AW3" t="str">
            <v>×</v>
          </cell>
          <cell r="BL3" t="str">
            <v>④使用しなかった</v>
          </cell>
        </row>
        <row r="4">
          <cell r="E4">
            <v>28003</v>
          </cell>
          <cell r="F4" t="str">
            <v>○</v>
          </cell>
          <cell r="G4" t="str">
            <v>×</v>
          </cell>
          <cell r="H4" t="str">
            <v>○</v>
          </cell>
          <cell r="I4" t="str">
            <v>○</v>
          </cell>
          <cell r="J4" t="str">
            <v>①基準日で取り組む</v>
          </cell>
          <cell r="K4">
            <v>45447</v>
          </cell>
          <cell r="L4" t="str">
            <v>○</v>
          </cell>
          <cell r="M4" t="str">
            <v>○</v>
          </cell>
          <cell r="O4" t="str">
            <v>○</v>
          </cell>
          <cell r="P4" t="str">
            <v>６月１９日と７月５日</v>
          </cell>
          <cell r="R4" t="str">
            <v>×</v>
          </cell>
          <cell r="S4" t="str">
            <v>組合側から求めていない</v>
          </cell>
          <cell r="T4" t="str">
            <v>○</v>
          </cell>
          <cell r="V4" t="str">
            <v>時間内集会</v>
          </cell>
          <cell r="X4" t="str">
            <v>機関紙・ビラ配布</v>
          </cell>
          <cell r="Z4" t="str">
            <v>×</v>
          </cell>
          <cell r="AD4" t="str">
            <v>○</v>
          </cell>
          <cell r="AE4" t="str">
            <v>×</v>
          </cell>
          <cell r="AG4" t="str">
            <v>×</v>
          </cell>
          <cell r="AI4" t="str">
            <v>×</v>
          </cell>
          <cell r="AK4" t="str">
            <v>×</v>
          </cell>
          <cell r="AM4" t="str">
            <v>×</v>
          </cell>
          <cell r="AO4" t="str">
            <v>×</v>
          </cell>
          <cell r="AQ4" t="str">
            <v>×</v>
          </cell>
          <cell r="AS4" t="str">
            <v>実施なし</v>
          </cell>
          <cell r="AU4" t="str">
            <v>×</v>
          </cell>
          <cell r="AW4" t="str">
            <v>×</v>
          </cell>
          <cell r="BJ4" t="str">
            <v>②手引き概要版を活用</v>
          </cell>
        </row>
        <row r="5">
          <cell r="E5">
            <v>28005</v>
          </cell>
          <cell r="F5" t="str">
            <v>○</v>
          </cell>
          <cell r="G5" t="str">
            <v>○</v>
          </cell>
          <cell r="H5" t="str">
            <v>○</v>
          </cell>
          <cell r="I5" t="str">
            <v>○</v>
          </cell>
          <cell r="J5" t="str">
            <v>①基準日で取り組む</v>
          </cell>
          <cell r="K5">
            <v>45429</v>
          </cell>
          <cell r="L5" t="str">
            <v>○</v>
          </cell>
          <cell r="M5" t="str">
            <v>○</v>
          </cell>
          <cell r="O5" t="str">
            <v>○</v>
          </cell>
          <cell r="P5">
            <v>45477</v>
          </cell>
          <cell r="R5" t="str">
            <v>×</v>
          </cell>
          <cell r="S5" t="str">
            <v>継続協議で妥結していない</v>
          </cell>
          <cell r="T5" t="str">
            <v>×</v>
          </cell>
          <cell r="Z5" t="str">
            <v>×</v>
          </cell>
          <cell r="AD5" t="str">
            <v>○</v>
          </cell>
          <cell r="AE5" t="str">
            <v>×</v>
          </cell>
          <cell r="AG5" t="str">
            <v>×</v>
          </cell>
          <cell r="AI5" t="str">
            <v>×</v>
          </cell>
          <cell r="AK5" t="str">
            <v>実施なし</v>
          </cell>
          <cell r="AM5" t="str">
            <v>実施なし</v>
          </cell>
          <cell r="AO5" t="str">
            <v>実施なし</v>
          </cell>
          <cell r="AQ5" t="str">
            <v>実施なし</v>
          </cell>
          <cell r="AS5" t="str">
            <v>実施なし</v>
          </cell>
          <cell r="AU5" t="str">
            <v>実施なし</v>
          </cell>
          <cell r="AW5" t="str">
            <v>×</v>
          </cell>
          <cell r="AY5" t="str">
            <v>業務上必要になった資格取得にかかる費用についての負担について、確認した。</v>
          </cell>
          <cell r="BJ5" t="str">
            <v>②手引き概要版を活用</v>
          </cell>
        </row>
        <row r="6">
          <cell r="E6">
            <v>28012</v>
          </cell>
          <cell r="F6" t="str">
            <v>○</v>
          </cell>
          <cell r="G6" t="str">
            <v>○</v>
          </cell>
          <cell r="H6" t="str">
            <v>○</v>
          </cell>
          <cell r="I6" t="str">
            <v>×</v>
          </cell>
          <cell r="N6" t="str">
            <v>現業清掃要求書案については、作成できているが、学校給食、保育所給食作成できず、とどまってしまっている。</v>
          </cell>
        </row>
        <row r="7">
          <cell r="E7">
            <v>28006</v>
          </cell>
          <cell r="F7" t="str">
            <v>○</v>
          </cell>
          <cell r="G7" t="str">
            <v>○</v>
          </cell>
          <cell r="H7" t="str">
            <v>○</v>
          </cell>
          <cell r="I7" t="str">
            <v>○</v>
          </cell>
          <cell r="J7" t="str">
            <v>①基準日で取り組む</v>
          </cell>
          <cell r="K7" t="str">
            <v>清掃５月29日、給食5月31日</v>
          </cell>
          <cell r="L7" t="str">
            <v>○</v>
          </cell>
          <cell r="M7" t="str">
            <v>○</v>
          </cell>
          <cell r="O7" t="str">
            <v>○</v>
          </cell>
          <cell r="P7" t="str">
            <v>給食６月28日、清掃は、6月6日な回答書</v>
          </cell>
          <cell r="R7" t="str">
            <v>×</v>
          </cell>
          <cell r="S7" t="str">
            <v>組合側から求めていない</v>
          </cell>
          <cell r="T7" t="str">
            <v>×</v>
          </cell>
          <cell r="Z7" t="str">
            <v>×</v>
          </cell>
          <cell r="AD7" t="str">
            <v>○</v>
          </cell>
          <cell r="AE7" t="str">
            <v>実施なし</v>
          </cell>
          <cell r="AG7" t="str">
            <v>×</v>
          </cell>
          <cell r="AI7" t="str">
            <v>×</v>
          </cell>
          <cell r="AK7" t="str">
            <v>実施なし</v>
          </cell>
          <cell r="AM7" t="str">
            <v>実施なし</v>
          </cell>
          <cell r="AO7" t="str">
            <v>実施なし</v>
          </cell>
          <cell r="AQ7" t="str">
            <v>実施なし</v>
          </cell>
          <cell r="AS7" t="str">
            <v>実施なし</v>
          </cell>
          <cell r="AU7" t="str">
            <v>実施なし</v>
          </cell>
          <cell r="AW7" t="str">
            <v>×</v>
          </cell>
          <cell r="BJ7" t="str">
            <v>②手引き概要版を活用</v>
          </cell>
        </row>
        <row r="8">
          <cell r="E8">
            <v>28007</v>
          </cell>
          <cell r="F8" t="str">
            <v>○</v>
          </cell>
          <cell r="G8" t="str">
            <v>○</v>
          </cell>
          <cell r="H8" t="str">
            <v>○</v>
          </cell>
          <cell r="I8" t="str">
            <v>×</v>
          </cell>
          <cell r="N8" t="str">
            <v>通年、取り組めていない</v>
          </cell>
        </row>
        <row r="9">
          <cell r="E9">
            <v>28008</v>
          </cell>
          <cell r="F9" t="str">
            <v>○</v>
          </cell>
          <cell r="G9" t="str">
            <v>○</v>
          </cell>
          <cell r="H9" t="str">
            <v>○</v>
          </cell>
          <cell r="I9" t="str">
            <v>×</v>
          </cell>
          <cell r="N9" t="str">
            <v>この間の評議会活動がて来ていないことにより、要求書をまとめられなかった。</v>
          </cell>
        </row>
        <row r="10">
          <cell r="E10">
            <v>28009</v>
          </cell>
          <cell r="F10" t="str">
            <v>○</v>
          </cell>
          <cell r="G10" t="str">
            <v>×</v>
          </cell>
          <cell r="H10" t="str">
            <v>○</v>
          </cell>
          <cell r="I10" t="str">
            <v>×</v>
          </cell>
          <cell r="N10" t="str">
            <v>現業職場の組合員も非常に少なくなり、集まることがけす</v>
          </cell>
        </row>
        <row r="11">
          <cell r="E11">
            <v>28011</v>
          </cell>
          <cell r="F11" t="str">
            <v>○</v>
          </cell>
          <cell r="G11" t="str">
            <v>○</v>
          </cell>
          <cell r="H11" t="str">
            <v>○</v>
          </cell>
          <cell r="I11" t="str">
            <v>×</v>
          </cell>
          <cell r="N11" t="str">
            <v>確定闘争期にあわせて要求していく場合が多いため</v>
          </cell>
        </row>
        <row r="12">
          <cell r="E12">
            <v>28014</v>
          </cell>
          <cell r="F12" t="str">
            <v>○</v>
          </cell>
          <cell r="G12" t="str">
            <v>×</v>
          </cell>
          <cell r="H12" t="str">
            <v>○</v>
          </cell>
          <cell r="I12" t="str">
            <v>×</v>
          </cell>
          <cell r="N12" t="str">
            <v>現業評議会としての活動ができていないから</v>
          </cell>
        </row>
        <row r="13">
          <cell r="E13">
            <v>28018</v>
          </cell>
          <cell r="F13" t="str">
            <v>○</v>
          </cell>
          <cell r="G13" t="str">
            <v>×</v>
          </cell>
          <cell r="H13" t="str">
            <v>○</v>
          </cell>
          <cell r="I13" t="str">
            <v>×</v>
          </cell>
          <cell r="N13" t="str">
            <v>現業組合員１人ということで、評議会活動もままならない。</v>
          </cell>
        </row>
        <row r="14">
          <cell r="E14">
            <v>28019</v>
          </cell>
          <cell r="F14" t="str">
            <v>×</v>
          </cell>
          <cell r="G14" t="str">
            <v>×</v>
          </cell>
          <cell r="H14" t="str">
            <v>×</v>
          </cell>
          <cell r="I14" t="str">
            <v>×</v>
          </cell>
          <cell r="N14" t="str">
            <v>現業職員が存在しなくなっている。</v>
          </cell>
        </row>
        <row r="15">
          <cell r="E15">
            <v>28021</v>
          </cell>
          <cell r="F15" t="str">
            <v>○</v>
          </cell>
          <cell r="G15" t="str">
            <v>×</v>
          </cell>
          <cell r="H15" t="str">
            <v>○</v>
          </cell>
          <cell r="I15" t="str">
            <v>×</v>
          </cell>
          <cell r="N15" t="str">
            <v>今年度の第１次闘争については、この間の人員体制整備により取り組まないこととした。</v>
          </cell>
        </row>
        <row r="16">
          <cell r="E16">
            <v>28023</v>
          </cell>
          <cell r="F16" t="str">
            <v>○</v>
          </cell>
          <cell r="G16" t="str">
            <v>×</v>
          </cell>
          <cell r="H16" t="str">
            <v>○</v>
          </cell>
          <cell r="I16" t="str">
            <v>×</v>
          </cell>
          <cell r="N16" t="str">
            <v>組合活動として、職場に問題が発生しないと活動しない体制が定着している。</v>
          </cell>
        </row>
        <row r="17">
          <cell r="E17">
            <v>28025</v>
          </cell>
          <cell r="F17" t="str">
            <v>○</v>
          </cell>
          <cell r="G17" t="str">
            <v>○</v>
          </cell>
          <cell r="H17" t="str">
            <v>○</v>
          </cell>
          <cell r="I17" t="str">
            <v>×</v>
          </cell>
          <cell r="N17" t="str">
            <v>取り組みがおくれているから</v>
          </cell>
        </row>
        <row r="18">
          <cell r="E18">
            <v>28034</v>
          </cell>
          <cell r="F18" t="str">
            <v>○</v>
          </cell>
          <cell r="G18" t="str">
            <v>×</v>
          </cell>
          <cell r="H18" t="str">
            <v>○</v>
          </cell>
          <cell r="I18" t="str">
            <v>○</v>
          </cell>
          <cell r="J18" t="str">
            <v>①基準日で取り組む</v>
          </cell>
          <cell r="K18">
            <v>45429</v>
          </cell>
          <cell r="L18" t="str">
            <v>○</v>
          </cell>
          <cell r="M18" t="str">
            <v>○</v>
          </cell>
          <cell r="O18" t="str">
            <v>○</v>
          </cell>
          <cell r="P18" t="str">
            <v>未定</v>
          </cell>
          <cell r="R18" t="str">
            <v>今後交渉を予定</v>
          </cell>
          <cell r="T18" t="str">
            <v>×</v>
          </cell>
          <cell r="Z18" t="str">
            <v>×</v>
          </cell>
          <cell r="AD18" t="str">
            <v>×</v>
          </cell>
          <cell r="AZ18" t="str">
            <v>実施なし</v>
          </cell>
          <cell r="BB18" t="str">
            <v>実施なし</v>
          </cell>
          <cell r="BD18" t="str">
            <v>実施なし</v>
          </cell>
          <cell r="BF18" t="str">
            <v>実施なし</v>
          </cell>
          <cell r="BL18" t="str">
            <v>④使用しなかった</v>
          </cell>
        </row>
        <row r="19">
          <cell r="E19">
            <v>28043</v>
          </cell>
          <cell r="F19" t="str">
            <v>○</v>
          </cell>
          <cell r="G19" t="str">
            <v>×</v>
          </cell>
          <cell r="H19" t="str">
            <v>○</v>
          </cell>
          <cell r="I19" t="str">
            <v>○</v>
          </cell>
          <cell r="J19" t="str">
            <v>①基準日で取り組む</v>
          </cell>
          <cell r="K19">
            <v>45428</v>
          </cell>
          <cell r="L19" t="str">
            <v>○</v>
          </cell>
          <cell r="M19" t="str">
            <v>○</v>
          </cell>
          <cell r="O19" t="str">
            <v>○</v>
          </cell>
          <cell r="P19">
            <v>45478</v>
          </cell>
          <cell r="R19" t="str">
            <v>今後交渉を予定</v>
          </cell>
          <cell r="T19" t="str">
            <v>×</v>
          </cell>
          <cell r="Z19" t="str">
            <v>×</v>
          </cell>
          <cell r="AD19" t="str">
            <v>○</v>
          </cell>
          <cell r="AE19" t="str">
            <v>×</v>
          </cell>
          <cell r="AG19" t="str">
            <v>×</v>
          </cell>
          <cell r="AI19" t="str">
            <v>×</v>
          </cell>
          <cell r="AK19" t="str">
            <v>×</v>
          </cell>
          <cell r="AM19" t="str">
            <v>実施なし</v>
          </cell>
          <cell r="AO19" t="str">
            <v>実施なし</v>
          </cell>
          <cell r="AQ19" t="str">
            <v>○</v>
          </cell>
          <cell r="AS19" t="str">
            <v>実施なし</v>
          </cell>
          <cell r="AU19" t="str">
            <v>×</v>
          </cell>
          <cell r="AW19" t="str">
            <v>×</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北海道 (単組番号修正前)"/>
      <sheetName val="01北海道"/>
      <sheetName val="03青森"/>
      <sheetName val="04岩手"/>
      <sheetName val="05宮城"/>
      <sheetName val="06秋田"/>
      <sheetName val="07山形"/>
      <sheetName val="08福島"/>
      <sheetName val="09新潟"/>
      <sheetName val="10群馬"/>
      <sheetName val="11栃木"/>
      <sheetName val="12茨城"/>
      <sheetName val="13埼玉"/>
      <sheetName val="14東京"/>
      <sheetName val="15千葉"/>
      <sheetName val="16神奈川"/>
      <sheetName val="17山梨"/>
      <sheetName val="18長野"/>
      <sheetName val="19富山"/>
      <sheetName val="20石川"/>
      <sheetName val="21福井"/>
      <sheetName val="22静岡"/>
      <sheetName val="23愛知"/>
      <sheetName val="24岐阜"/>
      <sheetName val="25三重 "/>
      <sheetName val="26滋賀"/>
      <sheetName val="27京都"/>
      <sheetName val="28奈良"/>
      <sheetName val="29和歌山"/>
      <sheetName val="30大阪"/>
      <sheetName val="32兵庫"/>
      <sheetName val="33岡山"/>
      <sheetName val="34広島"/>
      <sheetName val="35鳥取"/>
      <sheetName val="36島根"/>
      <sheetName val="37山口"/>
      <sheetName val="38香川"/>
      <sheetName val="39徳島"/>
      <sheetName val="40愛媛 "/>
      <sheetName val="41高知 "/>
      <sheetName val="42福岡 "/>
      <sheetName val="43佐賀 "/>
      <sheetName val="44長崎 "/>
      <sheetName val="45大分 "/>
      <sheetName val="46宮崎 "/>
      <sheetName val="47熊本 "/>
      <sheetName val="48鹿児島 "/>
      <sheetName val="49沖縄 "/>
      <sheetName val="集約用シート"/>
      <sheetName val="マスタ"/>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
          <cell r="F1" t="str">
            <v>単組内評議会の有無</v>
          </cell>
          <cell r="H1" t="str">
            <v>2023第1次闘争の取り組み</v>
          </cell>
          <cell r="K1" t="str">
            <v>2023第2次闘争の取り組み</v>
          </cell>
          <cell r="Q1" t="str">
            <v>交渉</v>
          </cell>
          <cell r="T1" t="str">
            <v>協約締結</v>
          </cell>
          <cell r="W1" t="str">
            <v>基準日の行動</v>
          </cell>
        </row>
        <row r="2">
          <cell r="E2" t="str">
            <v>単組番号を入力してください。※「単組番号一覧」参照</v>
          </cell>
          <cell r="F2" t="str">
            <v>①現業評議会の有無</v>
          </cell>
          <cell r="G2" t="str">
            <v>②公営企業評議会の有無</v>
          </cell>
          <cell r="H2" t="str">
            <v>2023現業・公企統一闘争第１次闘争（本部闘争基準日６月16日）で要求書を提出しましたか。</v>
          </cell>
          <cell r="I2" t="str">
            <v>2023現業・公企統一闘争第１次闘争で交渉を行いましたか。</v>
          </cell>
          <cell r="J2" t="str">
            <v>第１次闘争に取り組まなかった理由、交渉を行わなかった理由を記載してください。</v>
          </cell>
          <cell r="K2" t="str">
            <v>2023現業・公企統一闘争第２次に取り組みましたか。
※現業・公企課題を、確定闘争・その他の闘争等と一緒に取り組んだ場合も含む</v>
          </cell>
          <cell r="L2" t="str">
            <v>どの日程で取り組みましたか。</v>
          </cell>
          <cell r="M2" t="str">
            <v>要求書の提出日を記載してください。
記入例→○月○日
　　　→未定</v>
          </cell>
          <cell r="N2" t="str">
            <v>要求書作成にあたり、職場討議はしましたか。</v>
          </cell>
          <cell r="O2" t="str">
            <v>要求書作成に現業・公企の課題をいれましたか。</v>
          </cell>
          <cell r="P2" t="str">
            <v>第１次闘争・第２次闘争ともに要求書を提出しなかった理由を記載してください。</v>
          </cell>
          <cell r="Q2" t="str">
            <v>2023現業・公企統一闘争第２次で、交渉を実施しましたか。（予定含む）</v>
          </cell>
          <cell r="R2" t="str">
            <v>交渉日（予定含む）
記入例→〇月〇日
　　　→未定</v>
          </cell>
          <cell r="S2" t="str">
            <v>交渉をしなかった理由を記載してください。</v>
          </cell>
          <cell r="T2" t="str">
            <v>単組、または評議会の規約はありますか。</v>
          </cell>
          <cell r="U2" t="str">
            <v xml:space="preserve">交渉を行った際に、協約締結(書面化)を行いましたか。
</v>
          </cell>
          <cell r="V2" t="str">
            <v>協約締結(書面化)を行わなかった理由を選択してください。</v>
          </cell>
          <cell r="W2" t="str">
            <v>基準日の行動を行いましたか。</v>
          </cell>
        </row>
        <row r="3">
          <cell r="E3">
            <v>1003</v>
          </cell>
          <cell r="F3" t="str">
            <v>○</v>
          </cell>
          <cell r="G3" t="str">
            <v>○</v>
          </cell>
          <cell r="H3" t="str">
            <v>×</v>
          </cell>
          <cell r="I3" t="str">
            <v>×</v>
          </cell>
          <cell r="K3" t="str">
            <v>○</v>
          </cell>
          <cell r="M3">
            <v>45222</v>
          </cell>
          <cell r="N3" t="str">
            <v>○</v>
          </cell>
          <cell r="O3" t="str">
            <v>○</v>
          </cell>
          <cell r="Q3" t="str">
            <v>○</v>
          </cell>
          <cell r="R3">
            <v>45240</v>
          </cell>
          <cell r="U3" t="str">
            <v>○</v>
          </cell>
          <cell r="W3" t="str">
            <v>×</v>
          </cell>
        </row>
        <row r="4">
          <cell r="E4">
            <v>1004</v>
          </cell>
          <cell r="F4" t="str">
            <v>○</v>
          </cell>
          <cell r="G4" t="str">
            <v>×</v>
          </cell>
          <cell r="H4" t="str">
            <v>×</v>
          </cell>
          <cell r="I4" t="str">
            <v>×</v>
          </cell>
          <cell r="K4" t="str">
            <v>○</v>
          </cell>
          <cell r="M4">
            <v>45222</v>
          </cell>
          <cell r="N4" t="str">
            <v>○</v>
          </cell>
          <cell r="O4" t="str">
            <v>○</v>
          </cell>
          <cell r="Q4" t="str">
            <v>○</v>
          </cell>
          <cell r="R4">
            <v>45250</v>
          </cell>
          <cell r="U4" t="str">
            <v>×</v>
          </cell>
          <cell r="V4" t="str">
            <v>組合側から求めなかったため</v>
          </cell>
          <cell r="W4" t="str">
            <v>○</v>
          </cell>
        </row>
        <row r="5">
          <cell r="E5">
            <v>1005</v>
          </cell>
          <cell r="F5" t="str">
            <v>○</v>
          </cell>
          <cell r="G5" t="str">
            <v>×</v>
          </cell>
          <cell r="H5" t="str">
            <v>×</v>
          </cell>
          <cell r="I5" t="str">
            <v>×</v>
          </cell>
          <cell r="K5" t="str">
            <v>○</v>
          </cell>
          <cell r="M5">
            <v>45222</v>
          </cell>
          <cell r="N5" t="str">
            <v>○</v>
          </cell>
          <cell r="O5" t="str">
            <v>○</v>
          </cell>
          <cell r="Q5" t="str">
            <v>×</v>
          </cell>
          <cell r="U5" t="str">
            <v>×</v>
          </cell>
          <cell r="V5" t="str">
            <v>交渉できていないため</v>
          </cell>
          <cell r="W5" t="str">
            <v>×</v>
          </cell>
        </row>
        <row r="6">
          <cell r="E6">
            <v>1006</v>
          </cell>
          <cell r="F6" t="str">
            <v>×</v>
          </cell>
          <cell r="G6" t="str">
            <v>×</v>
          </cell>
          <cell r="H6" t="str">
            <v>×</v>
          </cell>
          <cell r="I6" t="str">
            <v>×</v>
          </cell>
          <cell r="K6" t="str">
            <v>○</v>
          </cell>
          <cell r="M6">
            <v>45222</v>
          </cell>
          <cell r="N6" t="str">
            <v>×</v>
          </cell>
          <cell r="O6" t="str">
            <v>○</v>
          </cell>
          <cell r="Q6" t="str">
            <v>×</v>
          </cell>
          <cell r="U6" t="str">
            <v>×</v>
          </cell>
          <cell r="W6" t="str">
            <v>×</v>
          </cell>
        </row>
        <row r="7">
          <cell r="E7">
            <v>1007</v>
          </cell>
          <cell r="F7" t="str">
            <v>○</v>
          </cell>
          <cell r="G7" t="str">
            <v>×</v>
          </cell>
          <cell r="H7" t="str">
            <v>×</v>
          </cell>
          <cell r="I7" t="str">
            <v>×</v>
          </cell>
          <cell r="K7" t="str">
            <v>○</v>
          </cell>
          <cell r="M7">
            <v>45222</v>
          </cell>
          <cell r="N7" t="str">
            <v>○</v>
          </cell>
          <cell r="O7" t="str">
            <v>○</v>
          </cell>
          <cell r="Q7" t="str">
            <v>○</v>
          </cell>
          <cell r="R7">
            <v>45237</v>
          </cell>
          <cell r="U7" t="str">
            <v>○</v>
          </cell>
          <cell r="W7" t="str">
            <v>×</v>
          </cell>
        </row>
        <row r="8">
          <cell r="E8">
            <v>1008</v>
          </cell>
          <cell r="F8" t="str">
            <v>○</v>
          </cell>
          <cell r="G8" t="str">
            <v>×</v>
          </cell>
          <cell r="H8" t="str">
            <v>×</v>
          </cell>
          <cell r="I8" t="str">
            <v>×</v>
          </cell>
          <cell r="K8" t="str">
            <v>○</v>
          </cell>
          <cell r="M8">
            <v>45222</v>
          </cell>
          <cell r="N8" t="str">
            <v>○</v>
          </cell>
          <cell r="O8" t="str">
            <v>○</v>
          </cell>
          <cell r="Q8" t="str">
            <v>○</v>
          </cell>
          <cell r="R8">
            <v>45222</v>
          </cell>
          <cell r="U8" t="str">
            <v>○</v>
          </cell>
          <cell r="W8" t="str">
            <v>×</v>
          </cell>
        </row>
        <row r="9">
          <cell r="E9">
            <v>1009</v>
          </cell>
          <cell r="F9" t="str">
            <v>×</v>
          </cell>
          <cell r="G9" t="str">
            <v>×</v>
          </cell>
          <cell r="H9" t="str">
            <v>×</v>
          </cell>
          <cell r="I9" t="str">
            <v>×</v>
          </cell>
          <cell r="K9" t="str">
            <v>×</v>
          </cell>
          <cell r="Q9" t="str">
            <v>×</v>
          </cell>
          <cell r="U9" t="str">
            <v>×</v>
          </cell>
          <cell r="W9" t="str">
            <v>×</v>
          </cell>
        </row>
        <row r="10">
          <cell r="E10">
            <v>1010</v>
          </cell>
          <cell r="F10" t="str">
            <v>×</v>
          </cell>
          <cell r="G10" t="str">
            <v>×</v>
          </cell>
          <cell r="H10" t="str">
            <v>×</v>
          </cell>
          <cell r="I10" t="str">
            <v>×</v>
          </cell>
          <cell r="K10" t="str">
            <v>×</v>
          </cell>
          <cell r="Q10" t="str">
            <v>×</v>
          </cell>
          <cell r="U10" t="str">
            <v>×</v>
          </cell>
          <cell r="V10" t="str">
            <v>組合側から求めなかったため</v>
          </cell>
          <cell r="W10" t="str">
            <v>×</v>
          </cell>
        </row>
        <row r="11">
          <cell r="E11">
            <v>1011</v>
          </cell>
          <cell r="F11" t="str">
            <v>○</v>
          </cell>
          <cell r="G11" t="str">
            <v>×</v>
          </cell>
          <cell r="H11" t="str">
            <v>×</v>
          </cell>
          <cell r="I11" t="str">
            <v>×</v>
          </cell>
          <cell r="K11" t="str">
            <v>○</v>
          </cell>
          <cell r="M11">
            <v>45222</v>
          </cell>
          <cell r="N11" t="str">
            <v>○</v>
          </cell>
          <cell r="O11" t="str">
            <v>○</v>
          </cell>
          <cell r="Q11" t="str">
            <v>×</v>
          </cell>
          <cell r="U11" t="str">
            <v>○</v>
          </cell>
          <cell r="W11" t="str">
            <v>○</v>
          </cell>
        </row>
        <row r="12">
          <cell r="E12">
            <v>1012</v>
          </cell>
          <cell r="F12" t="str">
            <v>○</v>
          </cell>
          <cell r="G12" t="str">
            <v>×</v>
          </cell>
          <cell r="H12" t="str">
            <v>×</v>
          </cell>
          <cell r="I12" t="str">
            <v>×</v>
          </cell>
          <cell r="K12" t="str">
            <v>○</v>
          </cell>
          <cell r="M12">
            <v>45218</v>
          </cell>
          <cell r="N12" t="str">
            <v>○</v>
          </cell>
          <cell r="O12" t="str">
            <v>○</v>
          </cell>
          <cell r="Q12" t="str">
            <v>○</v>
          </cell>
          <cell r="R12">
            <v>45239</v>
          </cell>
          <cell r="U12" t="str">
            <v>○</v>
          </cell>
          <cell r="W12" t="str">
            <v>○</v>
          </cell>
        </row>
        <row r="13">
          <cell r="E13">
            <v>1013</v>
          </cell>
          <cell r="F13" t="str">
            <v>○</v>
          </cell>
          <cell r="G13" t="str">
            <v>○</v>
          </cell>
          <cell r="H13" t="str">
            <v>×</v>
          </cell>
          <cell r="I13" t="str">
            <v>×</v>
          </cell>
          <cell r="K13" t="str">
            <v>○</v>
          </cell>
          <cell r="M13">
            <v>45222</v>
          </cell>
          <cell r="N13" t="str">
            <v>○</v>
          </cell>
          <cell r="O13" t="str">
            <v>○</v>
          </cell>
          <cell r="Q13" t="str">
            <v>○</v>
          </cell>
          <cell r="R13">
            <v>45238</v>
          </cell>
        </row>
        <row r="14">
          <cell r="E14">
            <v>1014</v>
          </cell>
          <cell r="F14" t="str">
            <v>○</v>
          </cell>
          <cell r="G14" t="str">
            <v>×</v>
          </cell>
          <cell r="H14" t="str">
            <v>×</v>
          </cell>
          <cell r="I14" t="str">
            <v>×</v>
          </cell>
          <cell r="K14" t="str">
            <v>○</v>
          </cell>
          <cell r="M14">
            <v>45236</v>
          </cell>
          <cell r="N14" t="str">
            <v>○</v>
          </cell>
          <cell r="O14" t="str">
            <v>○</v>
          </cell>
          <cell r="Q14" t="str">
            <v>×</v>
          </cell>
          <cell r="U14" t="str">
            <v>×</v>
          </cell>
          <cell r="V14" t="str">
            <v>組側から求めなかった</v>
          </cell>
          <cell r="W14" t="str">
            <v>×</v>
          </cell>
        </row>
        <row r="15">
          <cell r="E15">
            <v>1017</v>
          </cell>
          <cell r="F15" t="str">
            <v>×</v>
          </cell>
          <cell r="G15" t="str">
            <v>×</v>
          </cell>
          <cell r="H15" t="str">
            <v>×</v>
          </cell>
          <cell r="I15" t="str">
            <v>×</v>
          </cell>
          <cell r="K15" t="str">
            <v>×</v>
          </cell>
          <cell r="Q15" t="str">
            <v>×</v>
          </cell>
          <cell r="U15" t="str">
            <v>×</v>
          </cell>
          <cell r="W15" t="str">
            <v>×</v>
          </cell>
        </row>
        <row r="16">
          <cell r="E16">
            <v>1019</v>
          </cell>
          <cell r="F16" t="str">
            <v>○</v>
          </cell>
          <cell r="G16" t="str">
            <v>×</v>
          </cell>
          <cell r="H16" t="str">
            <v>×</v>
          </cell>
          <cell r="I16" t="str">
            <v>×</v>
          </cell>
          <cell r="K16" t="str">
            <v>×</v>
          </cell>
          <cell r="P16" t="str">
            <v>春闘気に要求書を提出しての年間の取り組みのため</v>
          </cell>
          <cell r="Q16" t="str">
            <v>×</v>
          </cell>
          <cell r="U16" t="str">
            <v>×</v>
          </cell>
          <cell r="W16" t="str">
            <v>×</v>
          </cell>
        </row>
        <row r="17">
          <cell r="E17">
            <v>1020</v>
          </cell>
          <cell r="F17" t="str">
            <v>×</v>
          </cell>
          <cell r="G17" t="str">
            <v>×</v>
          </cell>
          <cell r="H17" t="str">
            <v>×</v>
          </cell>
          <cell r="I17" t="str">
            <v>×</v>
          </cell>
          <cell r="K17" t="str">
            <v>○</v>
          </cell>
          <cell r="M17">
            <v>45231</v>
          </cell>
          <cell r="N17" t="str">
            <v>○</v>
          </cell>
          <cell r="O17" t="str">
            <v>○</v>
          </cell>
          <cell r="Q17" t="str">
            <v>○</v>
          </cell>
          <cell r="R17">
            <v>45231</v>
          </cell>
          <cell r="U17" t="str">
            <v>○</v>
          </cell>
          <cell r="W17" t="str">
            <v>×</v>
          </cell>
        </row>
        <row r="18">
          <cell r="E18">
            <v>1021</v>
          </cell>
          <cell r="F18" t="str">
            <v>×</v>
          </cell>
          <cell r="G18" t="str">
            <v>×</v>
          </cell>
          <cell r="H18" t="str">
            <v>×</v>
          </cell>
          <cell r="I18" t="str">
            <v>×</v>
          </cell>
          <cell r="K18" t="str">
            <v>×</v>
          </cell>
          <cell r="Q18" t="str">
            <v>×</v>
          </cell>
          <cell r="U18" t="str">
            <v>×</v>
          </cell>
          <cell r="W18" t="str">
            <v>×</v>
          </cell>
        </row>
        <row r="19">
          <cell r="E19">
            <v>1022</v>
          </cell>
          <cell r="F19" t="str">
            <v>×</v>
          </cell>
          <cell r="G19" t="str">
            <v>×</v>
          </cell>
          <cell r="H19" t="str">
            <v>×</v>
          </cell>
          <cell r="I19" t="str">
            <v>×</v>
          </cell>
          <cell r="K19" t="str">
            <v>×</v>
          </cell>
          <cell r="P19" t="str">
            <v>要求内容等を議論・精査したが、提出には至らなかった</v>
          </cell>
          <cell r="Q19" t="str">
            <v>×</v>
          </cell>
          <cell r="U19" t="str">
            <v>×</v>
          </cell>
          <cell r="W19" t="str">
            <v>×</v>
          </cell>
        </row>
        <row r="20">
          <cell r="E20">
            <v>1023</v>
          </cell>
          <cell r="F20" t="str">
            <v>×</v>
          </cell>
          <cell r="G20" t="str">
            <v>×</v>
          </cell>
          <cell r="H20" t="str">
            <v>×</v>
          </cell>
          <cell r="I20" t="str">
            <v>×</v>
          </cell>
          <cell r="K20" t="str">
            <v>○</v>
          </cell>
          <cell r="M20">
            <v>45226</v>
          </cell>
          <cell r="N20" t="str">
            <v>○</v>
          </cell>
          <cell r="O20" t="str">
            <v>○</v>
          </cell>
          <cell r="Q20" t="str">
            <v>○</v>
          </cell>
          <cell r="R20">
            <v>45236</v>
          </cell>
          <cell r="U20" t="str">
            <v>×</v>
          </cell>
          <cell r="V20" t="str">
            <v>組合側から求めなかったため</v>
          </cell>
          <cell r="W20" t="str">
            <v>×</v>
          </cell>
        </row>
        <row r="21">
          <cell r="E21">
            <v>1024</v>
          </cell>
          <cell r="F21" t="str">
            <v>○</v>
          </cell>
          <cell r="G21" t="str">
            <v>×</v>
          </cell>
          <cell r="H21" t="str">
            <v>×</v>
          </cell>
          <cell r="I21" t="str">
            <v>×</v>
          </cell>
          <cell r="K21" t="str">
            <v>○</v>
          </cell>
          <cell r="M21">
            <v>45222</v>
          </cell>
          <cell r="N21" t="str">
            <v>○</v>
          </cell>
          <cell r="O21" t="str">
            <v>○</v>
          </cell>
          <cell r="Q21" t="str">
            <v>×</v>
          </cell>
          <cell r="U21" t="str">
            <v>×</v>
          </cell>
          <cell r="V21" t="str">
            <v>組合側から求めなかったため</v>
          </cell>
          <cell r="W21" t="str">
            <v>×</v>
          </cell>
        </row>
        <row r="22">
          <cell r="E22">
            <v>1027</v>
          </cell>
          <cell r="F22" t="str">
            <v>×</v>
          </cell>
          <cell r="G22" t="str">
            <v>×</v>
          </cell>
          <cell r="H22" t="str">
            <v>×</v>
          </cell>
          <cell r="I22" t="str">
            <v>×</v>
          </cell>
          <cell r="K22" t="str">
            <v>○</v>
          </cell>
          <cell r="M22">
            <v>45222</v>
          </cell>
          <cell r="N22" t="str">
            <v>○</v>
          </cell>
          <cell r="O22" t="str">
            <v>○</v>
          </cell>
          <cell r="Q22" t="str">
            <v>×</v>
          </cell>
          <cell r="U22" t="str">
            <v>×</v>
          </cell>
          <cell r="V22" t="str">
            <v>組合側から求めなかったため</v>
          </cell>
          <cell r="W22" t="str">
            <v>×</v>
          </cell>
        </row>
        <row r="23">
          <cell r="E23">
            <v>1028</v>
          </cell>
          <cell r="F23" t="str">
            <v>×</v>
          </cell>
          <cell r="G23" t="str">
            <v>×</v>
          </cell>
          <cell r="H23" t="str">
            <v>×</v>
          </cell>
          <cell r="I23" t="str">
            <v>×</v>
          </cell>
          <cell r="K23" t="str">
            <v>×</v>
          </cell>
          <cell r="Q23" t="str">
            <v>×</v>
          </cell>
          <cell r="U23" t="str">
            <v>×</v>
          </cell>
          <cell r="V23" t="str">
            <v>組合側から求めなかったため</v>
          </cell>
          <cell r="W23" t="str">
            <v>×</v>
          </cell>
        </row>
        <row r="24">
          <cell r="E24">
            <v>1029</v>
          </cell>
          <cell r="F24" t="str">
            <v>○</v>
          </cell>
          <cell r="G24" t="str">
            <v>×</v>
          </cell>
          <cell r="H24" t="str">
            <v>×</v>
          </cell>
          <cell r="I24" t="str">
            <v>×</v>
          </cell>
          <cell r="K24" t="str">
            <v>○</v>
          </cell>
          <cell r="M24">
            <v>45222</v>
          </cell>
          <cell r="N24" t="str">
            <v>×</v>
          </cell>
          <cell r="O24" t="str">
            <v>○</v>
          </cell>
          <cell r="Q24" t="str">
            <v>×</v>
          </cell>
          <cell r="U24" t="str">
            <v>×</v>
          </cell>
          <cell r="W24" t="str">
            <v>○</v>
          </cell>
        </row>
        <row r="25">
          <cell r="E25">
            <v>1030</v>
          </cell>
          <cell r="F25" t="str">
            <v>○</v>
          </cell>
          <cell r="G25" t="str">
            <v>○</v>
          </cell>
          <cell r="H25" t="str">
            <v>×</v>
          </cell>
          <cell r="I25" t="str">
            <v>×</v>
          </cell>
          <cell r="K25" t="str">
            <v>○</v>
          </cell>
          <cell r="M25">
            <v>45223</v>
          </cell>
          <cell r="N25" t="str">
            <v>○</v>
          </cell>
          <cell r="O25" t="str">
            <v>○</v>
          </cell>
          <cell r="Q25" t="str">
            <v>○</v>
          </cell>
          <cell r="R25">
            <v>45223</v>
          </cell>
          <cell r="U25" t="str">
            <v>○</v>
          </cell>
          <cell r="W25" t="str">
            <v>○</v>
          </cell>
        </row>
        <row r="26">
          <cell r="E26">
            <v>1031</v>
          </cell>
          <cell r="F26" t="str">
            <v>○</v>
          </cell>
          <cell r="G26" t="str">
            <v>×</v>
          </cell>
          <cell r="H26" t="str">
            <v>×</v>
          </cell>
          <cell r="I26" t="str">
            <v>×</v>
          </cell>
          <cell r="K26" t="str">
            <v>○</v>
          </cell>
          <cell r="M26">
            <v>45159</v>
          </cell>
          <cell r="N26" t="str">
            <v>○</v>
          </cell>
          <cell r="O26" t="str">
            <v>○</v>
          </cell>
          <cell r="Q26" t="str">
            <v>×</v>
          </cell>
          <cell r="U26" t="str">
            <v>○</v>
          </cell>
          <cell r="W26" t="str">
            <v>○</v>
          </cell>
        </row>
        <row r="27">
          <cell r="E27">
            <v>1034</v>
          </cell>
          <cell r="F27" t="str">
            <v>×</v>
          </cell>
          <cell r="G27" t="str">
            <v>×</v>
          </cell>
          <cell r="H27" t="str">
            <v>×</v>
          </cell>
          <cell r="I27" t="str">
            <v>×</v>
          </cell>
          <cell r="K27" t="str">
            <v>○</v>
          </cell>
          <cell r="M27">
            <v>45222</v>
          </cell>
          <cell r="N27" t="str">
            <v>○</v>
          </cell>
          <cell r="O27" t="str">
            <v>○</v>
          </cell>
          <cell r="Q27" t="str">
            <v>×</v>
          </cell>
          <cell r="U27" t="str">
            <v>×</v>
          </cell>
          <cell r="V27" t="str">
            <v>交渉できていないため</v>
          </cell>
          <cell r="W27" t="str">
            <v>×</v>
          </cell>
        </row>
        <row r="28">
          <cell r="E28">
            <v>1040</v>
          </cell>
          <cell r="F28" t="str">
            <v>×</v>
          </cell>
          <cell r="G28" t="str">
            <v>×</v>
          </cell>
          <cell r="H28" t="str">
            <v>×</v>
          </cell>
          <cell r="I28" t="str">
            <v>×</v>
          </cell>
          <cell r="K28" t="str">
            <v>○</v>
          </cell>
          <cell r="M28">
            <v>45240</v>
          </cell>
          <cell r="N28" t="str">
            <v>○</v>
          </cell>
          <cell r="O28" t="str">
            <v>○</v>
          </cell>
          <cell r="Q28" t="str">
            <v>○</v>
          </cell>
          <cell r="R28">
            <v>45247</v>
          </cell>
          <cell r="U28" t="str">
            <v>○</v>
          </cell>
          <cell r="W28" t="str">
            <v>×</v>
          </cell>
        </row>
        <row r="29">
          <cell r="E29">
            <v>1041</v>
          </cell>
          <cell r="F29" t="str">
            <v>×</v>
          </cell>
          <cell r="G29" t="str">
            <v>×</v>
          </cell>
          <cell r="H29" t="str">
            <v>×</v>
          </cell>
          <cell r="I29" t="str">
            <v>×</v>
          </cell>
          <cell r="K29" t="str">
            <v>×</v>
          </cell>
          <cell r="Q29" t="str">
            <v>×</v>
          </cell>
          <cell r="U29" t="str">
            <v>×</v>
          </cell>
          <cell r="W29" t="str">
            <v>×</v>
          </cell>
        </row>
        <row r="30">
          <cell r="E30">
            <v>1042</v>
          </cell>
          <cell r="F30" t="str">
            <v>○</v>
          </cell>
          <cell r="G30" t="str">
            <v>×</v>
          </cell>
          <cell r="H30" t="str">
            <v>×</v>
          </cell>
          <cell r="I30" t="str">
            <v>×</v>
          </cell>
          <cell r="K30" t="str">
            <v>×</v>
          </cell>
          <cell r="P30" t="str">
            <v>評議会や当該組合員との連携に至らず、提出には至らなかった</v>
          </cell>
          <cell r="Q30" t="str">
            <v>×</v>
          </cell>
          <cell r="U30" t="str">
            <v>×</v>
          </cell>
          <cell r="V30" t="str">
            <v>交渉していないため</v>
          </cell>
          <cell r="W30" t="str">
            <v>×</v>
          </cell>
        </row>
        <row r="31">
          <cell r="E31">
            <v>1044</v>
          </cell>
          <cell r="F31" t="str">
            <v>×</v>
          </cell>
          <cell r="G31" t="str">
            <v>×</v>
          </cell>
          <cell r="H31" t="str">
            <v>×</v>
          </cell>
          <cell r="I31" t="str">
            <v>×</v>
          </cell>
          <cell r="K31" t="str">
            <v>×</v>
          </cell>
          <cell r="Q31" t="str">
            <v>×</v>
          </cell>
          <cell r="U31" t="str">
            <v>×</v>
          </cell>
          <cell r="V31" t="str">
            <v>組合側から求めなかったため</v>
          </cell>
          <cell r="W31" t="str">
            <v>×</v>
          </cell>
        </row>
        <row r="32">
          <cell r="E32">
            <v>1045</v>
          </cell>
          <cell r="F32" t="str">
            <v>○</v>
          </cell>
          <cell r="G32" t="str">
            <v>×</v>
          </cell>
          <cell r="H32" t="str">
            <v>×</v>
          </cell>
          <cell r="I32" t="str">
            <v>×</v>
          </cell>
          <cell r="K32" t="str">
            <v>○</v>
          </cell>
          <cell r="M32">
            <v>45223</v>
          </cell>
          <cell r="N32" t="str">
            <v>○</v>
          </cell>
          <cell r="O32" t="str">
            <v>○</v>
          </cell>
          <cell r="Q32" t="str">
            <v>×</v>
          </cell>
          <cell r="U32" t="str">
            <v>×</v>
          </cell>
          <cell r="V32" t="str">
            <v>交渉できていないため</v>
          </cell>
          <cell r="W32" t="str">
            <v>×</v>
          </cell>
        </row>
        <row r="33">
          <cell r="E33">
            <v>1046</v>
          </cell>
          <cell r="F33" t="str">
            <v>×</v>
          </cell>
          <cell r="G33" t="str">
            <v>×</v>
          </cell>
          <cell r="H33" t="str">
            <v>×</v>
          </cell>
          <cell r="I33" t="str">
            <v>×</v>
          </cell>
          <cell r="K33" t="str">
            <v>×</v>
          </cell>
          <cell r="Q33" t="str">
            <v>×</v>
          </cell>
          <cell r="U33" t="str">
            <v>×</v>
          </cell>
          <cell r="V33" t="str">
            <v>組合側から求めなかったため</v>
          </cell>
          <cell r="W33" t="str">
            <v>×</v>
          </cell>
        </row>
        <row r="34">
          <cell r="E34">
            <v>1047</v>
          </cell>
          <cell r="F34" t="str">
            <v>×</v>
          </cell>
          <cell r="G34" t="str">
            <v>×</v>
          </cell>
          <cell r="H34" t="str">
            <v>×</v>
          </cell>
          <cell r="I34" t="str">
            <v>×</v>
          </cell>
          <cell r="K34" t="str">
            <v>○</v>
          </cell>
          <cell r="M34">
            <v>45222</v>
          </cell>
          <cell r="N34" t="str">
            <v>○</v>
          </cell>
          <cell r="O34" t="str">
            <v>○</v>
          </cell>
          <cell r="Q34" t="str">
            <v>○</v>
          </cell>
          <cell r="R34">
            <v>45243</v>
          </cell>
          <cell r="U34" t="str">
            <v>×</v>
          </cell>
          <cell r="W34" t="str">
            <v>×</v>
          </cell>
        </row>
        <row r="35">
          <cell r="E35">
            <v>1048</v>
          </cell>
          <cell r="F35" t="str">
            <v>×</v>
          </cell>
          <cell r="G35" t="str">
            <v>×</v>
          </cell>
          <cell r="H35" t="str">
            <v>×</v>
          </cell>
          <cell r="I35" t="str">
            <v>×</v>
          </cell>
          <cell r="K35" t="str">
            <v>×</v>
          </cell>
          <cell r="Q35" t="str">
            <v>×</v>
          </cell>
          <cell r="U35" t="str">
            <v>×</v>
          </cell>
          <cell r="V35" t="str">
            <v>組合側から求めなかったため</v>
          </cell>
          <cell r="W35" t="str">
            <v>○</v>
          </cell>
        </row>
        <row r="36">
          <cell r="E36">
            <v>1050</v>
          </cell>
          <cell r="F36" t="str">
            <v>×</v>
          </cell>
          <cell r="G36" t="str">
            <v>×</v>
          </cell>
          <cell r="H36" t="str">
            <v>×</v>
          </cell>
          <cell r="I36" t="str">
            <v>×</v>
          </cell>
          <cell r="K36" t="str">
            <v>○</v>
          </cell>
          <cell r="M36">
            <v>45222</v>
          </cell>
          <cell r="N36" t="str">
            <v>×</v>
          </cell>
          <cell r="O36" t="str">
            <v>○</v>
          </cell>
          <cell r="Q36" t="str">
            <v>×</v>
          </cell>
          <cell r="U36" t="str">
            <v>×</v>
          </cell>
          <cell r="V36" t="str">
            <v>組合側から求めなかったため</v>
          </cell>
          <cell r="W36" t="str">
            <v>×</v>
          </cell>
        </row>
        <row r="37">
          <cell r="E37">
            <v>1051</v>
          </cell>
          <cell r="F37" t="str">
            <v>×</v>
          </cell>
          <cell r="G37" t="str">
            <v>×</v>
          </cell>
          <cell r="H37" t="str">
            <v>×</v>
          </cell>
          <cell r="I37" t="str">
            <v>×</v>
          </cell>
          <cell r="K37" t="str">
            <v>×</v>
          </cell>
          <cell r="Q37" t="str">
            <v>×</v>
          </cell>
          <cell r="U37" t="str">
            <v>×</v>
          </cell>
          <cell r="V37" t="str">
            <v>要求書を提出していないため</v>
          </cell>
          <cell r="W37" t="str">
            <v>×</v>
          </cell>
        </row>
        <row r="38">
          <cell r="E38">
            <v>1054</v>
          </cell>
          <cell r="F38" t="str">
            <v>×</v>
          </cell>
          <cell r="G38" t="str">
            <v>×</v>
          </cell>
          <cell r="H38" t="str">
            <v>×</v>
          </cell>
          <cell r="I38" t="str">
            <v>×</v>
          </cell>
          <cell r="K38" t="str">
            <v>×</v>
          </cell>
          <cell r="Q38" t="str">
            <v>×</v>
          </cell>
          <cell r="U38" t="str">
            <v>×</v>
          </cell>
          <cell r="W38" t="str">
            <v>×</v>
          </cell>
        </row>
        <row r="39">
          <cell r="E39">
            <v>1055</v>
          </cell>
          <cell r="F39" t="str">
            <v>×</v>
          </cell>
          <cell r="G39" t="str">
            <v>×</v>
          </cell>
          <cell r="H39" t="str">
            <v>×</v>
          </cell>
          <cell r="I39" t="str">
            <v>×</v>
          </cell>
          <cell r="K39" t="str">
            <v>○</v>
          </cell>
          <cell r="M39">
            <v>45222</v>
          </cell>
          <cell r="N39" t="str">
            <v>○</v>
          </cell>
          <cell r="O39" t="str">
            <v>○</v>
          </cell>
          <cell r="Q39" t="str">
            <v>○</v>
          </cell>
          <cell r="R39">
            <v>45239</v>
          </cell>
          <cell r="U39" t="str">
            <v>○</v>
          </cell>
          <cell r="W39" t="str">
            <v>○</v>
          </cell>
        </row>
        <row r="40">
          <cell r="E40">
            <v>1060</v>
          </cell>
          <cell r="F40" t="str">
            <v>×</v>
          </cell>
          <cell r="G40" t="str">
            <v>×</v>
          </cell>
          <cell r="H40" t="str">
            <v>×</v>
          </cell>
          <cell r="I40" t="str">
            <v>×</v>
          </cell>
          <cell r="K40" t="str">
            <v>○</v>
          </cell>
          <cell r="M40">
            <v>45222</v>
          </cell>
          <cell r="N40" t="str">
            <v>○</v>
          </cell>
          <cell r="O40" t="str">
            <v>○</v>
          </cell>
          <cell r="Q40" t="str">
            <v>×</v>
          </cell>
          <cell r="U40" t="str">
            <v>×</v>
          </cell>
          <cell r="V40" t="str">
            <v>組合側から求めなかったため</v>
          </cell>
          <cell r="W40" t="str">
            <v>×</v>
          </cell>
        </row>
        <row r="41">
          <cell r="E41">
            <v>1061</v>
          </cell>
          <cell r="F41" t="str">
            <v>×</v>
          </cell>
          <cell r="G41" t="str">
            <v>×</v>
          </cell>
          <cell r="H41" t="str">
            <v>×</v>
          </cell>
          <cell r="I41" t="str">
            <v>×</v>
          </cell>
          <cell r="K41" t="str">
            <v>○</v>
          </cell>
          <cell r="M41">
            <v>45225</v>
          </cell>
          <cell r="N41" t="str">
            <v>○</v>
          </cell>
          <cell r="O41" t="str">
            <v>○</v>
          </cell>
          <cell r="Q41" t="str">
            <v>×</v>
          </cell>
          <cell r="U41" t="str">
            <v>×</v>
          </cell>
          <cell r="V41" t="str">
            <v>組合側から求めなかったため</v>
          </cell>
          <cell r="W41" t="str">
            <v>×</v>
          </cell>
        </row>
        <row r="42">
          <cell r="E42">
            <v>1062</v>
          </cell>
          <cell r="F42" t="str">
            <v>○</v>
          </cell>
          <cell r="G42" t="str">
            <v>×</v>
          </cell>
          <cell r="H42" t="str">
            <v>×</v>
          </cell>
          <cell r="I42" t="str">
            <v>×</v>
          </cell>
          <cell r="K42" t="str">
            <v>○</v>
          </cell>
          <cell r="M42">
            <v>45222</v>
          </cell>
          <cell r="N42" t="str">
            <v>○</v>
          </cell>
          <cell r="O42" t="str">
            <v>○</v>
          </cell>
          <cell r="Q42" t="str">
            <v>×</v>
          </cell>
          <cell r="U42" t="str">
            <v>×</v>
          </cell>
          <cell r="W42" t="str">
            <v>×</v>
          </cell>
        </row>
        <row r="43">
          <cell r="E43">
            <v>1063</v>
          </cell>
          <cell r="F43" t="str">
            <v>×</v>
          </cell>
          <cell r="G43" t="str">
            <v>×</v>
          </cell>
          <cell r="H43" t="str">
            <v>×</v>
          </cell>
          <cell r="I43" t="str">
            <v>×</v>
          </cell>
          <cell r="K43" t="str">
            <v>○</v>
          </cell>
          <cell r="M43">
            <v>45222</v>
          </cell>
          <cell r="N43" t="str">
            <v>×</v>
          </cell>
          <cell r="O43" t="str">
            <v>○</v>
          </cell>
          <cell r="Q43" t="str">
            <v>×</v>
          </cell>
          <cell r="U43" t="str">
            <v>×</v>
          </cell>
          <cell r="W43" t="str">
            <v>×</v>
          </cell>
        </row>
        <row r="44">
          <cell r="E44">
            <v>1065</v>
          </cell>
          <cell r="F44" t="str">
            <v>×</v>
          </cell>
          <cell r="G44" t="str">
            <v>○</v>
          </cell>
          <cell r="H44" t="str">
            <v>×</v>
          </cell>
          <cell r="I44" t="str">
            <v>×</v>
          </cell>
          <cell r="K44" t="str">
            <v>○</v>
          </cell>
          <cell r="M44">
            <v>45222</v>
          </cell>
          <cell r="N44" t="str">
            <v>×</v>
          </cell>
          <cell r="O44" t="str">
            <v>○</v>
          </cell>
          <cell r="Q44" t="str">
            <v>○</v>
          </cell>
          <cell r="R44">
            <v>45247</v>
          </cell>
          <cell r="U44" t="str">
            <v>×</v>
          </cell>
          <cell r="V44" t="str">
            <v>基本組織と合同で行っているため</v>
          </cell>
          <cell r="W44" t="str">
            <v>×</v>
          </cell>
        </row>
        <row r="45">
          <cell r="E45">
            <v>1066</v>
          </cell>
          <cell r="F45" t="str">
            <v>×</v>
          </cell>
          <cell r="G45" t="str">
            <v>×</v>
          </cell>
          <cell r="H45" t="str">
            <v>×</v>
          </cell>
          <cell r="I45" t="str">
            <v>×</v>
          </cell>
          <cell r="K45" t="str">
            <v>○</v>
          </cell>
          <cell r="M45">
            <v>45222</v>
          </cell>
          <cell r="N45" t="str">
            <v>○</v>
          </cell>
          <cell r="O45" t="str">
            <v>○</v>
          </cell>
          <cell r="Q45" t="str">
            <v>○</v>
          </cell>
          <cell r="R45">
            <v>45243</v>
          </cell>
          <cell r="U45" t="str">
            <v>×</v>
          </cell>
          <cell r="V45" t="str">
            <v>独自要求を出していないため</v>
          </cell>
          <cell r="W45" t="str">
            <v>×</v>
          </cell>
        </row>
        <row r="46">
          <cell r="E46">
            <v>1067</v>
          </cell>
          <cell r="F46" t="str">
            <v>×</v>
          </cell>
          <cell r="G46" t="str">
            <v>×</v>
          </cell>
          <cell r="H46" t="str">
            <v>×</v>
          </cell>
          <cell r="I46" t="str">
            <v>×</v>
          </cell>
          <cell r="K46" t="str">
            <v>○</v>
          </cell>
          <cell r="M46">
            <v>45222</v>
          </cell>
          <cell r="N46" t="str">
            <v>×</v>
          </cell>
          <cell r="O46" t="str">
            <v>○</v>
          </cell>
          <cell r="Q46" t="str">
            <v>×</v>
          </cell>
          <cell r="U46" t="str">
            <v>×</v>
          </cell>
          <cell r="W46" t="str">
            <v>×</v>
          </cell>
        </row>
        <row r="47">
          <cell r="E47">
            <v>1069</v>
          </cell>
          <cell r="F47" t="str">
            <v>×</v>
          </cell>
          <cell r="G47" t="str">
            <v>×</v>
          </cell>
          <cell r="H47" t="str">
            <v>×</v>
          </cell>
          <cell r="I47" t="str">
            <v>×</v>
          </cell>
          <cell r="K47" t="str">
            <v>×</v>
          </cell>
          <cell r="Q47" t="str">
            <v>×</v>
          </cell>
          <cell r="U47" t="str">
            <v>×</v>
          </cell>
          <cell r="W47" t="str">
            <v>×</v>
          </cell>
        </row>
        <row r="48">
          <cell r="E48">
            <v>1072</v>
          </cell>
          <cell r="F48" t="str">
            <v>×</v>
          </cell>
          <cell r="G48" t="str">
            <v>×</v>
          </cell>
          <cell r="H48" t="str">
            <v>×</v>
          </cell>
          <cell r="I48" t="str">
            <v>×</v>
          </cell>
          <cell r="K48" t="str">
            <v>×</v>
          </cell>
          <cell r="Q48" t="str">
            <v>×</v>
          </cell>
          <cell r="U48" t="str">
            <v>×</v>
          </cell>
          <cell r="V48" t="str">
            <v>対象組合員がいないため</v>
          </cell>
          <cell r="W48" t="str">
            <v>×</v>
          </cell>
        </row>
        <row r="49">
          <cell r="E49">
            <v>1074</v>
          </cell>
          <cell r="F49" t="str">
            <v>×</v>
          </cell>
          <cell r="G49" t="str">
            <v>×</v>
          </cell>
          <cell r="H49" t="str">
            <v>×</v>
          </cell>
          <cell r="I49" t="str">
            <v>×</v>
          </cell>
          <cell r="K49" t="str">
            <v>○</v>
          </cell>
          <cell r="M49">
            <v>45222</v>
          </cell>
          <cell r="N49" t="str">
            <v>○</v>
          </cell>
          <cell r="O49" t="str">
            <v>○</v>
          </cell>
          <cell r="Q49" t="str">
            <v>×</v>
          </cell>
          <cell r="U49" t="str">
            <v>○</v>
          </cell>
          <cell r="W49" t="str">
            <v>×</v>
          </cell>
        </row>
        <row r="50">
          <cell r="E50">
            <v>1078</v>
          </cell>
          <cell r="F50" t="str">
            <v>×</v>
          </cell>
          <cell r="G50" t="str">
            <v>×</v>
          </cell>
          <cell r="H50" t="str">
            <v>×</v>
          </cell>
          <cell r="I50" t="str">
            <v>×</v>
          </cell>
          <cell r="K50" t="str">
            <v>×</v>
          </cell>
          <cell r="Q50" t="str">
            <v>×</v>
          </cell>
          <cell r="U50" t="str">
            <v>×</v>
          </cell>
          <cell r="V50" t="str">
            <v>組合側から求めなかったため</v>
          </cell>
          <cell r="W50" t="str">
            <v>×</v>
          </cell>
        </row>
        <row r="51">
          <cell r="E51">
            <v>1080</v>
          </cell>
          <cell r="F51" t="str">
            <v>×</v>
          </cell>
          <cell r="G51" t="str">
            <v>×</v>
          </cell>
          <cell r="H51" t="str">
            <v>×</v>
          </cell>
          <cell r="I51" t="str">
            <v>×</v>
          </cell>
          <cell r="K51" t="str">
            <v>×</v>
          </cell>
          <cell r="P51" t="str">
            <v>組合員がいないため</v>
          </cell>
          <cell r="Q51" t="str">
            <v>×</v>
          </cell>
          <cell r="U51" t="str">
            <v>×</v>
          </cell>
          <cell r="W51" t="str">
            <v>×</v>
          </cell>
        </row>
        <row r="52">
          <cell r="E52">
            <v>1085</v>
          </cell>
          <cell r="F52" t="str">
            <v>×</v>
          </cell>
          <cell r="G52" t="str">
            <v>×</v>
          </cell>
          <cell r="H52" t="str">
            <v>×</v>
          </cell>
          <cell r="I52" t="str">
            <v>×</v>
          </cell>
          <cell r="K52" t="str">
            <v>○</v>
          </cell>
          <cell r="M52">
            <v>45230</v>
          </cell>
          <cell r="N52" t="str">
            <v>○</v>
          </cell>
          <cell r="O52" t="str">
            <v>○</v>
          </cell>
          <cell r="Q52" t="str">
            <v>×</v>
          </cell>
          <cell r="U52" t="str">
            <v>×</v>
          </cell>
          <cell r="W52" t="str">
            <v>×</v>
          </cell>
        </row>
        <row r="53">
          <cell r="E53">
            <v>1088</v>
          </cell>
          <cell r="F53" t="str">
            <v>×</v>
          </cell>
          <cell r="G53" t="str">
            <v>×</v>
          </cell>
          <cell r="H53" t="str">
            <v>×</v>
          </cell>
          <cell r="I53" t="str">
            <v>×</v>
          </cell>
          <cell r="K53" t="str">
            <v>○</v>
          </cell>
          <cell r="M53">
            <v>45222</v>
          </cell>
          <cell r="N53" t="str">
            <v>×</v>
          </cell>
          <cell r="O53" t="str">
            <v>○</v>
          </cell>
          <cell r="Q53" t="str">
            <v>×</v>
          </cell>
          <cell r="U53" t="str">
            <v>○</v>
          </cell>
          <cell r="W53" t="str">
            <v>×</v>
          </cell>
        </row>
        <row r="54">
          <cell r="E54">
            <v>1089</v>
          </cell>
          <cell r="F54" t="str">
            <v>×</v>
          </cell>
          <cell r="G54" t="str">
            <v>×</v>
          </cell>
          <cell r="H54" t="str">
            <v>×</v>
          </cell>
          <cell r="I54" t="str">
            <v>×</v>
          </cell>
          <cell r="K54" t="str">
            <v>×</v>
          </cell>
          <cell r="Q54" t="str">
            <v>×</v>
          </cell>
          <cell r="U54" t="str">
            <v>×</v>
          </cell>
          <cell r="W54" t="str">
            <v>×</v>
          </cell>
        </row>
        <row r="55">
          <cell r="E55">
            <v>1092</v>
          </cell>
          <cell r="F55" t="str">
            <v>×</v>
          </cell>
          <cell r="G55" t="str">
            <v>×</v>
          </cell>
          <cell r="H55" t="str">
            <v>×</v>
          </cell>
          <cell r="I55" t="str">
            <v>×</v>
          </cell>
          <cell r="K55" t="str">
            <v>○</v>
          </cell>
          <cell r="M55">
            <v>45229</v>
          </cell>
          <cell r="N55" t="str">
            <v>×</v>
          </cell>
          <cell r="O55" t="str">
            <v>○</v>
          </cell>
          <cell r="Q55" t="str">
            <v>×</v>
          </cell>
          <cell r="U55" t="str">
            <v>×</v>
          </cell>
          <cell r="V55" t="str">
            <v>組合側から求めなかった</v>
          </cell>
          <cell r="W55" t="str">
            <v>×</v>
          </cell>
        </row>
        <row r="56">
          <cell r="E56">
            <v>1093</v>
          </cell>
          <cell r="F56" t="str">
            <v>×</v>
          </cell>
          <cell r="G56" t="str">
            <v>×</v>
          </cell>
          <cell r="H56" t="str">
            <v>×</v>
          </cell>
          <cell r="I56" t="str">
            <v>×</v>
          </cell>
          <cell r="K56" t="str">
            <v>○</v>
          </cell>
          <cell r="M56">
            <v>45222</v>
          </cell>
          <cell r="N56" t="str">
            <v>○</v>
          </cell>
          <cell r="O56" t="str">
            <v>○</v>
          </cell>
          <cell r="Q56" t="str">
            <v>○</v>
          </cell>
          <cell r="R56">
            <v>45231</v>
          </cell>
          <cell r="U56" t="str">
            <v>×</v>
          </cell>
          <cell r="V56" t="str">
            <v>組合側から求めなかったため</v>
          </cell>
          <cell r="W56" t="str">
            <v>○</v>
          </cell>
        </row>
        <row r="57">
          <cell r="E57">
            <v>1094</v>
          </cell>
          <cell r="F57" t="str">
            <v>×</v>
          </cell>
          <cell r="G57" t="str">
            <v>×</v>
          </cell>
          <cell r="H57" t="str">
            <v>×</v>
          </cell>
          <cell r="I57" t="str">
            <v>×</v>
          </cell>
          <cell r="K57" t="str">
            <v>○</v>
          </cell>
          <cell r="M57">
            <v>45222</v>
          </cell>
          <cell r="N57" t="str">
            <v>○</v>
          </cell>
          <cell r="O57" t="str">
            <v>○</v>
          </cell>
          <cell r="Q57" t="str">
            <v>○</v>
          </cell>
          <cell r="R57">
            <v>45229</v>
          </cell>
          <cell r="U57" t="str">
            <v>○</v>
          </cell>
          <cell r="W57" t="str">
            <v>×</v>
          </cell>
        </row>
        <row r="58">
          <cell r="E58">
            <v>1100</v>
          </cell>
          <cell r="F58" t="str">
            <v>○</v>
          </cell>
          <cell r="G58" t="str">
            <v>×</v>
          </cell>
          <cell r="H58" t="str">
            <v>×</v>
          </cell>
          <cell r="I58" t="str">
            <v>×</v>
          </cell>
          <cell r="K58" t="str">
            <v>○</v>
          </cell>
          <cell r="M58">
            <v>45222</v>
          </cell>
          <cell r="N58" t="str">
            <v>○</v>
          </cell>
          <cell r="O58" t="str">
            <v>○</v>
          </cell>
          <cell r="Q58" t="str">
            <v>×</v>
          </cell>
          <cell r="U58" t="str">
            <v>○</v>
          </cell>
          <cell r="W58" t="str">
            <v>×</v>
          </cell>
        </row>
        <row r="59">
          <cell r="E59">
            <v>1107</v>
          </cell>
          <cell r="F59" t="str">
            <v>×</v>
          </cell>
          <cell r="G59" t="str">
            <v>×</v>
          </cell>
          <cell r="H59" t="str">
            <v>×</v>
          </cell>
          <cell r="I59" t="str">
            <v>×</v>
          </cell>
          <cell r="K59" t="str">
            <v>○</v>
          </cell>
          <cell r="M59">
            <v>45219</v>
          </cell>
          <cell r="N59" t="str">
            <v>○</v>
          </cell>
          <cell r="O59" t="str">
            <v>○</v>
          </cell>
          <cell r="Q59" t="str">
            <v>○</v>
          </cell>
          <cell r="R59">
            <v>45229</v>
          </cell>
          <cell r="U59" t="str">
            <v>×</v>
          </cell>
          <cell r="V59" t="str">
            <v>当局との信頼関係から</v>
          </cell>
          <cell r="W59" t="str">
            <v>×</v>
          </cell>
        </row>
        <row r="60">
          <cell r="E60">
            <v>1110</v>
          </cell>
          <cell r="F60" t="str">
            <v>×</v>
          </cell>
          <cell r="G60" t="str">
            <v>×</v>
          </cell>
          <cell r="H60" t="str">
            <v>×</v>
          </cell>
          <cell r="I60" t="str">
            <v>×</v>
          </cell>
          <cell r="K60" t="str">
            <v>×</v>
          </cell>
          <cell r="Q60" t="str">
            <v>×</v>
          </cell>
          <cell r="U60" t="str">
            <v>×</v>
          </cell>
          <cell r="W60" t="str">
            <v>×</v>
          </cell>
        </row>
        <row r="61">
          <cell r="E61">
            <v>1116</v>
          </cell>
          <cell r="F61" t="str">
            <v>×</v>
          </cell>
          <cell r="G61" t="str">
            <v>×</v>
          </cell>
          <cell r="H61" t="str">
            <v>×</v>
          </cell>
          <cell r="I61" t="str">
            <v>×</v>
          </cell>
          <cell r="K61" t="str">
            <v>×</v>
          </cell>
          <cell r="Q61" t="str">
            <v>×</v>
          </cell>
          <cell r="U61" t="str">
            <v>×</v>
          </cell>
          <cell r="V61" t="str">
            <v>協約案を協議する段階へ至らなかった</v>
          </cell>
          <cell r="W61" t="str">
            <v>×</v>
          </cell>
        </row>
        <row r="62">
          <cell r="E62">
            <v>1126</v>
          </cell>
          <cell r="F62" t="str">
            <v>×</v>
          </cell>
          <cell r="G62" t="str">
            <v>×</v>
          </cell>
          <cell r="H62" t="str">
            <v>×</v>
          </cell>
          <cell r="I62" t="str">
            <v>×</v>
          </cell>
          <cell r="K62" t="str">
            <v>○</v>
          </cell>
          <cell r="M62">
            <v>45222</v>
          </cell>
          <cell r="N62" t="str">
            <v>○</v>
          </cell>
          <cell r="O62" t="str">
            <v>○</v>
          </cell>
          <cell r="Q62" t="str">
            <v>○</v>
          </cell>
          <cell r="R62">
            <v>45261</v>
          </cell>
          <cell r="U62" t="str">
            <v>×</v>
          </cell>
          <cell r="V62" t="str">
            <v>組合側から求めなかった</v>
          </cell>
          <cell r="W62" t="str">
            <v>×</v>
          </cell>
        </row>
        <row r="63">
          <cell r="E63">
            <v>1128</v>
          </cell>
          <cell r="F63" t="str">
            <v>×</v>
          </cell>
          <cell r="G63" t="str">
            <v>×</v>
          </cell>
          <cell r="H63" t="str">
            <v>×</v>
          </cell>
          <cell r="I63" t="str">
            <v>×</v>
          </cell>
          <cell r="K63" t="str">
            <v>○</v>
          </cell>
          <cell r="M63">
            <v>45222</v>
          </cell>
          <cell r="N63" t="str">
            <v>○</v>
          </cell>
          <cell r="O63" t="str">
            <v>○</v>
          </cell>
          <cell r="Q63" t="str">
            <v>×</v>
          </cell>
          <cell r="U63" t="str">
            <v>×</v>
          </cell>
          <cell r="W63" t="str">
            <v>×</v>
          </cell>
        </row>
        <row r="64">
          <cell r="E64">
            <v>1129</v>
          </cell>
          <cell r="F64" t="str">
            <v>○</v>
          </cell>
          <cell r="G64" t="str">
            <v>×</v>
          </cell>
          <cell r="H64" t="str">
            <v>×</v>
          </cell>
          <cell r="I64" t="str">
            <v>×</v>
          </cell>
          <cell r="K64" t="str">
            <v>○</v>
          </cell>
          <cell r="M64">
            <v>45222</v>
          </cell>
          <cell r="N64" t="str">
            <v>○</v>
          </cell>
          <cell r="O64" t="str">
            <v>○</v>
          </cell>
          <cell r="Q64" t="str">
            <v>○</v>
          </cell>
          <cell r="R64">
            <v>45250</v>
          </cell>
          <cell r="U64" t="str">
            <v>○</v>
          </cell>
          <cell r="W64" t="str">
            <v>○</v>
          </cell>
        </row>
        <row r="65">
          <cell r="E65">
            <v>1130</v>
          </cell>
          <cell r="F65" t="str">
            <v>○</v>
          </cell>
          <cell r="G65" t="str">
            <v>×</v>
          </cell>
          <cell r="H65" t="str">
            <v>×</v>
          </cell>
          <cell r="I65" t="str">
            <v>×</v>
          </cell>
          <cell r="K65" t="str">
            <v>○</v>
          </cell>
          <cell r="M65">
            <v>45226</v>
          </cell>
          <cell r="N65" t="str">
            <v>○</v>
          </cell>
          <cell r="O65" t="str">
            <v>○</v>
          </cell>
          <cell r="Q65" t="str">
            <v>×</v>
          </cell>
          <cell r="U65" t="str">
            <v>×</v>
          </cell>
          <cell r="V65" t="str">
            <v>組合側から求めなかった</v>
          </cell>
          <cell r="W65" t="str">
            <v>×</v>
          </cell>
        </row>
        <row r="66">
          <cell r="E66">
            <v>1132</v>
          </cell>
          <cell r="F66" t="str">
            <v>×</v>
          </cell>
          <cell r="G66" t="str">
            <v>×</v>
          </cell>
          <cell r="H66" t="str">
            <v>×</v>
          </cell>
          <cell r="I66" t="str">
            <v>×</v>
          </cell>
          <cell r="K66" t="str">
            <v>×</v>
          </cell>
          <cell r="Q66" t="str">
            <v>×</v>
          </cell>
          <cell r="U66" t="str">
            <v>×</v>
          </cell>
          <cell r="W66" t="str">
            <v>×</v>
          </cell>
        </row>
        <row r="67">
          <cell r="E67">
            <v>1134</v>
          </cell>
          <cell r="F67" t="str">
            <v>×</v>
          </cell>
          <cell r="G67" t="str">
            <v>×</v>
          </cell>
          <cell r="H67" t="str">
            <v>×</v>
          </cell>
          <cell r="I67" t="str">
            <v>×</v>
          </cell>
          <cell r="K67" t="str">
            <v>×</v>
          </cell>
          <cell r="Q67" t="str">
            <v>×</v>
          </cell>
          <cell r="U67" t="str">
            <v>×</v>
          </cell>
          <cell r="W67" t="str">
            <v>×</v>
          </cell>
        </row>
        <row r="68">
          <cell r="E68">
            <v>1135</v>
          </cell>
          <cell r="F68" t="str">
            <v>○</v>
          </cell>
          <cell r="G68" t="str">
            <v>○</v>
          </cell>
          <cell r="H68" t="str">
            <v>×</v>
          </cell>
          <cell r="I68" t="str">
            <v>×</v>
          </cell>
          <cell r="K68" t="str">
            <v>○</v>
          </cell>
          <cell r="M68">
            <v>45222</v>
          </cell>
          <cell r="N68" t="str">
            <v>×</v>
          </cell>
          <cell r="O68" t="str">
            <v>○</v>
          </cell>
          <cell r="Q68" t="str">
            <v>×</v>
          </cell>
          <cell r="U68" t="str">
            <v>×</v>
          </cell>
          <cell r="V68" t="str">
            <v>組合側から求めなかったため</v>
          </cell>
          <cell r="W68" t="str">
            <v>×</v>
          </cell>
        </row>
        <row r="69">
          <cell r="E69">
            <v>1139</v>
          </cell>
          <cell r="F69" t="str">
            <v>×</v>
          </cell>
          <cell r="G69" t="str">
            <v>×</v>
          </cell>
          <cell r="H69" t="str">
            <v>×</v>
          </cell>
          <cell r="I69" t="str">
            <v>×</v>
          </cell>
          <cell r="K69" t="str">
            <v>×</v>
          </cell>
          <cell r="Q69" t="str">
            <v>×</v>
          </cell>
          <cell r="U69" t="str">
            <v>×</v>
          </cell>
          <cell r="W69" t="str">
            <v>×</v>
          </cell>
        </row>
        <row r="70">
          <cell r="E70">
            <v>1142</v>
          </cell>
          <cell r="F70" t="str">
            <v>×</v>
          </cell>
          <cell r="G70" t="str">
            <v>×</v>
          </cell>
          <cell r="H70" t="str">
            <v>×</v>
          </cell>
          <cell r="I70" t="str">
            <v>×</v>
          </cell>
          <cell r="K70" t="str">
            <v>○</v>
          </cell>
          <cell r="M70">
            <v>45222</v>
          </cell>
          <cell r="N70" t="str">
            <v>○</v>
          </cell>
          <cell r="O70" t="str">
            <v>○</v>
          </cell>
          <cell r="Q70" t="str">
            <v>○</v>
          </cell>
          <cell r="R70">
            <v>45222</v>
          </cell>
          <cell r="U70" t="str">
            <v>×</v>
          </cell>
          <cell r="W70" t="str">
            <v>×</v>
          </cell>
        </row>
        <row r="71">
          <cell r="E71">
            <v>1144</v>
          </cell>
          <cell r="F71" t="str">
            <v>×</v>
          </cell>
          <cell r="G71" t="str">
            <v>×</v>
          </cell>
          <cell r="H71" t="str">
            <v>×</v>
          </cell>
          <cell r="I71" t="str">
            <v>×</v>
          </cell>
          <cell r="K71" t="str">
            <v>○</v>
          </cell>
          <cell r="M71">
            <v>45222</v>
          </cell>
          <cell r="N71" t="str">
            <v>○</v>
          </cell>
          <cell r="O71" t="str">
            <v>○</v>
          </cell>
          <cell r="Q71" t="str">
            <v>○</v>
          </cell>
          <cell r="R71">
            <v>45239</v>
          </cell>
          <cell r="U71" t="str">
            <v>×</v>
          </cell>
          <cell r="V71" t="str">
            <v>組合側から求めなかったため</v>
          </cell>
          <cell r="W71" t="str">
            <v>×</v>
          </cell>
        </row>
        <row r="72">
          <cell r="E72">
            <v>1146</v>
          </cell>
          <cell r="F72" t="str">
            <v>×</v>
          </cell>
          <cell r="G72" t="str">
            <v>×</v>
          </cell>
          <cell r="H72" t="str">
            <v>×</v>
          </cell>
          <cell r="I72" t="str">
            <v>×</v>
          </cell>
          <cell r="K72" t="str">
            <v>×</v>
          </cell>
          <cell r="Q72" t="str">
            <v>×</v>
          </cell>
          <cell r="U72" t="str">
            <v>×</v>
          </cell>
          <cell r="V72" t="str">
            <v>組合側から求めなかったため</v>
          </cell>
          <cell r="W72" t="str">
            <v>×</v>
          </cell>
        </row>
        <row r="73">
          <cell r="E73">
            <v>1148</v>
          </cell>
          <cell r="F73" t="str">
            <v>×</v>
          </cell>
          <cell r="G73" t="str">
            <v>×</v>
          </cell>
          <cell r="H73" t="str">
            <v>×</v>
          </cell>
          <cell r="I73" t="str">
            <v>×</v>
          </cell>
          <cell r="K73" t="str">
            <v>○</v>
          </cell>
          <cell r="M73">
            <v>45268</v>
          </cell>
          <cell r="N73" t="str">
            <v>×</v>
          </cell>
          <cell r="O73" t="str">
            <v>○</v>
          </cell>
          <cell r="Q73" t="str">
            <v>×</v>
          </cell>
          <cell r="U73" t="str">
            <v>×</v>
          </cell>
          <cell r="W73" t="str">
            <v>×</v>
          </cell>
        </row>
        <row r="74">
          <cell r="E74">
            <v>1149</v>
          </cell>
          <cell r="F74" t="str">
            <v>×</v>
          </cell>
          <cell r="G74" t="str">
            <v>×</v>
          </cell>
          <cell r="H74" t="str">
            <v>×</v>
          </cell>
          <cell r="I74" t="str">
            <v>×</v>
          </cell>
          <cell r="K74" t="str">
            <v>×</v>
          </cell>
          <cell r="Q74" t="str">
            <v>×</v>
          </cell>
          <cell r="U74" t="str">
            <v>×</v>
          </cell>
          <cell r="W74" t="str">
            <v>×</v>
          </cell>
        </row>
        <row r="75">
          <cell r="E75">
            <v>1152</v>
          </cell>
          <cell r="F75" t="str">
            <v>×</v>
          </cell>
          <cell r="G75" t="str">
            <v>×</v>
          </cell>
          <cell r="H75" t="str">
            <v>×</v>
          </cell>
          <cell r="I75" t="str">
            <v>×</v>
          </cell>
          <cell r="K75" t="str">
            <v>○</v>
          </cell>
          <cell r="M75">
            <v>45222</v>
          </cell>
          <cell r="N75" t="str">
            <v>×</v>
          </cell>
          <cell r="O75" t="str">
            <v>○</v>
          </cell>
          <cell r="Q75" t="str">
            <v>○</v>
          </cell>
          <cell r="R75">
            <v>45243</v>
          </cell>
          <cell r="U75" t="str">
            <v>×</v>
          </cell>
          <cell r="V75" t="str">
            <v>組合側から求めなかったため</v>
          </cell>
          <cell r="W75" t="str">
            <v>×</v>
          </cell>
        </row>
        <row r="76">
          <cell r="E76">
            <v>1154</v>
          </cell>
          <cell r="F76" t="str">
            <v>×</v>
          </cell>
          <cell r="G76" t="str">
            <v>×</v>
          </cell>
          <cell r="H76" t="str">
            <v>×</v>
          </cell>
          <cell r="I76" t="str">
            <v>×</v>
          </cell>
          <cell r="K76" t="str">
            <v>×</v>
          </cell>
          <cell r="Q76" t="str">
            <v>×</v>
          </cell>
          <cell r="U76" t="str">
            <v>×</v>
          </cell>
          <cell r="V76" t="str">
            <v>組合側から求めなかったため</v>
          </cell>
          <cell r="W76" t="str">
            <v>×</v>
          </cell>
        </row>
        <row r="77">
          <cell r="E77">
            <v>1157</v>
          </cell>
          <cell r="F77" t="str">
            <v>○</v>
          </cell>
          <cell r="G77" t="str">
            <v>×</v>
          </cell>
          <cell r="H77" t="str">
            <v>×</v>
          </cell>
          <cell r="I77" t="str">
            <v>×</v>
          </cell>
          <cell r="K77" t="str">
            <v>×</v>
          </cell>
          <cell r="Q77" t="str">
            <v>×</v>
          </cell>
          <cell r="U77" t="str">
            <v>×</v>
          </cell>
          <cell r="V77" t="str">
            <v>組合側から求めなかったため</v>
          </cell>
          <cell r="W77" t="str">
            <v>×</v>
          </cell>
        </row>
        <row r="78">
          <cell r="E78">
            <v>1158</v>
          </cell>
          <cell r="F78" t="str">
            <v>×</v>
          </cell>
          <cell r="G78" t="str">
            <v>×</v>
          </cell>
          <cell r="H78" t="str">
            <v>×</v>
          </cell>
          <cell r="I78" t="str">
            <v>×</v>
          </cell>
          <cell r="K78" t="str">
            <v>○</v>
          </cell>
          <cell r="M78">
            <v>45222</v>
          </cell>
          <cell r="N78" t="str">
            <v>○</v>
          </cell>
          <cell r="O78" t="str">
            <v>○</v>
          </cell>
          <cell r="Q78" t="str">
            <v>×</v>
          </cell>
          <cell r="U78" t="str">
            <v>○</v>
          </cell>
          <cell r="W78" t="str">
            <v>×</v>
          </cell>
        </row>
        <row r="79">
          <cell r="E79">
            <v>1160</v>
          </cell>
          <cell r="F79" t="str">
            <v>○</v>
          </cell>
          <cell r="G79" t="str">
            <v>○</v>
          </cell>
          <cell r="H79" t="str">
            <v>×</v>
          </cell>
          <cell r="I79" t="str">
            <v>×</v>
          </cell>
          <cell r="K79" t="str">
            <v>○</v>
          </cell>
          <cell r="M79">
            <v>45226</v>
          </cell>
          <cell r="N79" t="str">
            <v>○</v>
          </cell>
          <cell r="O79" t="str">
            <v>○</v>
          </cell>
          <cell r="Q79" t="str">
            <v>○</v>
          </cell>
          <cell r="R79">
            <v>45238</v>
          </cell>
          <cell r="U79" t="str">
            <v>×</v>
          </cell>
          <cell r="V79" t="str">
            <v>組合側から求めなかったため</v>
          </cell>
          <cell r="W79" t="str">
            <v>×</v>
          </cell>
        </row>
        <row r="80">
          <cell r="E80">
            <v>1162</v>
          </cell>
          <cell r="F80" t="str">
            <v>×</v>
          </cell>
          <cell r="G80" t="str">
            <v>×</v>
          </cell>
          <cell r="H80" t="str">
            <v>×</v>
          </cell>
          <cell r="I80" t="str">
            <v>×</v>
          </cell>
          <cell r="K80" t="str">
            <v>×</v>
          </cell>
          <cell r="Q80" t="str">
            <v>×</v>
          </cell>
          <cell r="U80" t="str">
            <v>×</v>
          </cell>
          <cell r="V80" t="str">
            <v>現業部門がないため</v>
          </cell>
          <cell r="W80" t="str">
            <v>×</v>
          </cell>
        </row>
        <row r="81">
          <cell r="E81">
            <v>1166</v>
          </cell>
          <cell r="F81" t="str">
            <v>×</v>
          </cell>
          <cell r="G81" t="str">
            <v>×</v>
          </cell>
          <cell r="H81" t="str">
            <v>×</v>
          </cell>
          <cell r="I81" t="str">
            <v>×</v>
          </cell>
          <cell r="K81" t="str">
            <v>○</v>
          </cell>
          <cell r="M81">
            <v>45223</v>
          </cell>
          <cell r="N81" t="str">
            <v>×</v>
          </cell>
          <cell r="O81" t="str">
            <v>○</v>
          </cell>
          <cell r="Q81" t="str">
            <v>×</v>
          </cell>
          <cell r="U81" t="str">
            <v>○</v>
          </cell>
          <cell r="W81" t="str">
            <v>×</v>
          </cell>
        </row>
        <row r="82">
          <cell r="E82">
            <v>1169</v>
          </cell>
          <cell r="F82" t="str">
            <v>×</v>
          </cell>
          <cell r="G82" t="str">
            <v>×</v>
          </cell>
          <cell r="H82" t="str">
            <v>×</v>
          </cell>
          <cell r="I82" t="str">
            <v>×</v>
          </cell>
          <cell r="K82" t="str">
            <v>○</v>
          </cell>
          <cell r="M82">
            <v>45222</v>
          </cell>
          <cell r="N82" t="str">
            <v>×</v>
          </cell>
          <cell r="O82" t="str">
            <v>○</v>
          </cell>
          <cell r="Q82" t="str">
            <v>×</v>
          </cell>
          <cell r="U82" t="str">
            <v>×</v>
          </cell>
          <cell r="V82" t="str">
            <v>組合側から求めなかったため</v>
          </cell>
          <cell r="W82" t="str">
            <v>×</v>
          </cell>
        </row>
        <row r="83">
          <cell r="E83">
            <v>1170</v>
          </cell>
          <cell r="F83" t="str">
            <v>×</v>
          </cell>
          <cell r="G83" t="str">
            <v>×</v>
          </cell>
          <cell r="H83" t="str">
            <v>×</v>
          </cell>
          <cell r="I83" t="str">
            <v>×</v>
          </cell>
          <cell r="K83" t="str">
            <v>○</v>
          </cell>
          <cell r="M83">
            <v>45223</v>
          </cell>
          <cell r="N83" t="str">
            <v>×</v>
          </cell>
          <cell r="O83" t="str">
            <v>○</v>
          </cell>
          <cell r="Q83" t="str">
            <v>×</v>
          </cell>
          <cell r="U83" t="str">
            <v>×</v>
          </cell>
          <cell r="V83" t="str">
            <v>組合側から求めなかったため</v>
          </cell>
          <cell r="W83" t="str">
            <v>×</v>
          </cell>
        </row>
        <row r="84">
          <cell r="E84">
            <v>1173</v>
          </cell>
          <cell r="F84" t="str">
            <v>×</v>
          </cell>
          <cell r="G84" t="str">
            <v>×</v>
          </cell>
          <cell r="H84" t="str">
            <v>×</v>
          </cell>
          <cell r="I84" t="str">
            <v>×</v>
          </cell>
          <cell r="K84" t="str">
            <v>○</v>
          </cell>
          <cell r="M84">
            <v>45222</v>
          </cell>
          <cell r="N84" t="str">
            <v>×</v>
          </cell>
          <cell r="O84" t="str">
            <v>○</v>
          </cell>
          <cell r="Q84" t="str">
            <v>○</v>
          </cell>
          <cell r="R84">
            <v>45229</v>
          </cell>
          <cell r="U84" t="str">
            <v>×</v>
          </cell>
          <cell r="V84" t="str">
            <v>組合側から求めなかったため</v>
          </cell>
          <cell r="W84" t="str">
            <v>×</v>
          </cell>
        </row>
        <row r="85">
          <cell r="E85">
            <v>1183</v>
          </cell>
          <cell r="F85" t="str">
            <v>×</v>
          </cell>
          <cell r="G85" t="str">
            <v>×</v>
          </cell>
          <cell r="H85" t="str">
            <v>×</v>
          </cell>
          <cell r="I85" t="str">
            <v>×</v>
          </cell>
          <cell r="K85" t="str">
            <v>○</v>
          </cell>
          <cell r="M85">
            <v>45222</v>
          </cell>
          <cell r="N85" t="str">
            <v>○</v>
          </cell>
          <cell r="O85" t="str">
            <v>○</v>
          </cell>
          <cell r="Q85" t="str">
            <v>×</v>
          </cell>
          <cell r="U85" t="str">
            <v>×</v>
          </cell>
          <cell r="V85" t="str">
            <v>組合側から求めなかったため</v>
          </cell>
          <cell r="W85" t="str">
            <v>×</v>
          </cell>
        </row>
        <row r="86">
          <cell r="E86">
            <v>1187</v>
          </cell>
          <cell r="F86" t="str">
            <v>×</v>
          </cell>
          <cell r="G86" t="str">
            <v>×</v>
          </cell>
          <cell r="H86" t="str">
            <v>×</v>
          </cell>
          <cell r="I86" t="str">
            <v>×</v>
          </cell>
          <cell r="K86" t="str">
            <v>○</v>
          </cell>
          <cell r="M86">
            <v>45232</v>
          </cell>
          <cell r="N86" t="str">
            <v>○</v>
          </cell>
          <cell r="O86" t="str">
            <v>○</v>
          </cell>
          <cell r="Q86" t="str">
            <v>×</v>
          </cell>
          <cell r="U86" t="str">
            <v>○</v>
          </cell>
          <cell r="W86" t="str">
            <v>○</v>
          </cell>
        </row>
        <row r="87">
          <cell r="E87">
            <v>1188</v>
          </cell>
          <cell r="F87" t="str">
            <v>×</v>
          </cell>
          <cell r="G87" t="str">
            <v>×</v>
          </cell>
          <cell r="H87" t="str">
            <v>×</v>
          </cell>
          <cell r="I87" t="str">
            <v>×</v>
          </cell>
          <cell r="K87" t="str">
            <v>○</v>
          </cell>
          <cell r="M87">
            <v>45222</v>
          </cell>
          <cell r="N87" t="str">
            <v>○</v>
          </cell>
          <cell r="O87" t="str">
            <v>○</v>
          </cell>
          <cell r="Q87" t="str">
            <v>×</v>
          </cell>
          <cell r="U87" t="str">
            <v>×</v>
          </cell>
          <cell r="V87" t="str">
            <v>交渉していないため</v>
          </cell>
          <cell r="W87" t="str">
            <v>×</v>
          </cell>
        </row>
        <row r="88">
          <cell r="E88">
            <v>1190</v>
          </cell>
          <cell r="F88" t="str">
            <v>×</v>
          </cell>
          <cell r="G88" t="str">
            <v>×</v>
          </cell>
          <cell r="H88" t="str">
            <v>×</v>
          </cell>
          <cell r="I88" t="str">
            <v>×</v>
          </cell>
          <cell r="K88" t="str">
            <v>○</v>
          </cell>
          <cell r="M88">
            <v>45222</v>
          </cell>
          <cell r="N88" t="str">
            <v>×</v>
          </cell>
          <cell r="O88" t="str">
            <v>○</v>
          </cell>
          <cell r="Q88" t="str">
            <v>×</v>
          </cell>
          <cell r="U88" t="str">
            <v>×</v>
          </cell>
          <cell r="V88" t="str">
            <v>交渉していないため</v>
          </cell>
          <cell r="W88" t="str">
            <v>×</v>
          </cell>
        </row>
        <row r="89">
          <cell r="E89">
            <v>1192</v>
          </cell>
          <cell r="F89" t="str">
            <v>×</v>
          </cell>
          <cell r="G89" t="str">
            <v>×</v>
          </cell>
          <cell r="H89" t="str">
            <v>×</v>
          </cell>
          <cell r="I89" t="str">
            <v>×</v>
          </cell>
          <cell r="K89" t="str">
            <v>×</v>
          </cell>
          <cell r="Q89" t="str">
            <v>×</v>
          </cell>
          <cell r="U89" t="str">
            <v>×</v>
          </cell>
          <cell r="W89" t="str">
            <v>×</v>
          </cell>
        </row>
        <row r="90">
          <cell r="E90">
            <v>1193</v>
          </cell>
          <cell r="F90" t="str">
            <v>×</v>
          </cell>
          <cell r="G90" t="str">
            <v>×</v>
          </cell>
          <cell r="H90" t="str">
            <v>×</v>
          </cell>
          <cell r="I90" t="str">
            <v>×</v>
          </cell>
          <cell r="K90" t="str">
            <v>×</v>
          </cell>
          <cell r="Q90" t="str">
            <v>×</v>
          </cell>
          <cell r="U90" t="str">
            <v>×</v>
          </cell>
          <cell r="W90" t="str">
            <v>×</v>
          </cell>
        </row>
        <row r="91">
          <cell r="E91">
            <v>1195</v>
          </cell>
          <cell r="F91" t="str">
            <v>×</v>
          </cell>
          <cell r="G91" t="str">
            <v>×</v>
          </cell>
          <cell r="H91" t="str">
            <v>×</v>
          </cell>
          <cell r="I91" t="str">
            <v>×</v>
          </cell>
          <cell r="K91" t="str">
            <v>○</v>
          </cell>
          <cell r="M91">
            <v>45222</v>
          </cell>
          <cell r="N91" t="str">
            <v>○</v>
          </cell>
          <cell r="O91" t="str">
            <v>○</v>
          </cell>
          <cell r="Q91" t="str">
            <v>○</v>
          </cell>
          <cell r="R91">
            <v>45247</v>
          </cell>
          <cell r="U91" t="str">
            <v>×</v>
          </cell>
          <cell r="V91" t="str">
            <v>組合側から求めなかった</v>
          </cell>
          <cell r="W91" t="str">
            <v>×</v>
          </cell>
        </row>
        <row r="92">
          <cell r="E92">
            <v>1203</v>
          </cell>
          <cell r="F92" t="str">
            <v>×</v>
          </cell>
          <cell r="G92" t="str">
            <v>×</v>
          </cell>
          <cell r="H92" t="str">
            <v>×</v>
          </cell>
          <cell r="I92" t="str">
            <v>×</v>
          </cell>
          <cell r="K92" t="str">
            <v>○</v>
          </cell>
          <cell r="M92">
            <v>45229</v>
          </cell>
          <cell r="N92" t="str">
            <v>×</v>
          </cell>
          <cell r="O92" t="str">
            <v>○</v>
          </cell>
          <cell r="Q92" t="str">
            <v>×</v>
          </cell>
          <cell r="U92" t="str">
            <v>×</v>
          </cell>
          <cell r="W92" t="str">
            <v>×</v>
          </cell>
        </row>
        <row r="93">
          <cell r="E93">
            <v>1204</v>
          </cell>
          <cell r="F93" t="str">
            <v>×</v>
          </cell>
          <cell r="G93" t="str">
            <v>×</v>
          </cell>
          <cell r="H93" t="str">
            <v>×</v>
          </cell>
          <cell r="I93" t="str">
            <v>×</v>
          </cell>
          <cell r="K93" t="str">
            <v>○</v>
          </cell>
          <cell r="M93">
            <v>45222</v>
          </cell>
          <cell r="N93" t="str">
            <v>○</v>
          </cell>
          <cell r="O93" t="str">
            <v>○</v>
          </cell>
          <cell r="Q93" t="str">
            <v>×</v>
          </cell>
          <cell r="U93" t="str">
            <v>×</v>
          </cell>
          <cell r="V93" t="str">
            <v>組合側から求めなかった</v>
          </cell>
          <cell r="W93" t="str">
            <v>○</v>
          </cell>
        </row>
        <row r="94">
          <cell r="E94">
            <v>1206</v>
          </cell>
          <cell r="F94" t="str">
            <v>×</v>
          </cell>
          <cell r="G94" t="str">
            <v>×</v>
          </cell>
          <cell r="H94" t="str">
            <v>×</v>
          </cell>
          <cell r="I94" t="str">
            <v>×</v>
          </cell>
          <cell r="K94" t="str">
            <v>×</v>
          </cell>
          <cell r="Q94" t="str">
            <v>×</v>
          </cell>
          <cell r="U94" t="str">
            <v>×</v>
          </cell>
          <cell r="W94" t="str">
            <v>×</v>
          </cell>
        </row>
        <row r="95">
          <cell r="E95">
            <v>1208</v>
          </cell>
          <cell r="F95" t="str">
            <v>×</v>
          </cell>
          <cell r="G95" t="str">
            <v>×</v>
          </cell>
          <cell r="H95" t="str">
            <v>×</v>
          </cell>
          <cell r="I95" t="str">
            <v>×</v>
          </cell>
          <cell r="K95" t="str">
            <v>○</v>
          </cell>
          <cell r="M95">
            <v>45224</v>
          </cell>
          <cell r="N95" t="str">
            <v>○</v>
          </cell>
          <cell r="O95" t="str">
            <v>○</v>
          </cell>
          <cell r="Q95" t="str">
            <v>×</v>
          </cell>
          <cell r="U95" t="str">
            <v>○</v>
          </cell>
          <cell r="W95" t="str">
            <v>×</v>
          </cell>
        </row>
        <row r="96">
          <cell r="E96">
            <v>1209</v>
          </cell>
          <cell r="F96" t="str">
            <v>○</v>
          </cell>
          <cell r="G96" t="str">
            <v>×</v>
          </cell>
          <cell r="H96" t="str">
            <v>×</v>
          </cell>
          <cell r="I96" t="str">
            <v>×</v>
          </cell>
          <cell r="K96" t="str">
            <v>○</v>
          </cell>
          <cell r="M96">
            <v>45226</v>
          </cell>
          <cell r="N96" t="str">
            <v>○</v>
          </cell>
          <cell r="O96" t="str">
            <v>○</v>
          </cell>
          <cell r="Q96" t="str">
            <v>×</v>
          </cell>
          <cell r="U96" t="str">
            <v>○</v>
          </cell>
          <cell r="W96" t="str">
            <v>×</v>
          </cell>
        </row>
        <row r="97">
          <cell r="E97">
            <v>1234</v>
          </cell>
          <cell r="F97" t="str">
            <v>×</v>
          </cell>
          <cell r="G97" t="str">
            <v>×</v>
          </cell>
          <cell r="H97" t="str">
            <v>×</v>
          </cell>
          <cell r="I97" t="str">
            <v>×</v>
          </cell>
          <cell r="K97" t="str">
            <v>○</v>
          </cell>
          <cell r="M97">
            <v>45191</v>
          </cell>
          <cell r="N97" t="str">
            <v>○</v>
          </cell>
          <cell r="O97" t="str">
            <v>○</v>
          </cell>
          <cell r="Q97" t="str">
            <v>○</v>
          </cell>
          <cell r="U97" t="str">
            <v>×</v>
          </cell>
          <cell r="V97" t="str">
            <v>春闘交渉中のため</v>
          </cell>
          <cell r="W97" t="str">
            <v>×</v>
          </cell>
        </row>
        <row r="98">
          <cell r="E98">
            <v>1328</v>
          </cell>
          <cell r="F98" t="str">
            <v>×</v>
          </cell>
          <cell r="G98" t="str">
            <v>×</v>
          </cell>
          <cell r="H98" t="str">
            <v>×</v>
          </cell>
          <cell r="I98" t="str">
            <v>×</v>
          </cell>
          <cell r="K98" t="str">
            <v>×</v>
          </cell>
          <cell r="P98" t="str">
            <v>一部事務組合のため、要求項目が適当ではない</v>
          </cell>
          <cell r="Q98" t="str">
            <v>×</v>
          </cell>
          <cell r="W98" t="str">
            <v>×</v>
          </cell>
        </row>
        <row r="99">
          <cell r="E99">
            <v>1331</v>
          </cell>
          <cell r="F99" t="str">
            <v>×</v>
          </cell>
          <cell r="G99" t="str">
            <v>×</v>
          </cell>
          <cell r="H99" t="str">
            <v>×</v>
          </cell>
          <cell r="I99" t="str">
            <v>×</v>
          </cell>
          <cell r="K99" t="str">
            <v>○</v>
          </cell>
          <cell r="M99">
            <v>45226</v>
          </cell>
          <cell r="N99" t="str">
            <v>○</v>
          </cell>
          <cell r="O99" t="str">
            <v>○</v>
          </cell>
          <cell r="Q99" t="str">
            <v>×</v>
          </cell>
          <cell r="U99" t="str">
            <v>×</v>
          </cell>
          <cell r="V99" t="str">
            <v>交渉していないため</v>
          </cell>
          <cell r="W99" t="str">
            <v>○</v>
          </cell>
        </row>
        <row r="100">
          <cell r="E100">
            <v>1332</v>
          </cell>
          <cell r="F100" t="str">
            <v>×</v>
          </cell>
          <cell r="G100" t="str">
            <v>×</v>
          </cell>
          <cell r="H100" t="str">
            <v>×</v>
          </cell>
          <cell r="I100" t="str">
            <v>×</v>
          </cell>
          <cell r="K100" t="str">
            <v>○</v>
          </cell>
          <cell r="M100">
            <v>45222</v>
          </cell>
          <cell r="N100" t="str">
            <v>○</v>
          </cell>
          <cell r="O100" t="str">
            <v>○</v>
          </cell>
          <cell r="Q100" t="str">
            <v>×</v>
          </cell>
          <cell r="U100" t="str">
            <v>×</v>
          </cell>
          <cell r="W100" t="str">
            <v>×</v>
          </cell>
        </row>
        <row r="101">
          <cell r="E101">
            <v>3001</v>
          </cell>
          <cell r="F101" t="str">
            <v>○</v>
          </cell>
          <cell r="G101" t="str">
            <v>○</v>
          </cell>
          <cell r="H101" t="str">
            <v>○</v>
          </cell>
          <cell r="I101" t="str">
            <v>○</v>
          </cell>
          <cell r="J101" t="str">
            <v>6月期は要求書の提出のみとしてきた経緯があるため。</v>
          </cell>
          <cell r="K101" t="str">
            <v>○</v>
          </cell>
          <cell r="L101" t="str">
            <v>②第１次闘争で提出済の要求書に、第２次闘争で要求書を提出</v>
          </cell>
          <cell r="M101">
            <v>45210</v>
          </cell>
          <cell r="N101" t="str">
            <v>×</v>
          </cell>
          <cell r="O101" t="str">
            <v>○</v>
          </cell>
          <cell r="Q101" t="str">
            <v>○</v>
          </cell>
          <cell r="R101" t="str">
            <v>10月31日、11月15日</v>
          </cell>
          <cell r="T101" t="str">
            <v>〇</v>
          </cell>
          <cell r="U101" t="str">
            <v>○</v>
          </cell>
          <cell r="W101" t="str">
            <v>○</v>
          </cell>
        </row>
        <row r="102">
          <cell r="E102">
            <v>3002</v>
          </cell>
          <cell r="F102" t="str">
            <v>○</v>
          </cell>
          <cell r="G102" t="str">
            <v>×</v>
          </cell>
          <cell r="H102" t="str">
            <v>○</v>
          </cell>
          <cell r="I102" t="str">
            <v>○</v>
          </cell>
          <cell r="J102" t="str">
            <v>別途単組独自で要求し10月の確定闘争期にまとめて交渉を行っている</v>
          </cell>
          <cell r="K102" t="str">
            <v>○</v>
          </cell>
          <cell r="L102" t="str">
            <v>①第１次闘争で提出済（交渉を継続）</v>
          </cell>
          <cell r="M102">
            <v>45147</v>
          </cell>
          <cell r="N102" t="str">
            <v>×</v>
          </cell>
          <cell r="O102" t="str">
            <v>○</v>
          </cell>
          <cell r="Q102" t="str">
            <v>○</v>
          </cell>
          <cell r="R102">
            <v>45223</v>
          </cell>
          <cell r="T102" t="str">
            <v>〇</v>
          </cell>
          <cell r="U102" t="str">
            <v>×</v>
          </cell>
          <cell r="V102" t="str">
            <v>組合側から求めていない</v>
          </cell>
          <cell r="W102" t="str">
            <v>○</v>
          </cell>
        </row>
        <row r="103">
          <cell r="E103">
            <v>3003</v>
          </cell>
          <cell r="F103" t="str">
            <v>○</v>
          </cell>
          <cell r="G103" t="str">
            <v>×</v>
          </cell>
          <cell r="H103" t="str">
            <v>○</v>
          </cell>
          <cell r="I103" t="str">
            <v>○</v>
          </cell>
          <cell r="K103" t="str">
            <v>○</v>
          </cell>
          <cell r="L103" t="str">
            <v>①第１次闘争で提出済（交渉を継続）</v>
          </cell>
          <cell r="M103">
            <v>45212</v>
          </cell>
          <cell r="N103" t="str">
            <v>○</v>
          </cell>
          <cell r="O103" t="str">
            <v>○</v>
          </cell>
          <cell r="Q103" t="str">
            <v>○</v>
          </cell>
          <cell r="R103">
            <v>45231</v>
          </cell>
          <cell r="T103" t="str">
            <v>〇</v>
          </cell>
          <cell r="U103" t="str">
            <v>○</v>
          </cell>
          <cell r="W103" t="str">
            <v>○</v>
          </cell>
        </row>
        <row r="104">
          <cell r="E104">
            <v>3004</v>
          </cell>
          <cell r="F104" t="str">
            <v>○</v>
          </cell>
          <cell r="G104" t="str">
            <v>○</v>
          </cell>
          <cell r="H104" t="str">
            <v>○</v>
          </cell>
          <cell r="I104" t="str">
            <v>×</v>
          </cell>
          <cell r="J104" t="str">
            <v>未回答</v>
          </cell>
          <cell r="K104" t="str">
            <v>○</v>
          </cell>
          <cell r="L104" t="str">
            <v>②第１次闘争で提出済の要求書に、第２次闘争で要求書を提出</v>
          </cell>
          <cell r="M104">
            <v>45229</v>
          </cell>
          <cell r="N104" t="str">
            <v>○</v>
          </cell>
          <cell r="O104" t="str">
            <v>○</v>
          </cell>
          <cell r="Q104" t="str">
            <v>○</v>
          </cell>
          <cell r="R104">
            <v>45245</v>
          </cell>
          <cell r="T104" t="str">
            <v>〇</v>
          </cell>
          <cell r="U104" t="str">
            <v>交渉未実施</v>
          </cell>
          <cell r="W104" t="str">
            <v>○</v>
          </cell>
        </row>
        <row r="105">
          <cell r="E105">
            <v>3005</v>
          </cell>
          <cell r="F105" t="str">
            <v>○</v>
          </cell>
          <cell r="G105" t="str">
            <v>○</v>
          </cell>
          <cell r="H105" t="str">
            <v>○</v>
          </cell>
          <cell r="I105" t="str">
            <v>×</v>
          </cell>
          <cell r="J105" t="str">
            <v>県内での統一内容のため提出のみに留めている</v>
          </cell>
          <cell r="K105" t="str">
            <v>○</v>
          </cell>
          <cell r="L105" t="str">
            <v>②第１次闘争で提出済の要求書に、第２次闘争で要求書を提出</v>
          </cell>
          <cell r="M105">
            <v>45219</v>
          </cell>
          <cell r="N105" t="str">
            <v>○</v>
          </cell>
          <cell r="O105" t="str">
            <v>×</v>
          </cell>
          <cell r="Q105" t="str">
            <v>○</v>
          </cell>
          <cell r="S105" t="str">
            <v>確定要求書を提出し、そちらで交渉回答をもらっているため</v>
          </cell>
          <cell r="T105" t="str">
            <v>〇</v>
          </cell>
          <cell r="U105" t="str">
            <v>交渉未実施</v>
          </cell>
          <cell r="W105" t="str">
            <v>○</v>
          </cell>
        </row>
        <row r="106">
          <cell r="E106">
            <v>3006</v>
          </cell>
          <cell r="F106" t="str">
            <v>×</v>
          </cell>
          <cell r="G106" t="str">
            <v>×</v>
          </cell>
          <cell r="H106" t="str">
            <v>×</v>
          </cell>
          <cell r="J106" t="str">
            <v>現業、公企の組合員がいない為</v>
          </cell>
          <cell r="K106" t="str">
            <v>×</v>
          </cell>
        </row>
        <row r="107">
          <cell r="E107">
            <v>3011</v>
          </cell>
          <cell r="F107" t="str">
            <v>○</v>
          </cell>
          <cell r="G107" t="str">
            <v>×</v>
          </cell>
          <cell r="H107" t="str">
            <v>○</v>
          </cell>
          <cell r="I107" t="str">
            <v>×</v>
          </cell>
          <cell r="J107" t="str">
            <v>　未回答</v>
          </cell>
          <cell r="K107" t="str">
            <v>○</v>
          </cell>
          <cell r="L107" t="str">
            <v>②第１次闘争で提出済の要求書に、第２次闘争で要求書を提出</v>
          </cell>
          <cell r="M107">
            <v>45223</v>
          </cell>
          <cell r="N107" t="str">
            <v>×</v>
          </cell>
          <cell r="O107" t="str">
            <v>×</v>
          </cell>
          <cell r="Q107" t="str">
            <v>×</v>
          </cell>
          <cell r="S107" t="str">
            <v>未回答</v>
          </cell>
          <cell r="T107" t="str">
            <v>〇</v>
          </cell>
          <cell r="U107" t="str">
            <v>交渉未実施</v>
          </cell>
          <cell r="W107" t="str">
            <v>×</v>
          </cell>
        </row>
        <row r="108">
          <cell r="E108">
            <v>3013</v>
          </cell>
          <cell r="F108" t="str">
            <v>○</v>
          </cell>
          <cell r="G108" t="str">
            <v>×</v>
          </cell>
          <cell r="H108" t="str">
            <v>○</v>
          </cell>
          <cell r="I108" t="str">
            <v>×</v>
          </cell>
          <cell r="J108" t="str">
            <v>交渉日時が当局と調整できなかったため</v>
          </cell>
          <cell r="K108" t="str">
            <v>○</v>
          </cell>
          <cell r="L108" t="str">
            <v>②第１次闘争で提出済の要求書に、第２次闘争で要求書を提出</v>
          </cell>
          <cell r="M108">
            <v>45219</v>
          </cell>
          <cell r="N108" t="str">
            <v>×</v>
          </cell>
          <cell r="O108" t="str">
            <v>×</v>
          </cell>
          <cell r="Q108" t="str">
            <v>○</v>
          </cell>
          <cell r="R108" t="str">
            <v>未定</v>
          </cell>
          <cell r="T108" t="str">
            <v>〇</v>
          </cell>
          <cell r="U108" t="str">
            <v>交渉未実施</v>
          </cell>
          <cell r="W108" t="str">
            <v>○</v>
          </cell>
        </row>
        <row r="109">
          <cell r="E109">
            <v>3018</v>
          </cell>
          <cell r="F109" t="str">
            <v>○</v>
          </cell>
          <cell r="G109" t="str">
            <v>×</v>
          </cell>
          <cell r="H109" t="str">
            <v>×</v>
          </cell>
          <cell r="J109" t="str">
            <v>2022年度に現業職2名の採用があったため</v>
          </cell>
          <cell r="K109" t="str">
            <v>○</v>
          </cell>
          <cell r="L109" t="str">
            <v>③第２次闘争で初めて提出</v>
          </cell>
          <cell r="M109">
            <v>45219</v>
          </cell>
          <cell r="N109" t="str">
            <v>○</v>
          </cell>
          <cell r="O109" t="str">
            <v>○</v>
          </cell>
          <cell r="Q109" t="str">
            <v>○</v>
          </cell>
          <cell r="R109">
            <v>45252</v>
          </cell>
          <cell r="T109" t="str">
            <v>〇</v>
          </cell>
          <cell r="U109" t="str">
            <v>○</v>
          </cell>
          <cell r="W109" t="str">
            <v>○</v>
          </cell>
        </row>
        <row r="110">
          <cell r="E110">
            <v>3019</v>
          </cell>
          <cell r="F110" t="str">
            <v>×</v>
          </cell>
          <cell r="G110" t="str">
            <v>×</v>
          </cell>
          <cell r="H110" t="str">
            <v>×</v>
          </cell>
          <cell r="J110" t="str">
            <v>人数が少ない</v>
          </cell>
          <cell r="K110" t="str">
            <v>○</v>
          </cell>
          <cell r="L110" t="str">
            <v>③第２次闘争で初めて提出</v>
          </cell>
          <cell r="M110" t="str">
            <v>未定</v>
          </cell>
          <cell r="N110" t="str">
            <v>○</v>
          </cell>
          <cell r="O110" t="str">
            <v>×</v>
          </cell>
          <cell r="Q110" t="str">
            <v>○</v>
          </cell>
          <cell r="R110" t="str">
            <v>未定</v>
          </cell>
          <cell r="T110" t="str">
            <v>不明</v>
          </cell>
          <cell r="U110" t="str">
            <v>交渉未実施</v>
          </cell>
          <cell r="W110" t="str">
            <v>○</v>
          </cell>
        </row>
        <row r="111">
          <cell r="E111">
            <v>3024</v>
          </cell>
          <cell r="F111" t="str">
            <v>○</v>
          </cell>
          <cell r="G111" t="str">
            <v>○</v>
          </cell>
          <cell r="H111" t="str">
            <v>○</v>
          </cell>
          <cell r="I111" t="str">
            <v>○</v>
          </cell>
          <cell r="K111" t="str">
            <v>○</v>
          </cell>
          <cell r="L111" t="str">
            <v>①第１次闘争で提出済（交渉を継続）</v>
          </cell>
          <cell r="M111">
            <v>45092</v>
          </cell>
          <cell r="N111" t="str">
            <v>○</v>
          </cell>
          <cell r="O111" t="str">
            <v>○</v>
          </cell>
          <cell r="Q111" t="str">
            <v>○</v>
          </cell>
          <cell r="R111">
            <v>45238</v>
          </cell>
          <cell r="T111" t="str">
            <v>〇</v>
          </cell>
          <cell r="U111" t="str">
            <v>○</v>
          </cell>
          <cell r="W111" t="str">
            <v>○</v>
          </cell>
        </row>
        <row r="112">
          <cell r="E112">
            <v>3032</v>
          </cell>
          <cell r="F112" t="str">
            <v>×</v>
          </cell>
          <cell r="G112" t="str">
            <v>×</v>
          </cell>
          <cell r="H112" t="str">
            <v>○</v>
          </cell>
          <cell r="I112" t="str">
            <v>×</v>
          </cell>
          <cell r="J112" t="str">
            <v>スケジュールがとれなかったため。</v>
          </cell>
          <cell r="K112" t="str">
            <v>○</v>
          </cell>
          <cell r="L112" t="str">
            <v>③第２次闘争で初めて提出</v>
          </cell>
          <cell r="M112">
            <v>45229</v>
          </cell>
          <cell r="N112" t="str">
            <v>×</v>
          </cell>
          <cell r="O112" t="str">
            <v>×</v>
          </cell>
          <cell r="Q112" t="str">
            <v>○</v>
          </cell>
          <cell r="R112">
            <v>45245</v>
          </cell>
          <cell r="T112" t="str">
            <v>〇</v>
          </cell>
          <cell r="U112" t="str">
            <v>×</v>
          </cell>
          <cell r="V112" t="str">
            <v>組合側から求めていない</v>
          </cell>
          <cell r="W112" t="str">
            <v>×</v>
          </cell>
        </row>
        <row r="113">
          <cell r="E113">
            <v>3034</v>
          </cell>
          <cell r="F113" t="str">
            <v>×</v>
          </cell>
          <cell r="G113" t="str">
            <v>×</v>
          </cell>
          <cell r="H113" t="str">
            <v>○</v>
          </cell>
          <cell r="I113" t="str">
            <v>×</v>
          </cell>
          <cell r="J113" t="str">
            <v>現業職員がいないため</v>
          </cell>
          <cell r="K113" t="str">
            <v>○</v>
          </cell>
          <cell r="L113" t="str">
            <v>⑤第１次闘争・第２次闘争とも提出なし</v>
          </cell>
          <cell r="P113" t="str">
            <v>現業職がいないため</v>
          </cell>
          <cell r="Q113" t="str">
            <v>×</v>
          </cell>
          <cell r="S113" t="str">
            <v>現業職がいないため</v>
          </cell>
          <cell r="T113" t="str">
            <v>〇</v>
          </cell>
          <cell r="U113" t="str">
            <v>交渉未実施</v>
          </cell>
          <cell r="W113" t="str">
            <v>×</v>
          </cell>
        </row>
        <row r="114">
          <cell r="E114">
            <v>3037</v>
          </cell>
          <cell r="F114" t="str">
            <v>○</v>
          </cell>
          <cell r="G114" t="str">
            <v>○</v>
          </cell>
          <cell r="H114" t="str">
            <v>○</v>
          </cell>
          <cell r="I114" t="str">
            <v>×</v>
          </cell>
          <cell r="J114" t="str">
            <v>当局と日程調整がつかなかった</v>
          </cell>
          <cell r="K114" t="str">
            <v>○</v>
          </cell>
          <cell r="L114" t="str">
            <v>②第１次闘争で提出済の要求書に、第２次闘争で要求書を提出</v>
          </cell>
          <cell r="M114">
            <v>45219</v>
          </cell>
          <cell r="N114" t="str">
            <v>×</v>
          </cell>
          <cell r="O114" t="str">
            <v>×</v>
          </cell>
          <cell r="Q114" t="str">
            <v>×</v>
          </cell>
          <cell r="S114" t="str">
            <v>当局と調整がとれなかった</v>
          </cell>
          <cell r="T114" t="str">
            <v>〇</v>
          </cell>
          <cell r="U114" t="str">
            <v>交渉未実施</v>
          </cell>
          <cell r="W114" t="str">
            <v>○</v>
          </cell>
        </row>
        <row r="115">
          <cell r="E115">
            <v>3038</v>
          </cell>
          <cell r="F115" t="str">
            <v>×</v>
          </cell>
          <cell r="G115" t="str">
            <v>×</v>
          </cell>
          <cell r="H115" t="str">
            <v>○</v>
          </cell>
          <cell r="I115" t="str">
            <v>×</v>
          </cell>
          <cell r="J115" t="str">
            <v>当局との日程調整が難しかった。</v>
          </cell>
          <cell r="K115" t="str">
            <v>○</v>
          </cell>
          <cell r="L115" t="str">
            <v>②第１次闘争で提出済の要求書に、第２次闘争で要求書を提出</v>
          </cell>
          <cell r="M115">
            <v>45219</v>
          </cell>
          <cell r="N115" t="str">
            <v>×</v>
          </cell>
          <cell r="O115" t="str">
            <v>×</v>
          </cell>
          <cell r="Q115" t="str">
            <v>○</v>
          </cell>
          <cell r="R115">
            <v>45244</v>
          </cell>
          <cell r="T115" t="str">
            <v>×</v>
          </cell>
          <cell r="U115" t="str">
            <v>○</v>
          </cell>
          <cell r="W115" t="str">
            <v>○</v>
          </cell>
        </row>
        <row r="116">
          <cell r="E116">
            <v>3039</v>
          </cell>
          <cell r="F116" t="str">
            <v>×</v>
          </cell>
          <cell r="G116" t="str">
            <v>×</v>
          </cell>
          <cell r="H116" t="str">
            <v>○</v>
          </cell>
          <cell r="I116" t="str">
            <v>×</v>
          </cell>
          <cell r="J116" t="str">
            <v>評議会が組織されていないため</v>
          </cell>
          <cell r="K116" t="str">
            <v>○</v>
          </cell>
          <cell r="L116" t="str">
            <v>①第１次闘争で提出済（交渉を継続）</v>
          </cell>
          <cell r="M116">
            <v>45093</v>
          </cell>
          <cell r="N116" t="str">
            <v>×</v>
          </cell>
          <cell r="O116" t="str">
            <v>×</v>
          </cell>
          <cell r="Q116" t="str">
            <v>○</v>
          </cell>
          <cell r="R116">
            <v>45217</v>
          </cell>
          <cell r="T116" t="str">
            <v>×</v>
          </cell>
          <cell r="U116" t="str">
            <v>×</v>
          </cell>
          <cell r="V116" t="str">
            <v>組合側から求めていない</v>
          </cell>
          <cell r="W116" t="str">
            <v>×</v>
          </cell>
        </row>
        <row r="117">
          <cell r="E117">
            <v>3045</v>
          </cell>
          <cell r="F117" t="str">
            <v>×</v>
          </cell>
          <cell r="G117" t="str">
            <v>×</v>
          </cell>
          <cell r="H117" t="str">
            <v>○</v>
          </cell>
          <cell r="I117" t="str">
            <v>×</v>
          </cell>
          <cell r="J117" t="str">
            <v>特になし</v>
          </cell>
          <cell r="K117" t="str">
            <v>○</v>
          </cell>
          <cell r="L117" t="str">
            <v>①第１次闘争で提出済（交渉を継続）</v>
          </cell>
          <cell r="M117">
            <v>45219</v>
          </cell>
          <cell r="N117" t="str">
            <v>×</v>
          </cell>
          <cell r="O117" t="str">
            <v>×</v>
          </cell>
          <cell r="Q117" t="str">
            <v>○</v>
          </cell>
          <cell r="R117">
            <v>45219</v>
          </cell>
          <cell r="T117" t="str">
            <v>〇</v>
          </cell>
          <cell r="U117" t="str">
            <v>交渉未実施</v>
          </cell>
          <cell r="W117" t="str">
            <v>○</v>
          </cell>
        </row>
        <row r="118">
          <cell r="E118">
            <v>3046</v>
          </cell>
          <cell r="F118" t="str">
            <v>○</v>
          </cell>
          <cell r="G118" t="str">
            <v>○</v>
          </cell>
          <cell r="H118" t="str">
            <v>×</v>
          </cell>
          <cell r="J118" t="str">
            <v>現業・公企ともに一般職員と同じ行１職員しかいないため。</v>
          </cell>
          <cell r="K118" t="str">
            <v>×</v>
          </cell>
        </row>
        <row r="119">
          <cell r="E119">
            <v>3055</v>
          </cell>
          <cell r="F119" t="str">
            <v>×</v>
          </cell>
          <cell r="G119" t="str">
            <v>×</v>
          </cell>
          <cell r="H119" t="str">
            <v>×</v>
          </cell>
          <cell r="J119" t="str">
            <v>現業職がないため</v>
          </cell>
          <cell r="K119" t="str">
            <v>×</v>
          </cell>
        </row>
        <row r="120">
          <cell r="E120">
            <v>3056</v>
          </cell>
          <cell r="F120" t="str">
            <v>○</v>
          </cell>
          <cell r="G120" t="str">
            <v>×</v>
          </cell>
          <cell r="H120" t="str">
            <v>○</v>
          </cell>
          <cell r="I120" t="str">
            <v>×</v>
          </cell>
          <cell r="J120" t="str">
            <v>例年、賃金確定期に併せて交渉をしているため。</v>
          </cell>
          <cell r="K120" t="str">
            <v>○</v>
          </cell>
          <cell r="L120" t="str">
            <v>②第１次闘争で提出済の要求書に、第２次闘争で要求書を提出</v>
          </cell>
          <cell r="M120">
            <v>45219</v>
          </cell>
          <cell r="N120" t="str">
            <v>×</v>
          </cell>
          <cell r="O120" t="str">
            <v>○</v>
          </cell>
          <cell r="Q120" t="str">
            <v>○</v>
          </cell>
          <cell r="S120" t="str">
            <v>例年、賃金確定期に併せて交渉をしているため。</v>
          </cell>
          <cell r="T120" t="str">
            <v>〇</v>
          </cell>
          <cell r="U120" t="str">
            <v>交渉未実施</v>
          </cell>
          <cell r="W120" t="str">
            <v>○</v>
          </cell>
        </row>
        <row r="121">
          <cell r="E121">
            <v>3064</v>
          </cell>
          <cell r="F121" t="str">
            <v>×</v>
          </cell>
          <cell r="G121" t="str">
            <v>×</v>
          </cell>
          <cell r="H121" t="str">
            <v>○</v>
          </cell>
          <cell r="I121" t="str">
            <v>○</v>
          </cell>
          <cell r="J121" t="str">
            <v>春闘期と確闘期での取り組みを基本としているため。</v>
          </cell>
          <cell r="K121" t="str">
            <v>×</v>
          </cell>
        </row>
        <row r="122">
          <cell r="E122">
            <v>3074</v>
          </cell>
          <cell r="F122" t="str">
            <v>×</v>
          </cell>
          <cell r="G122" t="str">
            <v>×</v>
          </cell>
          <cell r="H122" t="str">
            <v>○</v>
          </cell>
          <cell r="I122" t="str">
            <v>×</v>
          </cell>
          <cell r="J122" t="str">
            <v>該当組合員がいないから</v>
          </cell>
          <cell r="K122" t="str">
            <v>○</v>
          </cell>
          <cell r="L122" t="str">
            <v>②第１次闘争で提出済の要求書に、第２次闘争で要求書を提出</v>
          </cell>
          <cell r="M122">
            <v>45219</v>
          </cell>
          <cell r="N122" t="str">
            <v>×</v>
          </cell>
          <cell r="O122" t="str">
            <v>×</v>
          </cell>
          <cell r="Q122" t="str">
            <v>×</v>
          </cell>
          <cell r="S122" t="str">
            <v>該当組合員がいないから</v>
          </cell>
          <cell r="T122" t="str">
            <v>〇</v>
          </cell>
          <cell r="U122" t="str">
            <v>交渉未実施</v>
          </cell>
          <cell r="W122" t="str">
            <v>○</v>
          </cell>
        </row>
        <row r="123">
          <cell r="E123">
            <v>3078</v>
          </cell>
          <cell r="F123" t="str">
            <v>×</v>
          </cell>
          <cell r="G123" t="str">
            <v>×</v>
          </cell>
          <cell r="H123" t="str">
            <v>×</v>
          </cell>
          <cell r="J123" t="str">
            <v>組織形態が違うので対象にならないと思います。</v>
          </cell>
          <cell r="K123" t="str">
            <v>×</v>
          </cell>
        </row>
        <row r="124">
          <cell r="E124">
            <v>3081</v>
          </cell>
          <cell r="F124" t="str">
            <v>×</v>
          </cell>
          <cell r="G124" t="str">
            <v>○</v>
          </cell>
          <cell r="H124" t="str">
            <v>○</v>
          </cell>
          <cell r="I124" t="str">
            <v>○</v>
          </cell>
          <cell r="K124" t="str">
            <v>○</v>
          </cell>
          <cell r="L124" t="str">
            <v>②第１次闘争で提出済の要求書に、第２次闘争で要求書を提出</v>
          </cell>
          <cell r="M124">
            <v>44959</v>
          </cell>
          <cell r="N124" t="str">
            <v>×</v>
          </cell>
          <cell r="O124" t="str">
            <v>○</v>
          </cell>
          <cell r="Q124" t="str">
            <v>○</v>
          </cell>
          <cell r="R124">
            <v>45257</v>
          </cell>
          <cell r="T124" t="str">
            <v>〇</v>
          </cell>
          <cell r="U124" t="str">
            <v>○</v>
          </cell>
          <cell r="W124" t="str">
            <v>×</v>
          </cell>
        </row>
        <row r="125">
          <cell r="E125">
            <v>4001</v>
          </cell>
          <cell r="F125" t="str">
            <v>○</v>
          </cell>
          <cell r="G125" t="str">
            <v>×</v>
          </cell>
          <cell r="H125" t="str">
            <v>○</v>
          </cell>
          <cell r="I125" t="str">
            <v>○</v>
          </cell>
          <cell r="K125" t="str">
            <v>○</v>
          </cell>
          <cell r="L125" t="str">
            <v>①第１次闘争で提出済（交渉を継続）</v>
          </cell>
          <cell r="M125">
            <v>45131</v>
          </cell>
          <cell r="N125" t="str">
            <v>○</v>
          </cell>
          <cell r="O125" t="str">
            <v>○</v>
          </cell>
          <cell r="Q125" t="str">
            <v>○</v>
          </cell>
          <cell r="R125">
            <v>45254</v>
          </cell>
          <cell r="T125" t="str">
            <v>○</v>
          </cell>
          <cell r="U125" t="str">
            <v>×</v>
          </cell>
          <cell r="V125" t="str">
            <v>組合側から求めていない</v>
          </cell>
          <cell r="W125" t="str">
            <v>×</v>
          </cell>
        </row>
        <row r="126">
          <cell r="E126">
            <v>4003</v>
          </cell>
          <cell r="F126" t="str">
            <v>○</v>
          </cell>
          <cell r="G126" t="str">
            <v>×</v>
          </cell>
          <cell r="H126" t="str">
            <v>×</v>
          </cell>
          <cell r="J126" t="str">
            <v>確定闘争において一般職と合同で取り組むこととしたため</v>
          </cell>
          <cell r="K126" t="str">
            <v>○</v>
          </cell>
          <cell r="L126" t="str">
            <v>③第２次闘争で初めて提出</v>
          </cell>
          <cell r="M126">
            <v>45231</v>
          </cell>
          <cell r="N126" t="str">
            <v>○</v>
          </cell>
          <cell r="O126" t="str">
            <v>○</v>
          </cell>
          <cell r="Q126" t="str">
            <v>○</v>
          </cell>
          <cell r="R126" t="str">
            <v>11月下旬頃</v>
          </cell>
          <cell r="T126" t="str">
            <v>○</v>
          </cell>
          <cell r="U126" t="str">
            <v>交渉未実施</v>
          </cell>
          <cell r="W126" t="str">
            <v>×</v>
          </cell>
        </row>
        <row r="127">
          <cell r="E127">
            <v>4008</v>
          </cell>
          <cell r="F127" t="str">
            <v>○</v>
          </cell>
          <cell r="G127" t="str">
            <v>○</v>
          </cell>
          <cell r="H127" t="str">
            <v>○</v>
          </cell>
          <cell r="I127" t="str">
            <v>○</v>
          </cell>
          <cell r="K127" t="str">
            <v>○</v>
          </cell>
          <cell r="L127" t="str">
            <v>④その他の闘争で課題を盛り込み提出</v>
          </cell>
          <cell r="M127">
            <v>45232</v>
          </cell>
          <cell r="N127" t="str">
            <v>○</v>
          </cell>
          <cell r="O127" t="str">
            <v>○</v>
          </cell>
          <cell r="Q127" t="str">
            <v>○</v>
          </cell>
          <cell r="R127">
            <v>45244</v>
          </cell>
          <cell r="T127" t="str">
            <v>〇</v>
          </cell>
          <cell r="U127" t="str">
            <v>×</v>
          </cell>
          <cell r="V127" t="str">
            <v>組合側から求めていない</v>
          </cell>
          <cell r="W127" t="str">
            <v>○</v>
          </cell>
        </row>
        <row r="128">
          <cell r="E128">
            <v>4009</v>
          </cell>
          <cell r="F128" t="str">
            <v>○</v>
          </cell>
          <cell r="G128" t="str">
            <v>×</v>
          </cell>
          <cell r="H128" t="str">
            <v>○</v>
          </cell>
          <cell r="I128" t="str">
            <v>×</v>
          </cell>
          <cell r="J128" t="str">
            <v>今後行う予定</v>
          </cell>
          <cell r="K128" t="str">
            <v>×</v>
          </cell>
        </row>
        <row r="129">
          <cell r="E129">
            <v>4011</v>
          </cell>
          <cell r="F129" t="str">
            <v>○</v>
          </cell>
          <cell r="G129" t="str">
            <v>×</v>
          </cell>
          <cell r="H129" t="str">
            <v>○</v>
          </cell>
          <cell r="I129" t="str">
            <v>×</v>
          </cell>
          <cell r="J129" t="str">
            <v>親組織で人員要求の取り組みに注力したため</v>
          </cell>
          <cell r="K129" t="str">
            <v>○</v>
          </cell>
          <cell r="L129" t="str">
            <v>②第１次闘争で提出済の要求書に、第２次闘争で要求書を提出</v>
          </cell>
          <cell r="M129">
            <v>45238</v>
          </cell>
          <cell r="N129" t="str">
            <v>×</v>
          </cell>
          <cell r="O129" t="str">
            <v>○</v>
          </cell>
          <cell r="Q129" t="str">
            <v>○</v>
          </cell>
          <cell r="R129" t="str">
            <v>未定</v>
          </cell>
          <cell r="T129" t="str">
            <v>〇</v>
          </cell>
          <cell r="U129" t="str">
            <v>交渉未実施</v>
          </cell>
          <cell r="W129" t="str">
            <v>×</v>
          </cell>
        </row>
        <row r="130">
          <cell r="E130">
            <v>4013</v>
          </cell>
          <cell r="F130" t="str">
            <v>○</v>
          </cell>
          <cell r="G130" t="str">
            <v>○</v>
          </cell>
          <cell r="H130" t="str">
            <v>○</v>
          </cell>
          <cell r="I130" t="str">
            <v>×</v>
          </cell>
          <cell r="K130" t="str">
            <v>○</v>
          </cell>
          <cell r="L130" t="str">
            <v>②第１次闘争で提出済の要求書に、第２次闘争で要求書を提出</v>
          </cell>
          <cell r="M130">
            <v>45229</v>
          </cell>
          <cell r="N130" t="str">
            <v>○</v>
          </cell>
          <cell r="O130" t="str">
            <v>○</v>
          </cell>
          <cell r="Q130" t="str">
            <v>○</v>
          </cell>
          <cell r="R130" t="str">
            <v>未定</v>
          </cell>
          <cell r="T130" t="str">
            <v>○</v>
          </cell>
          <cell r="U130" t="str">
            <v>×</v>
          </cell>
          <cell r="W130" t="str">
            <v>×</v>
          </cell>
        </row>
        <row r="131">
          <cell r="E131">
            <v>4021</v>
          </cell>
          <cell r="F131" t="str">
            <v>○</v>
          </cell>
          <cell r="G131" t="str">
            <v>×</v>
          </cell>
          <cell r="H131" t="str">
            <v>×</v>
          </cell>
          <cell r="J131" t="str">
            <v>要求書を提出しなかった。</v>
          </cell>
          <cell r="K131" t="str">
            <v>○</v>
          </cell>
          <cell r="L131" t="str">
            <v>③第２次闘争で初めて提出</v>
          </cell>
          <cell r="M131" t="str">
            <v>未定</v>
          </cell>
          <cell r="N131" t="str">
            <v>×</v>
          </cell>
          <cell r="O131" t="str">
            <v>○</v>
          </cell>
          <cell r="Q131" t="str">
            <v>○</v>
          </cell>
          <cell r="S131" t="str">
            <v>要求書は準備したがまだ未提出のため</v>
          </cell>
          <cell r="T131" t="str">
            <v>〇</v>
          </cell>
          <cell r="U131" t="str">
            <v>交渉未実施</v>
          </cell>
          <cell r="W131" t="str">
            <v>×</v>
          </cell>
        </row>
        <row r="132">
          <cell r="E132">
            <v>4022</v>
          </cell>
          <cell r="F132" t="str">
            <v>○</v>
          </cell>
          <cell r="G132" t="str">
            <v>×</v>
          </cell>
          <cell r="H132" t="str">
            <v>○</v>
          </cell>
          <cell r="I132" t="str">
            <v>×</v>
          </cell>
          <cell r="J132" t="str">
            <v>交渉時期を見逃した</v>
          </cell>
          <cell r="K132" t="str">
            <v>×</v>
          </cell>
        </row>
        <row r="133">
          <cell r="E133">
            <v>4027</v>
          </cell>
          <cell r="F133" t="str">
            <v>○</v>
          </cell>
          <cell r="G133" t="str">
            <v>○</v>
          </cell>
          <cell r="H133" t="str">
            <v>○</v>
          </cell>
          <cell r="I133" t="str">
            <v>×</v>
          </cell>
          <cell r="K133" t="str">
            <v>○</v>
          </cell>
          <cell r="L133" t="str">
            <v>②第１次闘争で提出済の要求書に、第２次闘争で要求書を提出</v>
          </cell>
          <cell r="M133">
            <v>45219</v>
          </cell>
          <cell r="N133" t="str">
            <v>×</v>
          </cell>
          <cell r="O133" t="str">
            <v>○</v>
          </cell>
          <cell r="Q133" t="str">
            <v>×</v>
          </cell>
          <cell r="S133" t="str">
            <v>競合単組のため、独自の交渉を行っていない。</v>
          </cell>
          <cell r="T133" t="str">
            <v>○</v>
          </cell>
          <cell r="U133" t="str">
            <v>×</v>
          </cell>
          <cell r="W133" t="str">
            <v>×</v>
          </cell>
        </row>
        <row r="134">
          <cell r="E134">
            <v>4029</v>
          </cell>
          <cell r="F134" t="str">
            <v>×</v>
          </cell>
          <cell r="G134" t="str">
            <v>×</v>
          </cell>
        </row>
        <row r="135">
          <cell r="E135">
            <v>4030</v>
          </cell>
          <cell r="F135" t="str">
            <v>○</v>
          </cell>
          <cell r="G135" t="str">
            <v>○</v>
          </cell>
          <cell r="H135" t="str">
            <v>○</v>
          </cell>
          <cell r="I135" t="str">
            <v>×</v>
          </cell>
          <cell r="J135" t="str">
            <v>基本組織の要求書で人員要求</v>
          </cell>
          <cell r="K135" t="str">
            <v>○</v>
          </cell>
          <cell r="L135" t="str">
            <v>④その他の闘争で課題を盛り込み提出</v>
          </cell>
          <cell r="T135" t="str">
            <v>○</v>
          </cell>
          <cell r="U135" t="str">
            <v>×</v>
          </cell>
          <cell r="W135" t="str">
            <v>×</v>
          </cell>
        </row>
        <row r="136">
          <cell r="E136">
            <v>4034</v>
          </cell>
          <cell r="F136" t="str">
            <v>○</v>
          </cell>
          <cell r="G136" t="str">
            <v>×</v>
          </cell>
          <cell r="H136" t="str">
            <v>○</v>
          </cell>
          <cell r="I136" t="str">
            <v>×</v>
          </cell>
          <cell r="J136" t="str">
            <v>基本組織の要求書で人員要求</v>
          </cell>
          <cell r="K136" t="str">
            <v>○</v>
          </cell>
          <cell r="L136" t="str">
            <v>③第２次闘争で初めて提出</v>
          </cell>
          <cell r="M136" t="str">
            <v>11月</v>
          </cell>
          <cell r="N136" t="str">
            <v>×</v>
          </cell>
          <cell r="O136" t="str">
            <v>○</v>
          </cell>
          <cell r="Q136" t="str">
            <v>○</v>
          </cell>
          <cell r="R136" t="str">
            <v>未定</v>
          </cell>
          <cell r="S136" t="str">
            <v>基本組織の確定闘争時に交渉</v>
          </cell>
          <cell r="T136" t="str">
            <v>×</v>
          </cell>
          <cell r="U136" t="str">
            <v>×</v>
          </cell>
          <cell r="W136" t="str">
            <v>×</v>
          </cell>
        </row>
        <row r="137">
          <cell r="E137">
            <v>4057</v>
          </cell>
          <cell r="F137" t="str">
            <v>○</v>
          </cell>
          <cell r="G137" t="str">
            <v>×</v>
          </cell>
          <cell r="H137" t="str">
            <v>×</v>
          </cell>
          <cell r="J137" t="str">
            <v>まだ、職場懇談会等開催していないため</v>
          </cell>
          <cell r="K137" t="str">
            <v>○</v>
          </cell>
          <cell r="L137" t="str">
            <v>②第１次闘争で提出済の要求書に、第２次闘争で要求書を提出</v>
          </cell>
          <cell r="M137">
            <v>45270</v>
          </cell>
          <cell r="N137" t="str">
            <v>○</v>
          </cell>
          <cell r="O137" t="str">
            <v>×</v>
          </cell>
          <cell r="Q137" t="str">
            <v>○</v>
          </cell>
          <cell r="R137">
            <v>45239</v>
          </cell>
          <cell r="T137" t="str">
            <v>〇</v>
          </cell>
          <cell r="U137" t="str">
            <v>○</v>
          </cell>
          <cell r="W137" t="str">
            <v>×</v>
          </cell>
        </row>
        <row r="138">
          <cell r="E138">
            <v>4060</v>
          </cell>
          <cell r="F138" t="str">
            <v>×</v>
          </cell>
          <cell r="G138" t="str">
            <v>×</v>
          </cell>
        </row>
        <row r="139">
          <cell r="E139">
            <v>5001</v>
          </cell>
          <cell r="F139" t="str">
            <v>○</v>
          </cell>
          <cell r="G139" t="str">
            <v>○</v>
          </cell>
          <cell r="H139" t="str">
            <v>○</v>
          </cell>
          <cell r="I139" t="str">
            <v>○</v>
          </cell>
          <cell r="K139" t="str">
            <v>○</v>
          </cell>
          <cell r="L139" t="str">
            <v>②第１次闘争で提出済の要求書に、第２次闘争で要求書を提出</v>
          </cell>
          <cell r="M139">
            <v>45204</v>
          </cell>
          <cell r="N139" t="str">
            <v>○</v>
          </cell>
          <cell r="O139" t="str">
            <v>○</v>
          </cell>
          <cell r="Q139" t="str">
            <v>○</v>
          </cell>
          <cell r="R139">
            <v>45217</v>
          </cell>
          <cell r="T139" t="str">
            <v>〇</v>
          </cell>
          <cell r="U139" t="str">
            <v>○</v>
          </cell>
          <cell r="W139" t="str">
            <v>×</v>
          </cell>
        </row>
        <row r="140">
          <cell r="E140">
            <v>5002</v>
          </cell>
          <cell r="F140" t="str">
            <v>○</v>
          </cell>
          <cell r="G140" t="str">
            <v>×</v>
          </cell>
          <cell r="H140" t="str">
            <v>×</v>
          </cell>
          <cell r="J140" t="str">
            <v>現業評議会が活動していないため</v>
          </cell>
          <cell r="K140" t="str">
            <v>×</v>
          </cell>
        </row>
        <row r="141">
          <cell r="E141">
            <v>5003</v>
          </cell>
          <cell r="F141" t="str">
            <v>○</v>
          </cell>
          <cell r="G141" t="str">
            <v>×</v>
          </cell>
          <cell r="H141" t="str">
            <v>○</v>
          </cell>
          <cell r="I141" t="str">
            <v>○</v>
          </cell>
          <cell r="K141" t="str">
            <v>○</v>
          </cell>
          <cell r="L141" t="str">
            <v>②第１次闘争で提出済の要求書に、第２次闘争で要求書を提出</v>
          </cell>
          <cell r="M141">
            <v>45236</v>
          </cell>
          <cell r="N141" t="str">
            <v>○</v>
          </cell>
          <cell r="O141" t="str">
            <v>○</v>
          </cell>
          <cell r="Q141" t="str">
            <v>○</v>
          </cell>
          <cell r="R141">
            <v>45236</v>
          </cell>
          <cell r="T141" t="str">
            <v>〇</v>
          </cell>
          <cell r="U141" t="str">
            <v>×</v>
          </cell>
          <cell r="V141" t="str">
            <v>引き続き交渉をしているため。</v>
          </cell>
          <cell r="W141" t="str">
            <v>×</v>
          </cell>
        </row>
        <row r="142">
          <cell r="E142">
            <v>5004</v>
          </cell>
          <cell r="F142" t="str">
            <v>○</v>
          </cell>
          <cell r="G142" t="str">
            <v>×</v>
          </cell>
          <cell r="H142" t="str">
            <v>×</v>
          </cell>
          <cell r="J142" t="str">
            <v>現業評議会休止中</v>
          </cell>
          <cell r="K142" t="str">
            <v>×</v>
          </cell>
        </row>
        <row r="143">
          <cell r="E143">
            <v>5005</v>
          </cell>
          <cell r="F143" t="str">
            <v>○</v>
          </cell>
          <cell r="G143" t="str">
            <v>×</v>
          </cell>
          <cell r="H143" t="str">
            <v>×</v>
          </cell>
          <cell r="J143" t="str">
            <v>役員が多忙により、要求書（案）が作成できなかった</v>
          </cell>
          <cell r="K143" t="str">
            <v>○</v>
          </cell>
          <cell r="L143" t="str">
            <v>③第２次闘争で初めて提出</v>
          </cell>
          <cell r="M143">
            <v>45230</v>
          </cell>
          <cell r="N143" t="str">
            <v>×</v>
          </cell>
          <cell r="O143" t="str">
            <v>○</v>
          </cell>
          <cell r="Q143" t="str">
            <v>○</v>
          </cell>
          <cell r="R143">
            <v>45230</v>
          </cell>
          <cell r="T143" t="str">
            <v>〇</v>
          </cell>
          <cell r="U143" t="str">
            <v>×</v>
          </cell>
          <cell r="V143" t="str">
            <v>回答がまだ届いていないため</v>
          </cell>
          <cell r="W143" t="str">
            <v>○</v>
          </cell>
        </row>
        <row r="144">
          <cell r="E144">
            <v>5006</v>
          </cell>
          <cell r="F144" t="str">
            <v>×</v>
          </cell>
          <cell r="G144" t="str">
            <v>×</v>
          </cell>
          <cell r="H144" t="str">
            <v>○</v>
          </cell>
          <cell r="J144" t="str">
            <v>春闘、夏期交渉、現業統一闘争、確定交渉とやっているから。</v>
          </cell>
          <cell r="K144" t="str">
            <v>○</v>
          </cell>
          <cell r="L144" t="str">
            <v>③第２次闘争で初めて提出</v>
          </cell>
          <cell r="M144">
            <v>45234</v>
          </cell>
          <cell r="N144" t="str">
            <v>×</v>
          </cell>
          <cell r="O144" t="str">
            <v>○</v>
          </cell>
          <cell r="Q144" t="str">
            <v>○</v>
          </cell>
          <cell r="R144">
            <v>45260</v>
          </cell>
          <cell r="T144" t="str">
            <v>〇</v>
          </cell>
          <cell r="U144" t="str">
            <v>○</v>
          </cell>
          <cell r="W144" t="str">
            <v>×</v>
          </cell>
        </row>
        <row r="145">
          <cell r="E145">
            <v>5007</v>
          </cell>
          <cell r="F145" t="str">
            <v>○</v>
          </cell>
          <cell r="G145" t="str">
            <v>×</v>
          </cell>
          <cell r="H145" t="str">
            <v>×</v>
          </cell>
          <cell r="J145" t="str">
            <v>交渉できる状況でない</v>
          </cell>
          <cell r="K145" t="str">
            <v>×</v>
          </cell>
        </row>
        <row r="146">
          <cell r="E146">
            <v>5009</v>
          </cell>
          <cell r="F146" t="str">
            <v>×</v>
          </cell>
          <cell r="G146" t="str">
            <v>×</v>
          </cell>
          <cell r="H146" t="str">
            <v>×</v>
          </cell>
          <cell r="J146" t="str">
            <v>春闘期の課題（評価制度・人員配置）について当局と継続交渉していたため</v>
          </cell>
          <cell r="K146" t="str">
            <v>○</v>
          </cell>
          <cell r="L146" t="str">
            <v>③第２次闘争で初めて提出</v>
          </cell>
          <cell r="M146">
            <v>45240</v>
          </cell>
          <cell r="N146" t="str">
            <v>×</v>
          </cell>
          <cell r="O146" t="str">
            <v>○</v>
          </cell>
          <cell r="Q146" t="str">
            <v>○</v>
          </cell>
          <cell r="R146" t="str">
            <v>１１月１０日　１１月２４日（予定）</v>
          </cell>
          <cell r="T146" t="str">
            <v>×</v>
          </cell>
          <cell r="U146" t="str">
            <v>○</v>
          </cell>
          <cell r="W146" t="str">
            <v>×</v>
          </cell>
        </row>
        <row r="147">
          <cell r="E147">
            <v>5010</v>
          </cell>
          <cell r="F147" t="str">
            <v>×</v>
          </cell>
          <cell r="G147" t="str">
            <v>×</v>
          </cell>
          <cell r="H147" t="str">
            <v>○</v>
          </cell>
          <cell r="J147" t="str">
            <v>現業評議会、公営企業評議会が無く、市職統一にて交渉等を行うため</v>
          </cell>
          <cell r="K147" t="str">
            <v>×</v>
          </cell>
          <cell r="L147" t="str">
            <v>⑤第１次闘争・第２次闘争とも提出なし</v>
          </cell>
          <cell r="P147" t="str">
            <v>要求書を提出することはなかったが、当局との交渉協議を行った。</v>
          </cell>
          <cell r="Q147" t="str">
            <v>○</v>
          </cell>
          <cell r="R147" t="str">
            <v>令和５年１１月１６日（木）</v>
          </cell>
          <cell r="T147" t="str">
            <v>〇</v>
          </cell>
          <cell r="U147" t="str">
            <v>×</v>
          </cell>
          <cell r="V147" t="str">
            <v>組合側から求めていない</v>
          </cell>
          <cell r="W147" t="str">
            <v>×</v>
          </cell>
        </row>
        <row r="148">
          <cell r="E148">
            <v>5011</v>
          </cell>
          <cell r="F148" t="str">
            <v>×</v>
          </cell>
          <cell r="G148" t="str">
            <v>○</v>
          </cell>
          <cell r="H148" t="str">
            <v>×</v>
          </cell>
          <cell r="J148" t="str">
            <v>取り組む時間が無かったため。</v>
          </cell>
          <cell r="K148" t="str">
            <v>○</v>
          </cell>
          <cell r="L148" t="str">
            <v>③第２次闘争で初めて提出</v>
          </cell>
          <cell r="M148">
            <v>45240</v>
          </cell>
          <cell r="N148" t="str">
            <v>○</v>
          </cell>
          <cell r="O148" t="str">
            <v>○</v>
          </cell>
          <cell r="Q148" t="str">
            <v>○</v>
          </cell>
          <cell r="S148" t="str">
            <v>回答受取日に、労使で課題を確認し合う時間を取っているため。</v>
          </cell>
          <cell r="T148" t="str">
            <v>〇</v>
          </cell>
          <cell r="U148" t="str">
            <v>交渉未実施</v>
          </cell>
          <cell r="W148" t="str">
            <v>×</v>
          </cell>
        </row>
        <row r="149">
          <cell r="E149">
            <v>5014</v>
          </cell>
          <cell r="F149" t="str">
            <v>○</v>
          </cell>
          <cell r="G149" t="str">
            <v>×</v>
          </cell>
          <cell r="H149" t="str">
            <v>×</v>
          </cell>
          <cell r="J149" t="str">
            <v>必要に応じて当局と個別に交渉しているため</v>
          </cell>
          <cell r="K149" t="str">
            <v>×</v>
          </cell>
        </row>
        <row r="150">
          <cell r="E150">
            <v>5016</v>
          </cell>
          <cell r="F150" t="str">
            <v>×</v>
          </cell>
          <cell r="G150" t="str">
            <v>×</v>
          </cell>
          <cell r="H150" t="str">
            <v>×</v>
          </cell>
          <cell r="J150" t="str">
            <v>現業・公企職員を主とした組合でないため</v>
          </cell>
          <cell r="K150" t="str">
            <v>×</v>
          </cell>
        </row>
        <row r="151">
          <cell r="E151">
            <v>5017</v>
          </cell>
          <cell r="F151" t="str">
            <v>×</v>
          </cell>
          <cell r="G151" t="str">
            <v>×</v>
          </cell>
          <cell r="H151" t="str">
            <v>×</v>
          </cell>
          <cell r="J151" t="str">
            <v>現業、公企職員からの声がなかった</v>
          </cell>
          <cell r="K151" t="str">
            <v>×</v>
          </cell>
        </row>
        <row r="152">
          <cell r="E152">
            <v>5018</v>
          </cell>
          <cell r="F152" t="str">
            <v>×</v>
          </cell>
          <cell r="G152" t="str">
            <v>×</v>
          </cell>
          <cell r="H152" t="str">
            <v>×</v>
          </cell>
          <cell r="J152" t="str">
            <v>時間がなかった</v>
          </cell>
          <cell r="K152" t="str">
            <v>×</v>
          </cell>
        </row>
        <row r="153">
          <cell r="E153">
            <v>5021</v>
          </cell>
          <cell r="F153" t="str">
            <v>×</v>
          </cell>
          <cell r="G153" t="str">
            <v>×</v>
          </cell>
          <cell r="H153" t="str">
            <v>×</v>
          </cell>
          <cell r="J153" t="str">
            <v>不明</v>
          </cell>
          <cell r="K153" t="str">
            <v>×</v>
          </cell>
        </row>
        <row r="154">
          <cell r="E154">
            <v>5025</v>
          </cell>
          <cell r="F154" t="str">
            <v>×</v>
          </cell>
          <cell r="G154" t="str">
            <v>×</v>
          </cell>
          <cell r="H154" t="str">
            <v>×</v>
          </cell>
          <cell r="J154" t="str">
            <v>不明</v>
          </cell>
          <cell r="K154" t="str">
            <v>×</v>
          </cell>
        </row>
        <row r="155">
          <cell r="E155">
            <v>5029</v>
          </cell>
          <cell r="F155" t="str">
            <v>×</v>
          </cell>
          <cell r="G155" t="str">
            <v>×</v>
          </cell>
          <cell r="H155" t="str">
            <v>×</v>
          </cell>
          <cell r="J155" t="str">
            <v>不明</v>
          </cell>
          <cell r="K155" t="str">
            <v>×</v>
          </cell>
        </row>
        <row r="156">
          <cell r="E156">
            <v>5036</v>
          </cell>
          <cell r="F156" t="str">
            <v>×</v>
          </cell>
          <cell r="G156" t="str">
            <v>×</v>
          </cell>
          <cell r="H156" t="str">
            <v>×</v>
          </cell>
          <cell r="J156" t="str">
            <v>報告なし</v>
          </cell>
          <cell r="K156" t="str">
            <v>×</v>
          </cell>
        </row>
        <row r="157">
          <cell r="E157">
            <v>5037</v>
          </cell>
          <cell r="F157" t="str">
            <v>×</v>
          </cell>
          <cell r="G157" t="str">
            <v>×</v>
          </cell>
          <cell r="H157" t="str">
            <v>×</v>
          </cell>
          <cell r="J157" t="str">
            <v>取り組みへの時間が確保できなかった</v>
          </cell>
          <cell r="K157" t="str">
            <v>×</v>
          </cell>
        </row>
        <row r="158">
          <cell r="E158">
            <v>5039</v>
          </cell>
          <cell r="F158" t="str">
            <v>○</v>
          </cell>
          <cell r="G158" t="str">
            <v>○</v>
          </cell>
          <cell r="H158" t="str">
            <v>○</v>
          </cell>
          <cell r="I158" t="str">
            <v>○</v>
          </cell>
          <cell r="K158" t="str">
            <v>○</v>
          </cell>
          <cell r="L158" t="str">
            <v>①第１次闘争で提出済（交渉を継続）</v>
          </cell>
          <cell r="M158">
            <v>45079</v>
          </cell>
          <cell r="N158" t="str">
            <v>○</v>
          </cell>
          <cell r="O158" t="str">
            <v>○</v>
          </cell>
          <cell r="Q158" t="str">
            <v>○</v>
          </cell>
          <cell r="R158">
            <v>45201</v>
          </cell>
          <cell r="T158" t="str">
            <v>〇</v>
          </cell>
          <cell r="U158" t="str">
            <v>×</v>
          </cell>
          <cell r="V158" t="str">
            <v>組合側から求めていない</v>
          </cell>
          <cell r="W158" t="str">
            <v>○</v>
          </cell>
        </row>
        <row r="159">
          <cell r="E159">
            <v>5040</v>
          </cell>
          <cell r="F159" t="str">
            <v>○</v>
          </cell>
          <cell r="G159" t="str">
            <v>×</v>
          </cell>
          <cell r="H159" t="str">
            <v>○</v>
          </cell>
          <cell r="I159" t="str">
            <v>○</v>
          </cell>
          <cell r="K159" t="str">
            <v>○</v>
          </cell>
          <cell r="L159" t="str">
            <v>②第１次闘争で提出済の要求書に、第２次闘争で要求書を提出</v>
          </cell>
          <cell r="M159" t="str">
            <v>11月</v>
          </cell>
          <cell r="N159" t="str">
            <v>○</v>
          </cell>
          <cell r="O159" t="str">
            <v>○</v>
          </cell>
          <cell r="Q159" t="str">
            <v>○</v>
          </cell>
          <cell r="R159" t="str">
            <v>不明</v>
          </cell>
          <cell r="T159" t="str">
            <v>〇</v>
          </cell>
          <cell r="U159" t="str">
            <v>○</v>
          </cell>
          <cell r="W159" t="str">
            <v>×</v>
          </cell>
        </row>
        <row r="160">
          <cell r="E160">
            <v>5042</v>
          </cell>
          <cell r="F160" t="str">
            <v>○</v>
          </cell>
          <cell r="G160" t="str">
            <v>×</v>
          </cell>
          <cell r="H160" t="str">
            <v>○</v>
          </cell>
          <cell r="I160" t="str">
            <v>○</v>
          </cell>
          <cell r="K160" t="str">
            <v>○</v>
          </cell>
          <cell r="L160" t="str">
            <v>②第１次闘争で提出済の要求書に、第２次闘争で要求書を提出</v>
          </cell>
          <cell r="M160">
            <v>45224</v>
          </cell>
          <cell r="N160" t="str">
            <v>○</v>
          </cell>
          <cell r="O160" t="str">
            <v>○</v>
          </cell>
          <cell r="Q160" t="str">
            <v>○</v>
          </cell>
          <cell r="R160">
            <v>45232</v>
          </cell>
          <cell r="T160" t="str">
            <v>〇</v>
          </cell>
          <cell r="U160" t="str">
            <v>○</v>
          </cell>
          <cell r="W160" t="str">
            <v>×</v>
          </cell>
        </row>
        <row r="161">
          <cell r="E161">
            <v>5043</v>
          </cell>
          <cell r="F161" t="str">
            <v>×</v>
          </cell>
          <cell r="G161" t="str">
            <v>×</v>
          </cell>
          <cell r="H161" t="str">
            <v>×</v>
          </cell>
          <cell r="J161" t="str">
            <v>活動できなていない</v>
          </cell>
          <cell r="K161" t="str">
            <v>×</v>
          </cell>
        </row>
        <row r="162">
          <cell r="E162">
            <v>5045</v>
          </cell>
          <cell r="F162" t="str">
            <v>○</v>
          </cell>
          <cell r="G162" t="str">
            <v>×</v>
          </cell>
          <cell r="H162" t="str">
            <v>×</v>
          </cell>
          <cell r="J162" t="str">
            <v>活動できなかった</v>
          </cell>
          <cell r="K162" t="str">
            <v>○</v>
          </cell>
          <cell r="L162" t="str">
            <v>③第２次闘争で初めて提出</v>
          </cell>
          <cell r="M162">
            <v>45219</v>
          </cell>
          <cell r="N162" t="str">
            <v>○</v>
          </cell>
          <cell r="O162" t="str">
            <v>○</v>
          </cell>
          <cell r="Q162" t="str">
            <v>×</v>
          </cell>
          <cell r="S162" t="str">
            <v>不明</v>
          </cell>
          <cell r="T162" t="str">
            <v>〇</v>
          </cell>
          <cell r="U162" t="str">
            <v>交渉未実施</v>
          </cell>
          <cell r="W162" t="str">
            <v>×</v>
          </cell>
        </row>
        <row r="163">
          <cell r="E163">
            <v>5046</v>
          </cell>
          <cell r="F163" t="str">
            <v>×</v>
          </cell>
          <cell r="G163" t="str">
            <v>×</v>
          </cell>
          <cell r="H163" t="str">
            <v>×</v>
          </cell>
          <cell r="J163" t="str">
            <v>活動なし</v>
          </cell>
          <cell r="K163" t="str">
            <v>×</v>
          </cell>
        </row>
        <row r="164">
          <cell r="E164">
            <v>5047</v>
          </cell>
          <cell r="F164" t="str">
            <v>×</v>
          </cell>
          <cell r="G164" t="str">
            <v>×</v>
          </cell>
          <cell r="H164" t="str">
            <v>×</v>
          </cell>
          <cell r="J164" t="str">
            <v>活動なし</v>
          </cell>
          <cell r="K164" t="str">
            <v>×</v>
          </cell>
        </row>
        <row r="165">
          <cell r="E165">
            <v>5048</v>
          </cell>
          <cell r="F165" t="str">
            <v>×</v>
          </cell>
          <cell r="G165" t="str">
            <v>×</v>
          </cell>
          <cell r="H165" t="str">
            <v>○</v>
          </cell>
          <cell r="I165" t="str">
            <v>○</v>
          </cell>
          <cell r="K165" t="str">
            <v>○</v>
          </cell>
          <cell r="L165" t="str">
            <v>②第１次闘争で提出済の要求書に、第２次闘争で要求書を提出</v>
          </cell>
          <cell r="M165">
            <v>45218</v>
          </cell>
          <cell r="N165" t="str">
            <v>○</v>
          </cell>
          <cell r="O165" t="str">
            <v>○</v>
          </cell>
          <cell r="Q165" t="str">
            <v>×</v>
          </cell>
          <cell r="S165" t="str">
            <v>未定</v>
          </cell>
          <cell r="T165" t="str">
            <v>〇</v>
          </cell>
          <cell r="U165" t="str">
            <v>○</v>
          </cell>
          <cell r="W165" t="str">
            <v>×</v>
          </cell>
        </row>
        <row r="166">
          <cell r="E166">
            <v>6001</v>
          </cell>
          <cell r="F166" t="str">
            <v>○</v>
          </cell>
          <cell r="G166" t="str">
            <v>○</v>
          </cell>
          <cell r="H166" t="str">
            <v>○</v>
          </cell>
          <cell r="I166" t="str">
            <v>○</v>
          </cell>
          <cell r="K166" t="str">
            <v>○</v>
          </cell>
          <cell r="L166" t="str">
            <v>②第１次闘争で提出済の要求書に、第２次闘争で要求書を提出</v>
          </cell>
          <cell r="M166">
            <v>45212</v>
          </cell>
          <cell r="N166" t="str">
            <v>○</v>
          </cell>
          <cell r="O166" t="str">
            <v>○</v>
          </cell>
          <cell r="Q166" t="str">
            <v>○</v>
          </cell>
          <cell r="R166">
            <v>45226</v>
          </cell>
          <cell r="T166" t="str">
            <v>〇</v>
          </cell>
          <cell r="U166" t="str">
            <v>○</v>
          </cell>
          <cell r="W166" t="str">
            <v>○</v>
          </cell>
        </row>
        <row r="167">
          <cell r="E167">
            <v>6002</v>
          </cell>
          <cell r="F167" t="str">
            <v>×</v>
          </cell>
          <cell r="G167" t="str">
            <v>○</v>
          </cell>
          <cell r="H167" t="str">
            <v>○</v>
          </cell>
          <cell r="I167" t="str">
            <v>○</v>
          </cell>
          <cell r="K167" t="str">
            <v>×</v>
          </cell>
        </row>
        <row r="168">
          <cell r="E168">
            <v>6003</v>
          </cell>
          <cell r="F168" t="str">
            <v>○</v>
          </cell>
          <cell r="G168" t="str">
            <v>×</v>
          </cell>
          <cell r="H168" t="str">
            <v>○</v>
          </cell>
          <cell r="I168" t="str">
            <v>○</v>
          </cell>
          <cell r="K168" t="str">
            <v>×</v>
          </cell>
        </row>
        <row r="169">
          <cell r="E169">
            <v>6004</v>
          </cell>
          <cell r="F169" t="str">
            <v>○</v>
          </cell>
          <cell r="G169" t="str">
            <v>○</v>
          </cell>
          <cell r="H169" t="str">
            <v>○</v>
          </cell>
          <cell r="I169" t="str">
            <v>○</v>
          </cell>
          <cell r="J169" t="str">
            <v>事務折衝を行った</v>
          </cell>
          <cell r="K169" t="str">
            <v>○</v>
          </cell>
          <cell r="L169" t="str">
            <v>②第１次闘争で提出済の要求書に、第２次闘争で要求書を提出</v>
          </cell>
          <cell r="M169">
            <v>45201</v>
          </cell>
          <cell r="N169" t="str">
            <v>×</v>
          </cell>
          <cell r="O169" t="str">
            <v>○</v>
          </cell>
          <cell r="Q169" t="str">
            <v>○</v>
          </cell>
          <cell r="R169" t="str">
            <v>未定</v>
          </cell>
          <cell r="T169" t="str">
            <v>〇</v>
          </cell>
          <cell r="U169" t="str">
            <v>交渉未実施</v>
          </cell>
          <cell r="W169" t="str">
            <v>○</v>
          </cell>
        </row>
        <row r="170">
          <cell r="E170">
            <v>6005</v>
          </cell>
          <cell r="F170" t="str">
            <v>○</v>
          </cell>
          <cell r="G170" t="str">
            <v>○</v>
          </cell>
          <cell r="H170" t="str">
            <v>○</v>
          </cell>
          <cell r="I170" t="str">
            <v>○</v>
          </cell>
          <cell r="K170" t="str">
            <v>○</v>
          </cell>
          <cell r="L170" t="str">
            <v>②第１次闘争で提出済の要求書に、第２次闘争で要求書を提出</v>
          </cell>
          <cell r="M170">
            <v>45194</v>
          </cell>
          <cell r="N170" t="str">
            <v>×</v>
          </cell>
          <cell r="O170" t="str">
            <v>○</v>
          </cell>
          <cell r="Q170" t="str">
            <v>○</v>
          </cell>
          <cell r="R170" t="str">
            <v>10月18日、10月25日</v>
          </cell>
          <cell r="T170" t="str">
            <v>〇</v>
          </cell>
          <cell r="U170" t="str">
            <v>×</v>
          </cell>
          <cell r="V170" t="str">
            <v>組合側から求めていない</v>
          </cell>
          <cell r="W170" t="str">
            <v>×</v>
          </cell>
        </row>
        <row r="171">
          <cell r="E171">
            <v>6007</v>
          </cell>
          <cell r="F171" t="str">
            <v>○</v>
          </cell>
          <cell r="G171" t="str">
            <v>○</v>
          </cell>
          <cell r="H171" t="str">
            <v>○</v>
          </cell>
          <cell r="I171" t="str">
            <v>×</v>
          </cell>
          <cell r="J171" t="str">
            <v>時間がなかった</v>
          </cell>
          <cell r="K171" t="str">
            <v>○</v>
          </cell>
          <cell r="L171" t="str">
            <v>②第１次闘争で提出済の要求書に、第２次闘争で要求書を提出</v>
          </cell>
          <cell r="M171">
            <v>45194</v>
          </cell>
          <cell r="N171" t="str">
            <v>○</v>
          </cell>
          <cell r="O171" t="str">
            <v>○</v>
          </cell>
          <cell r="Q171" t="str">
            <v>○</v>
          </cell>
          <cell r="R171">
            <v>45237</v>
          </cell>
          <cell r="T171" t="str">
            <v>〇</v>
          </cell>
          <cell r="U171" t="str">
            <v>×</v>
          </cell>
          <cell r="V171" t="str">
            <v>組合側から求めていない</v>
          </cell>
          <cell r="W171" t="str">
            <v>○</v>
          </cell>
        </row>
        <row r="172">
          <cell r="E172">
            <v>6008</v>
          </cell>
          <cell r="F172" t="str">
            <v>○</v>
          </cell>
          <cell r="G172" t="str">
            <v>○</v>
          </cell>
          <cell r="H172" t="str">
            <v>○</v>
          </cell>
          <cell r="I172" t="str">
            <v>○</v>
          </cell>
          <cell r="K172" t="str">
            <v>○</v>
          </cell>
          <cell r="L172" t="str">
            <v>②第１次闘争で提出済の要求書に、第２次闘争で要求書を提出</v>
          </cell>
          <cell r="M172">
            <v>45196</v>
          </cell>
          <cell r="N172" t="str">
            <v>×</v>
          </cell>
          <cell r="O172" t="str">
            <v>○</v>
          </cell>
          <cell r="Q172" t="str">
            <v>○</v>
          </cell>
          <cell r="R172" t="str">
            <v>１０月１１日（教育委員会）１１月１３日（市当局）</v>
          </cell>
          <cell r="T172" t="str">
            <v>〇</v>
          </cell>
          <cell r="U172" t="str">
            <v>○</v>
          </cell>
          <cell r="W172" t="str">
            <v>×</v>
          </cell>
        </row>
        <row r="173">
          <cell r="E173">
            <v>6009</v>
          </cell>
          <cell r="F173" t="str">
            <v>○</v>
          </cell>
          <cell r="G173" t="str">
            <v>×</v>
          </cell>
          <cell r="H173" t="str">
            <v>○</v>
          </cell>
          <cell r="I173" t="str">
            <v>×</v>
          </cell>
          <cell r="J173" t="str">
            <v>第2次闘争と一緒に交渉するため</v>
          </cell>
          <cell r="K173" t="str">
            <v>○</v>
          </cell>
          <cell r="L173" t="str">
            <v>②第１次闘争で提出済の要求書に、第２次闘争で要求書を提出</v>
          </cell>
          <cell r="M173">
            <v>45194</v>
          </cell>
          <cell r="N173" t="str">
            <v>○</v>
          </cell>
          <cell r="O173" t="str">
            <v>○</v>
          </cell>
          <cell r="Q173" t="str">
            <v>○</v>
          </cell>
          <cell r="R173">
            <v>45229</v>
          </cell>
          <cell r="T173" t="str">
            <v>〇</v>
          </cell>
          <cell r="U173" t="str">
            <v>×</v>
          </cell>
          <cell r="V173" t="str">
            <v>協約を締結していないため</v>
          </cell>
          <cell r="W173" t="str">
            <v>×</v>
          </cell>
        </row>
        <row r="174">
          <cell r="E174">
            <v>6031</v>
          </cell>
          <cell r="F174" t="str">
            <v>○</v>
          </cell>
          <cell r="G174" t="str">
            <v>×</v>
          </cell>
          <cell r="H174" t="str">
            <v>○</v>
          </cell>
          <cell r="I174" t="str">
            <v>×</v>
          </cell>
          <cell r="J174" t="str">
            <v>日程の調整ができなかった</v>
          </cell>
          <cell r="K174" t="str">
            <v>○</v>
          </cell>
          <cell r="L174" t="str">
            <v>②第１次闘争で提出済の要求書に、第２次闘争で要求書を提出</v>
          </cell>
          <cell r="M174">
            <v>45209</v>
          </cell>
          <cell r="N174" t="str">
            <v>×</v>
          </cell>
          <cell r="O174" t="str">
            <v>○</v>
          </cell>
          <cell r="Q174" t="str">
            <v>×</v>
          </cell>
          <cell r="S174" t="str">
            <v>日程の調整ができなかった</v>
          </cell>
          <cell r="T174" t="str">
            <v>〇</v>
          </cell>
          <cell r="U174" t="str">
            <v>交渉未実施</v>
          </cell>
          <cell r="W174" t="str">
            <v>×</v>
          </cell>
        </row>
        <row r="175">
          <cell r="E175">
            <v>6032</v>
          </cell>
          <cell r="F175" t="str">
            <v>○</v>
          </cell>
          <cell r="G175" t="str">
            <v>×</v>
          </cell>
          <cell r="H175" t="str">
            <v>〇</v>
          </cell>
          <cell r="J175" t="str">
            <v>基本組織と一緒に取り組みとしているため</v>
          </cell>
          <cell r="K175" t="str">
            <v>×</v>
          </cell>
        </row>
        <row r="176">
          <cell r="E176">
            <v>6040</v>
          </cell>
          <cell r="F176" t="str">
            <v>×</v>
          </cell>
          <cell r="G176" t="str">
            <v>×</v>
          </cell>
          <cell r="H176" t="str">
            <v>×</v>
          </cell>
          <cell r="J176" t="str">
            <v>評議会がないため</v>
          </cell>
          <cell r="K176" t="str">
            <v>×</v>
          </cell>
        </row>
        <row r="177">
          <cell r="E177">
            <v>6041</v>
          </cell>
          <cell r="F177" t="str">
            <v>○</v>
          </cell>
          <cell r="G177" t="str">
            <v>×</v>
          </cell>
          <cell r="H177" t="str">
            <v>×</v>
          </cell>
          <cell r="J177" t="str">
            <v>構成員が少なく、現業単独での活動が困難であり、本体組織の活動にあわせている。</v>
          </cell>
          <cell r="K177" t="str">
            <v>×</v>
          </cell>
        </row>
        <row r="178">
          <cell r="E178">
            <v>6053</v>
          </cell>
          <cell r="F178" t="str">
            <v>○</v>
          </cell>
          <cell r="G178" t="str">
            <v>×</v>
          </cell>
          <cell r="H178" t="str">
            <v>×</v>
          </cell>
          <cell r="J178" t="str">
            <v>美郷町現業評議会総会開催等の準備作業があったため。</v>
          </cell>
          <cell r="K178" t="str">
            <v>○</v>
          </cell>
          <cell r="L178" t="str">
            <v>③第２次闘争で初めて提出</v>
          </cell>
          <cell r="M178">
            <v>45202</v>
          </cell>
          <cell r="N178" t="str">
            <v>○</v>
          </cell>
          <cell r="O178" t="str">
            <v>○</v>
          </cell>
          <cell r="Q178" t="str">
            <v>〇</v>
          </cell>
          <cell r="S178" t="str">
            <v>美郷町職員労働組合の要求書と同時に内容を考慮しながら交渉も行う予定。</v>
          </cell>
          <cell r="T178" t="str">
            <v>〇</v>
          </cell>
          <cell r="U178" t="str">
            <v>×</v>
          </cell>
          <cell r="V178" t="str">
            <v>組合側から求めていない</v>
          </cell>
          <cell r="W178" t="str">
            <v>×</v>
          </cell>
        </row>
        <row r="179">
          <cell r="E179">
            <v>6060</v>
          </cell>
          <cell r="F179" t="str">
            <v>×</v>
          </cell>
          <cell r="G179" t="str">
            <v>○</v>
          </cell>
          <cell r="H179" t="str">
            <v>×</v>
          </cell>
          <cell r="J179" t="str">
            <v>異動等により体制が整わなかったため</v>
          </cell>
          <cell r="K179" t="str">
            <v>×</v>
          </cell>
        </row>
        <row r="180">
          <cell r="E180">
            <v>7001</v>
          </cell>
          <cell r="F180" t="str">
            <v>×</v>
          </cell>
          <cell r="G180" t="str">
            <v>×</v>
          </cell>
          <cell r="H180" t="str">
            <v>×</v>
          </cell>
          <cell r="J180" t="str">
            <v>第二次闘争に集中するため</v>
          </cell>
          <cell r="K180" t="str">
            <v>○</v>
          </cell>
          <cell r="L180" t="str">
            <v>③第２次闘争で初めて提出</v>
          </cell>
          <cell r="M180">
            <v>45203</v>
          </cell>
          <cell r="N180" t="str">
            <v>○</v>
          </cell>
          <cell r="O180" t="str">
            <v>○</v>
          </cell>
          <cell r="Q180" t="str">
            <v>○</v>
          </cell>
          <cell r="R180" t="str">
            <v>10月18日、11月２日、11月15日</v>
          </cell>
          <cell r="T180" t="str">
            <v>不明</v>
          </cell>
          <cell r="U180" t="str">
            <v>×</v>
          </cell>
          <cell r="V180" t="str">
            <v>組合側から求めていない</v>
          </cell>
          <cell r="W180" t="str">
            <v>○</v>
          </cell>
        </row>
        <row r="181">
          <cell r="E181">
            <v>7004</v>
          </cell>
          <cell r="F181" t="str">
            <v>○</v>
          </cell>
          <cell r="G181" t="str">
            <v>×</v>
          </cell>
          <cell r="H181" t="str">
            <v>○</v>
          </cell>
          <cell r="I181" t="str">
            <v>○</v>
          </cell>
          <cell r="K181" t="str">
            <v>○</v>
          </cell>
          <cell r="L181" t="str">
            <v>②第１次闘争で提出済の要求書に、第２次闘争で要求書を提出</v>
          </cell>
          <cell r="M181">
            <v>45202</v>
          </cell>
          <cell r="N181" t="str">
            <v>○</v>
          </cell>
          <cell r="O181" t="str">
            <v>○</v>
          </cell>
          <cell r="Q181" t="str">
            <v>○</v>
          </cell>
          <cell r="R181">
            <v>45250</v>
          </cell>
          <cell r="T181" t="str">
            <v>〇</v>
          </cell>
          <cell r="U181" t="str">
            <v>交渉未実施</v>
          </cell>
          <cell r="W181" t="str">
            <v>○</v>
          </cell>
        </row>
        <row r="182">
          <cell r="E182">
            <v>7005</v>
          </cell>
          <cell r="F182" t="str">
            <v>○</v>
          </cell>
          <cell r="G182" t="str">
            <v>×</v>
          </cell>
          <cell r="H182" t="str">
            <v>○</v>
          </cell>
          <cell r="I182" t="str">
            <v>○</v>
          </cell>
          <cell r="K182" t="str">
            <v>×</v>
          </cell>
        </row>
        <row r="183">
          <cell r="E183">
            <v>7006</v>
          </cell>
          <cell r="F183" t="str">
            <v>○</v>
          </cell>
          <cell r="G183" t="str">
            <v>×</v>
          </cell>
          <cell r="H183" t="str">
            <v>○</v>
          </cell>
          <cell r="I183" t="str">
            <v>×</v>
          </cell>
          <cell r="J183" t="str">
            <v>第一次闘争と違う日での交渉となった</v>
          </cell>
          <cell r="K183" t="str">
            <v>○</v>
          </cell>
          <cell r="L183" t="str">
            <v>③第２次闘争で初めて提出</v>
          </cell>
          <cell r="M183">
            <v>45202</v>
          </cell>
          <cell r="N183" t="str">
            <v>○</v>
          </cell>
          <cell r="O183" t="str">
            <v>○</v>
          </cell>
          <cell r="Q183" t="str">
            <v>○</v>
          </cell>
          <cell r="R183">
            <v>45218</v>
          </cell>
          <cell r="T183" t="str">
            <v>〇</v>
          </cell>
          <cell r="U183" t="str">
            <v>○</v>
          </cell>
          <cell r="W183" t="str">
            <v>○</v>
          </cell>
        </row>
        <row r="184">
          <cell r="E184">
            <v>7007</v>
          </cell>
          <cell r="F184" t="str">
            <v>○</v>
          </cell>
          <cell r="G184" t="str">
            <v>×</v>
          </cell>
          <cell r="H184" t="str">
            <v>×</v>
          </cell>
          <cell r="J184" t="str">
            <v>時期的に難しかった</v>
          </cell>
          <cell r="K184" t="str">
            <v>○</v>
          </cell>
          <cell r="L184" t="str">
            <v>③第２次闘争で初めて提出</v>
          </cell>
          <cell r="M184">
            <v>45204</v>
          </cell>
          <cell r="N184" t="str">
            <v>○</v>
          </cell>
          <cell r="O184" t="str">
            <v>○</v>
          </cell>
          <cell r="Q184" t="str">
            <v>○</v>
          </cell>
          <cell r="R184">
            <v>45239</v>
          </cell>
          <cell r="T184" t="str">
            <v>〇</v>
          </cell>
          <cell r="U184" t="str">
            <v>×</v>
          </cell>
          <cell r="V184" t="str">
            <v>組合側から求めていない</v>
          </cell>
          <cell r="W184" t="str">
            <v>○</v>
          </cell>
        </row>
        <row r="185">
          <cell r="E185">
            <v>7008</v>
          </cell>
          <cell r="F185" t="str">
            <v>○</v>
          </cell>
          <cell r="G185" t="str">
            <v>×</v>
          </cell>
          <cell r="H185" t="str">
            <v>○</v>
          </cell>
          <cell r="I185" t="str">
            <v>○</v>
          </cell>
          <cell r="K185" t="str">
            <v>○</v>
          </cell>
          <cell r="L185" t="str">
            <v>①第１次闘争で提出済（交渉を継続）</v>
          </cell>
          <cell r="M185">
            <v>45212</v>
          </cell>
          <cell r="N185" t="str">
            <v>○</v>
          </cell>
          <cell r="O185" t="str">
            <v>○</v>
          </cell>
          <cell r="Q185" t="str">
            <v>○</v>
          </cell>
          <cell r="R185">
            <v>45237</v>
          </cell>
          <cell r="T185" t="str">
            <v>〇</v>
          </cell>
          <cell r="U185" t="str">
            <v>○</v>
          </cell>
          <cell r="W185" t="str">
            <v>○</v>
          </cell>
        </row>
        <row r="186">
          <cell r="E186">
            <v>7009</v>
          </cell>
          <cell r="F186" t="str">
            <v>○</v>
          </cell>
          <cell r="G186" t="str">
            <v>×</v>
          </cell>
          <cell r="H186" t="str">
            <v>○</v>
          </cell>
          <cell r="I186" t="str">
            <v>○</v>
          </cell>
          <cell r="K186" t="str">
            <v>○</v>
          </cell>
          <cell r="L186" t="str">
            <v>②第１次闘争で提出済の要求書に、第２次闘争で要求書を提出</v>
          </cell>
          <cell r="M186">
            <v>45226</v>
          </cell>
          <cell r="N186" t="str">
            <v>○</v>
          </cell>
          <cell r="O186" t="str">
            <v>○</v>
          </cell>
          <cell r="Q186" t="str">
            <v>○</v>
          </cell>
          <cell r="R186" t="str">
            <v>11月6日（基本組織と一緒に）</v>
          </cell>
          <cell r="T186" t="str">
            <v>〇</v>
          </cell>
          <cell r="U186" t="str">
            <v>×</v>
          </cell>
          <cell r="V186" t="str">
            <v>必要なものについてはそのように対応するとの回答。</v>
          </cell>
          <cell r="W186" t="str">
            <v>○</v>
          </cell>
        </row>
        <row r="187">
          <cell r="E187">
            <v>7010</v>
          </cell>
          <cell r="F187" t="str">
            <v>○</v>
          </cell>
          <cell r="G187" t="str">
            <v>×</v>
          </cell>
          <cell r="H187" t="str">
            <v>×</v>
          </cell>
          <cell r="J187" t="str">
            <v>第二次闘争でとりこむため</v>
          </cell>
          <cell r="K187" t="str">
            <v>○</v>
          </cell>
          <cell r="L187" t="str">
            <v>②第１次闘争で提出済の要求書に、第２次闘争で要求書を提出</v>
          </cell>
          <cell r="M187">
            <v>45210</v>
          </cell>
          <cell r="N187" t="str">
            <v>○</v>
          </cell>
          <cell r="O187" t="str">
            <v>○</v>
          </cell>
          <cell r="Q187" t="str">
            <v>○</v>
          </cell>
          <cell r="R187">
            <v>45236</v>
          </cell>
          <cell r="T187" t="str">
            <v>〇</v>
          </cell>
          <cell r="U187" t="str">
            <v>×</v>
          </cell>
          <cell r="V187" t="str">
            <v>組合側から求めていない</v>
          </cell>
          <cell r="W187" t="str">
            <v>○</v>
          </cell>
        </row>
        <row r="188">
          <cell r="E188">
            <v>7011</v>
          </cell>
          <cell r="F188" t="str">
            <v>○</v>
          </cell>
          <cell r="G188" t="str">
            <v>×</v>
          </cell>
          <cell r="H188" t="str">
            <v>○</v>
          </cell>
          <cell r="I188" t="str">
            <v>○</v>
          </cell>
          <cell r="K188" t="str">
            <v>○</v>
          </cell>
          <cell r="L188" t="str">
            <v>②第１次闘争で提出済の要求書に、第２次闘争で要求書を提出</v>
          </cell>
          <cell r="M188">
            <v>45212</v>
          </cell>
          <cell r="N188" t="str">
            <v>○</v>
          </cell>
          <cell r="O188" t="str">
            <v>○</v>
          </cell>
          <cell r="Q188" t="str">
            <v>○</v>
          </cell>
          <cell r="R188" t="str">
            <v>10月30日、11月10日</v>
          </cell>
          <cell r="T188" t="str">
            <v>〇</v>
          </cell>
          <cell r="U188" t="str">
            <v>○</v>
          </cell>
          <cell r="W188" t="str">
            <v>○</v>
          </cell>
        </row>
        <row r="189">
          <cell r="E189">
            <v>7012</v>
          </cell>
          <cell r="F189" t="str">
            <v>○</v>
          </cell>
          <cell r="G189" t="str">
            <v>×</v>
          </cell>
          <cell r="H189" t="str">
            <v>○</v>
          </cell>
          <cell r="I189" t="str">
            <v>○</v>
          </cell>
          <cell r="K189" t="str">
            <v>○</v>
          </cell>
          <cell r="L189" t="str">
            <v>②第１次闘争で提出済の要求書に、第２次闘争で要求書を提出</v>
          </cell>
          <cell r="M189">
            <v>45212</v>
          </cell>
          <cell r="N189" t="str">
            <v>×</v>
          </cell>
          <cell r="O189" t="str">
            <v>○</v>
          </cell>
          <cell r="Q189" t="str">
            <v>○</v>
          </cell>
          <cell r="R189">
            <v>45238</v>
          </cell>
          <cell r="T189" t="str">
            <v>〇</v>
          </cell>
          <cell r="U189" t="str">
            <v>×</v>
          </cell>
          <cell r="V189" t="str">
            <v>過去に確認書締結</v>
          </cell>
          <cell r="W189" t="str">
            <v>○</v>
          </cell>
        </row>
        <row r="190">
          <cell r="E190">
            <v>7013</v>
          </cell>
          <cell r="F190" t="str">
            <v>○</v>
          </cell>
          <cell r="G190" t="str">
            <v>×</v>
          </cell>
          <cell r="H190" t="str">
            <v>○</v>
          </cell>
          <cell r="I190" t="str">
            <v>○</v>
          </cell>
          <cell r="K190" t="str">
            <v>○</v>
          </cell>
          <cell r="L190" t="str">
            <v>①第１次闘争で提出済（交渉を継続）</v>
          </cell>
          <cell r="M190">
            <v>45090</v>
          </cell>
          <cell r="N190" t="str">
            <v>○</v>
          </cell>
          <cell r="O190" t="str">
            <v>○</v>
          </cell>
          <cell r="Q190" t="str">
            <v>○</v>
          </cell>
          <cell r="R190">
            <v>45181</v>
          </cell>
          <cell r="T190" t="str">
            <v>不明</v>
          </cell>
          <cell r="U190" t="str">
            <v>交渉未実施</v>
          </cell>
          <cell r="W190" t="str">
            <v>○</v>
          </cell>
        </row>
        <row r="191">
          <cell r="E191">
            <v>7014</v>
          </cell>
          <cell r="F191" t="str">
            <v>○</v>
          </cell>
          <cell r="G191" t="str">
            <v>×</v>
          </cell>
          <cell r="H191" t="str">
            <v>×</v>
          </cell>
          <cell r="J191" t="str">
            <v>今のところ職場環境が良く仕事ができている</v>
          </cell>
          <cell r="K191" t="str">
            <v>○</v>
          </cell>
          <cell r="L191" t="str">
            <v>⑤第１次闘争・第２次闘争とも提出なし</v>
          </cell>
          <cell r="P191" t="str">
            <v>自己都合で、提出できませんでした。</v>
          </cell>
          <cell r="Q191" t="str">
            <v>×</v>
          </cell>
          <cell r="S191" t="str">
            <v>自己都合で要求書提出はしてません。</v>
          </cell>
          <cell r="T191" t="str">
            <v>〇</v>
          </cell>
          <cell r="U191" t="str">
            <v>交渉未実施</v>
          </cell>
          <cell r="W191" t="str">
            <v>×</v>
          </cell>
        </row>
        <row r="192">
          <cell r="E192">
            <v>7016</v>
          </cell>
          <cell r="F192" t="str">
            <v>×</v>
          </cell>
          <cell r="G192" t="str">
            <v>×</v>
          </cell>
          <cell r="H192" t="str">
            <v>○</v>
          </cell>
          <cell r="I192" t="str">
            <v>○</v>
          </cell>
          <cell r="K192" t="str">
            <v>○</v>
          </cell>
          <cell r="L192" t="str">
            <v>①第１次闘争で提出済（交渉を継続）</v>
          </cell>
          <cell r="M192">
            <v>45216</v>
          </cell>
          <cell r="N192" t="str">
            <v>○</v>
          </cell>
          <cell r="O192" t="str">
            <v>○</v>
          </cell>
          <cell r="Q192" t="str">
            <v>○</v>
          </cell>
          <cell r="R192">
            <v>45230</v>
          </cell>
          <cell r="T192" t="str">
            <v>〇</v>
          </cell>
          <cell r="U192" t="str">
            <v>×</v>
          </cell>
          <cell r="V192" t="str">
            <v>組合側から求めていない</v>
          </cell>
          <cell r="W192" t="str">
            <v>○</v>
          </cell>
        </row>
        <row r="193">
          <cell r="E193">
            <v>7017</v>
          </cell>
          <cell r="F193" t="str">
            <v>○</v>
          </cell>
          <cell r="G193" t="str">
            <v>×</v>
          </cell>
          <cell r="H193" t="str">
            <v>×</v>
          </cell>
          <cell r="J193" t="str">
            <v>総会等があり取り組むことが出来ない</v>
          </cell>
          <cell r="K193" t="str">
            <v>○</v>
          </cell>
          <cell r="L193" t="str">
            <v>③第２次闘争で初めて提出</v>
          </cell>
          <cell r="M193">
            <v>45202</v>
          </cell>
          <cell r="N193" t="str">
            <v>○</v>
          </cell>
          <cell r="O193" t="str">
            <v>○</v>
          </cell>
          <cell r="Q193" t="str">
            <v>○</v>
          </cell>
          <cell r="R193">
            <v>45216</v>
          </cell>
          <cell r="T193" t="str">
            <v>〇</v>
          </cell>
          <cell r="U193" t="str">
            <v>○</v>
          </cell>
          <cell r="W193" t="str">
            <v>○</v>
          </cell>
        </row>
        <row r="194">
          <cell r="E194">
            <v>7018</v>
          </cell>
          <cell r="F194" t="str">
            <v>○</v>
          </cell>
          <cell r="G194" t="str">
            <v>×</v>
          </cell>
          <cell r="H194" t="str">
            <v>○</v>
          </cell>
          <cell r="I194" t="str">
            <v>○</v>
          </cell>
          <cell r="K194" t="str">
            <v>○</v>
          </cell>
          <cell r="L194" t="str">
            <v>⑤第１次闘争・第２次闘争とも提出なし</v>
          </cell>
          <cell r="P194" t="str">
            <v>出した</v>
          </cell>
          <cell r="Q194" t="str">
            <v>×</v>
          </cell>
          <cell r="S194" t="str">
            <v>日程調整が出来なかった</v>
          </cell>
          <cell r="T194" t="str">
            <v>〇</v>
          </cell>
          <cell r="U194" t="str">
            <v>交渉未実施</v>
          </cell>
          <cell r="W194" t="str">
            <v>○</v>
          </cell>
        </row>
        <row r="195">
          <cell r="E195">
            <v>7023</v>
          </cell>
          <cell r="F195" t="str">
            <v>×</v>
          </cell>
          <cell r="G195" t="str">
            <v>×</v>
          </cell>
          <cell r="H195" t="str">
            <v>○</v>
          </cell>
          <cell r="I195" t="str">
            <v>×</v>
          </cell>
          <cell r="J195" t="str">
            <v>交渉自体がなかった</v>
          </cell>
          <cell r="K195" t="str">
            <v>○</v>
          </cell>
          <cell r="L195" t="str">
            <v>①第１次闘争で提出済（交渉を継続）</v>
          </cell>
          <cell r="M195">
            <v>45202</v>
          </cell>
          <cell r="N195" t="str">
            <v>×</v>
          </cell>
          <cell r="O195" t="str">
            <v>○</v>
          </cell>
          <cell r="Q195" t="str">
            <v>○</v>
          </cell>
          <cell r="R195">
            <v>45238</v>
          </cell>
          <cell r="T195" t="str">
            <v>×</v>
          </cell>
          <cell r="U195" t="str">
            <v>×</v>
          </cell>
          <cell r="V195" t="str">
            <v>組合側から求めていない</v>
          </cell>
          <cell r="W195" t="str">
            <v>○</v>
          </cell>
        </row>
        <row r="196">
          <cell r="E196">
            <v>7028</v>
          </cell>
          <cell r="F196" t="str">
            <v>○</v>
          </cell>
          <cell r="G196" t="str">
            <v>×</v>
          </cell>
          <cell r="H196" t="str">
            <v>○</v>
          </cell>
          <cell r="I196" t="str">
            <v>○</v>
          </cell>
          <cell r="K196" t="str">
            <v>○</v>
          </cell>
          <cell r="L196" t="str">
            <v>③第２次闘争で初めて提出</v>
          </cell>
          <cell r="M196">
            <v>45195</v>
          </cell>
          <cell r="N196" t="str">
            <v>○</v>
          </cell>
          <cell r="O196" t="str">
            <v>○</v>
          </cell>
          <cell r="Q196" t="str">
            <v>○</v>
          </cell>
          <cell r="R196">
            <v>45209</v>
          </cell>
          <cell r="T196" t="str">
            <v>〇</v>
          </cell>
          <cell r="U196" t="str">
            <v>○</v>
          </cell>
          <cell r="W196" t="str">
            <v>○</v>
          </cell>
        </row>
        <row r="197">
          <cell r="E197">
            <v>7032</v>
          </cell>
          <cell r="F197" t="str">
            <v>○</v>
          </cell>
          <cell r="G197" t="str">
            <v>×</v>
          </cell>
          <cell r="H197" t="str">
            <v>×</v>
          </cell>
          <cell r="J197" t="str">
            <v>会員が少く行動が出来ない。</v>
          </cell>
          <cell r="K197" t="str">
            <v>×</v>
          </cell>
        </row>
        <row r="198">
          <cell r="E198">
            <v>7035</v>
          </cell>
          <cell r="F198" t="str">
            <v>○</v>
          </cell>
          <cell r="G198" t="str">
            <v>×</v>
          </cell>
          <cell r="H198" t="str">
            <v>○</v>
          </cell>
          <cell r="I198" t="str">
            <v>○</v>
          </cell>
          <cell r="K198" t="str">
            <v>○</v>
          </cell>
          <cell r="L198" t="str">
            <v>①第１次闘争で提出済（交渉を継続）</v>
          </cell>
          <cell r="M198">
            <v>45212</v>
          </cell>
          <cell r="N198" t="str">
            <v>○</v>
          </cell>
          <cell r="O198" t="str">
            <v>○</v>
          </cell>
          <cell r="Q198" t="str">
            <v>○</v>
          </cell>
          <cell r="R198">
            <v>45239</v>
          </cell>
          <cell r="T198" t="str">
            <v>〇</v>
          </cell>
          <cell r="U198" t="str">
            <v>×</v>
          </cell>
          <cell r="V198" t="str">
            <v>現時点では書面化なるかわからない</v>
          </cell>
          <cell r="W198" t="str">
            <v>○</v>
          </cell>
        </row>
        <row r="199">
          <cell r="E199">
            <v>7036</v>
          </cell>
          <cell r="F199" t="str">
            <v>×</v>
          </cell>
          <cell r="G199" t="str">
            <v>×</v>
          </cell>
          <cell r="H199" t="str">
            <v>○</v>
          </cell>
          <cell r="I199" t="str">
            <v>○</v>
          </cell>
          <cell r="K199" t="str">
            <v>○</v>
          </cell>
          <cell r="L199" t="str">
            <v>②第１次闘争で提出済の要求書に、第２次闘争で要求書を提出</v>
          </cell>
          <cell r="M199">
            <v>45202</v>
          </cell>
          <cell r="N199" t="str">
            <v>○</v>
          </cell>
          <cell r="O199" t="str">
            <v>○</v>
          </cell>
          <cell r="Q199" t="str">
            <v>○</v>
          </cell>
          <cell r="R199" t="str">
            <v>10月16日・20日</v>
          </cell>
          <cell r="T199" t="str">
            <v>不明</v>
          </cell>
          <cell r="U199" t="str">
            <v>×</v>
          </cell>
          <cell r="V199" t="str">
            <v>当局側が締結（書面化）を拒否した</v>
          </cell>
          <cell r="W199" t="str">
            <v>○</v>
          </cell>
        </row>
        <row r="200">
          <cell r="E200">
            <v>7038</v>
          </cell>
          <cell r="F200" t="str">
            <v>×</v>
          </cell>
          <cell r="G200" t="str">
            <v>×</v>
          </cell>
          <cell r="H200" t="str">
            <v>○</v>
          </cell>
          <cell r="I200" t="str">
            <v>×</v>
          </cell>
          <cell r="J200" t="str">
            <v>組合本体の交渉時に開催を予定したため</v>
          </cell>
          <cell r="K200" t="str">
            <v>○</v>
          </cell>
          <cell r="L200" t="str">
            <v>①第１次闘争で提出済（交渉を継続）</v>
          </cell>
          <cell r="M200">
            <v>45212</v>
          </cell>
          <cell r="N200" t="str">
            <v>○</v>
          </cell>
          <cell r="O200" t="str">
            <v>○</v>
          </cell>
          <cell r="Q200" t="str">
            <v>○</v>
          </cell>
          <cell r="R200">
            <v>45251</v>
          </cell>
          <cell r="T200" t="str">
            <v>〇</v>
          </cell>
          <cell r="U200" t="str">
            <v>×</v>
          </cell>
          <cell r="V200" t="str">
            <v>組合側から求めていない</v>
          </cell>
          <cell r="W200" t="str">
            <v>○</v>
          </cell>
        </row>
        <row r="201">
          <cell r="E201">
            <v>7041</v>
          </cell>
          <cell r="F201" t="str">
            <v>○</v>
          </cell>
          <cell r="G201" t="str">
            <v>×</v>
          </cell>
          <cell r="H201" t="str">
            <v>○</v>
          </cell>
          <cell r="I201" t="str">
            <v>○</v>
          </cell>
          <cell r="J201" t="str">
            <v>親組と一緒のため</v>
          </cell>
          <cell r="K201" t="str">
            <v>○</v>
          </cell>
          <cell r="L201" t="str">
            <v>③第２次闘争で初めて提出</v>
          </cell>
          <cell r="M201">
            <v>45202</v>
          </cell>
          <cell r="N201" t="str">
            <v>○</v>
          </cell>
          <cell r="O201" t="str">
            <v>○</v>
          </cell>
          <cell r="Q201" t="str">
            <v>○</v>
          </cell>
          <cell r="R201">
            <v>45222</v>
          </cell>
          <cell r="T201" t="str">
            <v>〇</v>
          </cell>
          <cell r="U201" t="str">
            <v>○</v>
          </cell>
          <cell r="W201" t="str">
            <v>○</v>
          </cell>
        </row>
        <row r="202">
          <cell r="E202">
            <v>7043</v>
          </cell>
          <cell r="F202" t="str">
            <v>○</v>
          </cell>
          <cell r="G202" t="str">
            <v>×</v>
          </cell>
          <cell r="H202" t="str">
            <v>○</v>
          </cell>
          <cell r="I202" t="str">
            <v>○</v>
          </cell>
          <cell r="K202" t="str">
            <v>○</v>
          </cell>
          <cell r="L202" t="str">
            <v>②第１次闘争で提出済の要求書に、第２次闘争で要求書を提出</v>
          </cell>
          <cell r="M202">
            <v>45202</v>
          </cell>
          <cell r="N202" t="str">
            <v>○</v>
          </cell>
          <cell r="O202" t="str">
            <v>○</v>
          </cell>
          <cell r="Q202" t="str">
            <v>○</v>
          </cell>
          <cell r="R202">
            <v>45229</v>
          </cell>
          <cell r="T202" t="str">
            <v>〇</v>
          </cell>
          <cell r="U202" t="str">
            <v>×</v>
          </cell>
          <cell r="V202" t="str">
            <v>当局側が締結（書面化）を拒否した</v>
          </cell>
          <cell r="W202" t="str">
            <v>○</v>
          </cell>
        </row>
        <row r="203">
          <cell r="E203">
            <v>7044</v>
          </cell>
          <cell r="F203" t="str">
            <v>○</v>
          </cell>
          <cell r="G203" t="str">
            <v>×</v>
          </cell>
          <cell r="H203" t="str">
            <v>○</v>
          </cell>
          <cell r="I203" t="str">
            <v>○</v>
          </cell>
          <cell r="K203" t="str">
            <v>○</v>
          </cell>
          <cell r="L203" t="str">
            <v>②第１次闘争で提出済の要求書に、第２次闘争で要求書を提出</v>
          </cell>
          <cell r="M203">
            <v>45202</v>
          </cell>
          <cell r="N203" t="str">
            <v>○</v>
          </cell>
          <cell r="O203" t="str">
            <v>○</v>
          </cell>
          <cell r="Q203" t="str">
            <v>○</v>
          </cell>
          <cell r="R203">
            <v>45216</v>
          </cell>
          <cell r="T203" t="str">
            <v>不明</v>
          </cell>
          <cell r="U203" t="str">
            <v>○</v>
          </cell>
          <cell r="W203" t="str">
            <v>○</v>
          </cell>
        </row>
        <row r="204">
          <cell r="E204">
            <v>7046</v>
          </cell>
          <cell r="F204" t="str">
            <v>×</v>
          </cell>
          <cell r="G204" t="str">
            <v>×</v>
          </cell>
          <cell r="H204" t="str">
            <v>○</v>
          </cell>
          <cell r="I204" t="str">
            <v>○</v>
          </cell>
          <cell r="J204" t="str">
            <v>現業独自では実施していないため</v>
          </cell>
          <cell r="K204" t="str">
            <v>○</v>
          </cell>
          <cell r="L204" t="str">
            <v>②第１次闘争で提出済の要求書に、第２次闘争で要求書を提出</v>
          </cell>
          <cell r="M204">
            <v>45202</v>
          </cell>
          <cell r="N204" t="str">
            <v>×</v>
          </cell>
          <cell r="O204" t="str">
            <v>○</v>
          </cell>
          <cell r="Q204" t="str">
            <v>○</v>
          </cell>
          <cell r="S204" t="str">
            <v>独自では実施せず、親組合の協議の場で四役へ委任</v>
          </cell>
          <cell r="T204" t="str">
            <v>×</v>
          </cell>
          <cell r="U204" t="str">
            <v>交渉未実施</v>
          </cell>
          <cell r="W204" t="str">
            <v>○</v>
          </cell>
        </row>
        <row r="205">
          <cell r="E205">
            <v>7047</v>
          </cell>
          <cell r="F205" t="str">
            <v>×</v>
          </cell>
          <cell r="G205" t="str">
            <v>×</v>
          </cell>
          <cell r="H205" t="str">
            <v>○</v>
          </cell>
          <cell r="I205" t="str">
            <v>○</v>
          </cell>
          <cell r="K205" t="str">
            <v>○</v>
          </cell>
          <cell r="L205" t="str">
            <v>②第１次闘争で提出済の要求書に、第２次闘争で要求書を提出</v>
          </cell>
          <cell r="M205">
            <v>45222</v>
          </cell>
          <cell r="N205" t="str">
            <v>×</v>
          </cell>
          <cell r="O205" t="str">
            <v>×</v>
          </cell>
          <cell r="Q205" t="str">
            <v>○</v>
          </cell>
          <cell r="R205">
            <v>45246</v>
          </cell>
          <cell r="T205" t="str">
            <v>〇</v>
          </cell>
          <cell r="U205" t="str">
            <v>×</v>
          </cell>
          <cell r="V205" t="str">
            <v>妥結していないため</v>
          </cell>
          <cell r="W205" t="str">
            <v>○</v>
          </cell>
        </row>
        <row r="206">
          <cell r="E206">
            <v>7048</v>
          </cell>
          <cell r="F206" t="str">
            <v>○</v>
          </cell>
          <cell r="G206" t="str">
            <v>×</v>
          </cell>
          <cell r="H206" t="str">
            <v>×</v>
          </cell>
          <cell r="J206" t="str">
            <v>交渉を行わなかった</v>
          </cell>
          <cell r="K206" t="str">
            <v>○</v>
          </cell>
          <cell r="L206" t="str">
            <v>③第２次闘争で初めて提出</v>
          </cell>
          <cell r="M206">
            <v>45203</v>
          </cell>
          <cell r="N206" t="str">
            <v>○</v>
          </cell>
          <cell r="O206" t="str">
            <v>○</v>
          </cell>
          <cell r="Q206" t="str">
            <v>○</v>
          </cell>
          <cell r="S206" t="str">
            <v>基本組織と一緒に、秋季確定闘争で交渉をするため</v>
          </cell>
          <cell r="T206" t="str">
            <v>〇</v>
          </cell>
          <cell r="U206" t="str">
            <v>×</v>
          </cell>
          <cell r="V206" t="str">
            <v>組合側から求めていない</v>
          </cell>
          <cell r="W206" t="str">
            <v>○</v>
          </cell>
        </row>
        <row r="207">
          <cell r="E207">
            <v>7049</v>
          </cell>
          <cell r="F207" t="str">
            <v>○</v>
          </cell>
          <cell r="G207" t="str">
            <v>×</v>
          </cell>
          <cell r="H207" t="str">
            <v>○</v>
          </cell>
          <cell r="I207" t="str">
            <v>×</v>
          </cell>
          <cell r="J207" t="str">
            <v>毎年行っていない。総務課長協議は行った。</v>
          </cell>
          <cell r="K207" t="str">
            <v>○</v>
          </cell>
          <cell r="L207" t="str">
            <v>②第１次闘争で提出済の要求書に、第２次闘争で要求書を提出</v>
          </cell>
          <cell r="M207">
            <v>45231</v>
          </cell>
          <cell r="N207" t="str">
            <v>○</v>
          </cell>
          <cell r="O207" t="str">
            <v>○</v>
          </cell>
          <cell r="Q207" t="str">
            <v>○</v>
          </cell>
          <cell r="R207">
            <v>45257</v>
          </cell>
          <cell r="T207" t="str">
            <v>〇</v>
          </cell>
          <cell r="U207" t="str">
            <v>交渉未実施</v>
          </cell>
          <cell r="W207" t="str">
            <v>○</v>
          </cell>
        </row>
        <row r="208">
          <cell r="E208">
            <v>7050</v>
          </cell>
          <cell r="F208" t="str">
            <v>○</v>
          </cell>
          <cell r="G208" t="str">
            <v>×</v>
          </cell>
          <cell r="H208" t="str">
            <v>×</v>
          </cell>
          <cell r="J208" t="str">
            <v>2次の取り組みに集約しているため</v>
          </cell>
          <cell r="K208" t="str">
            <v>○</v>
          </cell>
          <cell r="L208" t="str">
            <v>③第２次闘争で初めて提出</v>
          </cell>
          <cell r="M208" t="str">
            <v>10/3統一　10/23独自</v>
          </cell>
          <cell r="N208" t="str">
            <v>○</v>
          </cell>
          <cell r="O208" t="str">
            <v>○</v>
          </cell>
          <cell r="Q208" t="str">
            <v>○</v>
          </cell>
          <cell r="R208">
            <v>45237</v>
          </cell>
          <cell r="T208" t="str">
            <v>〇</v>
          </cell>
          <cell r="U208" t="str">
            <v>○</v>
          </cell>
          <cell r="W208" t="str">
            <v>×</v>
          </cell>
        </row>
        <row r="209">
          <cell r="E209">
            <v>7061</v>
          </cell>
          <cell r="F209" t="str">
            <v>○</v>
          </cell>
          <cell r="G209" t="str">
            <v>×</v>
          </cell>
          <cell r="H209" t="str">
            <v>×</v>
          </cell>
          <cell r="J209" t="str">
            <v>現業独自の取り組みはしていない</v>
          </cell>
          <cell r="K209" t="str">
            <v>×</v>
          </cell>
        </row>
        <row r="210">
          <cell r="E210">
            <v>8001</v>
          </cell>
          <cell r="F210" t="str">
            <v>○</v>
          </cell>
          <cell r="G210" t="str">
            <v>○</v>
          </cell>
          <cell r="H210" t="str">
            <v>○</v>
          </cell>
          <cell r="I210" t="str">
            <v>×</v>
          </cell>
          <cell r="J210" t="str">
            <v>交渉時間の制限があるため(当局が一方的に設定）</v>
          </cell>
          <cell r="K210" t="str">
            <v>○</v>
          </cell>
          <cell r="L210" t="str">
            <v>②第１次闘争で提出済の要求書に、第２次闘争で要求書を提出</v>
          </cell>
          <cell r="M210">
            <v>45222</v>
          </cell>
          <cell r="N210" t="str">
            <v>○</v>
          </cell>
          <cell r="O210" t="str">
            <v>○</v>
          </cell>
          <cell r="Q210" t="str">
            <v>○</v>
          </cell>
          <cell r="R210">
            <v>45246</v>
          </cell>
          <cell r="T210" t="str">
            <v>〇</v>
          </cell>
          <cell r="U210" t="str">
            <v>○</v>
          </cell>
          <cell r="W210" t="str">
            <v>○</v>
          </cell>
        </row>
        <row r="211">
          <cell r="E211">
            <v>8002</v>
          </cell>
          <cell r="F211" t="str">
            <v>○</v>
          </cell>
          <cell r="G211" t="str">
            <v>×</v>
          </cell>
          <cell r="H211" t="str">
            <v>×</v>
          </cell>
          <cell r="J211" t="str">
            <v>第２次闘争で集中的に取り組むため</v>
          </cell>
          <cell r="K211" t="str">
            <v>○</v>
          </cell>
          <cell r="L211" t="str">
            <v>③第２次闘争で初めて提出</v>
          </cell>
          <cell r="M211">
            <v>45202</v>
          </cell>
          <cell r="N211" t="str">
            <v>×</v>
          </cell>
          <cell r="O211" t="str">
            <v>○</v>
          </cell>
          <cell r="Q211" t="str">
            <v>○</v>
          </cell>
          <cell r="R211">
            <v>45218</v>
          </cell>
          <cell r="T211" t="str">
            <v>〇</v>
          </cell>
          <cell r="U211" t="str">
            <v>○</v>
          </cell>
          <cell r="W211" t="str">
            <v>○</v>
          </cell>
        </row>
        <row r="212">
          <cell r="E212">
            <v>8004</v>
          </cell>
          <cell r="F212" t="str">
            <v>×</v>
          </cell>
          <cell r="G212" t="str">
            <v>×</v>
          </cell>
          <cell r="H212" t="str">
            <v>○</v>
          </cell>
          <cell r="I212" t="str">
            <v>○</v>
          </cell>
          <cell r="K212" t="str">
            <v>○</v>
          </cell>
          <cell r="L212" t="str">
            <v>①第１次闘争で提出済（交渉を継続）</v>
          </cell>
          <cell r="M212">
            <v>45071</v>
          </cell>
          <cell r="N212" t="str">
            <v>○</v>
          </cell>
          <cell r="O212" t="str">
            <v>○</v>
          </cell>
          <cell r="Q212" t="str">
            <v>○</v>
          </cell>
          <cell r="R212">
            <v>45204</v>
          </cell>
          <cell r="T212" t="str">
            <v>〇</v>
          </cell>
          <cell r="U212" t="str">
            <v>×</v>
          </cell>
          <cell r="V212" t="str">
            <v>当局側が締結（書面化）を拒否した</v>
          </cell>
          <cell r="W212" t="str">
            <v>○</v>
          </cell>
        </row>
        <row r="213">
          <cell r="E213">
            <v>8005</v>
          </cell>
          <cell r="F213" t="str">
            <v>×</v>
          </cell>
          <cell r="G213" t="str">
            <v>×</v>
          </cell>
          <cell r="H213" t="str">
            <v>○</v>
          </cell>
          <cell r="I213" t="str">
            <v>×</v>
          </cell>
          <cell r="J213" t="str">
            <v>交渉までいたらなかった</v>
          </cell>
          <cell r="K213" t="str">
            <v>○</v>
          </cell>
          <cell r="L213" t="str">
            <v>④その他の闘争で課題を盛り込み提出</v>
          </cell>
          <cell r="M213">
            <v>45223</v>
          </cell>
          <cell r="N213" t="str">
            <v>×</v>
          </cell>
          <cell r="O213" t="str">
            <v>○</v>
          </cell>
          <cell r="Q213" t="str">
            <v>○</v>
          </cell>
          <cell r="S213" t="str">
            <v>他の課題も含めて、確定期交渉として11月月下旬に予定している</v>
          </cell>
          <cell r="T213" t="str">
            <v>×</v>
          </cell>
          <cell r="U213" t="str">
            <v>交渉未実施</v>
          </cell>
          <cell r="W213" t="str">
            <v>○</v>
          </cell>
        </row>
        <row r="214">
          <cell r="E214">
            <v>8020</v>
          </cell>
          <cell r="F214" t="str">
            <v>×</v>
          </cell>
          <cell r="G214" t="str">
            <v>×</v>
          </cell>
          <cell r="H214" t="str">
            <v>○</v>
          </cell>
          <cell r="I214" t="str">
            <v>○</v>
          </cell>
          <cell r="J214" t="str">
            <v>直前に単組独自要求書を提出していたため</v>
          </cell>
          <cell r="K214" t="str">
            <v>×</v>
          </cell>
        </row>
        <row r="215">
          <cell r="E215">
            <v>8027</v>
          </cell>
          <cell r="F215" t="str">
            <v>×</v>
          </cell>
          <cell r="G215" t="str">
            <v>×</v>
          </cell>
          <cell r="H215" t="str">
            <v>×</v>
          </cell>
          <cell r="J215" t="str">
            <v>当町の現業職員は、退職者不補充の中、４０代後半～５０代ばかりで、執行委員に加わることもなければ、組合活動の参加もほとんど無い状態。
そうした状況下で、現業職員に特化した交渉をするのは困難である。
春闘期に単組独自に現業も含めた組合員全員を対象としたアンケートをとっているので、何かあればそこから吸い上げを行っている。</v>
          </cell>
          <cell r="K215" t="str">
            <v>×</v>
          </cell>
        </row>
        <row r="216">
          <cell r="E216">
            <v>8029</v>
          </cell>
          <cell r="F216" t="str">
            <v>○</v>
          </cell>
          <cell r="G216" t="str">
            <v>×</v>
          </cell>
          <cell r="H216" t="str">
            <v>×</v>
          </cell>
          <cell r="J216" t="str">
            <v>第２次闘争時に現業、公企統一闘争で単組課題とあわせて交渉実施</v>
          </cell>
          <cell r="K216" t="str">
            <v>○</v>
          </cell>
          <cell r="L216" t="str">
            <v>③第２次闘争で初めて提出</v>
          </cell>
          <cell r="M216">
            <v>45232</v>
          </cell>
          <cell r="N216" t="str">
            <v>×</v>
          </cell>
          <cell r="O216" t="str">
            <v>×</v>
          </cell>
          <cell r="Q216" t="str">
            <v>○</v>
          </cell>
          <cell r="S216" t="str">
            <v>１１月２０日から２２日の間で交渉を予定しているため</v>
          </cell>
          <cell r="T216" t="str">
            <v>不明</v>
          </cell>
          <cell r="U216" t="str">
            <v>○</v>
          </cell>
          <cell r="W216" t="str">
            <v>×</v>
          </cell>
        </row>
        <row r="217">
          <cell r="E217">
            <v>8035</v>
          </cell>
          <cell r="F217" t="str">
            <v>×</v>
          </cell>
          <cell r="G217" t="str">
            <v>×</v>
          </cell>
          <cell r="H217" t="str">
            <v>×</v>
          </cell>
          <cell r="J217" t="str">
            <v>組合員に該当職員がいないため</v>
          </cell>
          <cell r="K217" t="str">
            <v>×</v>
          </cell>
        </row>
        <row r="218">
          <cell r="E218">
            <v>8037</v>
          </cell>
          <cell r="F218" t="str">
            <v>×</v>
          </cell>
          <cell r="G218" t="str">
            <v>×</v>
          </cell>
          <cell r="H218" t="str">
            <v>×</v>
          </cell>
          <cell r="J218" t="str">
            <v>現業ないため</v>
          </cell>
          <cell r="K218" t="str">
            <v>×</v>
          </cell>
        </row>
        <row r="219">
          <cell r="E219">
            <v>8038</v>
          </cell>
          <cell r="F219" t="str">
            <v>×</v>
          </cell>
          <cell r="G219" t="str">
            <v>×</v>
          </cell>
          <cell r="H219" t="str">
            <v>○</v>
          </cell>
          <cell r="I219" t="str">
            <v>×</v>
          </cell>
          <cell r="J219" t="str">
            <v>人員要求の交渉の中で触れたため</v>
          </cell>
          <cell r="K219" t="str">
            <v>○</v>
          </cell>
          <cell r="L219" t="str">
            <v>②第１次闘争で提出済の要求書に、第２次闘争で要求書を提出</v>
          </cell>
          <cell r="M219">
            <v>45239</v>
          </cell>
          <cell r="N219" t="str">
            <v>×</v>
          </cell>
          <cell r="O219" t="str">
            <v>○</v>
          </cell>
          <cell r="Q219" t="str">
            <v>○</v>
          </cell>
          <cell r="R219" t="str">
            <v>未定</v>
          </cell>
          <cell r="T219" t="str">
            <v>×</v>
          </cell>
          <cell r="U219" t="str">
            <v>×</v>
          </cell>
          <cell r="V219" t="str">
            <v>組合側から求めていない</v>
          </cell>
          <cell r="W219" t="str">
            <v>○</v>
          </cell>
        </row>
        <row r="220">
          <cell r="E220">
            <v>8040</v>
          </cell>
          <cell r="F220" t="str">
            <v>×</v>
          </cell>
          <cell r="G220" t="str">
            <v>×</v>
          </cell>
          <cell r="H220" t="str">
            <v>×</v>
          </cell>
          <cell r="J220" t="str">
            <v>現業・公企組合がないため</v>
          </cell>
          <cell r="K220" t="str">
            <v>×</v>
          </cell>
        </row>
        <row r="221">
          <cell r="E221">
            <v>8041</v>
          </cell>
          <cell r="F221" t="str">
            <v>×</v>
          </cell>
          <cell r="G221" t="str">
            <v>×</v>
          </cell>
          <cell r="H221" t="str">
            <v>×</v>
          </cell>
          <cell r="J221" t="str">
            <v>浅川町職員組合の組合員に該当者がいないため</v>
          </cell>
          <cell r="K221" t="str">
            <v>×</v>
          </cell>
        </row>
        <row r="222">
          <cell r="E222">
            <v>8043</v>
          </cell>
          <cell r="F222" t="str">
            <v>×</v>
          </cell>
          <cell r="G222" t="str">
            <v>×</v>
          </cell>
          <cell r="H222" t="str">
            <v>×</v>
          </cell>
          <cell r="J222" t="str">
            <v>少数（1名）しかいないため、個人への負担が懸念され、非現業と一緒に取り組むこととしている。</v>
          </cell>
          <cell r="K222" t="str">
            <v>×</v>
          </cell>
        </row>
        <row r="223">
          <cell r="E223">
            <v>8047</v>
          </cell>
          <cell r="F223" t="str">
            <v>×</v>
          </cell>
          <cell r="G223" t="str">
            <v>×</v>
          </cell>
          <cell r="H223" t="str">
            <v>×</v>
          </cell>
          <cell r="J223" t="str">
            <v>町長選等により</v>
          </cell>
          <cell r="K223" t="str">
            <v>○</v>
          </cell>
          <cell r="L223" t="str">
            <v>③第２次闘争で初めて提出</v>
          </cell>
          <cell r="M223">
            <v>45215</v>
          </cell>
          <cell r="N223" t="str">
            <v>×</v>
          </cell>
          <cell r="O223" t="str">
            <v>×</v>
          </cell>
          <cell r="Q223" t="str">
            <v>○</v>
          </cell>
          <cell r="S223" t="str">
            <v>現業職の組合員がいないため、書面での回答のみの対応とした</v>
          </cell>
          <cell r="T223" t="str">
            <v>〇</v>
          </cell>
          <cell r="U223" t="str">
            <v>交渉未実施</v>
          </cell>
          <cell r="W223" t="str">
            <v>○</v>
          </cell>
        </row>
        <row r="224">
          <cell r="E224">
            <v>8051</v>
          </cell>
          <cell r="F224" t="str">
            <v>×</v>
          </cell>
          <cell r="G224" t="str">
            <v>×</v>
          </cell>
          <cell r="H224" t="str">
            <v>×</v>
          </cell>
          <cell r="J224" t="str">
            <v>現業職が無い（委託）ため取り組まなかった</v>
          </cell>
          <cell r="K224" t="str">
            <v>○</v>
          </cell>
          <cell r="L224" t="str">
            <v>③第２次闘争で初めて提出</v>
          </cell>
          <cell r="M224">
            <v>45245</v>
          </cell>
          <cell r="N224" t="str">
            <v>○</v>
          </cell>
          <cell r="O224" t="str">
            <v>○</v>
          </cell>
          <cell r="Q224" t="str">
            <v>○</v>
          </cell>
          <cell r="S224" t="str">
            <v>要求書提出に必要項目を盛り込んだため</v>
          </cell>
          <cell r="T224" t="str">
            <v>×</v>
          </cell>
          <cell r="U224" t="str">
            <v>交渉未実施</v>
          </cell>
          <cell r="W224" t="str">
            <v>○</v>
          </cell>
        </row>
        <row r="225">
          <cell r="E225">
            <v>8052</v>
          </cell>
          <cell r="F225" t="str">
            <v>×</v>
          </cell>
          <cell r="G225" t="str">
            <v>×</v>
          </cell>
          <cell r="H225" t="str">
            <v>×</v>
          </cell>
          <cell r="J225" t="str">
            <v>業務多忙により意見を組合員の意見を集約することができなかったため。</v>
          </cell>
          <cell r="K225" t="str">
            <v>○</v>
          </cell>
          <cell r="L225" t="str">
            <v>⑤第１次闘争・第２次闘争とも提出なし</v>
          </cell>
          <cell r="P225" t="str">
            <v>業務多忙により意見を集約できなかった。</v>
          </cell>
          <cell r="Q225" t="str">
            <v>×</v>
          </cell>
          <cell r="S225" t="str">
            <v>要求書を提出していないため。</v>
          </cell>
          <cell r="T225" t="str">
            <v>〇</v>
          </cell>
          <cell r="U225" t="str">
            <v>○</v>
          </cell>
          <cell r="W225" t="str">
            <v>○</v>
          </cell>
        </row>
        <row r="226">
          <cell r="E226">
            <v>8053</v>
          </cell>
          <cell r="F226" t="str">
            <v>×</v>
          </cell>
          <cell r="G226" t="str">
            <v>×</v>
          </cell>
          <cell r="H226" t="str">
            <v>×</v>
          </cell>
          <cell r="J226" t="str">
            <v>該当者がいないため。</v>
          </cell>
          <cell r="K226" t="str">
            <v>×</v>
          </cell>
        </row>
        <row r="227">
          <cell r="E227">
            <v>8055</v>
          </cell>
          <cell r="F227" t="str">
            <v>×</v>
          </cell>
          <cell r="G227" t="str">
            <v>×</v>
          </cell>
          <cell r="H227" t="str">
            <v>×</v>
          </cell>
          <cell r="J227" t="str">
            <v>現業職員がいないため</v>
          </cell>
          <cell r="K227" t="str">
            <v>×</v>
          </cell>
        </row>
        <row r="228">
          <cell r="E228">
            <v>8056</v>
          </cell>
          <cell r="F228" t="str">
            <v>×</v>
          </cell>
          <cell r="G228" t="str">
            <v>○</v>
          </cell>
          <cell r="H228" t="str">
            <v>×</v>
          </cell>
          <cell r="J228" t="str">
            <v>活動体制が整っていなかったため</v>
          </cell>
          <cell r="K228" t="str">
            <v>×</v>
          </cell>
        </row>
        <row r="229">
          <cell r="E229">
            <v>8060</v>
          </cell>
          <cell r="F229" t="str">
            <v>○</v>
          </cell>
          <cell r="G229" t="str">
            <v>×</v>
          </cell>
          <cell r="H229" t="str">
            <v>×</v>
          </cell>
          <cell r="J229" t="str">
            <v>第２次闘争で取り組むため</v>
          </cell>
          <cell r="K229" t="str">
            <v>○</v>
          </cell>
          <cell r="L229" t="str">
            <v>③第２次闘争で初めて提出</v>
          </cell>
          <cell r="M229">
            <v>45231</v>
          </cell>
          <cell r="N229" t="str">
            <v>○</v>
          </cell>
          <cell r="O229" t="str">
            <v>○</v>
          </cell>
          <cell r="Q229" t="str">
            <v>○</v>
          </cell>
          <cell r="R229">
            <v>45244</v>
          </cell>
          <cell r="T229" t="str">
            <v>〇</v>
          </cell>
          <cell r="U229" t="str">
            <v>×</v>
          </cell>
          <cell r="V229" t="str">
            <v>組合側から求めていない</v>
          </cell>
          <cell r="W229" t="str">
            <v>○</v>
          </cell>
        </row>
        <row r="230">
          <cell r="E230">
            <v>8063</v>
          </cell>
          <cell r="F230" t="str">
            <v>×</v>
          </cell>
          <cell r="G230" t="str">
            <v>×</v>
          </cell>
          <cell r="H230" t="str">
            <v>×</v>
          </cell>
          <cell r="J230" t="str">
            <v>現業組合員がいない。</v>
          </cell>
          <cell r="K230" t="str">
            <v>×</v>
          </cell>
        </row>
        <row r="231">
          <cell r="E231">
            <v>8064</v>
          </cell>
          <cell r="F231" t="str">
            <v>×</v>
          </cell>
          <cell r="G231" t="str">
            <v>×</v>
          </cell>
          <cell r="H231" t="str">
            <v>×</v>
          </cell>
          <cell r="J231" t="str">
            <v>現業がいないため</v>
          </cell>
          <cell r="K231" t="str">
            <v>×</v>
          </cell>
        </row>
        <row r="232">
          <cell r="E232">
            <v>8072</v>
          </cell>
          <cell r="F232" t="str">
            <v>○</v>
          </cell>
          <cell r="G232" t="str">
            <v>×</v>
          </cell>
          <cell r="H232" t="str">
            <v>○</v>
          </cell>
          <cell r="I232" t="str">
            <v>○</v>
          </cell>
          <cell r="K232" t="str">
            <v>○</v>
          </cell>
          <cell r="L232" t="str">
            <v>②第１次闘争で提出済の要求書に、第２次闘争で要求書を提出</v>
          </cell>
          <cell r="M232">
            <v>45237</v>
          </cell>
          <cell r="N232" t="str">
            <v>×</v>
          </cell>
          <cell r="O232" t="str">
            <v>○</v>
          </cell>
          <cell r="Q232" t="str">
            <v>○</v>
          </cell>
          <cell r="R232" t="str">
            <v>12月下旬</v>
          </cell>
          <cell r="T232" t="str">
            <v>〇</v>
          </cell>
          <cell r="U232" t="str">
            <v>交渉未実施</v>
          </cell>
          <cell r="W232" t="str">
            <v>○</v>
          </cell>
        </row>
        <row r="233">
          <cell r="E233">
            <v>8073</v>
          </cell>
          <cell r="F233" t="str">
            <v>○</v>
          </cell>
          <cell r="G233" t="str">
            <v>×</v>
          </cell>
          <cell r="H233" t="str">
            <v>×</v>
          </cell>
          <cell r="J233" t="str">
            <v>現業部が休部中のため</v>
          </cell>
          <cell r="K233" t="str">
            <v>×</v>
          </cell>
        </row>
        <row r="234">
          <cell r="E234">
            <v>8074</v>
          </cell>
          <cell r="F234" t="str">
            <v>×</v>
          </cell>
          <cell r="G234" t="str">
            <v>×</v>
          </cell>
          <cell r="H234" t="str">
            <v>×</v>
          </cell>
          <cell r="J234" t="str">
            <v>現業職がいないため</v>
          </cell>
          <cell r="K234" t="str">
            <v>×</v>
          </cell>
        </row>
        <row r="235">
          <cell r="E235">
            <v>8080</v>
          </cell>
          <cell r="F235" t="str">
            <v>×</v>
          </cell>
          <cell r="G235" t="str">
            <v>×</v>
          </cell>
          <cell r="H235" t="str">
            <v>×</v>
          </cell>
          <cell r="J235" t="str">
            <v>対象となる職員がいないため</v>
          </cell>
          <cell r="K235" t="str">
            <v>×</v>
          </cell>
        </row>
        <row r="236">
          <cell r="E236">
            <v>8081</v>
          </cell>
          <cell r="F236" t="str">
            <v>×</v>
          </cell>
          <cell r="G236" t="str">
            <v>×</v>
          </cell>
          <cell r="H236" t="str">
            <v>×</v>
          </cell>
          <cell r="J236" t="str">
            <v>現業の職員が少ないため</v>
          </cell>
          <cell r="K236" t="str">
            <v>×</v>
          </cell>
        </row>
        <row r="237">
          <cell r="E237">
            <v>8094</v>
          </cell>
          <cell r="F237" t="str">
            <v>×</v>
          </cell>
          <cell r="G237" t="str">
            <v>×</v>
          </cell>
          <cell r="H237" t="str">
            <v>×</v>
          </cell>
          <cell r="J237" t="str">
            <v>現業職員（組合員）がいないため</v>
          </cell>
          <cell r="K237" t="str">
            <v>×</v>
          </cell>
        </row>
        <row r="238">
          <cell r="E238">
            <v>8095</v>
          </cell>
          <cell r="F238" t="str">
            <v>×</v>
          </cell>
          <cell r="G238" t="str">
            <v>×</v>
          </cell>
          <cell r="H238" t="str">
            <v>×</v>
          </cell>
          <cell r="J238" t="str">
            <v>現業職員がいない為</v>
          </cell>
          <cell r="K238" t="str">
            <v>×</v>
          </cell>
        </row>
        <row r="239">
          <cell r="E239">
            <v>8096</v>
          </cell>
          <cell r="F239" t="str">
            <v>×</v>
          </cell>
          <cell r="G239" t="str">
            <v>×</v>
          </cell>
          <cell r="H239" t="str">
            <v>×</v>
          </cell>
          <cell r="J239" t="str">
            <v>該当職種職員がいないため</v>
          </cell>
          <cell r="K239" t="str">
            <v>×</v>
          </cell>
        </row>
        <row r="240">
          <cell r="E240">
            <v>8111</v>
          </cell>
          <cell r="F240" t="str">
            <v>×</v>
          </cell>
          <cell r="G240" t="str">
            <v>×</v>
          </cell>
          <cell r="H240" t="str">
            <v>×</v>
          </cell>
          <cell r="J240" t="str">
            <v>要求がなかった</v>
          </cell>
          <cell r="K240" t="str">
            <v>×</v>
          </cell>
        </row>
        <row r="241">
          <cell r="E241">
            <v>8124</v>
          </cell>
          <cell r="F241" t="str">
            <v>×</v>
          </cell>
          <cell r="G241" t="str">
            <v>×</v>
          </cell>
          <cell r="H241" t="str">
            <v>×</v>
          </cell>
          <cell r="J241" t="str">
            <v>対象外の為</v>
          </cell>
          <cell r="K241" t="str">
            <v>×</v>
          </cell>
        </row>
        <row r="242">
          <cell r="E242">
            <v>8136</v>
          </cell>
          <cell r="F242" t="str">
            <v>×</v>
          </cell>
          <cell r="G242" t="str">
            <v>○</v>
          </cell>
          <cell r="H242" t="str">
            <v>×</v>
          </cell>
          <cell r="J242" t="str">
            <v>業務多忙により交渉を行わなかった。</v>
          </cell>
          <cell r="K242" t="str">
            <v>×</v>
          </cell>
        </row>
        <row r="243">
          <cell r="E243">
            <v>9001</v>
          </cell>
          <cell r="F243" t="str">
            <v>○</v>
          </cell>
          <cell r="G243" t="str">
            <v>○</v>
          </cell>
          <cell r="H243" t="str">
            <v>○</v>
          </cell>
          <cell r="I243" t="str">
            <v>○</v>
          </cell>
          <cell r="J243" t="str">
            <v>各支部、分会で所属長へ要求書を提出し、所属長交渉を実施しているため。また６月１６日にはビラ配布等の行動は行っています。</v>
          </cell>
          <cell r="K243" t="str">
            <v>○</v>
          </cell>
          <cell r="L243" t="str">
            <v>③第２次闘争で初めて提出</v>
          </cell>
          <cell r="M243">
            <v>45174</v>
          </cell>
          <cell r="N243" t="str">
            <v>○</v>
          </cell>
          <cell r="O243" t="str">
            <v>○</v>
          </cell>
          <cell r="Q243" t="str">
            <v>○</v>
          </cell>
          <cell r="R243" t="str">
            <v>１０月５日,６日,１２日,１３日,１６日,１８日</v>
          </cell>
          <cell r="T243" t="str">
            <v>〇</v>
          </cell>
          <cell r="U243" t="str">
            <v>○</v>
          </cell>
          <cell r="W243" t="str">
            <v>○</v>
          </cell>
        </row>
        <row r="244">
          <cell r="E244">
            <v>9002</v>
          </cell>
          <cell r="F244" t="str">
            <v>○</v>
          </cell>
          <cell r="G244" t="str">
            <v>○</v>
          </cell>
          <cell r="H244" t="str">
            <v>○</v>
          </cell>
          <cell r="I244" t="str">
            <v>○</v>
          </cell>
          <cell r="K244" t="str">
            <v>○</v>
          </cell>
          <cell r="L244" t="str">
            <v>②第１次闘争で提出済の要求書に、第２次闘争で要求書を提出</v>
          </cell>
          <cell r="M244">
            <v>45174</v>
          </cell>
          <cell r="N244" t="str">
            <v>○</v>
          </cell>
          <cell r="O244" t="str">
            <v>○</v>
          </cell>
          <cell r="Q244" t="str">
            <v>○</v>
          </cell>
          <cell r="R244" t="str">
            <v>9月26日　10月16日</v>
          </cell>
          <cell r="T244" t="str">
            <v>〇</v>
          </cell>
          <cell r="U244" t="str">
            <v>○</v>
          </cell>
          <cell r="W244" t="str">
            <v>○</v>
          </cell>
        </row>
        <row r="245">
          <cell r="E245">
            <v>9003</v>
          </cell>
          <cell r="F245" t="str">
            <v>○</v>
          </cell>
          <cell r="G245" t="str">
            <v>×</v>
          </cell>
          <cell r="H245" t="str">
            <v>×</v>
          </cell>
          <cell r="J245" t="str">
            <v>同時期に人員要求に取り組んでいたため</v>
          </cell>
          <cell r="K245" t="str">
            <v>○</v>
          </cell>
          <cell r="L245" t="str">
            <v>③第２次闘争で初めて提出</v>
          </cell>
          <cell r="M245">
            <v>45170</v>
          </cell>
          <cell r="N245" t="str">
            <v>○</v>
          </cell>
          <cell r="O245" t="str">
            <v>○</v>
          </cell>
          <cell r="Q245" t="str">
            <v>○</v>
          </cell>
          <cell r="R245">
            <v>45210</v>
          </cell>
          <cell r="T245" t="str">
            <v>〇</v>
          </cell>
          <cell r="U245" t="str">
            <v>○</v>
          </cell>
          <cell r="W245" t="str">
            <v>×</v>
          </cell>
        </row>
        <row r="246">
          <cell r="E246">
            <v>9004</v>
          </cell>
          <cell r="F246" t="str">
            <v>○</v>
          </cell>
          <cell r="G246" t="str">
            <v>×</v>
          </cell>
          <cell r="H246" t="str">
            <v>×</v>
          </cell>
          <cell r="J246" t="str">
            <v>例年、第二次闘争に向けて準備を進めるため</v>
          </cell>
          <cell r="K246" t="str">
            <v>○</v>
          </cell>
          <cell r="L246" t="str">
            <v>③第２次闘争で初めて提出</v>
          </cell>
          <cell r="M246" t="str">
            <v>8/31各部会要求書提出　9/5現業・公企統一闘争要求書提出</v>
          </cell>
          <cell r="N246" t="str">
            <v>○</v>
          </cell>
          <cell r="O246" t="str">
            <v>○</v>
          </cell>
          <cell r="Q246" t="str">
            <v>○</v>
          </cell>
          <cell r="R246" t="str">
            <v>10/12現業　10/4清掃　10/3保育所給食　10/10管理士　10/17水道</v>
          </cell>
          <cell r="T246" t="str">
            <v>〇</v>
          </cell>
          <cell r="U246" t="str">
            <v>×</v>
          </cell>
          <cell r="V246" t="str">
            <v>継続協議のため</v>
          </cell>
          <cell r="W246" t="str">
            <v>○</v>
          </cell>
        </row>
        <row r="247">
          <cell r="E247">
            <v>9005</v>
          </cell>
          <cell r="F247" t="str">
            <v>○</v>
          </cell>
          <cell r="G247" t="str">
            <v>×</v>
          </cell>
          <cell r="H247" t="str">
            <v>×</v>
          </cell>
          <cell r="J247" t="str">
            <v>現業評議会が活動を休眠し、市職労の活動に含めることとなったため</v>
          </cell>
          <cell r="K247" t="str">
            <v>○</v>
          </cell>
          <cell r="L247" t="str">
            <v>④その他の闘争で課題を盛り込み提出</v>
          </cell>
          <cell r="M247">
            <v>45203</v>
          </cell>
          <cell r="N247" t="str">
            <v>○</v>
          </cell>
          <cell r="O247" t="str">
            <v>○</v>
          </cell>
          <cell r="Q247" t="str">
            <v>○</v>
          </cell>
          <cell r="R247">
            <v>45218</v>
          </cell>
          <cell r="T247" t="str">
            <v>〇</v>
          </cell>
          <cell r="U247" t="str">
            <v>○</v>
          </cell>
          <cell r="W247" t="str">
            <v>×</v>
          </cell>
        </row>
        <row r="248">
          <cell r="E248">
            <v>9006</v>
          </cell>
          <cell r="F248" t="str">
            <v>○</v>
          </cell>
          <cell r="G248" t="str">
            <v>○</v>
          </cell>
          <cell r="H248" t="str">
            <v>○</v>
          </cell>
          <cell r="I248" t="str">
            <v>×</v>
          </cell>
          <cell r="J248" t="str">
            <v>2023春闘要求でも人員要求書の提出、交渉を実施しており、一時闘争における要求書に対する回答も春闘同様の内容であったこと。また、交渉にむけて組合側の日程調整が困難であったため交渉は実施せず、二次闘争期にむけて準備を進めることとした。</v>
          </cell>
          <cell r="K248" t="str">
            <v>○</v>
          </cell>
          <cell r="L248" t="str">
            <v>②第１次闘争で提出済の要求書に、第２次闘争で要求書を提出</v>
          </cell>
          <cell r="M248">
            <v>45174</v>
          </cell>
          <cell r="N248" t="str">
            <v>○</v>
          </cell>
          <cell r="O248" t="str">
            <v>○</v>
          </cell>
          <cell r="Q248" t="str">
            <v>○</v>
          </cell>
          <cell r="R248">
            <v>45224</v>
          </cell>
          <cell r="T248" t="str">
            <v>〇</v>
          </cell>
          <cell r="U248" t="str">
            <v>○</v>
          </cell>
          <cell r="W248" t="str">
            <v>○</v>
          </cell>
        </row>
        <row r="249">
          <cell r="E249">
            <v>9008</v>
          </cell>
          <cell r="F249" t="str">
            <v>○</v>
          </cell>
          <cell r="G249" t="str">
            <v>○</v>
          </cell>
          <cell r="H249" t="str">
            <v>×</v>
          </cell>
          <cell r="J249" t="str">
            <v>例年とおり</v>
          </cell>
          <cell r="K249" t="str">
            <v>○</v>
          </cell>
          <cell r="L249" t="str">
            <v>③第２次闘争で初めて提出</v>
          </cell>
          <cell r="M249">
            <v>45174</v>
          </cell>
          <cell r="N249" t="str">
            <v>○</v>
          </cell>
          <cell r="O249" t="str">
            <v>○</v>
          </cell>
          <cell r="Q249" t="str">
            <v>○</v>
          </cell>
          <cell r="S249" t="str">
            <v>確定期に併せて交渉を行うため</v>
          </cell>
          <cell r="T249" t="str">
            <v>〇</v>
          </cell>
          <cell r="U249" t="str">
            <v>交渉未実施</v>
          </cell>
          <cell r="W249" t="str">
            <v>○</v>
          </cell>
        </row>
        <row r="250">
          <cell r="E250">
            <v>9011</v>
          </cell>
          <cell r="F250" t="str">
            <v>○</v>
          </cell>
          <cell r="G250" t="str">
            <v>○</v>
          </cell>
          <cell r="H250" t="str">
            <v>×</v>
          </cell>
          <cell r="J250" t="str">
            <v>準備が間に合わなかったため。</v>
          </cell>
          <cell r="K250" t="str">
            <v>○</v>
          </cell>
          <cell r="L250" t="str">
            <v>③第２次闘争で初めて提出</v>
          </cell>
          <cell r="M250">
            <v>45174</v>
          </cell>
          <cell r="N250" t="str">
            <v>×</v>
          </cell>
          <cell r="O250" t="str">
            <v>○</v>
          </cell>
          <cell r="Q250" t="str">
            <v>○</v>
          </cell>
          <cell r="R250">
            <v>45215</v>
          </cell>
          <cell r="T250" t="str">
            <v>〇</v>
          </cell>
          <cell r="U250" t="str">
            <v>×</v>
          </cell>
          <cell r="V250" t="str">
            <v>特に書面化する事がなかったため。</v>
          </cell>
          <cell r="W250" t="str">
            <v>○</v>
          </cell>
        </row>
        <row r="251">
          <cell r="E251">
            <v>9014</v>
          </cell>
          <cell r="F251" t="str">
            <v>○</v>
          </cell>
          <cell r="G251" t="str">
            <v>×</v>
          </cell>
          <cell r="H251" t="str">
            <v>×</v>
          </cell>
          <cell r="J251" t="str">
            <v>確定期の前段に集中して行うため</v>
          </cell>
          <cell r="K251" t="str">
            <v>○</v>
          </cell>
          <cell r="L251" t="str">
            <v>③第２次闘争で初めて提出</v>
          </cell>
          <cell r="M251">
            <v>45174</v>
          </cell>
          <cell r="N251" t="str">
            <v>○</v>
          </cell>
          <cell r="O251" t="str">
            <v>○</v>
          </cell>
          <cell r="Q251" t="str">
            <v>○</v>
          </cell>
          <cell r="R251">
            <v>45217</v>
          </cell>
          <cell r="T251" t="str">
            <v>〇</v>
          </cell>
          <cell r="U251" t="str">
            <v>○</v>
          </cell>
          <cell r="W251" t="str">
            <v>○</v>
          </cell>
        </row>
        <row r="252">
          <cell r="E252">
            <v>9015</v>
          </cell>
          <cell r="F252" t="str">
            <v>○</v>
          </cell>
          <cell r="G252" t="str">
            <v>×</v>
          </cell>
          <cell r="H252" t="str">
            <v>○</v>
          </cell>
          <cell r="I252" t="str">
            <v>○</v>
          </cell>
          <cell r="J252" t="str">
            <v>2月10日に人員の要求書を提出している。</v>
          </cell>
          <cell r="K252" t="str">
            <v>○</v>
          </cell>
          <cell r="L252" t="str">
            <v>④その他の闘争で課題を盛り込み提出</v>
          </cell>
          <cell r="M252" t="str">
            <v>2月10 ・ 9月5日</v>
          </cell>
          <cell r="N252" t="str">
            <v>×</v>
          </cell>
          <cell r="O252" t="str">
            <v>○</v>
          </cell>
          <cell r="Q252" t="str">
            <v>○</v>
          </cell>
          <cell r="R252">
            <v>45216</v>
          </cell>
          <cell r="T252" t="str">
            <v>〇</v>
          </cell>
          <cell r="U252" t="str">
            <v>○</v>
          </cell>
          <cell r="W252" t="str">
            <v>○</v>
          </cell>
        </row>
        <row r="253">
          <cell r="E253">
            <v>9018</v>
          </cell>
          <cell r="F253" t="str">
            <v>×</v>
          </cell>
          <cell r="G253" t="str">
            <v>×</v>
          </cell>
          <cell r="H253" t="str">
            <v>×</v>
          </cell>
          <cell r="J253" t="str">
            <v>第2次闘争で取り組みをする為</v>
          </cell>
          <cell r="K253" t="str">
            <v>○</v>
          </cell>
          <cell r="L253" t="str">
            <v>③第２次闘争で初めて提出</v>
          </cell>
          <cell r="M253">
            <v>45177</v>
          </cell>
          <cell r="N253" t="str">
            <v>○</v>
          </cell>
          <cell r="O253" t="str">
            <v>○</v>
          </cell>
          <cell r="Q253" t="str">
            <v>○</v>
          </cell>
          <cell r="R253">
            <v>45177</v>
          </cell>
          <cell r="T253" t="str">
            <v>〇</v>
          </cell>
          <cell r="U253" t="str">
            <v>×</v>
          </cell>
          <cell r="V253" t="str">
            <v>組合側から求めていない</v>
          </cell>
          <cell r="W253" t="str">
            <v>○</v>
          </cell>
        </row>
        <row r="254">
          <cell r="E254">
            <v>9025</v>
          </cell>
          <cell r="F254" t="str">
            <v>○</v>
          </cell>
          <cell r="G254" t="str">
            <v>○</v>
          </cell>
          <cell r="H254" t="str">
            <v>×</v>
          </cell>
          <cell r="J254" t="str">
            <v>現在。魚沼市では現業職員の新規採用が20年以上ないなか、当局は現業職の縮小という考えで進めています。
組合としても現業職員の必要性は訴えていますが、当局は正規職員でなくても業務が回っているだめ、この考えを変えることはありません。
この状況を打開したいのですが、そもそも現業職員として正規職員の業務レベルは会計年度任用職員とさほど変わらず、正規職員でなくてはならない理由がつくれないのが現状であり、また、現業組合員から組合活動の協力を求めても受け入れてもらえず、現在は基調である私が一人で活動を行っているため、第一次闘争まで取り組める余裕もなく、正規職員の必要性を訴える術もないのが現状となっています。</v>
          </cell>
          <cell r="K254" t="str">
            <v>○</v>
          </cell>
          <cell r="L254" t="str">
            <v>③第２次闘争で初めて提出</v>
          </cell>
          <cell r="M254">
            <v>45174</v>
          </cell>
          <cell r="N254" t="str">
            <v>×</v>
          </cell>
          <cell r="O254" t="str">
            <v>○</v>
          </cell>
          <cell r="Q254" t="str">
            <v>○</v>
          </cell>
          <cell r="R254">
            <v>45211</v>
          </cell>
          <cell r="T254" t="str">
            <v>×</v>
          </cell>
          <cell r="U254" t="str">
            <v>○</v>
          </cell>
          <cell r="W254" t="str">
            <v>○</v>
          </cell>
        </row>
        <row r="255">
          <cell r="E255">
            <v>9058</v>
          </cell>
          <cell r="F255" t="str">
            <v>×</v>
          </cell>
          <cell r="G255" t="str">
            <v>×</v>
          </cell>
          <cell r="H255" t="str">
            <v>×</v>
          </cell>
          <cell r="J255" t="str">
            <v>例年行っていなかった</v>
          </cell>
          <cell r="K255" t="str">
            <v>○</v>
          </cell>
          <cell r="L255" t="str">
            <v>③第２次闘争で初めて提出</v>
          </cell>
          <cell r="M255">
            <v>45176</v>
          </cell>
          <cell r="N255" t="str">
            <v>○</v>
          </cell>
          <cell r="O255" t="str">
            <v>○</v>
          </cell>
          <cell r="Q255" t="str">
            <v>○</v>
          </cell>
          <cell r="R255">
            <v>45194</v>
          </cell>
          <cell r="T255" t="str">
            <v>〇</v>
          </cell>
          <cell r="U255" t="str">
            <v>×</v>
          </cell>
          <cell r="V255" t="str">
            <v>回答書をもらうにとどまった</v>
          </cell>
          <cell r="W255" t="str">
            <v>○</v>
          </cell>
        </row>
        <row r="256">
          <cell r="E256">
            <v>9059</v>
          </cell>
          <cell r="F256" t="str">
            <v>○</v>
          </cell>
          <cell r="G256" t="str">
            <v>○</v>
          </cell>
          <cell r="H256" t="str">
            <v>×</v>
          </cell>
          <cell r="J256" t="str">
            <v>組合の闘争方針として、1次闘争の取り組みを議決しなかったため</v>
          </cell>
          <cell r="K256" t="str">
            <v>○</v>
          </cell>
          <cell r="L256" t="str">
            <v>③第２次闘争で初めて提出</v>
          </cell>
          <cell r="M256">
            <v>45197</v>
          </cell>
          <cell r="N256" t="str">
            <v>○</v>
          </cell>
          <cell r="O256" t="str">
            <v>○</v>
          </cell>
          <cell r="Q256" t="str">
            <v>○</v>
          </cell>
          <cell r="R256">
            <v>45226</v>
          </cell>
          <cell r="T256" t="str">
            <v>〇</v>
          </cell>
          <cell r="U256" t="str">
            <v>×</v>
          </cell>
          <cell r="V256" t="str">
            <v>未だ妥結に至ってないため</v>
          </cell>
          <cell r="W256" t="str">
            <v>○</v>
          </cell>
        </row>
        <row r="257">
          <cell r="E257">
            <v>9083</v>
          </cell>
          <cell r="F257" t="str">
            <v>○</v>
          </cell>
          <cell r="G257" t="str">
            <v>○</v>
          </cell>
          <cell r="H257" t="str">
            <v>×</v>
          </cell>
          <cell r="J257" t="str">
            <v>確定期に独自要求事項とともに行うため</v>
          </cell>
          <cell r="K257" t="str">
            <v>○</v>
          </cell>
          <cell r="L257" t="str">
            <v>③第２次闘争で初めて提出</v>
          </cell>
          <cell r="M257">
            <v>45217</v>
          </cell>
          <cell r="N257" t="str">
            <v>○</v>
          </cell>
          <cell r="O257" t="str">
            <v>○</v>
          </cell>
          <cell r="Q257" t="str">
            <v>○</v>
          </cell>
          <cell r="S257" t="str">
            <v>確定期に行うため</v>
          </cell>
          <cell r="T257" t="str">
            <v>不明</v>
          </cell>
          <cell r="U257" t="str">
            <v>交渉未実施</v>
          </cell>
          <cell r="W257" t="str">
            <v>○</v>
          </cell>
        </row>
        <row r="258">
          <cell r="E258">
            <v>9108</v>
          </cell>
          <cell r="F258" t="str">
            <v>×</v>
          </cell>
          <cell r="G258" t="str">
            <v>×</v>
          </cell>
          <cell r="H258" t="str">
            <v>○</v>
          </cell>
          <cell r="I258" t="str">
            <v>×</v>
          </cell>
          <cell r="J258" t="str">
            <v>例年しないから</v>
          </cell>
          <cell r="K258" t="str">
            <v>×</v>
          </cell>
        </row>
        <row r="259">
          <cell r="E259">
            <v>10002</v>
          </cell>
          <cell r="F259" t="str">
            <v>×</v>
          </cell>
          <cell r="G259" t="str">
            <v>×</v>
          </cell>
          <cell r="H259" t="str">
            <v>×</v>
          </cell>
          <cell r="J259" t="str">
            <v>特になし</v>
          </cell>
          <cell r="K259" t="str">
            <v>○</v>
          </cell>
          <cell r="L259" t="str">
            <v>③第２次闘争で初めて提出</v>
          </cell>
          <cell r="M259">
            <v>45223</v>
          </cell>
          <cell r="N259" t="str">
            <v>×</v>
          </cell>
          <cell r="O259" t="str">
            <v>○</v>
          </cell>
          <cell r="Q259" t="str">
            <v>○</v>
          </cell>
          <cell r="R259">
            <v>45252</v>
          </cell>
          <cell r="T259" t="str">
            <v>〇</v>
          </cell>
          <cell r="U259" t="str">
            <v>○</v>
          </cell>
          <cell r="W259" t="str">
            <v>×</v>
          </cell>
        </row>
        <row r="260">
          <cell r="E260">
            <v>10005</v>
          </cell>
          <cell r="F260" t="str">
            <v>×</v>
          </cell>
          <cell r="G260" t="str">
            <v>×</v>
          </cell>
          <cell r="H260" t="str">
            <v>×</v>
          </cell>
          <cell r="J260" t="str">
            <v>２次闘争にて要求するため</v>
          </cell>
          <cell r="K260" t="str">
            <v>○</v>
          </cell>
          <cell r="L260" t="str">
            <v>③第２次闘争で初めて提出</v>
          </cell>
          <cell r="M260">
            <v>45240</v>
          </cell>
          <cell r="N260" t="str">
            <v>○</v>
          </cell>
          <cell r="O260" t="str">
            <v>×</v>
          </cell>
          <cell r="Q260" t="str">
            <v>○</v>
          </cell>
          <cell r="R260">
            <v>45240</v>
          </cell>
          <cell r="T260" t="str">
            <v>〇</v>
          </cell>
          <cell r="U260" t="str">
            <v>交渉未実施</v>
          </cell>
          <cell r="W260" t="str">
            <v>○</v>
          </cell>
        </row>
        <row r="261">
          <cell r="E261">
            <v>10006</v>
          </cell>
          <cell r="F261" t="str">
            <v>○</v>
          </cell>
          <cell r="G261" t="str">
            <v>○</v>
          </cell>
          <cell r="H261" t="str">
            <v>×</v>
          </cell>
          <cell r="J261" t="str">
            <v>第二次闘争において集約している</v>
          </cell>
          <cell r="K261" t="str">
            <v>○</v>
          </cell>
          <cell r="L261" t="str">
            <v>③第２次闘争で初めて提出</v>
          </cell>
          <cell r="M261">
            <v>45231</v>
          </cell>
          <cell r="N261" t="str">
            <v>×</v>
          </cell>
          <cell r="O261" t="str">
            <v>○</v>
          </cell>
          <cell r="Q261" t="str">
            <v>○</v>
          </cell>
          <cell r="S261" t="str">
            <v>現在回答待ち</v>
          </cell>
          <cell r="T261" t="str">
            <v>〇</v>
          </cell>
          <cell r="U261" t="str">
            <v>交渉未実施</v>
          </cell>
          <cell r="W261" t="str">
            <v>×</v>
          </cell>
        </row>
        <row r="262">
          <cell r="E262">
            <v>10009</v>
          </cell>
          <cell r="F262" t="str">
            <v>○</v>
          </cell>
          <cell r="G262" t="str">
            <v>○</v>
          </cell>
          <cell r="H262" t="str">
            <v>○</v>
          </cell>
          <cell r="I262" t="str">
            <v>○</v>
          </cell>
          <cell r="J262" t="str">
            <v>親組と一緒に提出するため</v>
          </cell>
          <cell r="K262" t="str">
            <v>○</v>
          </cell>
          <cell r="L262" t="str">
            <v>③第２次闘争で初めて提出</v>
          </cell>
          <cell r="M262">
            <v>45230</v>
          </cell>
          <cell r="N262" t="str">
            <v>×</v>
          </cell>
          <cell r="O262" t="str">
            <v>×</v>
          </cell>
          <cell r="Q262" t="str">
            <v>○</v>
          </cell>
          <cell r="R262">
            <v>45236</v>
          </cell>
          <cell r="T262" t="str">
            <v>〇</v>
          </cell>
          <cell r="U262" t="str">
            <v>×</v>
          </cell>
          <cell r="V262" t="str">
            <v>当局側が締結（書面化）を拒否した</v>
          </cell>
          <cell r="W262" t="str">
            <v>×</v>
          </cell>
        </row>
        <row r="263">
          <cell r="E263">
            <v>10011</v>
          </cell>
          <cell r="F263" t="str">
            <v>○</v>
          </cell>
          <cell r="G263" t="str">
            <v>○</v>
          </cell>
          <cell r="H263" t="str">
            <v>×</v>
          </cell>
          <cell r="J263" t="str">
            <v>要求書の提出方法について検討中だったため</v>
          </cell>
          <cell r="K263" t="str">
            <v>○</v>
          </cell>
          <cell r="L263" t="str">
            <v>③第２次闘争で初めて提出</v>
          </cell>
          <cell r="M263">
            <v>45211</v>
          </cell>
          <cell r="N263" t="str">
            <v>○</v>
          </cell>
          <cell r="O263" t="str">
            <v>○</v>
          </cell>
          <cell r="Q263" t="str">
            <v>○</v>
          </cell>
          <cell r="R263" t="str">
            <v>10月12日　10月19日</v>
          </cell>
          <cell r="T263" t="str">
            <v>〇</v>
          </cell>
          <cell r="U263" t="str">
            <v>交渉未実施</v>
          </cell>
          <cell r="W263" t="str">
            <v>×</v>
          </cell>
        </row>
        <row r="264">
          <cell r="E264">
            <v>10012</v>
          </cell>
          <cell r="F264" t="str">
            <v>○</v>
          </cell>
          <cell r="G264" t="str">
            <v>○</v>
          </cell>
          <cell r="H264" t="str">
            <v>×</v>
          </cell>
          <cell r="J264" t="str">
            <v>組織内での問題で準備が不足だったため</v>
          </cell>
          <cell r="K264" t="str">
            <v>○</v>
          </cell>
          <cell r="L264" t="str">
            <v>③第２次闘争で初めて提出</v>
          </cell>
          <cell r="M264">
            <v>45214</v>
          </cell>
          <cell r="N264" t="str">
            <v>○</v>
          </cell>
          <cell r="O264" t="str">
            <v>○</v>
          </cell>
          <cell r="Q264" t="str">
            <v>○</v>
          </cell>
          <cell r="R264">
            <v>45245</v>
          </cell>
          <cell r="T264" t="str">
            <v>〇</v>
          </cell>
          <cell r="U264" t="str">
            <v>交渉未実施</v>
          </cell>
          <cell r="W264" t="str">
            <v>×</v>
          </cell>
        </row>
        <row r="265">
          <cell r="E265">
            <v>10013</v>
          </cell>
          <cell r="F265" t="str">
            <v>○</v>
          </cell>
          <cell r="G265" t="str">
            <v>○</v>
          </cell>
          <cell r="H265" t="str">
            <v>×</v>
          </cell>
          <cell r="J265" t="str">
            <v>新しい要求などがなかった為、現業公企統一闘争10月の分で対応した。</v>
          </cell>
          <cell r="K265" t="str">
            <v>○</v>
          </cell>
          <cell r="L265" t="str">
            <v>③第２次闘争で初めて提出</v>
          </cell>
          <cell r="M265" t="str">
            <v>市長宛10月11日、教育長10月18日</v>
          </cell>
          <cell r="N265" t="str">
            <v>×</v>
          </cell>
          <cell r="O265" t="str">
            <v>○</v>
          </cell>
          <cell r="Q265" t="str">
            <v>○</v>
          </cell>
          <cell r="R265" t="str">
            <v>市長10月11日、教育長10月18日</v>
          </cell>
          <cell r="T265" t="str">
            <v>〇</v>
          </cell>
          <cell r="U265" t="str">
            <v>×</v>
          </cell>
          <cell r="V265" t="str">
            <v>組合側から求めていない</v>
          </cell>
          <cell r="W265" t="str">
            <v>×</v>
          </cell>
        </row>
        <row r="266">
          <cell r="E266">
            <v>10015</v>
          </cell>
          <cell r="F266" t="str">
            <v>○</v>
          </cell>
          <cell r="G266" t="str">
            <v>○</v>
          </cell>
          <cell r="H266" t="str">
            <v>○</v>
          </cell>
          <cell r="I266" t="str">
            <v>○</v>
          </cell>
          <cell r="J266" t="str">
            <v>親組（高崎市職労）で取り組みのため</v>
          </cell>
          <cell r="K266" t="str">
            <v>○</v>
          </cell>
          <cell r="L266" t="str">
            <v>③第２次闘争で初めて提出</v>
          </cell>
          <cell r="M266">
            <v>45225</v>
          </cell>
          <cell r="N266" t="str">
            <v>×</v>
          </cell>
          <cell r="O266" t="str">
            <v>○</v>
          </cell>
          <cell r="Q266" t="str">
            <v>○</v>
          </cell>
          <cell r="S266" t="str">
            <v>今後、交渉を行う予定</v>
          </cell>
          <cell r="T266" t="str">
            <v>〇</v>
          </cell>
          <cell r="U266" t="str">
            <v>交渉未実施</v>
          </cell>
          <cell r="W266" t="str">
            <v>×</v>
          </cell>
        </row>
        <row r="267">
          <cell r="E267">
            <v>10032</v>
          </cell>
          <cell r="F267" t="str">
            <v>×</v>
          </cell>
          <cell r="G267" t="str">
            <v>×</v>
          </cell>
          <cell r="H267" t="str">
            <v>×</v>
          </cell>
          <cell r="J267" t="str">
            <v>現業職員が１人のみで組織化されていないため</v>
          </cell>
          <cell r="K267" t="str">
            <v>○</v>
          </cell>
          <cell r="L267" t="str">
            <v>③第２次闘争で初めて提出</v>
          </cell>
          <cell r="M267">
            <v>45250</v>
          </cell>
          <cell r="N267" t="str">
            <v>×</v>
          </cell>
          <cell r="O267" t="str">
            <v>×</v>
          </cell>
          <cell r="Q267" t="str">
            <v>○</v>
          </cell>
          <cell r="R267">
            <v>45250</v>
          </cell>
          <cell r="T267" t="str">
            <v>〇</v>
          </cell>
          <cell r="U267" t="str">
            <v>○</v>
          </cell>
          <cell r="W267" t="str">
            <v>×</v>
          </cell>
        </row>
        <row r="268">
          <cell r="E268">
            <v>10042</v>
          </cell>
          <cell r="F268" t="str">
            <v>○</v>
          </cell>
          <cell r="G268" t="str">
            <v>×</v>
          </cell>
          <cell r="H268" t="str">
            <v>×</v>
          </cell>
          <cell r="J268" t="str">
            <v>確定期に基本組織と合同で要求・交渉を行うため</v>
          </cell>
          <cell r="K268" t="str">
            <v>○</v>
          </cell>
          <cell r="L268" t="str">
            <v>④その他の闘争で課題を盛り込み提出</v>
          </cell>
          <cell r="M268">
            <v>45232</v>
          </cell>
          <cell r="N268" t="str">
            <v>○</v>
          </cell>
          <cell r="O268" t="str">
            <v>○</v>
          </cell>
          <cell r="Q268" t="str">
            <v>○</v>
          </cell>
          <cell r="R268">
            <v>45232</v>
          </cell>
          <cell r="T268" t="str">
            <v>〇</v>
          </cell>
          <cell r="U268" t="str">
            <v>×</v>
          </cell>
          <cell r="V268" t="str">
            <v>当局側が締結（書面化）を拒否した</v>
          </cell>
          <cell r="W268" t="str">
            <v>×</v>
          </cell>
        </row>
        <row r="269">
          <cell r="E269">
            <v>10044</v>
          </cell>
          <cell r="F269" t="str">
            <v>×</v>
          </cell>
          <cell r="G269" t="str">
            <v>×</v>
          </cell>
          <cell r="H269" t="str">
            <v>×</v>
          </cell>
          <cell r="J269" t="str">
            <v>賃金確定闘争時に現業職要求も盛り込んだ要求書を提出するため。</v>
          </cell>
          <cell r="K269" t="str">
            <v>○</v>
          </cell>
          <cell r="L269" t="str">
            <v>③第２次闘争で初めて提出</v>
          </cell>
          <cell r="M269">
            <v>45229</v>
          </cell>
          <cell r="N269" t="str">
            <v>○</v>
          </cell>
          <cell r="O269" t="str">
            <v>○</v>
          </cell>
          <cell r="Q269" t="str">
            <v>○</v>
          </cell>
          <cell r="R269" t="str">
            <v>11月8日に確定闘争　中間交渉を実施した。</v>
          </cell>
          <cell r="T269" t="str">
            <v>〇</v>
          </cell>
          <cell r="U269" t="str">
            <v>×</v>
          </cell>
          <cell r="V269" t="str">
            <v>当局側が締結（書面化）を拒否した</v>
          </cell>
          <cell r="W269" t="str">
            <v>○</v>
          </cell>
        </row>
        <row r="270">
          <cell r="E270">
            <v>10055</v>
          </cell>
          <cell r="F270" t="str">
            <v>×</v>
          </cell>
          <cell r="G270" t="str">
            <v>×</v>
          </cell>
          <cell r="H270" t="str">
            <v>×</v>
          </cell>
          <cell r="J270" t="str">
            <v>確定闘争で交渉を行うため</v>
          </cell>
          <cell r="K270" t="str">
            <v>○</v>
          </cell>
          <cell r="L270" t="str">
            <v>③第２次闘争で初めて提出</v>
          </cell>
          <cell r="M270">
            <v>45239</v>
          </cell>
          <cell r="N270" t="str">
            <v>×</v>
          </cell>
          <cell r="O270" t="str">
            <v>×</v>
          </cell>
          <cell r="Q270" t="str">
            <v>○</v>
          </cell>
          <cell r="R270" t="str">
            <v>未定</v>
          </cell>
          <cell r="T270" t="str">
            <v>〇</v>
          </cell>
          <cell r="U270" t="str">
            <v>交渉未実施</v>
          </cell>
          <cell r="W270" t="str">
            <v>×</v>
          </cell>
        </row>
        <row r="271">
          <cell r="E271">
            <v>10059</v>
          </cell>
          <cell r="F271" t="str">
            <v>×</v>
          </cell>
          <cell r="G271" t="str">
            <v>×</v>
          </cell>
          <cell r="H271" t="str">
            <v>×</v>
          </cell>
          <cell r="J271" t="str">
            <v>評議会がないため</v>
          </cell>
          <cell r="K271" t="str">
            <v>×</v>
          </cell>
        </row>
        <row r="272">
          <cell r="E272">
            <v>10063</v>
          </cell>
          <cell r="F272" t="str">
            <v>○</v>
          </cell>
          <cell r="G272" t="str">
            <v>×</v>
          </cell>
          <cell r="H272" t="str">
            <v>×</v>
          </cell>
          <cell r="J272" t="str">
            <v>毎年人員要求はしているが、市の方針は採用しないとのこと。残った職員の処遇を第一に考え、2次のみの闘争に取り組んでいる。</v>
          </cell>
          <cell r="K272" t="str">
            <v>○</v>
          </cell>
          <cell r="L272" t="str">
            <v>③第２次闘争で初めて提出</v>
          </cell>
          <cell r="M272">
            <v>45240</v>
          </cell>
          <cell r="N272" t="str">
            <v>○</v>
          </cell>
          <cell r="O272" t="str">
            <v>○</v>
          </cell>
          <cell r="Q272" t="str">
            <v>○</v>
          </cell>
          <cell r="R272">
            <v>45240</v>
          </cell>
          <cell r="T272" t="str">
            <v>〇</v>
          </cell>
          <cell r="U272" t="str">
            <v>×</v>
          </cell>
          <cell r="V272" t="str">
            <v>組合側から求めていない</v>
          </cell>
          <cell r="W272" t="str">
            <v>○</v>
          </cell>
        </row>
        <row r="273">
          <cell r="E273">
            <v>10065</v>
          </cell>
          <cell r="F273" t="str">
            <v>×</v>
          </cell>
          <cell r="G273" t="str">
            <v>×</v>
          </cell>
          <cell r="H273" t="str">
            <v>○</v>
          </cell>
          <cell r="I273" t="str">
            <v>○</v>
          </cell>
          <cell r="J273" t="str">
            <v>現業と連盟で要求書を提出しているため</v>
          </cell>
          <cell r="K273" t="str">
            <v>×</v>
          </cell>
        </row>
        <row r="274">
          <cell r="E274">
            <v>10066</v>
          </cell>
          <cell r="F274" t="str">
            <v>×</v>
          </cell>
          <cell r="G274" t="str">
            <v>×</v>
          </cell>
          <cell r="H274" t="str">
            <v>×</v>
          </cell>
          <cell r="J274" t="str">
            <v>現業及び公営企業を有していないため</v>
          </cell>
          <cell r="K274" t="str">
            <v>×</v>
          </cell>
        </row>
        <row r="275">
          <cell r="E275">
            <v>10075</v>
          </cell>
          <cell r="F275" t="str">
            <v>○</v>
          </cell>
          <cell r="G275" t="str">
            <v>×</v>
          </cell>
          <cell r="H275" t="str">
            <v>×</v>
          </cell>
          <cell r="J275" t="str">
            <v>基本組織と一緒に秋闘として取り組むため</v>
          </cell>
          <cell r="K275" t="str">
            <v>○</v>
          </cell>
          <cell r="L275" t="str">
            <v>③第２次闘争で初めて提出</v>
          </cell>
          <cell r="M275">
            <v>45225</v>
          </cell>
          <cell r="N275" t="str">
            <v>○</v>
          </cell>
          <cell r="O275" t="str">
            <v>○</v>
          </cell>
          <cell r="Q275" t="str">
            <v>○</v>
          </cell>
          <cell r="R275">
            <v>45250</v>
          </cell>
          <cell r="T275" t="str">
            <v>〇</v>
          </cell>
          <cell r="U275" t="str">
            <v>交渉未実施</v>
          </cell>
          <cell r="W275" t="str">
            <v>×</v>
          </cell>
        </row>
        <row r="276">
          <cell r="E276">
            <v>11001</v>
          </cell>
          <cell r="F276" t="str">
            <v>○</v>
          </cell>
          <cell r="H276" t="str">
            <v>○</v>
          </cell>
          <cell r="I276" t="str">
            <v>○</v>
          </cell>
          <cell r="K276" t="str">
            <v>○</v>
          </cell>
          <cell r="M276">
            <v>45224</v>
          </cell>
          <cell r="O276" t="str">
            <v>○</v>
          </cell>
          <cell r="Q276" t="str">
            <v>○</v>
          </cell>
          <cell r="R276">
            <v>45237</v>
          </cell>
          <cell r="T276" t="str">
            <v>○</v>
          </cell>
        </row>
        <row r="277">
          <cell r="E277">
            <v>11002</v>
          </cell>
          <cell r="F277" t="str">
            <v>○</v>
          </cell>
          <cell r="H277" t="str">
            <v>○</v>
          </cell>
          <cell r="I277" t="str">
            <v>○</v>
          </cell>
          <cell r="K277" t="str">
            <v>○</v>
          </cell>
          <cell r="M277">
            <v>45216</v>
          </cell>
          <cell r="O277" t="str">
            <v>○</v>
          </cell>
          <cell r="Q277" t="str">
            <v>○</v>
          </cell>
          <cell r="R277">
            <v>45232</v>
          </cell>
          <cell r="T277" t="str">
            <v>○</v>
          </cell>
        </row>
        <row r="278">
          <cell r="E278">
            <v>11004</v>
          </cell>
          <cell r="F278" t="str">
            <v>○</v>
          </cell>
          <cell r="H278" t="str">
            <v>○</v>
          </cell>
          <cell r="I278" t="str">
            <v>○</v>
          </cell>
          <cell r="K278" t="str">
            <v>○</v>
          </cell>
          <cell r="M278">
            <v>45226</v>
          </cell>
          <cell r="O278" t="str">
            <v>○</v>
          </cell>
          <cell r="T278" t="str">
            <v>○</v>
          </cell>
        </row>
        <row r="279">
          <cell r="E279">
            <v>11006</v>
          </cell>
          <cell r="F279" t="str">
            <v>○</v>
          </cell>
          <cell r="H279" t="str">
            <v>○</v>
          </cell>
          <cell r="I279" t="str">
            <v>○</v>
          </cell>
          <cell r="K279" t="str">
            <v>○</v>
          </cell>
          <cell r="M279">
            <v>45246</v>
          </cell>
          <cell r="O279" t="str">
            <v>○</v>
          </cell>
          <cell r="T279" t="str">
            <v>○</v>
          </cell>
        </row>
        <row r="280">
          <cell r="E280">
            <v>11007</v>
          </cell>
          <cell r="H280" t="str">
            <v/>
          </cell>
          <cell r="I280" t="str">
            <v/>
          </cell>
          <cell r="K280" t="str">
            <v>○</v>
          </cell>
          <cell r="M280" t="str">
            <v>11月上旬</v>
          </cell>
        </row>
        <row r="281">
          <cell r="E281">
            <v>11008</v>
          </cell>
          <cell r="F281" t="str">
            <v>○</v>
          </cell>
          <cell r="H281" t="str">
            <v>○</v>
          </cell>
          <cell r="I281" t="str">
            <v>○</v>
          </cell>
          <cell r="K281" t="str">
            <v>○</v>
          </cell>
          <cell r="M281">
            <v>45244</v>
          </cell>
          <cell r="O281" t="str">
            <v>○</v>
          </cell>
          <cell r="T281" t="str">
            <v>○</v>
          </cell>
        </row>
        <row r="282">
          <cell r="E282">
            <v>11009</v>
          </cell>
          <cell r="F282" t="str">
            <v>○</v>
          </cell>
          <cell r="H282" t="str">
            <v>○</v>
          </cell>
          <cell r="I282" t="str">
            <v>○</v>
          </cell>
          <cell r="K282" t="str">
            <v>○</v>
          </cell>
          <cell r="M282">
            <v>45212</v>
          </cell>
          <cell r="O282" t="str">
            <v>○</v>
          </cell>
          <cell r="Q282" t="str">
            <v>○</v>
          </cell>
          <cell r="R282" t="str">
            <v>11月上旬</v>
          </cell>
          <cell r="T282" t="str">
            <v>○</v>
          </cell>
        </row>
        <row r="283">
          <cell r="E283">
            <v>11010</v>
          </cell>
          <cell r="F283" t="str">
            <v>○</v>
          </cell>
          <cell r="H283" t="str">
            <v>○</v>
          </cell>
          <cell r="I283" t="str">
            <v>○</v>
          </cell>
          <cell r="K283" t="str">
            <v>○</v>
          </cell>
          <cell r="M283">
            <v>45211</v>
          </cell>
          <cell r="O283" t="str">
            <v>○</v>
          </cell>
          <cell r="Q283" t="str">
            <v>○</v>
          </cell>
          <cell r="R283">
            <v>45246</v>
          </cell>
          <cell r="T283" t="str">
            <v>○</v>
          </cell>
        </row>
        <row r="284">
          <cell r="E284">
            <v>11011</v>
          </cell>
          <cell r="F284" t="str">
            <v>○</v>
          </cell>
          <cell r="H284" t="str">
            <v>○</v>
          </cell>
          <cell r="I284" t="str">
            <v>○</v>
          </cell>
          <cell r="K284" t="str">
            <v>○</v>
          </cell>
          <cell r="M284">
            <v>45212</v>
          </cell>
          <cell r="O284" t="str">
            <v>○</v>
          </cell>
          <cell r="Q284" t="str">
            <v>○</v>
          </cell>
          <cell r="R284">
            <v>45246</v>
          </cell>
          <cell r="T284" t="str">
            <v>○</v>
          </cell>
        </row>
        <row r="285">
          <cell r="E285">
            <v>11013</v>
          </cell>
          <cell r="H285" t="str">
            <v>○</v>
          </cell>
          <cell r="I285" t="str">
            <v>○</v>
          </cell>
          <cell r="K285" t="str">
            <v>○</v>
          </cell>
          <cell r="M285">
            <v>45240</v>
          </cell>
          <cell r="Q285" t="str">
            <v>○</v>
          </cell>
          <cell r="R285">
            <v>45254</v>
          </cell>
        </row>
        <row r="286">
          <cell r="E286">
            <v>11020</v>
          </cell>
          <cell r="H286" t="str">
            <v>○</v>
          </cell>
          <cell r="I286" t="str">
            <v>○</v>
          </cell>
          <cell r="O286" t="str">
            <v>○</v>
          </cell>
        </row>
        <row r="287">
          <cell r="E287">
            <v>11021</v>
          </cell>
          <cell r="H287" t="str">
            <v/>
          </cell>
          <cell r="I287" t="str">
            <v/>
          </cell>
          <cell r="K287" t="str">
            <v>○</v>
          </cell>
          <cell r="M287">
            <v>45268</v>
          </cell>
        </row>
        <row r="288">
          <cell r="E288">
            <v>11024</v>
          </cell>
          <cell r="H288" t="str">
            <v/>
          </cell>
          <cell r="I288" t="str">
            <v/>
          </cell>
        </row>
        <row r="289">
          <cell r="E289">
            <v>11027</v>
          </cell>
          <cell r="F289" t="str">
            <v>○</v>
          </cell>
          <cell r="H289" t="str">
            <v>○</v>
          </cell>
          <cell r="I289" t="str">
            <v>○</v>
          </cell>
          <cell r="K289" t="str">
            <v>○</v>
          </cell>
          <cell r="M289">
            <v>45215</v>
          </cell>
          <cell r="O289" t="str">
            <v>○</v>
          </cell>
          <cell r="T289" t="str">
            <v>○</v>
          </cell>
        </row>
        <row r="290">
          <cell r="E290">
            <v>11028</v>
          </cell>
          <cell r="F290" t="str">
            <v>○</v>
          </cell>
          <cell r="H290" t="str">
            <v>○</v>
          </cell>
          <cell r="I290" t="str">
            <v>○</v>
          </cell>
          <cell r="K290" t="str">
            <v>○</v>
          </cell>
          <cell r="M290">
            <v>45219</v>
          </cell>
          <cell r="O290" t="str">
            <v>○</v>
          </cell>
          <cell r="T290" t="str">
            <v>○</v>
          </cell>
        </row>
        <row r="291">
          <cell r="E291">
            <v>11029</v>
          </cell>
          <cell r="F291" t="str">
            <v>○</v>
          </cell>
          <cell r="G291" t="str">
            <v>○</v>
          </cell>
          <cell r="H291" t="str">
            <v>○</v>
          </cell>
          <cell r="I291" t="str">
            <v>○</v>
          </cell>
          <cell r="K291" t="str">
            <v>○</v>
          </cell>
          <cell r="M291">
            <v>45188</v>
          </cell>
          <cell r="O291" t="str">
            <v>○</v>
          </cell>
          <cell r="T291" t="str">
            <v>○</v>
          </cell>
        </row>
        <row r="292">
          <cell r="E292">
            <v>11033</v>
          </cell>
          <cell r="F292" t="str">
            <v>○</v>
          </cell>
          <cell r="H292" t="str">
            <v>○</v>
          </cell>
          <cell r="I292" t="str">
            <v>○</v>
          </cell>
          <cell r="K292" t="str">
            <v>○</v>
          </cell>
          <cell r="M292">
            <v>45212</v>
          </cell>
          <cell r="T292" t="str">
            <v>○</v>
          </cell>
        </row>
        <row r="293">
          <cell r="E293">
            <v>11034</v>
          </cell>
          <cell r="F293" t="str">
            <v>○</v>
          </cell>
          <cell r="H293" t="str">
            <v>○</v>
          </cell>
          <cell r="I293" t="str">
            <v>○</v>
          </cell>
          <cell r="K293" t="str">
            <v>○</v>
          </cell>
          <cell r="M293">
            <v>45211</v>
          </cell>
          <cell r="O293" t="str">
            <v>○</v>
          </cell>
          <cell r="Q293" t="str">
            <v>○</v>
          </cell>
          <cell r="R293">
            <v>45285</v>
          </cell>
          <cell r="T293" t="str">
            <v>○</v>
          </cell>
        </row>
        <row r="294">
          <cell r="E294">
            <v>11035</v>
          </cell>
          <cell r="H294" t="str">
            <v/>
          </cell>
          <cell r="I294" t="str">
            <v/>
          </cell>
        </row>
        <row r="295">
          <cell r="E295">
            <v>11037</v>
          </cell>
          <cell r="H295" t="str">
            <v/>
          </cell>
          <cell r="I295" t="str">
            <v/>
          </cell>
        </row>
        <row r="296">
          <cell r="E296">
            <v>11038</v>
          </cell>
          <cell r="H296" t="str">
            <v/>
          </cell>
          <cell r="I296" t="str">
            <v/>
          </cell>
        </row>
        <row r="297">
          <cell r="E297">
            <v>11039</v>
          </cell>
          <cell r="H297" t="str">
            <v>○</v>
          </cell>
          <cell r="I297" t="str">
            <v>○</v>
          </cell>
          <cell r="K297" t="str">
            <v>○</v>
          </cell>
          <cell r="M297">
            <v>45250</v>
          </cell>
          <cell r="O297" t="str">
            <v>○</v>
          </cell>
          <cell r="Q297" t="str">
            <v>○</v>
          </cell>
          <cell r="R297">
            <v>45260</v>
          </cell>
        </row>
        <row r="298">
          <cell r="E298">
            <v>11040</v>
          </cell>
          <cell r="H298" t="str">
            <v>○</v>
          </cell>
          <cell r="I298" t="str">
            <v>○</v>
          </cell>
          <cell r="K298" t="str">
            <v>○</v>
          </cell>
          <cell r="M298">
            <v>45223</v>
          </cell>
          <cell r="O298" t="str">
            <v>○</v>
          </cell>
          <cell r="T298" t="str">
            <v>○</v>
          </cell>
        </row>
        <row r="299">
          <cell r="E299">
            <v>11041</v>
          </cell>
          <cell r="F299" t="str">
            <v>○</v>
          </cell>
          <cell r="H299" t="str">
            <v>○</v>
          </cell>
          <cell r="I299" t="str">
            <v>○</v>
          </cell>
          <cell r="K299" t="str">
            <v>○</v>
          </cell>
          <cell r="M299">
            <v>45261</v>
          </cell>
          <cell r="O299" t="str">
            <v>○</v>
          </cell>
          <cell r="Q299" t="str">
            <v>○</v>
          </cell>
          <cell r="R299" t="str">
            <v>事務折衝</v>
          </cell>
        </row>
        <row r="300">
          <cell r="E300">
            <v>11042</v>
          </cell>
          <cell r="H300" t="str">
            <v/>
          </cell>
          <cell r="I300" t="str">
            <v/>
          </cell>
          <cell r="K300" t="str">
            <v>○</v>
          </cell>
          <cell r="M300">
            <v>45190</v>
          </cell>
          <cell r="Q300" t="str">
            <v>○</v>
          </cell>
          <cell r="R300">
            <v>45190</v>
          </cell>
        </row>
        <row r="301">
          <cell r="E301">
            <v>11043</v>
          </cell>
          <cell r="H301" t="str">
            <v>○</v>
          </cell>
          <cell r="I301" t="str">
            <v>○</v>
          </cell>
          <cell r="K301" t="str">
            <v>○</v>
          </cell>
          <cell r="M301" t="str">
            <v>11月上旬</v>
          </cell>
        </row>
        <row r="302">
          <cell r="E302">
            <v>11044</v>
          </cell>
          <cell r="H302" t="str">
            <v/>
          </cell>
          <cell r="I302" t="str">
            <v/>
          </cell>
        </row>
        <row r="303">
          <cell r="E303">
            <v>11045</v>
          </cell>
          <cell r="H303" t="str">
            <v/>
          </cell>
          <cell r="I303" t="str">
            <v/>
          </cell>
        </row>
        <row r="304">
          <cell r="E304">
            <v>11046</v>
          </cell>
          <cell r="H304" t="str">
            <v/>
          </cell>
          <cell r="I304" t="str">
            <v/>
          </cell>
        </row>
        <row r="305">
          <cell r="E305">
            <v>11048</v>
          </cell>
          <cell r="H305" t="str">
            <v/>
          </cell>
          <cell r="I305" t="str">
            <v/>
          </cell>
        </row>
        <row r="306">
          <cell r="E306">
            <v>11049</v>
          </cell>
          <cell r="H306" t="str">
            <v/>
          </cell>
          <cell r="I306" t="str">
            <v/>
          </cell>
        </row>
        <row r="307">
          <cell r="E307">
            <v>11050</v>
          </cell>
          <cell r="H307" t="str">
            <v/>
          </cell>
          <cell r="I307" t="str">
            <v/>
          </cell>
        </row>
        <row r="308">
          <cell r="E308">
            <v>11051</v>
          </cell>
          <cell r="H308" t="str">
            <v/>
          </cell>
          <cell r="I308" t="str">
            <v/>
          </cell>
        </row>
        <row r="309">
          <cell r="E309">
            <v>11052</v>
          </cell>
          <cell r="H309" t="str">
            <v/>
          </cell>
          <cell r="I309" t="str">
            <v/>
          </cell>
        </row>
        <row r="310">
          <cell r="E310">
            <v>11053</v>
          </cell>
          <cell r="H310" t="str">
            <v/>
          </cell>
          <cell r="I310" t="str">
            <v/>
          </cell>
        </row>
        <row r="311">
          <cell r="E311">
            <v>11054</v>
          </cell>
          <cell r="H311" t="str">
            <v/>
          </cell>
          <cell r="I311" t="str">
            <v/>
          </cell>
        </row>
        <row r="312">
          <cell r="E312">
            <v>11058</v>
          </cell>
          <cell r="H312" t="str">
            <v/>
          </cell>
          <cell r="I312" t="str">
            <v/>
          </cell>
        </row>
        <row r="313">
          <cell r="E313">
            <v>11062</v>
          </cell>
          <cell r="H313" t="str">
            <v/>
          </cell>
          <cell r="I313" t="str">
            <v/>
          </cell>
        </row>
        <row r="314">
          <cell r="E314">
            <v>11072</v>
          </cell>
          <cell r="H314" t="str">
            <v/>
          </cell>
          <cell r="I314" t="str">
            <v/>
          </cell>
        </row>
        <row r="315">
          <cell r="E315">
            <v>11073</v>
          </cell>
          <cell r="H315" t="str">
            <v/>
          </cell>
          <cell r="I315" t="str">
            <v/>
          </cell>
        </row>
        <row r="316">
          <cell r="E316">
            <v>11078</v>
          </cell>
          <cell r="H316" t="str">
            <v/>
          </cell>
          <cell r="I316" t="str">
            <v/>
          </cell>
        </row>
        <row r="317">
          <cell r="E317">
            <v>11079</v>
          </cell>
          <cell r="H317" t="str">
            <v/>
          </cell>
          <cell r="I317" t="str">
            <v/>
          </cell>
        </row>
        <row r="318">
          <cell r="E318">
            <v>11082</v>
          </cell>
          <cell r="H318" t="str">
            <v/>
          </cell>
          <cell r="I318" t="str">
            <v/>
          </cell>
        </row>
        <row r="319">
          <cell r="E319">
            <v>11083</v>
          </cell>
          <cell r="H319" t="str">
            <v/>
          </cell>
          <cell r="I319" t="str">
            <v/>
          </cell>
        </row>
        <row r="320">
          <cell r="E320">
            <v>11084</v>
          </cell>
          <cell r="H320" t="str">
            <v/>
          </cell>
          <cell r="I320" t="str">
            <v/>
          </cell>
        </row>
        <row r="321">
          <cell r="E321">
            <v>11085</v>
          </cell>
          <cell r="H321" t="str">
            <v/>
          </cell>
          <cell r="I321" t="str">
            <v/>
          </cell>
        </row>
        <row r="322">
          <cell r="E322">
            <v>11086</v>
          </cell>
          <cell r="H322" t="str">
            <v/>
          </cell>
          <cell r="I322" t="str">
            <v/>
          </cell>
        </row>
        <row r="323">
          <cell r="E323">
            <v>12001</v>
          </cell>
          <cell r="F323" t="str">
            <v>○</v>
          </cell>
          <cell r="G323" t="str">
            <v>○</v>
          </cell>
          <cell r="H323" t="str">
            <v>×</v>
          </cell>
          <cell r="J323" t="str">
            <v>２次闘争（10月）期のみ</v>
          </cell>
          <cell r="K323" t="str">
            <v>○</v>
          </cell>
          <cell r="L323" t="str">
            <v>③第２次闘争で初めて提出</v>
          </cell>
          <cell r="M323">
            <v>45209</v>
          </cell>
          <cell r="N323" t="str">
            <v>○</v>
          </cell>
          <cell r="O323" t="str">
            <v>○</v>
          </cell>
          <cell r="Q323" t="str">
            <v>○</v>
          </cell>
          <cell r="R323" t="str">
            <v>10月20日～11月13日</v>
          </cell>
          <cell r="T323" t="str">
            <v>〇</v>
          </cell>
          <cell r="U323" t="str">
            <v>○</v>
          </cell>
          <cell r="W323" t="str">
            <v>○</v>
          </cell>
        </row>
        <row r="324">
          <cell r="E324">
            <v>12002</v>
          </cell>
          <cell r="F324" t="str">
            <v>○</v>
          </cell>
          <cell r="G324" t="str">
            <v>×</v>
          </cell>
          <cell r="H324" t="str">
            <v>×</v>
          </cell>
          <cell r="I324" t="str">
            <v>×</v>
          </cell>
          <cell r="J324" t="str">
            <v>２次闘争のみ</v>
          </cell>
          <cell r="K324" t="str">
            <v>○</v>
          </cell>
          <cell r="L324" t="str">
            <v>③第２次闘争で初めて提出</v>
          </cell>
          <cell r="M324">
            <v>45218</v>
          </cell>
          <cell r="N324" t="str">
            <v>○</v>
          </cell>
          <cell r="O324" t="str">
            <v>○</v>
          </cell>
          <cell r="Q324" t="str">
            <v>○</v>
          </cell>
          <cell r="R324" t="str">
            <v>10月23日　11月8日</v>
          </cell>
          <cell r="T324" t="str">
            <v>〇</v>
          </cell>
          <cell r="U324" t="str">
            <v>○</v>
          </cell>
          <cell r="W324" t="str">
            <v>×</v>
          </cell>
        </row>
        <row r="325">
          <cell r="E325">
            <v>12003</v>
          </cell>
          <cell r="F325" t="str">
            <v>○</v>
          </cell>
          <cell r="G325" t="str">
            <v>×</v>
          </cell>
          <cell r="H325" t="str">
            <v>×</v>
          </cell>
          <cell r="J325" t="str">
            <v>第２次闘争のみ</v>
          </cell>
          <cell r="K325" t="str">
            <v>○</v>
          </cell>
          <cell r="L325" t="str">
            <v>③第２次闘争で初めて提出</v>
          </cell>
          <cell r="M325">
            <v>45215</v>
          </cell>
          <cell r="N325" t="str">
            <v>○</v>
          </cell>
          <cell r="O325" t="str">
            <v>○</v>
          </cell>
          <cell r="Q325" t="str">
            <v>○</v>
          </cell>
          <cell r="R325" t="str">
            <v>調整中</v>
          </cell>
          <cell r="T325" t="str">
            <v>〇</v>
          </cell>
          <cell r="U325" t="str">
            <v>交渉未実施</v>
          </cell>
          <cell r="W325" t="str">
            <v>×</v>
          </cell>
        </row>
        <row r="326">
          <cell r="E326">
            <v>12005</v>
          </cell>
          <cell r="F326" t="str">
            <v>○</v>
          </cell>
          <cell r="G326" t="str">
            <v>×</v>
          </cell>
          <cell r="H326" t="str">
            <v>×</v>
          </cell>
          <cell r="J326" t="str">
            <v>第２次闘争のみ</v>
          </cell>
          <cell r="K326" t="str">
            <v>○</v>
          </cell>
          <cell r="L326" t="str">
            <v>③第２次闘争で初めて提出</v>
          </cell>
          <cell r="M326">
            <v>45257</v>
          </cell>
          <cell r="N326" t="str">
            <v>○</v>
          </cell>
          <cell r="O326" t="str">
            <v>○</v>
          </cell>
          <cell r="Q326" t="str">
            <v>○</v>
          </cell>
          <cell r="S326" t="str">
            <v>調整中</v>
          </cell>
          <cell r="T326" t="str">
            <v>〇</v>
          </cell>
          <cell r="U326" t="str">
            <v>交渉未実施</v>
          </cell>
          <cell r="W326" t="str">
            <v>×</v>
          </cell>
        </row>
        <row r="327">
          <cell r="E327">
            <v>12006</v>
          </cell>
          <cell r="F327" t="str">
            <v>○</v>
          </cell>
          <cell r="G327" t="str">
            <v>×</v>
          </cell>
          <cell r="H327" t="str">
            <v>×</v>
          </cell>
          <cell r="J327" t="str">
            <v>第２次闘争のみ</v>
          </cell>
          <cell r="K327" t="str">
            <v>○</v>
          </cell>
          <cell r="L327" t="str">
            <v>③第２次闘争で初めて提出</v>
          </cell>
          <cell r="M327">
            <v>45210</v>
          </cell>
          <cell r="N327" t="str">
            <v>○</v>
          </cell>
          <cell r="O327" t="str">
            <v>×</v>
          </cell>
          <cell r="Q327" t="str">
            <v>○</v>
          </cell>
          <cell r="R327" t="str">
            <v>日程調整中</v>
          </cell>
          <cell r="T327" t="str">
            <v>〇</v>
          </cell>
          <cell r="U327" t="str">
            <v>交渉未実施</v>
          </cell>
          <cell r="W327" t="str">
            <v>×</v>
          </cell>
        </row>
        <row r="328">
          <cell r="E328">
            <v>12013</v>
          </cell>
          <cell r="F328" t="str">
            <v>○</v>
          </cell>
          <cell r="G328" t="str">
            <v>○</v>
          </cell>
          <cell r="H328" t="str">
            <v>×</v>
          </cell>
          <cell r="J328" t="str">
            <v>第２次闘争のみ</v>
          </cell>
          <cell r="K328" t="str">
            <v>○</v>
          </cell>
          <cell r="L328" t="str">
            <v>③第２次闘争で初めて提出</v>
          </cell>
          <cell r="M328" t="str">
            <v>未定</v>
          </cell>
          <cell r="N328" t="str">
            <v>○</v>
          </cell>
          <cell r="O328" t="str">
            <v>○</v>
          </cell>
          <cell r="Q328" t="str">
            <v>○</v>
          </cell>
          <cell r="S328" t="str">
            <v>調整中</v>
          </cell>
          <cell r="T328" t="str">
            <v>〇</v>
          </cell>
          <cell r="U328" t="str">
            <v>交渉未実施</v>
          </cell>
          <cell r="W328" t="str">
            <v>×</v>
          </cell>
        </row>
        <row r="329">
          <cell r="E329">
            <v>12014</v>
          </cell>
          <cell r="F329" t="str">
            <v>○</v>
          </cell>
          <cell r="G329" t="str">
            <v>×</v>
          </cell>
          <cell r="H329" t="str">
            <v>×</v>
          </cell>
          <cell r="J329" t="str">
            <v>第２次闘争のみ</v>
          </cell>
          <cell r="K329" t="str">
            <v>○</v>
          </cell>
          <cell r="L329" t="str">
            <v>③第２次闘争で初めて提出</v>
          </cell>
          <cell r="M329">
            <v>45230</v>
          </cell>
          <cell r="N329" t="str">
            <v>○</v>
          </cell>
          <cell r="O329" t="str">
            <v>○</v>
          </cell>
          <cell r="Q329" t="str">
            <v>○</v>
          </cell>
          <cell r="R329" t="str">
            <v>12月１日（予定）</v>
          </cell>
          <cell r="T329" t="str">
            <v>〇</v>
          </cell>
          <cell r="U329" t="str">
            <v>交渉未実施</v>
          </cell>
          <cell r="W329" t="str">
            <v>×</v>
          </cell>
        </row>
        <row r="330">
          <cell r="E330">
            <v>12028</v>
          </cell>
          <cell r="F330" t="str">
            <v>○</v>
          </cell>
          <cell r="G330" t="str">
            <v>×</v>
          </cell>
          <cell r="H330" t="str">
            <v>×</v>
          </cell>
          <cell r="J330" t="str">
            <v>第２次闘争のみ</v>
          </cell>
          <cell r="K330" t="str">
            <v>○</v>
          </cell>
          <cell r="L330" t="str">
            <v>③第２次闘争で初めて提出</v>
          </cell>
          <cell r="M330">
            <v>45237</v>
          </cell>
          <cell r="N330" t="str">
            <v>○</v>
          </cell>
          <cell r="O330" t="str">
            <v>○</v>
          </cell>
          <cell r="Q330" t="str">
            <v>○</v>
          </cell>
          <cell r="R330" t="str">
            <v>未定</v>
          </cell>
          <cell r="T330" t="str">
            <v>〇</v>
          </cell>
          <cell r="U330" t="str">
            <v>交渉未実施</v>
          </cell>
          <cell r="W330" t="str">
            <v>×</v>
          </cell>
        </row>
        <row r="331">
          <cell r="E331">
            <v>12029</v>
          </cell>
          <cell r="F331" t="str">
            <v>○</v>
          </cell>
          <cell r="G331" t="str">
            <v>×</v>
          </cell>
          <cell r="H331" t="str">
            <v>×</v>
          </cell>
          <cell r="J331" t="str">
            <v>第２次闘争みの</v>
          </cell>
          <cell r="K331" t="str">
            <v>○</v>
          </cell>
          <cell r="L331" t="str">
            <v>③第２次闘争で初めて提出</v>
          </cell>
          <cell r="M331">
            <v>45239</v>
          </cell>
          <cell r="N331" t="str">
            <v>○</v>
          </cell>
          <cell r="O331" t="str">
            <v>○</v>
          </cell>
          <cell r="Q331" t="str">
            <v>○</v>
          </cell>
          <cell r="R331" t="str">
            <v>未定</v>
          </cell>
          <cell r="T331" t="str">
            <v>〇</v>
          </cell>
          <cell r="U331" t="str">
            <v>交渉未実施</v>
          </cell>
          <cell r="W331" t="str">
            <v>×</v>
          </cell>
        </row>
        <row r="332">
          <cell r="E332">
            <v>12038</v>
          </cell>
          <cell r="F332" t="str">
            <v>○</v>
          </cell>
          <cell r="G332" t="str">
            <v>×</v>
          </cell>
          <cell r="H332" t="str">
            <v>×</v>
          </cell>
          <cell r="J332" t="str">
            <v>第２次闘争のみ</v>
          </cell>
          <cell r="K332" t="str">
            <v>○</v>
          </cell>
          <cell r="L332" t="str">
            <v>③第２次闘争で初めて提出</v>
          </cell>
          <cell r="M332">
            <v>45209</v>
          </cell>
          <cell r="N332" t="str">
            <v>○</v>
          </cell>
          <cell r="O332" t="str">
            <v>○</v>
          </cell>
          <cell r="Q332" t="str">
            <v>○</v>
          </cell>
          <cell r="R332" t="str">
            <v>未定</v>
          </cell>
          <cell r="T332" t="str">
            <v>〇</v>
          </cell>
          <cell r="U332" t="str">
            <v>交渉未実施</v>
          </cell>
          <cell r="W332" t="str">
            <v>×</v>
          </cell>
        </row>
        <row r="333">
          <cell r="E333">
            <v>12046</v>
          </cell>
          <cell r="F333" t="str">
            <v>○</v>
          </cell>
          <cell r="G333" t="str">
            <v>×</v>
          </cell>
          <cell r="H333" t="str">
            <v>×</v>
          </cell>
          <cell r="J333" t="str">
            <v>第２次闘争のみ</v>
          </cell>
          <cell r="K333" t="str">
            <v>○</v>
          </cell>
          <cell r="L333" t="str">
            <v>③第２次闘争で初めて提出</v>
          </cell>
          <cell r="M333">
            <v>45244</v>
          </cell>
          <cell r="N333" t="str">
            <v>○</v>
          </cell>
          <cell r="O333" t="str">
            <v>○</v>
          </cell>
          <cell r="Q333" t="str">
            <v>○</v>
          </cell>
          <cell r="R333" t="str">
            <v>未定</v>
          </cell>
          <cell r="T333" t="str">
            <v>〇</v>
          </cell>
          <cell r="U333" t="str">
            <v>交渉未実施</v>
          </cell>
          <cell r="W333" t="str">
            <v>×</v>
          </cell>
        </row>
        <row r="334">
          <cell r="E334">
            <v>12048</v>
          </cell>
          <cell r="F334" t="str">
            <v>○</v>
          </cell>
          <cell r="G334" t="str">
            <v>×</v>
          </cell>
          <cell r="H334" t="str">
            <v>×</v>
          </cell>
          <cell r="J334" t="str">
            <v>第2次闘争のみ</v>
          </cell>
          <cell r="K334" t="str">
            <v>○</v>
          </cell>
          <cell r="L334" t="str">
            <v>④その他の闘争で課題を盛り込み提出</v>
          </cell>
          <cell r="M334" t="str">
            <v>未定</v>
          </cell>
          <cell r="N334" t="str">
            <v>○</v>
          </cell>
          <cell r="O334" t="str">
            <v>○</v>
          </cell>
          <cell r="Q334" t="str">
            <v>○</v>
          </cell>
          <cell r="R334" t="str">
            <v>未定</v>
          </cell>
          <cell r="T334" t="str">
            <v>〇</v>
          </cell>
          <cell r="U334" t="str">
            <v>交渉未実施</v>
          </cell>
          <cell r="W334" t="str">
            <v>×</v>
          </cell>
        </row>
        <row r="335">
          <cell r="E335">
            <v>12050</v>
          </cell>
          <cell r="F335" t="str">
            <v>○</v>
          </cell>
          <cell r="G335" t="str">
            <v>×</v>
          </cell>
          <cell r="H335" t="str">
            <v>×</v>
          </cell>
          <cell r="J335" t="str">
            <v>第２次闘争のみ</v>
          </cell>
          <cell r="K335" t="str">
            <v>○</v>
          </cell>
          <cell r="L335" t="str">
            <v>③第２次闘争で初めて提出</v>
          </cell>
          <cell r="M335" t="str">
            <v>未定</v>
          </cell>
          <cell r="N335" t="str">
            <v>○</v>
          </cell>
          <cell r="O335" t="str">
            <v>○</v>
          </cell>
          <cell r="Q335" t="str">
            <v>○</v>
          </cell>
          <cell r="R335" t="str">
            <v>未定</v>
          </cell>
          <cell r="T335" t="str">
            <v>〇</v>
          </cell>
          <cell r="U335" t="str">
            <v>交渉未実施</v>
          </cell>
          <cell r="W335" t="str">
            <v>×</v>
          </cell>
        </row>
        <row r="336">
          <cell r="E336">
            <v>12055</v>
          </cell>
          <cell r="F336" t="str">
            <v>○</v>
          </cell>
          <cell r="G336" t="str">
            <v>×</v>
          </cell>
          <cell r="H336" t="str">
            <v>×</v>
          </cell>
          <cell r="J336" t="str">
            <v>第２次闘争のみ</v>
          </cell>
          <cell r="K336" t="str">
            <v>○</v>
          </cell>
          <cell r="L336" t="str">
            <v>③第２次闘争で初めて提出</v>
          </cell>
          <cell r="M336" t="str">
            <v>未定</v>
          </cell>
          <cell r="N336" t="str">
            <v>×</v>
          </cell>
          <cell r="O336" t="str">
            <v>○</v>
          </cell>
          <cell r="Q336" t="str">
            <v>○</v>
          </cell>
          <cell r="R336" t="str">
            <v>未定</v>
          </cell>
          <cell r="T336" t="str">
            <v>〇</v>
          </cell>
          <cell r="U336" t="str">
            <v>交渉未実施</v>
          </cell>
          <cell r="W336" t="str">
            <v>×</v>
          </cell>
        </row>
        <row r="337">
          <cell r="E337">
            <v>12069</v>
          </cell>
          <cell r="F337" t="str">
            <v>×</v>
          </cell>
          <cell r="G337" t="str">
            <v>○</v>
          </cell>
          <cell r="H337" t="str">
            <v>×</v>
          </cell>
          <cell r="J337" t="str">
            <v>第２次闘争のみ</v>
          </cell>
          <cell r="K337" t="str">
            <v>○</v>
          </cell>
          <cell r="L337" t="str">
            <v>③第２次闘争で初めて提出</v>
          </cell>
          <cell r="M337">
            <v>45246</v>
          </cell>
          <cell r="N337" t="str">
            <v>○</v>
          </cell>
          <cell r="O337" t="str">
            <v>○</v>
          </cell>
          <cell r="Q337" t="str">
            <v>○</v>
          </cell>
          <cell r="R337" t="str">
            <v>未定</v>
          </cell>
          <cell r="T337" t="str">
            <v>〇</v>
          </cell>
          <cell r="U337" t="str">
            <v>交渉未実施</v>
          </cell>
          <cell r="W337" t="str">
            <v>×</v>
          </cell>
        </row>
        <row r="338">
          <cell r="E338">
            <v>12085</v>
          </cell>
          <cell r="F338" t="str">
            <v>○</v>
          </cell>
          <cell r="G338" t="str">
            <v>○</v>
          </cell>
          <cell r="H338" t="str">
            <v>×</v>
          </cell>
          <cell r="J338" t="str">
            <v>第２次闘争のみ</v>
          </cell>
          <cell r="K338" t="str">
            <v>○</v>
          </cell>
          <cell r="L338" t="str">
            <v>③第２次闘争で初めて提出</v>
          </cell>
          <cell r="M338">
            <v>45250</v>
          </cell>
          <cell r="N338" t="str">
            <v>○</v>
          </cell>
          <cell r="O338" t="str">
            <v>○</v>
          </cell>
          <cell r="Q338" t="str">
            <v>○</v>
          </cell>
          <cell r="R338" t="str">
            <v>未定</v>
          </cell>
          <cell r="T338" t="str">
            <v>〇</v>
          </cell>
          <cell r="U338" t="str">
            <v>交渉未実施</v>
          </cell>
          <cell r="W338" t="str">
            <v>×</v>
          </cell>
        </row>
        <row r="339">
          <cell r="E339">
            <v>13005</v>
          </cell>
          <cell r="F339" t="str">
            <v>○</v>
          </cell>
          <cell r="G339" t="str">
            <v>○</v>
          </cell>
          <cell r="H339" t="str">
            <v>○</v>
          </cell>
          <cell r="I339" t="str">
            <v>○</v>
          </cell>
          <cell r="K339" t="str">
            <v>○</v>
          </cell>
          <cell r="L339" t="str">
            <v>④その他の闘争で課題を盛り込み提出</v>
          </cell>
          <cell r="M339" t="str">
            <v>現業　9月20日・公企　10月5日</v>
          </cell>
          <cell r="N339" t="str">
            <v>○</v>
          </cell>
          <cell r="O339" t="str">
            <v>○</v>
          </cell>
          <cell r="Q339" t="str">
            <v>○</v>
          </cell>
          <cell r="R339" t="str">
            <v>現業　11月9日・公企　未定</v>
          </cell>
          <cell r="T339" t="str">
            <v>〇</v>
          </cell>
          <cell r="U339" t="str">
            <v>○</v>
          </cell>
          <cell r="W339" t="str">
            <v>×</v>
          </cell>
        </row>
        <row r="340">
          <cell r="E340">
            <v>13010</v>
          </cell>
          <cell r="F340" t="str">
            <v>×</v>
          </cell>
          <cell r="G340" t="str">
            <v>×</v>
          </cell>
          <cell r="H340" t="str">
            <v>○</v>
          </cell>
          <cell r="I340" t="str">
            <v>○</v>
          </cell>
          <cell r="K340" t="str">
            <v>×</v>
          </cell>
        </row>
        <row r="341">
          <cell r="E341">
            <v>13012</v>
          </cell>
          <cell r="F341" t="str">
            <v>×</v>
          </cell>
          <cell r="G341" t="str">
            <v>×</v>
          </cell>
          <cell r="H341" t="str">
            <v>○</v>
          </cell>
          <cell r="I341" t="str">
            <v>○</v>
          </cell>
          <cell r="J341" t="str">
            <v>小規模のため、単組とあわせ取り組んでいる</v>
          </cell>
          <cell r="K341" t="str">
            <v>×</v>
          </cell>
        </row>
        <row r="342">
          <cell r="E342">
            <v>13041</v>
          </cell>
          <cell r="F342" t="str">
            <v>○</v>
          </cell>
          <cell r="G342" t="str">
            <v>○</v>
          </cell>
          <cell r="H342" t="str">
            <v>○</v>
          </cell>
          <cell r="I342" t="str">
            <v>○</v>
          </cell>
          <cell r="K342" t="str">
            <v>○</v>
          </cell>
          <cell r="Q342" t="str">
            <v>○</v>
          </cell>
          <cell r="T342" t="str">
            <v>○</v>
          </cell>
        </row>
        <row r="343">
          <cell r="E343">
            <v>13050</v>
          </cell>
          <cell r="F343" t="str">
            <v>×</v>
          </cell>
          <cell r="G343" t="str">
            <v>×</v>
          </cell>
          <cell r="H343" t="str">
            <v>×</v>
          </cell>
          <cell r="J343" t="str">
            <v>第２次闘争（2023年10月）に集中して取り組むこととしたため</v>
          </cell>
          <cell r="K343" t="str">
            <v>○</v>
          </cell>
          <cell r="L343" t="str">
            <v>③第２次闘争で初めて提出</v>
          </cell>
          <cell r="M343">
            <v>45205</v>
          </cell>
          <cell r="N343" t="str">
            <v>○</v>
          </cell>
          <cell r="O343" t="str">
            <v>×</v>
          </cell>
          <cell r="Q343" t="str">
            <v>×</v>
          </cell>
          <cell r="T343" t="str">
            <v>〇</v>
          </cell>
          <cell r="U343" t="str">
            <v>交渉未実施</v>
          </cell>
          <cell r="W343" t="str">
            <v>×</v>
          </cell>
        </row>
        <row r="344">
          <cell r="E344">
            <v>13061</v>
          </cell>
          <cell r="F344" t="str">
            <v>○</v>
          </cell>
          <cell r="G344" t="str">
            <v>×</v>
          </cell>
          <cell r="H344" t="str">
            <v>○</v>
          </cell>
          <cell r="I344" t="str">
            <v>○</v>
          </cell>
          <cell r="K344" t="str">
            <v>×</v>
          </cell>
        </row>
        <row r="345">
          <cell r="E345">
            <v>13075</v>
          </cell>
          <cell r="F345" t="str">
            <v>×</v>
          </cell>
          <cell r="G345" t="str">
            <v>×</v>
          </cell>
          <cell r="H345" t="str">
            <v>○</v>
          </cell>
          <cell r="I345" t="str">
            <v>×</v>
          </cell>
          <cell r="J345" t="str">
            <v>公営企業の組合員がいなかったため</v>
          </cell>
          <cell r="K345" t="str">
            <v>○</v>
          </cell>
          <cell r="L345" t="str">
            <v>①第１次闘争で提出済（交渉を継続）</v>
          </cell>
          <cell r="M345">
            <v>45202</v>
          </cell>
          <cell r="N345" t="str">
            <v>○</v>
          </cell>
          <cell r="O345" t="str">
            <v>×</v>
          </cell>
          <cell r="Q345" t="str">
            <v>○</v>
          </cell>
          <cell r="R345">
            <v>45240</v>
          </cell>
          <cell r="T345" t="str">
            <v>〇</v>
          </cell>
          <cell r="U345" t="str">
            <v>○</v>
          </cell>
          <cell r="W345" t="str">
            <v>○</v>
          </cell>
        </row>
        <row r="346">
          <cell r="E346">
            <v>13078</v>
          </cell>
          <cell r="F346" t="str">
            <v>○</v>
          </cell>
          <cell r="H346" t="str">
            <v>○</v>
          </cell>
          <cell r="K346" t="str">
            <v>○</v>
          </cell>
        </row>
        <row r="347">
          <cell r="E347">
            <v>13104</v>
          </cell>
          <cell r="F347" t="str">
            <v>○</v>
          </cell>
          <cell r="H347" t="str">
            <v>○</v>
          </cell>
          <cell r="I347" t="str">
            <v>○</v>
          </cell>
          <cell r="K347" t="str">
            <v>○</v>
          </cell>
          <cell r="Q347" t="str">
            <v>○</v>
          </cell>
          <cell r="T347" t="str">
            <v>○</v>
          </cell>
        </row>
        <row r="348">
          <cell r="E348">
            <v>13107</v>
          </cell>
          <cell r="F348" t="str">
            <v>○</v>
          </cell>
          <cell r="H348" t="str">
            <v>○</v>
          </cell>
          <cell r="I348" t="str">
            <v>○</v>
          </cell>
          <cell r="K348" t="str">
            <v>○</v>
          </cell>
          <cell r="Q348" t="str">
            <v>○</v>
          </cell>
          <cell r="T348" t="str">
            <v>○</v>
          </cell>
          <cell r="U348" t="str">
            <v>×</v>
          </cell>
          <cell r="W348" t="str">
            <v>○</v>
          </cell>
        </row>
        <row r="349">
          <cell r="E349">
            <v>13108</v>
          </cell>
          <cell r="F349" t="str">
            <v>○</v>
          </cell>
          <cell r="H349" t="str">
            <v>○</v>
          </cell>
          <cell r="K349" t="str">
            <v>○</v>
          </cell>
          <cell r="U349" t="str">
            <v>×</v>
          </cell>
          <cell r="W349" t="str">
            <v>×</v>
          </cell>
        </row>
        <row r="350">
          <cell r="E350">
            <v>13122</v>
          </cell>
          <cell r="F350" t="str">
            <v>×</v>
          </cell>
          <cell r="G350" t="str">
            <v>×</v>
          </cell>
          <cell r="H350" t="str">
            <v>×</v>
          </cell>
          <cell r="J350" t="str">
            <v>組合として内容をじゅうぶんに把握できていないため</v>
          </cell>
          <cell r="K350" t="str">
            <v>×</v>
          </cell>
        </row>
        <row r="351">
          <cell r="E351">
            <v>14001</v>
          </cell>
        </row>
        <row r="352">
          <cell r="E352">
            <v>14002</v>
          </cell>
          <cell r="F352" t="str">
            <v>○</v>
          </cell>
          <cell r="G352" t="str">
            <v>×</v>
          </cell>
          <cell r="H352" t="str">
            <v>○</v>
          </cell>
          <cell r="I352" t="str">
            <v>○</v>
          </cell>
          <cell r="K352" t="str">
            <v>○</v>
          </cell>
          <cell r="L352" t="str">
            <v>②第１次闘争で提出済の要求書に、第２次闘争で要求書を提出</v>
          </cell>
          <cell r="M352">
            <v>45203</v>
          </cell>
          <cell r="N352" t="str">
            <v>×</v>
          </cell>
          <cell r="O352" t="str">
            <v>○</v>
          </cell>
          <cell r="Q352" t="str">
            <v>○</v>
          </cell>
          <cell r="R352">
            <v>45215</v>
          </cell>
          <cell r="T352" t="str">
            <v>○</v>
          </cell>
          <cell r="U352" t="str">
            <v>×</v>
          </cell>
          <cell r="W352" t="str">
            <v>○</v>
          </cell>
        </row>
        <row r="353">
          <cell r="E353">
            <v>14003</v>
          </cell>
          <cell r="F353" t="str">
            <v>○</v>
          </cell>
          <cell r="G353" t="str">
            <v>×</v>
          </cell>
          <cell r="H353" t="str">
            <v>○</v>
          </cell>
          <cell r="I353" t="str">
            <v>○</v>
          </cell>
          <cell r="K353" t="str">
            <v>○</v>
          </cell>
          <cell r="L353" t="str">
            <v>②第１次闘争で提出済の要求書に、第２次闘争で要求書を提出</v>
          </cell>
          <cell r="M353">
            <v>45218</v>
          </cell>
          <cell r="Q353" t="str">
            <v>○</v>
          </cell>
          <cell r="R353">
            <v>45231</v>
          </cell>
          <cell r="U353" t="str">
            <v>○</v>
          </cell>
        </row>
        <row r="354">
          <cell r="E354">
            <v>14004</v>
          </cell>
          <cell r="F354" t="str">
            <v>×</v>
          </cell>
          <cell r="G354" t="str">
            <v>○</v>
          </cell>
          <cell r="H354" t="str">
            <v>○</v>
          </cell>
          <cell r="I354" t="str">
            <v>○</v>
          </cell>
          <cell r="J354" t="str">
            <v>現業の協議会としての活動をしていないため。</v>
          </cell>
          <cell r="K354" t="str">
            <v>○</v>
          </cell>
          <cell r="Q354" t="str">
            <v>○</v>
          </cell>
        </row>
        <row r="355">
          <cell r="E355">
            <v>14005</v>
          </cell>
          <cell r="F355" t="str">
            <v>○</v>
          </cell>
          <cell r="H355" t="str">
            <v>○</v>
          </cell>
          <cell r="I355" t="str">
            <v>○</v>
          </cell>
          <cell r="K355" t="str">
            <v>○</v>
          </cell>
          <cell r="L355" t="str">
            <v>②第１次闘争で提出済の要求書に、第２次闘争で要求書を提出</v>
          </cell>
          <cell r="M355">
            <v>45203</v>
          </cell>
          <cell r="Q355" t="str">
            <v>○</v>
          </cell>
          <cell r="R355">
            <v>45216</v>
          </cell>
          <cell r="U355" t="str">
            <v>○</v>
          </cell>
          <cell r="W355" t="str">
            <v>○</v>
          </cell>
        </row>
        <row r="356">
          <cell r="E356">
            <v>14006</v>
          </cell>
          <cell r="F356" t="str">
            <v>○</v>
          </cell>
          <cell r="G356" t="str">
            <v>×</v>
          </cell>
          <cell r="H356" t="str">
            <v>○</v>
          </cell>
          <cell r="I356" t="str">
            <v>○</v>
          </cell>
          <cell r="K356" t="str">
            <v>○</v>
          </cell>
          <cell r="L356" t="str">
            <v>②第１次闘争で提出済の要求書に、第２次闘争で要求書を提出</v>
          </cell>
          <cell r="M356">
            <v>45205</v>
          </cell>
          <cell r="N356" t="str">
            <v>○</v>
          </cell>
          <cell r="O356" t="str">
            <v>○</v>
          </cell>
          <cell r="Q356" t="str">
            <v>○</v>
          </cell>
          <cell r="R356">
            <v>45218</v>
          </cell>
          <cell r="T356" t="str">
            <v>○</v>
          </cell>
          <cell r="U356" t="str">
            <v>○</v>
          </cell>
          <cell r="W356" t="str">
            <v>×</v>
          </cell>
        </row>
        <row r="357">
          <cell r="E357">
            <v>14007</v>
          </cell>
          <cell r="F357" t="str">
            <v>○</v>
          </cell>
          <cell r="G357" t="str">
            <v>×</v>
          </cell>
          <cell r="H357" t="str">
            <v>○</v>
          </cell>
          <cell r="I357" t="str">
            <v>○</v>
          </cell>
          <cell r="K357" t="str">
            <v>○</v>
          </cell>
          <cell r="L357" t="str">
            <v>②第１次闘争で提出済の要求書に、第２次闘争で要求書を提出</v>
          </cell>
          <cell r="M357">
            <v>45204</v>
          </cell>
          <cell r="Q357" t="str">
            <v>○</v>
          </cell>
          <cell r="R357">
            <v>45218</v>
          </cell>
          <cell r="U357" t="str">
            <v>○</v>
          </cell>
        </row>
        <row r="358">
          <cell r="E358">
            <v>14008</v>
          </cell>
          <cell r="F358" t="str">
            <v>○</v>
          </cell>
          <cell r="G358" t="str">
            <v>×</v>
          </cell>
          <cell r="H358" t="str">
            <v>○</v>
          </cell>
          <cell r="I358" t="str">
            <v>×</v>
          </cell>
          <cell r="K358" t="str">
            <v>○</v>
          </cell>
          <cell r="M358">
            <v>45209</v>
          </cell>
        </row>
        <row r="359">
          <cell r="E359">
            <v>14009</v>
          </cell>
          <cell r="F359" t="str">
            <v>○</v>
          </cell>
          <cell r="G359" t="str">
            <v>×</v>
          </cell>
          <cell r="H359" t="str">
            <v>○</v>
          </cell>
          <cell r="I359" t="str">
            <v>○</v>
          </cell>
          <cell r="K359" t="str">
            <v>○</v>
          </cell>
          <cell r="L359" t="str">
            <v>②第１次闘争で提出済の要求書に、第２次闘争で要求書を提出</v>
          </cell>
          <cell r="M359">
            <v>45190</v>
          </cell>
          <cell r="N359" t="str">
            <v>○</v>
          </cell>
          <cell r="O359" t="str">
            <v>○</v>
          </cell>
          <cell r="Q359" t="str">
            <v>○</v>
          </cell>
          <cell r="R359">
            <v>45218</v>
          </cell>
          <cell r="T359" t="str">
            <v>○</v>
          </cell>
          <cell r="U359" t="str">
            <v>○</v>
          </cell>
          <cell r="W359" t="str">
            <v>×</v>
          </cell>
        </row>
        <row r="360">
          <cell r="E360">
            <v>14010</v>
          </cell>
          <cell r="F360" t="str">
            <v>○</v>
          </cell>
          <cell r="G360" t="str">
            <v>×</v>
          </cell>
          <cell r="H360" t="str">
            <v>○</v>
          </cell>
          <cell r="I360" t="str">
            <v>○</v>
          </cell>
          <cell r="K360" t="str">
            <v>○</v>
          </cell>
          <cell r="L360" t="str">
            <v>②第１次闘争で提出済の要求書に、第２次闘争で要求書を提出</v>
          </cell>
          <cell r="M360">
            <v>45201</v>
          </cell>
          <cell r="N360" t="str">
            <v>○</v>
          </cell>
          <cell r="O360" t="str">
            <v>○</v>
          </cell>
          <cell r="Q360" t="str">
            <v>○</v>
          </cell>
          <cell r="R360">
            <v>45201</v>
          </cell>
          <cell r="T360" t="str">
            <v>○</v>
          </cell>
          <cell r="U360" t="str">
            <v>○</v>
          </cell>
          <cell r="W360" t="str">
            <v>×</v>
          </cell>
        </row>
        <row r="361">
          <cell r="E361">
            <v>14011</v>
          </cell>
          <cell r="F361" t="str">
            <v>○</v>
          </cell>
          <cell r="G361" t="str">
            <v>×</v>
          </cell>
          <cell r="H361" t="str">
            <v>○</v>
          </cell>
          <cell r="I361" t="str">
            <v>○</v>
          </cell>
          <cell r="K361" t="str">
            <v>○</v>
          </cell>
          <cell r="M361">
            <v>45209</v>
          </cell>
          <cell r="R361">
            <v>45219</v>
          </cell>
        </row>
        <row r="362">
          <cell r="E362">
            <v>14013</v>
          </cell>
          <cell r="F362" t="str">
            <v>○</v>
          </cell>
          <cell r="G362" t="str">
            <v>×</v>
          </cell>
          <cell r="H362" t="str">
            <v>○</v>
          </cell>
          <cell r="I362" t="str">
            <v>○</v>
          </cell>
          <cell r="K362" t="str">
            <v>○</v>
          </cell>
          <cell r="L362" t="str">
            <v>②第１次闘争で提出済の要求書に、第２次闘争で要求書を提出</v>
          </cell>
          <cell r="M362">
            <v>45204</v>
          </cell>
          <cell r="N362" t="str">
            <v>○</v>
          </cell>
          <cell r="O362" t="str">
            <v>○</v>
          </cell>
          <cell r="Q362" t="str">
            <v>○</v>
          </cell>
          <cell r="R362">
            <v>45218</v>
          </cell>
          <cell r="T362" t="str">
            <v>○</v>
          </cell>
          <cell r="U362" t="str">
            <v>○</v>
          </cell>
          <cell r="W362" t="str">
            <v>○</v>
          </cell>
        </row>
        <row r="363">
          <cell r="E363">
            <v>14014</v>
          </cell>
          <cell r="F363" t="str">
            <v>○</v>
          </cell>
          <cell r="G363" t="str">
            <v>×</v>
          </cell>
          <cell r="H363" t="str">
            <v>×</v>
          </cell>
          <cell r="K363" t="str">
            <v>○</v>
          </cell>
          <cell r="M363">
            <v>45205</v>
          </cell>
        </row>
        <row r="364">
          <cell r="E364">
            <v>14018</v>
          </cell>
          <cell r="F364" t="str">
            <v>○</v>
          </cell>
          <cell r="G364" t="str">
            <v>×</v>
          </cell>
          <cell r="H364" t="str">
            <v>○</v>
          </cell>
          <cell r="I364" t="str">
            <v>○</v>
          </cell>
          <cell r="K364" t="str">
            <v>○</v>
          </cell>
          <cell r="M364">
            <v>45205</v>
          </cell>
          <cell r="Q364" t="str">
            <v>○</v>
          </cell>
          <cell r="R364">
            <v>45229</v>
          </cell>
        </row>
        <row r="365">
          <cell r="E365">
            <v>14019</v>
          </cell>
          <cell r="F365" t="str">
            <v>×</v>
          </cell>
          <cell r="G365" t="str">
            <v>×</v>
          </cell>
          <cell r="H365" t="str">
            <v>○</v>
          </cell>
          <cell r="I365" t="str">
            <v>○</v>
          </cell>
          <cell r="K365" t="str">
            <v>○</v>
          </cell>
          <cell r="L365" t="str">
            <v>②第１次闘争で提出済の要求書に、第２次闘争で要求書を提出</v>
          </cell>
          <cell r="M365">
            <v>45205</v>
          </cell>
          <cell r="N365" t="str">
            <v>×</v>
          </cell>
          <cell r="O365" t="str">
            <v>×</v>
          </cell>
          <cell r="Q365" t="str">
            <v>○</v>
          </cell>
          <cell r="R365">
            <v>45217</v>
          </cell>
          <cell r="T365" t="str">
            <v>○</v>
          </cell>
          <cell r="U365" t="str">
            <v>×</v>
          </cell>
          <cell r="V365" t="str">
            <v>回答及び交渉で終了とした</v>
          </cell>
          <cell r="W365" t="str">
            <v>×</v>
          </cell>
        </row>
        <row r="366">
          <cell r="E366">
            <v>14020</v>
          </cell>
          <cell r="F366" t="str">
            <v>○</v>
          </cell>
          <cell r="G366" t="str">
            <v>×</v>
          </cell>
          <cell r="H366" t="str">
            <v>○</v>
          </cell>
          <cell r="I366" t="str">
            <v>○</v>
          </cell>
          <cell r="K366" t="str">
            <v>○</v>
          </cell>
          <cell r="L366" t="str">
            <v>②第１次闘争で提出済の要求書に、第２次闘争で要求書を提出</v>
          </cell>
          <cell r="M366">
            <v>45198</v>
          </cell>
          <cell r="Q366" t="str">
            <v>○</v>
          </cell>
          <cell r="R366">
            <v>45218</v>
          </cell>
          <cell r="U366" t="str">
            <v>○</v>
          </cell>
          <cell r="W366" t="str">
            <v>○</v>
          </cell>
        </row>
        <row r="367">
          <cell r="E367">
            <v>14021</v>
          </cell>
          <cell r="F367" t="str">
            <v>×</v>
          </cell>
          <cell r="G367" t="str">
            <v>×</v>
          </cell>
          <cell r="H367" t="str">
            <v>×</v>
          </cell>
          <cell r="K367" t="str">
            <v>○</v>
          </cell>
          <cell r="M367">
            <v>45218</v>
          </cell>
          <cell r="Q367" t="str">
            <v>○</v>
          </cell>
          <cell r="R367">
            <v>45231</v>
          </cell>
        </row>
        <row r="368">
          <cell r="E368">
            <v>14022</v>
          </cell>
        </row>
        <row r="369">
          <cell r="E369">
            <v>14023</v>
          </cell>
        </row>
        <row r="370">
          <cell r="E370">
            <v>14024</v>
          </cell>
          <cell r="F370" t="str">
            <v>×</v>
          </cell>
          <cell r="G370" t="str">
            <v>×</v>
          </cell>
          <cell r="H370" t="str">
            <v>○</v>
          </cell>
          <cell r="I370" t="str">
            <v>○</v>
          </cell>
          <cell r="K370" t="str">
            <v>○</v>
          </cell>
          <cell r="L370" t="str">
            <v>②第１次闘争で提出済の要求書に、第２次闘争で要求書を提出</v>
          </cell>
          <cell r="M370">
            <v>45201</v>
          </cell>
          <cell r="Q370" t="str">
            <v>○</v>
          </cell>
          <cell r="R370">
            <v>45218</v>
          </cell>
        </row>
        <row r="371">
          <cell r="E371">
            <v>14025</v>
          </cell>
          <cell r="F371" t="str">
            <v>×</v>
          </cell>
          <cell r="G371" t="str">
            <v>×</v>
          </cell>
          <cell r="H371" t="str">
            <v>○</v>
          </cell>
          <cell r="I371" t="str">
            <v>○</v>
          </cell>
          <cell r="K371" t="str">
            <v>○</v>
          </cell>
          <cell r="L371" t="str">
            <v>②第１次闘争で提出済の要求書に、第２次闘争で要求書を提出</v>
          </cell>
          <cell r="M371">
            <v>45202</v>
          </cell>
          <cell r="Q371" t="str">
            <v>○</v>
          </cell>
          <cell r="R371">
            <v>45225</v>
          </cell>
        </row>
        <row r="372">
          <cell r="E372">
            <v>14028</v>
          </cell>
          <cell r="F372" t="str">
            <v>×</v>
          </cell>
          <cell r="G372" t="str">
            <v>×</v>
          </cell>
          <cell r="H372" t="str">
            <v>○</v>
          </cell>
          <cell r="I372" t="str">
            <v>○</v>
          </cell>
          <cell r="K372" t="str">
            <v>○</v>
          </cell>
          <cell r="L372" t="str">
            <v>②第１次闘争で提出済の要求書に、第２次闘争で要求書を提出</v>
          </cell>
          <cell r="M372">
            <v>45204</v>
          </cell>
        </row>
        <row r="373">
          <cell r="E373">
            <v>14029</v>
          </cell>
          <cell r="F373" t="str">
            <v>○</v>
          </cell>
          <cell r="G373" t="str">
            <v>×</v>
          </cell>
          <cell r="H373" t="str">
            <v>○</v>
          </cell>
          <cell r="I373" t="str">
            <v>○</v>
          </cell>
          <cell r="K373" t="str">
            <v>○</v>
          </cell>
          <cell r="L373" t="str">
            <v>②第１次闘争で提出済の要求書に、第２次闘争で要求書を提出</v>
          </cell>
          <cell r="M373" t="str">
            <v>10/？</v>
          </cell>
        </row>
        <row r="374">
          <cell r="E374">
            <v>14032</v>
          </cell>
          <cell r="F374" t="str">
            <v>○</v>
          </cell>
          <cell r="G374" t="str">
            <v>○</v>
          </cell>
          <cell r="H374" t="str">
            <v>○</v>
          </cell>
          <cell r="I374" t="str">
            <v>○</v>
          </cell>
          <cell r="K374" t="str">
            <v>○</v>
          </cell>
          <cell r="L374" t="str">
            <v>②第１次闘争で提出済の要求書に、第２次闘争で要求書を提出</v>
          </cell>
          <cell r="M374">
            <v>45228</v>
          </cell>
          <cell r="Q374" t="str">
            <v>○</v>
          </cell>
          <cell r="R374">
            <v>45231</v>
          </cell>
        </row>
        <row r="375">
          <cell r="E375">
            <v>14033</v>
          </cell>
          <cell r="F375" t="str">
            <v>○</v>
          </cell>
          <cell r="G375" t="str">
            <v>×</v>
          </cell>
          <cell r="H375" t="str">
            <v>○</v>
          </cell>
          <cell r="I375" t="str">
            <v>○</v>
          </cell>
          <cell r="K375" t="str">
            <v>○</v>
          </cell>
          <cell r="L375" t="str">
            <v>②第１次闘争で提出済の要求書に、第２次闘争で要求書を提出</v>
          </cell>
          <cell r="M375">
            <v>45203</v>
          </cell>
          <cell r="N375" t="str">
            <v>○</v>
          </cell>
          <cell r="O375" t="str">
            <v>○</v>
          </cell>
          <cell r="Q375" t="str">
            <v>○</v>
          </cell>
          <cell r="R375" t="str">
            <v>10月12日、10月19日</v>
          </cell>
          <cell r="T375" t="str">
            <v>○</v>
          </cell>
          <cell r="U375" t="str">
            <v>○</v>
          </cell>
          <cell r="W375" t="str">
            <v>×</v>
          </cell>
        </row>
        <row r="376">
          <cell r="E376">
            <v>14036</v>
          </cell>
        </row>
        <row r="377">
          <cell r="E377">
            <v>14038</v>
          </cell>
        </row>
        <row r="378">
          <cell r="E378">
            <v>14041</v>
          </cell>
        </row>
        <row r="379">
          <cell r="E379">
            <v>14042</v>
          </cell>
        </row>
        <row r="380">
          <cell r="E380">
            <v>14043</v>
          </cell>
        </row>
        <row r="381">
          <cell r="E381">
            <v>14044</v>
          </cell>
        </row>
        <row r="382">
          <cell r="E382">
            <v>14045</v>
          </cell>
        </row>
        <row r="383">
          <cell r="E383">
            <v>14046</v>
          </cell>
        </row>
        <row r="384">
          <cell r="E384">
            <v>14048</v>
          </cell>
        </row>
        <row r="385">
          <cell r="E385">
            <v>14052</v>
          </cell>
        </row>
        <row r="386">
          <cell r="E386">
            <v>14056</v>
          </cell>
        </row>
        <row r="387">
          <cell r="E387">
            <v>14057</v>
          </cell>
        </row>
        <row r="388">
          <cell r="E388">
            <v>14058</v>
          </cell>
        </row>
        <row r="389">
          <cell r="E389">
            <v>14059</v>
          </cell>
        </row>
        <row r="390">
          <cell r="E390">
            <v>14060</v>
          </cell>
        </row>
        <row r="391">
          <cell r="E391">
            <v>14061</v>
          </cell>
        </row>
        <row r="392">
          <cell r="E392">
            <v>14063</v>
          </cell>
        </row>
        <row r="393">
          <cell r="E393">
            <v>14066</v>
          </cell>
        </row>
        <row r="394">
          <cell r="E394">
            <v>14068</v>
          </cell>
        </row>
        <row r="395">
          <cell r="E395">
            <v>14069</v>
          </cell>
        </row>
        <row r="396">
          <cell r="E396">
            <v>14070</v>
          </cell>
        </row>
        <row r="397">
          <cell r="E397">
            <v>14071</v>
          </cell>
        </row>
        <row r="398">
          <cell r="E398">
            <v>14073</v>
          </cell>
        </row>
        <row r="399">
          <cell r="E399">
            <v>14074</v>
          </cell>
        </row>
        <row r="400">
          <cell r="E400">
            <v>14076</v>
          </cell>
        </row>
        <row r="401">
          <cell r="E401">
            <v>14078</v>
          </cell>
        </row>
        <row r="402">
          <cell r="E402">
            <v>14079</v>
          </cell>
        </row>
        <row r="403">
          <cell r="E403">
            <v>14080</v>
          </cell>
        </row>
        <row r="404">
          <cell r="E404">
            <v>14084</v>
          </cell>
        </row>
        <row r="405">
          <cell r="E405">
            <v>14086</v>
          </cell>
        </row>
        <row r="406">
          <cell r="E406">
            <v>14091</v>
          </cell>
        </row>
        <row r="407">
          <cell r="E407">
            <v>14092</v>
          </cell>
        </row>
        <row r="408">
          <cell r="E408">
            <v>14096</v>
          </cell>
        </row>
        <row r="409">
          <cell r="E409">
            <v>14100</v>
          </cell>
        </row>
        <row r="410">
          <cell r="E410">
            <v>14102</v>
          </cell>
        </row>
        <row r="411">
          <cell r="E411">
            <v>14104</v>
          </cell>
        </row>
        <row r="412">
          <cell r="E412">
            <v>14105</v>
          </cell>
        </row>
        <row r="413">
          <cell r="E413">
            <v>14107</v>
          </cell>
        </row>
        <row r="414">
          <cell r="E414">
            <v>14110</v>
          </cell>
        </row>
        <row r="415">
          <cell r="E415">
            <v>14113</v>
          </cell>
        </row>
        <row r="416">
          <cell r="E416">
            <v>14117</v>
          </cell>
        </row>
        <row r="417">
          <cell r="E417">
            <v>14119</v>
          </cell>
        </row>
        <row r="418">
          <cell r="E418">
            <v>14120</v>
          </cell>
        </row>
        <row r="419">
          <cell r="E419">
            <v>14123</v>
          </cell>
          <cell r="F419" t="str">
            <v>×</v>
          </cell>
        </row>
        <row r="420">
          <cell r="E420">
            <v>14124</v>
          </cell>
        </row>
        <row r="421">
          <cell r="E421">
            <v>14128</v>
          </cell>
        </row>
        <row r="422">
          <cell r="E422">
            <v>14130</v>
          </cell>
        </row>
        <row r="423">
          <cell r="E423">
            <v>14132</v>
          </cell>
        </row>
        <row r="424">
          <cell r="E424">
            <v>14135</v>
          </cell>
        </row>
        <row r="425">
          <cell r="E425">
            <v>14136</v>
          </cell>
        </row>
        <row r="426">
          <cell r="E426">
            <v>14137</v>
          </cell>
          <cell r="F426" t="str">
            <v>○</v>
          </cell>
          <cell r="G426" t="str">
            <v>×</v>
          </cell>
        </row>
        <row r="427">
          <cell r="E427">
            <v>14138</v>
          </cell>
          <cell r="F427" t="str">
            <v>○</v>
          </cell>
          <cell r="G427" t="str">
            <v>×</v>
          </cell>
        </row>
        <row r="428">
          <cell r="E428">
            <v>14139</v>
          </cell>
          <cell r="F428" t="str">
            <v>○</v>
          </cell>
          <cell r="G428" t="str">
            <v>×</v>
          </cell>
        </row>
        <row r="429">
          <cell r="E429">
            <v>14140</v>
          </cell>
          <cell r="F429" t="str">
            <v>○</v>
          </cell>
          <cell r="G429" t="str">
            <v>×</v>
          </cell>
        </row>
        <row r="430">
          <cell r="E430">
            <v>14141</v>
          </cell>
          <cell r="F430" t="str">
            <v>○</v>
          </cell>
          <cell r="G430" t="str">
            <v>×</v>
          </cell>
        </row>
        <row r="431">
          <cell r="E431">
            <v>14142</v>
          </cell>
          <cell r="F431" t="str">
            <v>○</v>
          </cell>
          <cell r="G431" t="str">
            <v>×</v>
          </cell>
        </row>
        <row r="432">
          <cell r="E432">
            <v>14143</v>
          </cell>
          <cell r="F432" t="str">
            <v>○</v>
          </cell>
          <cell r="G432" t="str">
            <v>×</v>
          </cell>
          <cell r="H432" t="str">
            <v>○</v>
          </cell>
          <cell r="I432" t="str">
            <v>○</v>
          </cell>
          <cell r="K432" t="str">
            <v>○</v>
          </cell>
          <cell r="L432" t="str">
            <v>①第１次闘争で提出済（交渉を継続）</v>
          </cell>
          <cell r="N432" t="str">
            <v>○</v>
          </cell>
          <cell r="O432" t="str">
            <v>×</v>
          </cell>
          <cell r="T432" t="str">
            <v>○</v>
          </cell>
          <cell r="U432" t="str">
            <v>×</v>
          </cell>
          <cell r="V432" t="str">
            <v>求めていない</v>
          </cell>
          <cell r="W432" t="str">
            <v>○</v>
          </cell>
        </row>
        <row r="433">
          <cell r="E433">
            <v>14144</v>
          </cell>
          <cell r="F433" t="str">
            <v>○</v>
          </cell>
          <cell r="G433" t="str">
            <v>×</v>
          </cell>
          <cell r="H433" t="str">
            <v>×</v>
          </cell>
          <cell r="J433" t="str">
            <v>従来から取り組んでいない</v>
          </cell>
          <cell r="K433" t="str">
            <v>○</v>
          </cell>
          <cell r="L433" t="str">
            <v>③第２次闘争で初めて提出</v>
          </cell>
          <cell r="M433">
            <v>45229</v>
          </cell>
          <cell r="N433" t="str">
            <v>×</v>
          </cell>
          <cell r="O433" t="str">
            <v>×</v>
          </cell>
          <cell r="Q433" t="str">
            <v>○</v>
          </cell>
          <cell r="R433">
            <v>45227</v>
          </cell>
          <cell r="T433" t="str">
            <v>不明</v>
          </cell>
          <cell r="U433" t="str">
            <v>×</v>
          </cell>
          <cell r="V433" t="str">
            <v>求めているが、締結に至っていない</v>
          </cell>
        </row>
        <row r="434">
          <cell r="E434">
            <v>14145</v>
          </cell>
          <cell r="F434" t="str">
            <v>○</v>
          </cell>
          <cell r="G434" t="str">
            <v>×</v>
          </cell>
        </row>
        <row r="435">
          <cell r="E435">
            <v>14146</v>
          </cell>
          <cell r="F435" t="str">
            <v>○</v>
          </cell>
          <cell r="G435" t="str">
            <v>×</v>
          </cell>
          <cell r="H435" t="str">
            <v>○</v>
          </cell>
          <cell r="I435" t="str">
            <v>○</v>
          </cell>
          <cell r="K435" t="str">
            <v>○</v>
          </cell>
          <cell r="L435" t="str">
            <v>②第１次闘争で提出済の要求書に、第２次闘争で要求書を提出</v>
          </cell>
          <cell r="M435">
            <v>45204</v>
          </cell>
          <cell r="N435" t="str">
            <v>○</v>
          </cell>
          <cell r="O435" t="str">
            <v>○</v>
          </cell>
          <cell r="Q435" t="str">
            <v>○</v>
          </cell>
          <cell r="R435">
            <v>45230</v>
          </cell>
          <cell r="T435" t="str">
            <v>○</v>
          </cell>
          <cell r="U435" t="str">
            <v>×</v>
          </cell>
          <cell r="V435" t="str">
            <v>求めていない</v>
          </cell>
          <cell r="W435" t="str">
            <v>○</v>
          </cell>
        </row>
        <row r="436">
          <cell r="E436">
            <v>14147</v>
          </cell>
          <cell r="F436" t="str">
            <v>○</v>
          </cell>
          <cell r="G436" t="str">
            <v>×</v>
          </cell>
        </row>
        <row r="437">
          <cell r="E437">
            <v>14148</v>
          </cell>
          <cell r="F437" t="str">
            <v>○</v>
          </cell>
          <cell r="G437" t="str">
            <v>×</v>
          </cell>
        </row>
        <row r="438">
          <cell r="E438">
            <v>14149</v>
          </cell>
          <cell r="H438" t="str">
            <v>○</v>
          </cell>
          <cell r="I438" t="str">
            <v>○</v>
          </cell>
          <cell r="K438" t="str">
            <v>○</v>
          </cell>
          <cell r="L438" t="str">
            <v>①第１次闘争で提出済（交渉を継続）</v>
          </cell>
          <cell r="N438" t="str">
            <v>○</v>
          </cell>
          <cell r="O438" t="str">
            <v>○</v>
          </cell>
          <cell r="T438" t="str">
            <v>○</v>
          </cell>
          <cell r="U438" t="str">
            <v>×</v>
          </cell>
          <cell r="V438" t="str">
            <v>求めていない</v>
          </cell>
          <cell r="W438" t="str">
            <v>○</v>
          </cell>
        </row>
        <row r="439">
          <cell r="E439">
            <v>14157</v>
          </cell>
        </row>
        <row r="440">
          <cell r="E440">
            <v>14158</v>
          </cell>
        </row>
        <row r="441">
          <cell r="E441">
            <v>14161</v>
          </cell>
        </row>
        <row r="442">
          <cell r="E442">
            <v>14162</v>
          </cell>
        </row>
        <row r="443">
          <cell r="E443">
            <v>14164</v>
          </cell>
        </row>
        <row r="444">
          <cell r="E444">
            <v>14165</v>
          </cell>
        </row>
        <row r="445">
          <cell r="E445">
            <v>14167</v>
          </cell>
        </row>
        <row r="446">
          <cell r="E446">
            <v>14168</v>
          </cell>
        </row>
        <row r="447">
          <cell r="E447">
            <v>14170</v>
          </cell>
        </row>
        <row r="448">
          <cell r="E448">
            <v>14171</v>
          </cell>
        </row>
        <row r="449">
          <cell r="E449">
            <v>14173</v>
          </cell>
        </row>
        <row r="450">
          <cell r="E450">
            <v>14174</v>
          </cell>
        </row>
        <row r="451">
          <cell r="E451">
            <v>14175</v>
          </cell>
        </row>
        <row r="452">
          <cell r="E452">
            <v>14177</v>
          </cell>
        </row>
        <row r="453">
          <cell r="E453">
            <v>14178</v>
          </cell>
        </row>
        <row r="454">
          <cell r="E454">
            <v>14179</v>
          </cell>
        </row>
        <row r="455">
          <cell r="E455">
            <v>14180</v>
          </cell>
        </row>
        <row r="456">
          <cell r="E456">
            <v>14181</v>
          </cell>
        </row>
        <row r="457">
          <cell r="E457">
            <v>14182</v>
          </cell>
        </row>
        <row r="458">
          <cell r="E458">
            <v>14183</v>
          </cell>
        </row>
        <row r="459">
          <cell r="E459">
            <v>14184</v>
          </cell>
        </row>
        <row r="460">
          <cell r="E460">
            <v>14185</v>
          </cell>
        </row>
        <row r="461">
          <cell r="E461">
            <v>14186</v>
          </cell>
        </row>
        <row r="462">
          <cell r="E462">
            <v>14187</v>
          </cell>
        </row>
        <row r="463">
          <cell r="E463">
            <v>14188</v>
          </cell>
        </row>
        <row r="464">
          <cell r="E464">
            <v>14189</v>
          </cell>
        </row>
        <row r="465">
          <cell r="E465">
            <v>14190</v>
          </cell>
        </row>
        <row r="466">
          <cell r="E466">
            <v>14191</v>
          </cell>
        </row>
        <row r="467">
          <cell r="E467">
            <v>14192</v>
          </cell>
        </row>
        <row r="468">
          <cell r="E468">
            <v>15002</v>
          </cell>
          <cell r="F468" t="str">
            <v>○</v>
          </cell>
          <cell r="G468" t="str">
            <v>×</v>
          </cell>
          <cell r="H468" t="str">
            <v>○</v>
          </cell>
          <cell r="I468" t="str">
            <v>○</v>
          </cell>
          <cell r="K468" t="str">
            <v>○</v>
          </cell>
          <cell r="L468" t="str">
            <v>②第１次闘争で提出済の要求書に、第２次闘争で要求書を提出</v>
          </cell>
          <cell r="M468">
            <v>45209</v>
          </cell>
          <cell r="N468" t="str">
            <v>×</v>
          </cell>
          <cell r="O468" t="str">
            <v>○</v>
          </cell>
          <cell r="Q468" t="str">
            <v>○</v>
          </cell>
          <cell r="R468">
            <v>45239</v>
          </cell>
          <cell r="T468" t="str">
            <v>〇</v>
          </cell>
          <cell r="U468" t="str">
            <v>×</v>
          </cell>
          <cell r="V468" t="str">
            <v>過去から協約締結はしていない</v>
          </cell>
          <cell r="W468" t="str">
            <v>○</v>
          </cell>
        </row>
        <row r="469">
          <cell r="E469">
            <v>15009</v>
          </cell>
          <cell r="F469" t="str">
            <v>○</v>
          </cell>
          <cell r="G469" t="str">
            <v>×</v>
          </cell>
          <cell r="H469" t="str">
            <v>×</v>
          </cell>
          <cell r="J469" t="str">
            <v>要求書を作成していない</v>
          </cell>
          <cell r="K469" t="str">
            <v>×</v>
          </cell>
        </row>
        <row r="470">
          <cell r="E470">
            <v>15024</v>
          </cell>
          <cell r="F470" t="str">
            <v>○</v>
          </cell>
          <cell r="G470" t="str">
            <v>×</v>
          </cell>
          <cell r="H470" t="str">
            <v>○</v>
          </cell>
          <cell r="I470" t="str">
            <v>○</v>
          </cell>
          <cell r="K470" t="str">
            <v>○</v>
          </cell>
          <cell r="L470" t="str">
            <v>②第１次闘争で提出済の要求書に、第２次闘争で要求書を提出</v>
          </cell>
          <cell r="M470">
            <v>45219</v>
          </cell>
          <cell r="N470" t="str">
            <v>○</v>
          </cell>
          <cell r="O470" t="str">
            <v>○</v>
          </cell>
          <cell r="Q470" t="str">
            <v>○</v>
          </cell>
          <cell r="S470" t="str">
            <v>日程が未定</v>
          </cell>
          <cell r="T470" t="str">
            <v>〇</v>
          </cell>
          <cell r="U470" t="str">
            <v>○</v>
          </cell>
          <cell r="W470" t="str">
            <v>○</v>
          </cell>
        </row>
        <row r="471">
          <cell r="E471">
            <v>15031</v>
          </cell>
          <cell r="F471" t="str">
            <v>×</v>
          </cell>
          <cell r="G471" t="str">
            <v>×</v>
          </cell>
          <cell r="H471" t="str">
            <v>○</v>
          </cell>
          <cell r="I471" t="str">
            <v>○</v>
          </cell>
          <cell r="K471" t="str">
            <v>○</v>
          </cell>
          <cell r="L471" t="str">
            <v>③第２次闘争で初めて提出</v>
          </cell>
          <cell r="M471">
            <v>45211</v>
          </cell>
          <cell r="N471" t="str">
            <v>○</v>
          </cell>
          <cell r="O471" t="str">
            <v>×</v>
          </cell>
          <cell r="Q471" t="str">
            <v>○</v>
          </cell>
          <cell r="R471">
            <v>45218</v>
          </cell>
          <cell r="T471" t="str">
            <v>〇</v>
          </cell>
          <cell r="U471" t="str">
            <v>○</v>
          </cell>
          <cell r="W471" t="str">
            <v>×</v>
          </cell>
        </row>
        <row r="472">
          <cell r="E472">
            <v>15036</v>
          </cell>
          <cell r="F472" t="str">
            <v>○</v>
          </cell>
          <cell r="G472" t="str">
            <v>×</v>
          </cell>
          <cell r="H472" t="str">
            <v>○</v>
          </cell>
          <cell r="I472" t="str">
            <v>○</v>
          </cell>
          <cell r="K472" t="str">
            <v>○</v>
          </cell>
          <cell r="L472" t="str">
            <v>②第１次闘争で提出済の要求書に、第２次闘争で要求書を提出</v>
          </cell>
          <cell r="M472" t="str">
            <v>10月0日</v>
          </cell>
          <cell r="N472" t="str">
            <v>○</v>
          </cell>
          <cell r="O472" t="str">
            <v>×</v>
          </cell>
          <cell r="Q472" t="str">
            <v>○</v>
          </cell>
          <cell r="R472" t="str">
            <v>未定</v>
          </cell>
          <cell r="T472" t="str">
            <v>〇</v>
          </cell>
          <cell r="U472" t="str">
            <v>○</v>
          </cell>
          <cell r="W472" t="str">
            <v>○</v>
          </cell>
        </row>
        <row r="473">
          <cell r="E473">
            <v>15042</v>
          </cell>
          <cell r="F473" t="str">
            <v>○</v>
          </cell>
          <cell r="G473" t="str">
            <v>×</v>
          </cell>
          <cell r="H473" t="str">
            <v>○</v>
          </cell>
          <cell r="I473" t="str">
            <v>○</v>
          </cell>
          <cell r="K473" t="str">
            <v>○</v>
          </cell>
          <cell r="L473" t="str">
            <v>②第１次闘争で提出済の要求書に、第２次闘争で要求書を提出</v>
          </cell>
          <cell r="M473">
            <v>45219</v>
          </cell>
          <cell r="N473" t="str">
            <v>○</v>
          </cell>
          <cell r="O473" t="str">
            <v>○</v>
          </cell>
          <cell r="Q473" t="str">
            <v>○</v>
          </cell>
          <cell r="R473" t="str">
            <v>未定</v>
          </cell>
          <cell r="T473" t="str">
            <v>〇</v>
          </cell>
          <cell r="U473" t="str">
            <v>○</v>
          </cell>
          <cell r="W473" t="str">
            <v>○</v>
          </cell>
        </row>
        <row r="474">
          <cell r="E474">
            <v>15044</v>
          </cell>
          <cell r="F474" t="str">
            <v>○</v>
          </cell>
          <cell r="G474" t="str">
            <v>×</v>
          </cell>
          <cell r="H474" t="str">
            <v>○</v>
          </cell>
          <cell r="I474" t="str">
            <v>○</v>
          </cell>
          <cell r="K474" t="str">
            <v>○</v>
          </cell>
          <cell r="L474" t="str">
            <v>②第１次闘争で提出済の要求書に、第２次闘争で要求書を提出</v>
          </cell>
          <cell r="M474">
            <v>45211</v>
          </cell>
          <cell r="N474" t="str">
            <v>○</v>
          </cell>
          <cell r="O474" t="str">
            <v>○</v>
          </cell>
          <cell r="Q474" t="str">
            <v>○</v>
          </cell>
          <cell r="S474" t="str">
            <v>日程日が未定</v>
          </cell>
          <cell r="T474" t="str">
            <v>〇</v>
          </cell>
          <cell r="U474" t="str">
            <v>交渉未実施</v>
          </cell>
          <cell r="W474" t="str">
            <v>○</v>
          </cell>
        </row>
        <row r="475">
          <cell r="E475">
            <v>16002</v>
          </cell>
          <cell r="F475" t="str">
            <v>○</v>
          </cell>
          <cell r="G475" t="str">
            <v>×</v>
          </cell>
          <cell r="H475" t="str">
            <v>○</v>
          </cell>
          <cell r="I475" t="str">
            <v>○</v>
          </cell>
          <cell r="K475" t="str">
            <v>○</v>
          </cell>
          <cell r="L475" t="str">
            <v>①第１次闘争で提出済（交渉を継続）</v>
          </cell>
          <cell r="M475">
            <v>45146</v>
          </cell>
          <cell r="N475" t="str">
            <v>○</v>
          </cell>
          <cell r="O475" t="str">
            <v>○</v>
          </cell>
          <cell r="Q475" t="str">
            <v>○</v>
          </cell>
          <cell r="R475">
            <v>45218</v>
          </cell>
          <cell r="T475" t="str">
            <v>○</v>
          </cell>
          <cell r="U475" t="str">
            <v>×</v>
          </cell>
          <cell r="V475" t="str">
            <v>継続協議</v>
          </cell>
          <cell r="W475" t="str">
            <v>○</v>
          </cell>
        </row>
        <row r="476">
          <cell r="E476">
            <v>16003</v>
          </cell>
          <cell r="F476" t="str">
            <v>○</v>
          </cell>
          <cell r="G476" t="str">
            <v>×</v>
          </cell>
          <cell r="H476" t="str">
            <v>○</v>
          </cell>
          <cell r="I476" t="str">
            <v>○</v>
          </cell>
          <cell r="K476" t="str">
            <v>○</v>
          </cell>
          <cell r="L476" t="str">
            <v>②第１次闘争で提出済の要求書に、第２次闘争で要求書を提出</v>
          </cell>
          <cell r="M476">
            <v>45173</v>
          </cell>
          <cell r="N476" t="str">
            <v>○</v>
          </cell>
          <cell r="O476" t="str">
            <v>○</v>
          </cell>
          <cell r="Q476" t="str">
            <v>○</v>
          </cell>
          <cell r="R476" t="str">
            <v>９月26日・10月５・６・10・18日</v>
          </cell>
          <cell r="T476" t="str">
            <v>○</v>
          </cell>
          <cell r="U476" t="str">
            <v>○</v>
          </cell>
          <cell r="W476" t="str">
            <v>○</v>
          </cell>
        </row>
        <row r="477">
          <cell r="E477">
            <v>16004</v>
          </cell>
          <cell r="F477" t="str">
            <v>○</v>
          </cell>
          <cell r="G477" t="str">
            <v>×</v>
          </cell>
          <cell r="H477" t="str">
            <v>○</v>
          </cell>
          <cell r="J477" t="str">
            <v>７～１０月の現業闘争期に提出するため</v>
          </cell>
          <cell r="K477" t="str">
            <v>○</v>
          </cell>
          <cell r="L477" t="str">
            <v>④その他の闘争で課題を盛り込み提出</v>
          </cell>
          <cell r="M477">
            <v>45172</v>
          </cell>
          <cell r="N477" t="str">
            <v>○</v>
          </cell>
          <cell r="O477" t="str">
            <v>○</v>
          </cell>
          <cell r="Q477" t="str">
            <v>○</v>
          </cell>
          <cell r="R477" t="str">
            <v>10/3，10/30</v>
          </cell>
          <cell r="T477" t="str">
            <v>○</v>
          </cell>
          <cell r="U477" t="str">
            <v>○</v>
          </cell>
          <cell r="W477" t="str">
            <v>○</v>
          </cell>
        </row>
        <row r="478">
          <cell r="E478">
            <v>16006</v>
          </cell>
          <cell r="F478" t="str">
            <v>○</v>
          </cell>
          <cell r="G478" t="str">
            <v>×</v>
          </cell>
          <cell r="H478" t="str">
            <v>○</v>
          </cell>
          <cell r="I478" t="str">
            <v>○</v>
          </cell>
          <cell r="K478" t="str">
            <v>○</v>
          </cell>
          <cell r="L478" t="str">
            <v>②第１次闘争で提出済の要求書に、第２次闘争で要求書を提出</v>
          </cell>
          <cell r="M478">
            <v>45142</v>
          </cell>
          <cell r="N478" t="str">
            <v>○</v>
          </cell>
          <cell r="O478" t="str">
            <v>○</v>
          </cell>
          <cell r="Q478" t="str">
            <v>○</v>
          </cell>
          <cell r="R478" t="str">
            <v>11月中で調整中</v>
          </cell>
          <cell r="T478" t="str">
            <v>○</v>
          </cell>
          <cell r="U478" t="str">
            <v>×</v>
          </cell>
          <cell r="V478" t="str">
            <v>組合側から求めていない</v>
          </cell>
          <cell r="W478" t="str">
            <v>○</v>
          </cell>
        </row>
        <row r="479">
          <cell r="E479">
            <v>16010</v>
          </cell>
          <cell r="F479" t="str">
            <v>○</v>
          </cell>
          <cell r="G479" t="str">
            <v>×</v>
          </cell>
          <cell r="H479" t="str">
            <v>○</v>
          </cell>
          <cell r="I479" t="str">
            <v>○</v>
          </cell>
          <cell r="K479" t="str">
            <v>○</v>
          </cell>
          <cell r="L479" t="str">
            <v>②第１次闘争で提出済の要求書に、第２次闘争で要求書を提出</v>
          </cell>
          <cell r="M479">
            <v>45134</v>
          </cell>
          <cell r="N479" t="str">
            <v>○</v>
          </cell>
          <cell r="O479" t="str">
            <v>○</v>
          </cell>
          <cell r="Q479" t="str">
            <v>○</v>
          </cell>
          <cell r="R479">
            <v>45205</v>
          </cell>
          <cell r="T479" t="str">
            <v>○</v>
          </cell>
          <cell r="U479" t="str">
            <v>×</v>
          </cell>
          <cell r="V479" t="str">
            <v>組合側から求めていない</v>
          </cell>
          <cell r="W479" t="str">
            <v>○</v>
          </cell>
        </row>
        <row r="480">
          <cell r="E480">
            <v>16013</v>
          </cell>
          <cell r="F480" t="str">
            <v>×</v>
          </cell>
          <cell r="G480" t="str">
            <v>×</v>
          </cell>
          <cell r="H480" t="str">
            <v>○</v>
          </cell>
          <cell r="J480" t="str">
            <v>春闘要求書に含んだ</v>
          </cell>
          <cell r="K480" t="str">
            <v>○</v>
          </cell>
          <cell r="L480" t="str">
            <v>④その他の闘争で課題を盛り込み提出</v>
          </cell>
          <cell r="M480">
            <v>45216</v>
          </cell>
          <cell r="N480" t="str">
            <v>○</v>
          </cell>
          <cell r="O480" t="str">
            <v>○</v>
          </cell>
          <cell r="Q480" t="str">
            <v>○</v>
          </cell>
          <cell r="S480" t="str">
            <v>確定闘争で行った(11/9)</v>
          </cell>
          <cell r="T480" t="str">
            <v>○</v>
          </cell>
        </row>
        <row r="481">
          <cell r="E481">
            <v>16015</v>
          </cell>
          <cell r="F481" t="str">
            <v>○</v>
          </cell>
          <cell r="G481" t="str">
            <v>×</v>
          </cell>
          <cell r="H481" t="str">
            <v>○</v>
          </cell>
          <cell r="I481" t="str">
            <v>○</v>
          </cell>
          <cell r="K481" t="str">
            <v>○</v>
          </cell>
          <cell r="L481" t="str">
            <v>②第１次闘争で提出済の要求書に、第２次闘争で要求書を提出</v>
          </cell>
          <cell r="M481">
            <v>45146</v>
          </cell>
          <cell r="N481" t="str">
            <v>○</v>
          </cell>
          <cell r="O481" t="str">
            <v>○</v>
          </cell>
          <cell r="Q481" t="str">
            <v>○</v>
          </cell>
          <cell r="R481" t="str">
            <v>9月4日、10月24日、10月30日</v>
          </cell>
          <cell r="T481" t="str">
            <v>○</v>
          </cell>
          <cell r="U481" t="str">
            <v>×</v>
          </cell>
          <cell r="V481" t="str">
            <v>組合側から求めていない</v>
          </cell>
          <cell r="W481" t="str">
            <v>○</v>
          </cell>
        </row>
        <row r="482">
          <cell r="E482">
            <v>16017</v>
          </cell>
          <cell r="F482" t="str">
            <v>○</v>
          </cell>
          <cell r="G482" t="str">
            <v>×</v>
          </cell>
          <cell r="H482" t="str">
            <v>○</v>
          </cell>
          <cell r="I482" t="str">
            <v>○</v>
          </cell>
          <cell r="K482" t="str">
            <v>×</v>
          </cell>
        </row>
        <row r="483">
          <cell r="E483">
            <v>16018</v>
          </cell>
          <cell r="F483" t="str">
            <v>○</v>
          </cell>
          <cell r="G483" t="str">
            <v>○</v>
          </cell>
          <cell r="H483" t="str">
            <v>○</v>
          </cell>
          <cell r="I483" t="str">
            <v>○</v>
          </cell>
          <cell r="K483" t="str">
            <v>○</v>
          </cell>
          <cell r="L483" t="str">
            <v>②第１次闘争で提出済の要求書に、第２次闘争で要求書を提出</v>
          </cell>
          <cell r="M483">
            <v>45142</v>
          </cell>
          <cell r="N483" t="str">
            <v>○</v>
          </cell>
          <cell r="O483" t="str">
            <v>○</v>
          </cell>
          <cell r="Q483" t="str">
            <v>○</v>
          </cell>
          <cell r="R483" t="str">
            <v>未定</v>
          </cell>
          <cell r="T483" t="str">
            <v>○</v>
          </cell>
          <cell r="U483" t="str">
            <v>交渉未実施</v>
          </cell>
          <cell r="W483" t="str">
            <v>○</v>
          </cell>
        </row>
        <row r="484">
          <cell r="E484">
            <v>16019</v>
          </cell>
          <cell r="F484" t="str">
            <v>○</v>
          </cell>
          <cell r="G484" t="str">
            <v>×</v>
          </cell>
          <cell r="H484" t="str">
            <v>○</v>
          </cell>
          <cell r="I484" t="str">
            <v>○</v>
          </cell>
          <cell r="K484" t="str">
            <v>○</v>
          </cell>
          <cell r="L484" t="str">
            <v>②第１次闘争で提出済の要求書に、第２次闘争で要求書を提出</v>
          </cell>
          <cell r="M484">
            <v>45142</v>
          </cell>
          <cell r="N484" t="str">
            <v>○</v>
          </cell>
          <cell r="O484" t="str">
            <v>○</v>
          </cell>
          <cell r="Q484" t="str">
            <v>○</v>
          </cell>
          <cell r="R484">
            <v>45222</v>
          </cell>
          <cell r="T484" t="str">
            <v>○</v>
          </cell>
          <cell r="U484" t="str">
            <v>×</v>
          </cell>
          <cell r="V484" t="str">
            <v>組合側から求めていない</v>
          </cell>
          <cell r="W484" t="str">
            <v>○</v>
          </cell>
        </row>
        <row r="485">
          <cell r="E485">
            <v>16023</v>
          </cell>
          <cell r="F485" t="str">
            <v>×</v>
          </cell>
          <cell r="G485" t="str">
            <v>×</v>
          </cell>
          <cell r="H485" t="str">
            <v>○</v>
          </cell>
          <cell r="J485" t="str">
            <v>ブロック統一要求書を８月提出のため</v>
          </cell>
          <cell r="K485" t="str">
            <v>○</v>
          </cell>
          <cell r="L485" t="str">
            <v>③第２次闘争で初めて提出</v>
          </cell>
          <cell r="M485">
            <v>45139</v>
          </cell>
          <cell r="N485" t="str">
            <v>×</v>
          </cell>
          <cell r="O485" t="str">
            <v>○</v>
          </cell>
          <cell r="Q485" t="str">
            <v>×</v>
          </cell>
          <cell r="W485" t="str">
            <v>○</v>
          </cell>
        </row>
        <row r="486">
          <cell r="E486">
            <v>16025</v>
          </cell>
          <cell r="F486" t="str">
            <v>○</v>
          </cell>
          <cell r="G486" t="str">
            <v>×</v>
          </cell>
          <cell r="H486" t="str">
            <v>○</v>
          </cell>
          <cell r="I486" t="str">
            <v>○</v>
          </cell>
          <cell r="K486" t="str">
            <v>○</v>
          </cell>
          <cell r="L486" t="str">
            <v>②第１次闘争で提出済の要求書に、第２次闘争で要求書を提出</v>
          </cell>
          <cell r="M486">
            <v>45155</v>
          </cell>
          <cell r="N486" t="str">
            <v>○</v>
          </cell>
          <cell r="O486" t="str">
            <v>○</v>
          </cell>
          <cell r="Q486" t="str">
            <v>○</v>
          </cell>
          <cell r="R486">
            <v>45198</v>
          </cell>
          <cell r="T486" t="str">
            <v>○</v>
          </cell>
          <cell r="U486" t="str">
            <v>○</v>
          </cell>
          <cell r="W486" t="str">
            <v>×</v>
          </cell>
        </row>
        <row r="487">
          <cell r="E487">
            <v>16026</v>
          </cell>
          <cell r="F487" t="str">
            <v>○</v>
          </cell>
          <cell r="G487" t="str">
            <v>×</v>
          </cell>
          <cell r="H487" t="str">
            <v>○</v>
          </cell>
          <cell r="I487" t="str">
            <v>○</v>
          </cell>
          <cell r="K487" t="str">
            <v>○</v>
          </cell>
          <cell r="L487" t="str">
            <v>②第１次闘争で提出済の要求書に、第２次闘争で要求書を提出</v>
          </cell>
          <cell r="M487">
            <v>45014</v>
          </cell>
          <cell r="N487" t="str">
            <v>○</v>
          </cell>
          <cell r="O487" t="str">
            <v>○</v>
          </cell>
          <cell r="Q487" t="str">
            <v>○</v>
          </cell>
          <cell r="R487">
            <v>45148</v>
          </cell>
          <cell r="T487" t="str">
            <v>○</v>
          </cell>
          <cell r="U487" t="str">
            <v>○</v>
          </cell>
          <cell r="W487" t="str">
            <v>×</v>
          </cell>
        </row>
        <row r="488">
          <cell r="E488">
            <v>16027</v>
          </cell>
          <cell r="F488" t="str">
            <v>○</v>
          </cell>
          <cell r="G488" t="str">
            <v>×</v>
          </cell>
          <cell r="H488" t="str">
            <v>○</v>
          </cell>
          <cell r="J488" t="str">
            <v>８月に提出</v>
          </cell>
          <cell r="K488" t="str">
            <v>○</v>
          </cell>
          <cell r="L488" t="str">
            <v>③第２次闘争で初めて提出</v>
          </cell>
          <cell r="M488">
            <v>45146</v>
          </cell>
          <cell r="N488" t="str">
            <v>○</v>
          </cell>
          <cell r="O488" t="str">
            <v>○</v>
          </cell>
          <cell r="Q488" t="str">
            <v>○</v>
          </cell>
          <cell r="R488" t="str">
            <v>未定</v>
          </cell>
          <cell r="T488" t="str">
            <v>○</v>
          </cell>
          <cell r="W488" t="str">
            <v>○</v>
          </cell>
        </row>
        <row r="489">
          <cell r="E489">
            <v>16028</v>
          </cell>
          <cell r="F489" t="str">
            <v>×</v>
          </cell>
          <cell r="G489" t="str">
            <v>×</v>
          </cell>
          <cell r="H489" t="str">
            <v>○</v>
          </cell>
          <cell r="J489" t="str">
            <v>神奈川県　県央ブロックと統一したため。</v>
          </cell>
          <cell r="K489" t="str">
            <v>○</v>
          </cell>
          <cell r="L489" t="str">
            <v>③第２次闘争で初めて提出</v>
          </cell>
          <cell r="M489">
            <v>45142</v>
          </cell>
          <cell r="N489" t="str">
            <v>×</v>
          </cell>
          <cell r="O489" t="str">
            <v>○</v>
          </cell>
          <cell r="Q489" t="str">
            <v>○</v>
          </cell>
          <cell r="R489">
            <v>45209</v>
          </cell>
          <cell r="T489" t="str">
            <v>○</v>
          </cell>
          <cell r="U489" t="str">
            <v>×</v>
          </cell>
          <cell r="V489" t="str">
            <v>議事録を労使双方で確認をした。</v>
          </cell>
          <cell r="W489" t="str">
            <v>○</v>
          </cell>
        </row>
        <row r="490">
          <cell r="E490">
            <v>16029</v>
          </cell>
          <cell r="F490" t="str">
            <v>○</v>
          </cell>
          <cell r="G490" t="str">
            <v>×</v>
          </cell>
          <cell r="H490" t="str">
            <v>○</v>
          </cell>
          <cell r="I490" t="str">
            <v>○</v>
          </cell>
          <cell r="K490" t="str">
            <v>×</v>
          </cell>
        </row>
        <row r="491">
          <cell r="E491">
            <v>16030</v>
          </cell>
          <cell r="F491" t="str">
            <v>○</v>
          </cell>
          <cell r="G491" t="str">
            <v>×</v>
          </cell>
          <cell r="H491" t="str">
            <v>×</v>
          </cell>
          <cell r="K491" t="str">
            <v>×</v>
          </cell>
        </row>
        <row r="492">
          <cell r="E492">
            <v>16032</v>
          </cell>
          <cell r="F492" t="str">
            <v>○</v>
          </cell>
          <cell r="G492" t="str">
            <v>×</v>
          </cell>
          <cell r="H492" t="str">
            <v>×</v>
          </cell>
          <cell r="J492" t="str">
            <v>10月の要求交渉で採用に繋がってるため。</v>
          </cell>
          <cell r="K492" t="str">
            <v>○</v>
          </cell>
          <cell r="L492" t="str">
            <v>③第２次闘争で初めて提出</v>
          </cell>
          <cell r="M492">
            <v>45195</v>
          </cell>
          <cell r="N492" t="str">
            <v>○</v>
          </cell>
          <cell r="O492" t="str">
            <v>○</v>
          </cell>
          <cell r="Q492" t="str">
            <v>○</v>
          </cell>
          <cell r="R492">
            <v>45259</v>
          </cell>
          <cell r="T492" t="str">
            <v>○</v>
          </cell>
          <cell r="U492" t="str">
            <v>×</v>
          </cell>
          <cell r="V492" t="str">
            <v>組合側から求めていない</v>
          </cell>
          <cell r="W492" t="str">
            <v>×</v>
          </cell>
        </row>
        <row r="493">
          <cell r="E493">
            <v>16033</v>
          </cell>
          <cell r="F493" t="str">
            <v>×</v>
          </cell>
          <cell r="G493" t="str">
            <v>×</v>
          </cell>
        </row>
        <row r="494">
          <cell r="E494">
            <v>16035</v>
          </cell>
          <cell r="F494" t="str">
            <v>×</v>
          </cell>
          <cell r="G494" t="str">
            <v>×</v>
          </cell>
        </row>
        <row r="495">
          <cell r="E495">
            <v>16036</v>
          </cell>
          <cell r="F495" t="str">
            <v>×</v>
          </cell>
          <cell r="G495" t="str">
            <v>×</v>
          </cell>
        </row>
        <row r="496">
          <cell r="E496">
            <v>16037</v>
          </cell>
          <cell r="F496" t="str">
            <v>×</v>
          </cell>
          <cell r="G496" t="str">
            <v>×</v>
          </cell>
        </row>
        <row r="497">
          <cell r="E497">
            <v>16038</v>
          </cell>
          <cell r="F497" t="str">
            <v>×</v>
          </cell>
          <cell r="G497" t="str">
            <v>×</v>
          </cell>
        </row>
        <row r="498">
          <cell r="E498">
            <v>16039</v>
          </cell>
          <cell r="F498" t="str">
            <v>×</v>
          </cell>
          <cell r="G498" t="str">
            <v>×</v>
          </cell>
        </row>
        <row r="499">
          <cell r="E499">
            <v>16040</v>
          </cell>
          <cell r="F499" t="str">
            <v>○</v>
          </cell>
          <cell r="G499" t="str">
            <v>×</v>
          </cell>
          <cell r="H499" t="str">
            <v>×</v>
          </cell>
        </row>
        <row r="500">
          <cell r="E500">
            <v>16041</v>
          </cell>
          <cell r="F500" t="str">
            <v>×</v>
          </cell>
          <cell r="G500" t="str">
            <v>×</v>
          </cell>
        </row>
        <row r="501">
          <cell r="E501">
            <v>16042</v>
          </cell>
          <cell r="F501" t="str">
            <v>×</v>
          </cell>
          <cell r="G501" t="str">
            <v>×</v>
          </cell>
        </row>
        <row r="502">
          <cell r="E502">
            <v>16043</v>
          </cell>
          <cell r="F502" t="str">
            <v>○</v>
          </cell>
          <cell r="G502" t="str">
            <v>×</v>
          </cell>
          <cell r="H502" t="str">
            <v>○</v>
          </cell>
          <cell r="I502" t="str">
            <v>○</v>
          </cell>
          <cell r="K502" t="str">
            <v>○</v>
          </cell>
          <cell r="L502" t="str">
            <v>②第１次闘争で提出済の要求書に、第２次闘争で要求書を提出</v>
          </cell>
          <cell r="M502">
            <v>45140</v>
          </cell>
          <cell r="N502" t="str">
            <v>○</v>
          </cell>
          <cell r="O502" t="str">
            <v>○</v>
          </cell>
          <cell r="Q502" t="str">
            <v>○</v>
          </cell>
          <cell r="R502">
            <v>45204</v>
          </cell>
          <cell r="T502" t="str">
            <v>○</v>
          </cell>
          <cell r="U502" t="str">
            <v>×</v>
          </cell>
          <cell r="V502" t="str">
            <v>書面協定する必要がある成果がない</v>
          </cell>
          <cell r="W502" t="str">
            <v>○</v>
          </cell>
        </row>
        <row r="503">
          <cell r="E503">
            <v>16045</v>
          </cell>
          <cell r="F503" t="str">
            <v>×</v>
          </cell>
          <cell r="G503" t="str">
            <v>×</v>
          </cell>
        </row>
        <row r="504">
          <cell r="E504">
            <v>16046</v>
          </cell>
          <cell r="F504" t="str">
            <v>×</v>
          </cell>
          <cell r="G504" t="str">
            <v>×</v>
          </cell>
          <cell r="H504" t="str">
            <v>○</v>
          </cell>
          <cell r="I504" t="str">
            <v>○</v>
          </cell>
          <cell r="K504" t="str">
            <v>○</v>
          </cell>
          <cell r="L504" t="str">
            <v>②第１次闘争で提出済の要求書に、第２次闘争で要求書を提出</v>
          </cell>
          <cell r="M504">
            <v>45247</v>
          </cell>
          <cell r="N504" t="str">
            <v>○</v>
          </cell>
          <cell r="O504" t="str">
            <v>○</v>
          </cell>
          <cell r="Q504" t="str">
            <v>○</v>
          </cell>
          <cell r="R504" t="str">
            <v>未定</v>
          </cell>
          <cell r="T504" t="str">
            <v>○</v>
          </cell>
          <cell r="U504" t="str">
            <v>交渉未実施</v>
          </cell>
          <cell r="W504" t="str">
            <v>×</v>
          </cell>
        </row>
        <row r="505">
          <cell r="E505">
            <v>16047</v>
          </cell>
          <cell r="F505" t="str">
            <v>×</v>
          </cell>
          <cell r="G505" t="str">
            <v>×</v>
          </cell>
        </row>
        <row r="506">
          <cell r="E506">
            <v>16049</v>
          </cell>
          <cell r="F506" t="str">
            <v>×</v>
          </cell>
          <cell r="G506" t="str">
            <v>×</v>
          </cell>
        </row>
        <row r="507">
          <cell r="E507">
            <v>16051</v>
          </cell>
          <cell r="F507" t="str">
            <v>○</v>
          </cell>
          <cell r="G507" t="str">
            <v>×</v>
          </cell>
          <cell r="H507" t="str">
            <v>○</v>
          </cell>
          <cell r="J507" t="str">
            <v>春闘交渉継続中につき</v>
          </cell>
          <cell r="K507" t="str">
            <v>○</v>
          </cell>
          <cell r="L507" t="str">
            <v>③第２次闘争で初めて提出</v>
          </cell>
          <cell r="M507">
            <v>45142</v>
          </cell>
          <cell r="N507" t="str">
            <v>○</v>
          </cell>
          <cell r="O507" t="str">
            <v>○</v>
          </cell>
          <cell r="Q507" t="str">
            <v>○</v>
          </cell>
          <cell r="R507">
            <v>45204</v>
          </cell>
          <cell r="T507" t="str">
            <v>○</v>
          </cell>
          <cell r="U507" t="str">
            <v>×</v>
          </cell>
          <cell r="V507" t="str">
            <v>協議が整っていない</v>
          </cell>
          <cell r="W507" t="str">
            <v>○</v>
          </cell>
        </row>
        <row r="508">
          <cell r="E508">
            <v>16052</v>
          </cell>
          <cell r="F508" t="str">
            <v>×</v>
          </cell>
          <cell r="G508" t="str">
            <v>×</v>
          </cell>
          <cell r="H508" t="str">
            <v>×</v>
          </cell>
          <cell r="Q508" t="str">
            <v>×</v>
          </cell>
          <cell r="W508" t="str">
            <v>○</v>
          </cell>
        </row>
        <row r="509">
          <cell r="E509">
            <v>16055</v>
          </cell>
          <cell r="F509" t="str">
            <v>×</v>
          </cell>
          <cell r="G509" t="str">
            <v>×</v>
          </cell>
        </row>
        <row r="510">
          <cell r="E510">
            <v>16056</v>
          </cell>
          <cell r="F510" t="str">
            <v>×</v>
          </cell>
          <cell r="G510" t="str">
            <v>×</v>
          </cell>
        </row>
        <row r="511">
          <cell r="E511">
            <v>16057</v>
          </cell>
          <cell r="F511" t="str">
            <v>×</v>
          </cell>
          <cell r="G511" t="str">
            <v>×</v>
          </cell>
        </row>
        <row r="512">
          <cell r="E512">
            <v>16060</v>
          </cell>
          <cell r="F512" t="str">
            <v>×</v>
          </cell>
          <cell r="G512" t="str">
            <v>×</v>
          </cell>
        </row>
        <row r="513">
          <cell r="E513">
            <v>16061</v>
          </cell>
          <cell r="F513" t="str">
            <v>×</v>
          </cell>
          <cell r="G513" t="str">
            <v>×</v>
          </cell>
        </row>
        <row r="514">
          <cell r="E514">
            <v>16062</v>
          </cell>
          <cell r="F514" t="str">
            <v>×</v>
          </cell>
          <cell r="G514" t="str">
            <v>×</v>
          </cell>
        </row>
        <row r="515">
          <cell r="E515">
            <v>16063</v>
          </cell>
          <cell r="F515" t="str">
            <v>×</v>
          </cell>
          <cell r="G515" t="str">
            <v>×</v>
          </cell>
        </row>
        <row r="516">
          <cell r="E516">
            <v>16065</v>
          </cell>
          <cell r="F516" t="str">
            <v>×</v>
          </cell>
          <cell r="G516" t="str">
            <v>×</v>
          </cell>
        </row>
        <row r="517">
          <cell r="E517">
            <v>16066</v>
          </cell>
          <cell r="F517" t="str">
            <v>×</v>
          </cell>
          <cell r="G517" t="str">
            <v>×</v>
          </cell>
        </row>
        <row r="518">
          <cell r="E518">
            <v>16067</v>
          </cell>
          <cell r="F518" t="str">
            <v>×</v>
          </cell>
          <cell r="G518" t="str">
            <v>×</v>
          </cell>
        </row>
        <row r="519">
          <cell r="E519">
            <v>16069</v>
          </cell>
          <cell r="F519" t="str">
            <v>×</v>
          </cell>
          <cell r="G519" t="str">
            <v>×</v>
          </cell>
        </row>
        <row r="520">
          <cell r="E520">
            <v>16070</v>
          </cell>
          <cell r="F520" t="str">
            <v>×</v>
          </cell>
          <cell r="G520" t="str">
            <v>×</v>
          </cell>
        </row>
        <row r="521">
          <cell r="E521">
            <v>16071</v>
          </cell>
          <cell r="F521" t="str">
            <v>×</v>
          </cell>
          <cell r="G521" t="str">
            <v>×</v>
          </cell>
        </row>
        <row r="522">
          <cell r="E522">
            <v>16073</v>
          </cell>
          <cell r="F522" t="str">
            <v>×</v>
          </cell>
          <cell r="G522" t="str">
            <v>×</v>
          </cell>
        </row>
        <row r="523">
          <cell r="E523">
            <v>16074</v>
          </cell>
          <cell r="F523" t="str">
            <v>×</v>
          </cell>
          <cell r="G523" t="str">
            <v>×</v>
          </cell>
        </row>
        <row r="524">
          <cell r="E524">
            <v>16075</v>
          </cell>
          <cell r="F524" t="str">
            <v>×</v>
          </cell>
          <cell r="G524" t="str">
            <v>×</v>
          </cell>
        </row>
        <row r="525">
          <cell r="E525">
            <v>16076</v>
          </cell>
          <cell r="F525" t="str">
            <v>×</v>
          </cell>
          <cell r="G525" t="str">
            <v>○</v>
          </cell>
          <cell r="H525" t="str">
            <v>×</v>
          </cell>
          <cell r="J525" t="str">
            <v>年2回の要求書提出の取組ができていない。今年は10月に提出済み。</v>
          </cell>
          <cell r="K525" t="str">
            <v>○</v>
          </cell>
          <cell r="L525" t="str">
            <v>③第２次闘争で初めて提出</v>
          </cell>
          <cell r="M525">
            <v>45229</v>
          </cell>
          <cell r="N525" t="str">
            <v>○</v>
          </cell>
          <cell r="O525" t="str">
            <v>○</v>
          </cell>
          <cell r="Q525" t="str">
            <v>○</v>
          </cell>
          <cell r="R525">
            <v>45260</v>
          </cell>
          <cell r="T525" t="str">
            <v>○</v>
          </cell>
          <cell r="U525" t="str">
            <v>交渉未実施</v>
          </cell>
          <cell r="W525" t="str">
            <v>×</v>
          </cell>
        </row>
        <row r="526">
          <cell r="E526">
            <v>16077</v>
          </cell>
          <cell r="F526" t="str">
            <v>×</v>
          </cell>
          <cell r="G526" t="str">
            <v>×</v>
          </cell>
        </row>
        <row r="527">
          <cell r="E527">
            <v>16078</v>
          </cell>
          <cell r="F527" t="str">
            <v>×</v>
          </cell>
          <cell r="G527" t="str">
            <v>×</v>
          </cell>
        </row>
        <row r="528">
          <cell r="E528">
            <v>16079</v>
          </cell>
          <cell r="F528" t="str">
            <v>×</v>
          </cell>
          <cell r="G528" t="str">
            <v>×</v>
          </cell>
        </row>
        <row r="529">
          <cell r="E529">
            <v>17001</v>
          </cell>
          <cell r="F529" t="str">
            <v>○</v>
          </cell>
          <cell r="G529" t="str">
            <v>○</v>
          </cell>
          <cell r="H529" t="str">
            <v>○</v>
          </cell>
          <cell r="I529" t="str">
            <v>○</v>
          </cell>
          <cell r="K529" t="str">
            <v>○</v>
          </cell>
          <cell r="M529">
            <v>45219</v>
          </cell>
          <cell r="Q529" t="str">
            <v>○</v>
          </cell>
          <cell r="T529" t="str">
            <v>○</v>
          </cell>
        </row>
        <row r="530">
          <cell r="E530">
            <v>17002</v>
          </cell>
          <cell r="F530" t="str">
            <v>○</v>
          </cell>
          <cell r="G530" t="str">
            <v>×</v>
          </cell>
          <cell r="H530" t="str">
            <v>○</v>
          </cell>
          <cell r="I530" t="str">
            <v>○</v>
          </cell>
          <cell r="K530" t="str">
            <v>○</v>
          </cell>
          <cell r="M530">
            <v>45230</v>
          </cell>
          <cell r="Q530" t="str">
            <v>○</v>
          </cell>
          <cell r="R530">
            <v>45254</v>
          </cell>
          <cell r="T530" t="str">
            <v>○</v>
          </cell>
        </row>
        <row r="531">
          <cell r="E531">
            <v>17003</v>
          </cell>
          <cell r="F531" t="str">
            <v>×</v>
          </cell>
          <cell r="G531" t="str">
            <v>×</v>
          </cell>
          <cell r="K531" t="str">
            <v>○</v>
          </cell>
          <cell r="M531">
            <v>45258</v>
          </cell>
          <cell r="Q531" t="str">
            <v>○</v>
          </cell>
        </row>
        <row r="532">
          <cell r="E532">
            <v>17004</v>
          </cell>
          <cell r="F532" t="str">
            <v>×</v>
          </cell>
          <cell r="G532" t="str">
            <v>×</v>
          </cell>
          <cell r="K532" t="str">
            <v>○</v>
          </cell>
          <cell r="M532">
            <v>45232</v>
          </cell>
          <cell r="Q532" t="str">
            <v>○</v>
          </cell>
        </row>
        <row r="533">
          <cell r="E533">
            <v>17007</v>
          </cell>
          <cell r="F533" t="str">
            <v>×</v>
          </cell>
          <cell r="G533" t="str">
            <v>×</v>
          </cell>
          <cell r="K533" t="str">
            <v>○</v>
          </cell>
          <cell r="M533">
            <v>45254</v>
          </cell>
          <cell r="Q533" t="str">
            <v>○</v>
          </cell>
          <cell r="R533">
            <v>45254</v>
          </cell>
        </row>
        <row r="534">
          <cell r="E534">
            <v>17008</v>
          </cell>
          <cell r="F534" t="str">
            <v>×</v>
          </cell>
          <cell r="G534" t="str">
            <v>○</v>
          </cell>
          <cell r="K534" t="str">
            <v>○</v>
          </cell>
          <cell r="M534">
            <v>45254</v>
          </cell>
          <cell r="Q534" t="str">
            <v>○</v>
          </cell>
          <cell r="R534">
            <v>45254</v>
          </cell>
        </row>
        <row r="535">
          <cell r="E535">
            <v>17016</v>
          </cell>
          <cell r="F535" t="str">
            <v>×</v>
          </cell>
          <cell r="G535" t="str">
            <v>×</v>
          </cell>
          <cell r="K535" t="str">
            <v>○</v>
          </cell>
          <cell r="M535">
            <v>45237</v>
          </cell>
          <cell r="Q535" t="str">
            <v>○</v>
          </cell>
          <cell r="R535">
            <v>45237</v>
          </cell>
        </row>
        <row r="536">
          <cell r="E536">
            <v>17029</v>
          </cell>
          <cell r="F536" t="str">
            <v>×</v>
          </cell>
          <cell r="G536" t="str">
            <v>×</v>
          </cell>
          <cell r="K536" t="str">
            <v>○</v>
          </cell>
          <cell r="M536">
            <v>45258</v>
          </cell>
          <cell r="Q536" t="str">
            <v>○</v>
          </cell>
          <cell r="R536">
            <v>45258</v>
          </cell>
        </row>
        <row r="537">
          <cell r="E537">
            <v>17034</v>
          </cell>
          <cell r="F537" t="str">
            <v>×</v>
          </cell>
          <cell r="G537" t="str">
            <v>×</v>
          </cell>
          <cell r="K537" t="str">
            <v>○</v>
          </cell>
          <cell r="M537">
            <v>45230</v>
          </cell>
          <cell r="Q537" t="str">
            <v>○</v>
          </cell>
          <cell r="R537">
            <v>45230</v>
          </cell>
        </row>
        <row r="538">
          <cell r="E538">
            <v>18001</v>
          </cell>
          <cell r="F538" t="str">
            <v>○</v>
          </cell>
          <cell r="G538" t="str">
            <v>×</v>
          </cell>
          <cell r="H538" t="str">
            <v>○</v>
          </cell>
          <cell r="I538" t="str">
            <v>○</v>
          </cell>
          <cell r="K538" t="str">
            <v>○</v>
          </cell>
          <cell r="L538" t="str">
            <v>①第１次闘争で提出済（交渉を継続）</v>
          </cell>
          <cell r="M538">
            <v>45118</v>
          </cell>
          <cell r="N538" t="str">
            <v>○</v>
          </cell>
          <cell r="O538" t="str">
            <v>○</v>
          </cell>
          <cell r="Q538" t="str">
            <v>○</v>
          </cell>
          <cell r="R538">
            <v>45230</v>
          </cell>
          <cell r="T538" t="str">
            <v>〇</v>
          </cell>
          <cell r="U538" t="str">
            <v>○</v>
          </cell>
          <cell r="W538" t="str">
            <v>○</v>
          </cell>
        </row>
        <row r="539">
          <cell r="E539">
            <v>18002</v>
          </cell>
          <cell r="F539" t="str">
            <v>○</v>
          </cell>
          <cell r="G539" t="str">
            <v>×</v>
          </cell>
          <cell r="H539" t="str">
            <v>○</v>
          </cell>
          <cell r="I539" t="str">
            <v>○</v>
          </cell>
          <cell r="J539" t="str">
            <v>一次・二次にとらわれずに、年度内に要求書と交渉を行うため。</v>
          </cell>
          <cell r="K539" t="str">
            <v>○</v>
          </cell>
          <cell r="L539" t="str">
            <v>④その他の闘争で課題を盛り込み提出</v>
          </cell>
          <cell r="M539" t="str">
            <v>統一要求書（総務部長宛て）７月４日、環境部会（環境部長宛て）・給食部会（教育次長宛て）要求書　７月１４日</v>
          </cell>
          <cell r="N539" t="str">
            <v>○</v>
          </cell>
          <cell r="O539" t="str">
            <v>○</v>
          </cell>
          <cell r="Q539" t="str">
            <v>○</v>
          </cell>
          <cell r="R539" t="str">
            <v>１１月以降、来年２月までに総務部長・環境部長・教育次長交渉を実施予定</v>
          </cell>
          <cell r="T539" t="str">
            <v>〇</v>
          </cell>
          <cell r="U539" t="str">
            <v>交渉未実施</v>
          </cell>
          <cell r="W539" t="str">
            <v>×</v>
          </cell>
        </row>
        <row r="540">
          <cell r="E540">
            <v>18003</v>
          </cell>
          <cell r="F540" t="str">
            <v>○</v>
          </cell>
          <cell r="G540" t="str">
            <v>○</v>
          </cell>
          <cell r="H540" t="str">
            <v>○</v>
          </cell>
          <cell r="I540" t="str">
            <v>○</v>
          </cell>
          <cell r="K540" t="str">
            <v>○</v>
          </cell>
          <cell r="L540" t="str">
            <v>①第１次闘争で提出済（交渉を継続）</v>
          </cell>
          <cell r="M540">
            <v>45196</v>
          </cell>
          <cell r="N540" t="str">
            <v>○</v>
          </cell>
          <cell r="O540" t="str">
            <v>○</v>
          </cell>
          <cell r="Q540" t="str">
            <v>○</v>
          </cell>
          <cell r="R540">
            <v>45222</v>
          </cell>
          <cell r="T540" t="str">
            <v>〇</v>
          </cell>
          <cell r="U540" t="str">
            <v>○</v>
          </cell>
          <cell r="W540" t="str">
            <v>○</v>
          </cell>
        </row>
        <row r="541">
          <cell r="E541">
            <v>18006</v>
          </cell>
          <cell r="F541" t="str">
            <v>○</v>
          </cell>
          <cell r="G541" t="str">
            <v>×</v>
          </cell>
          <cell r="H541" t="str">
            <v>○</v>
          </cell>
          <cell r="I541" t="str">
            <v>○</v>
          </cell>
          <cell r="K541" t="str">
            <v>○</v>
          </cell>
          <cell r="L541" t="str">
            <v>①第１次闘争で提出済（交渉を継続）</v>
          </cell>
          <cell r="M541">
            <v>45226</v>
          </cell>
          <cell r="N541" t="str">
            <v>○</v>
          </cell>
          <cell r="O541" t="str">
            <v>○</v>
          </cell>
          <cell r="Q541" t="str">
            <v>○</v>
          </cell>
          <cell r="S541" t="str">
            <v>今後予定する</v>
          </cell>
          <cell r="T541" t="str">
            <v>〇</v>
          </cell>
          <cell r="U541" t="str">
            <v>×</v>
          </cell>
          <cell r="V541" t="str">
            <v>組合側から求めていない</v>
          </cell>
          <cell r="W541" t="str">
            <v>○</v>
          </cell>
        </row>
        <row r="542">
          <cell r="E542">
            <v>18008</v>
          </cell>
          <cell r="F542" t="str">
            <v>○</v>
          </cell>
          <cell r="G542" t="str">
            <v>×</v>
          </cell>
          <cell r="H542" t="str">
            <v>○</v>
          </cell>
          <cell r="I542" t="str">
            <v>○</v>
          </cell>
          <cell r="K542" t="str">
            <v>○</v>
          </cell>
          <cell r="L542" t="str">
            <v>②第１次闘争で提出済の要求書に、第２次闘争で要求書を提出</v>
          </cell>
          <cell r="M542">
            <v>45118</v>
          </cell>
          <cell r="N542" t="str">
            <v>○</v>
          </cell>
          <cell r="O542" t="str">
            <v>○</v>
          </cell>
          <cell r="Q542" t="str">
            <v>○</v>
          </cell>
          <cell r="R542">
            <v>45230</v>
          </cell>
          <cell r="T542" t="str">
            <v>〇</v>
          </cell>
          <cell r="U542" t="str">
            <v>○</v>
          </cell>
          <cell r="W542" t="str">
            <v>×</v>
          </cell>
        </row>
        <row r="543">
          <cell r="E543">
            <v>18011</v>
          </cell>
          <cell r="F543" t="str">
            <v>○</v>
          </cell>
          <cell r="G543" t="str">
            <v>○</v>
          </cell>
          <cell r="H543" t="str">
            <v>×</v>
          </cell>
          <cell r="J543" t="str">
            <v>通年おこなっていない</v>
          </cell>
          <cell r="K543" t="str">
            <v>○</v>
          </cell>
          <cell r="L543" t="str">
            <v>③第２次闘争で初めて提出</v>
          </cell>
          <cell r="M543">
            <v>45215</v>
          </cell>
          <cell r="N543" t="str">
            <v>×</v>
          </cell>
          <cell r="O543" t="str">
            <v>○</v>
          </cell>
          <cell r="Q543" t="str">
            <v>○</v>
          </cell>
          <cell r="R543">
            <v>45266</v>
          </cell>
          <cell r="T543" t="str">
            <v>〇</v>
          </cell>
          <cell r="U543" t="str">
            <v>○</v>
          </cell>
          <cell r="W543" t="str">
            <v>○</v>
          </cell>
        </row>
        <row r="544">
          <cell r="E544">
            <v>18012</v>
          </cell>
          <cell r="F544" t="str">
            <v>○</v>
          </cell>
          <cell r="G544" t="str">
            <v>×</v>
          </cell>
          <cell r="H544" t="str">
            <v>×</v>
          </cell>
          <cell r="J544" t="str">
            <v>年２回の交渉が難しい</v>
          </cell>
          <cell r="K544" t="str">
            <v>×</v>
          </cell>
        </row>
        <row r="545">
          <cell r="E545">
            <v>18014</v>
          </cell>
          <cell r="F545" t="str">
            <v>○</v>
          </cell>
          <cell r="G545" t="str">
            <v>○</v>
          </cell>
          <cell r="H545" t="str">
            <v>○</v>
          </cell>
          <cell r="I545" t="str">
            <v>○</v>
          </cell>
          <cell r="K545" t="str">
            <v>○</v>
          </cell>
          <cell r="L545" t="str">
            <v>②第１次闘争で提出済の要求書に、第２次闘争で要求書を提出</v>
          </cell>
          <cell r="M545" t="str">
            <v>11月16日　予定</v>
          </cell>
          <cell r="N545" t="str">
            <v>○</v>
          </cell>
          <cell r="O545" t="str">
            <v>○</v>
          </cell>
          <cell r="Q545" t="str">
            <v>○</v>
          </cell>
          <cell r="R545" t="str">
            <v>11月下旬予定</v>
          </cell>
          <cell r="T545" t="str">
            <v>〇</v>
          </cell>
          <cell r="U545" t="str">
            <v>○</v>
          </cell>
          <cell r="W545" t="str">
            <v>×</v>
          </cell>
        </row>
        <row r="546">
          <cell r="E546">
            <v>18021</v>
          </cell>
          <cell r="F546" t="str">
            <v>×</v>
          </cell>
          <cell r="G546" t="str">
            <v>×</v>
          </cell>
          <cell r="H546" t="str">
            <v>×</v>
          </cell>
          <cell r="J546" t="str">
            <v>評議会が無いため。</v>
          </cell>
          <cell r="K546" t="str">
            <v>×</v>
          </cell>
        </row>
        <row r="547">
          <cell r="E547">
            <v>18023</v>
          </cell>
          <cell r="F547" t="str">
            <v>○</v>
          </cell>
          <cell r="G547" t="str">
            <v>○</v>
          </cell>
          <cell r="H547" t="str">
            <v>○</v>
          </cell>
          <cell r="I547" t="str">
            <v>○</v>
          </cell>
          <cell r="J547" t="str">
            <v>基本組織と一緒にやっているため</v>
          </cell>
          <cell r="K547" t="str">
            <v>○</v>
          </cell>
          <cell r="L547" t="str">
            <v>③第２次闘争で初めて提出</v>
          </cell>
          <cell r="M547">
            <v>45215</v>
          </cell>
          <cell r="N547" t="str">
            <v>○</v>
          </cell>
          <cell r="O547" t="str">
            <v>○</v>
          </cell>
          <cell r="Q547" t="str">
            <v>○</v>
          </cell>
          <cell r="R547" t="str">
            <v>11月28日（予定）</v>
          </cell>
          <cell r="T547" t="str">
            <v>〇</v>
          </cell>
          <cell r="U547" t="str">
            <v>交渉未実施</v>
          </cell>
          <cell r="W547" t="str">
            <v>○</v>
          </cell>
        </row>
        <row r="548">
          <cell r="E548">
            <v>18029</v>
          </cell>
          <cell r="F548" t="str">
            <v>×</v>
          </cell>
          <cell r="G548" t="str">
            <v>×</v>
          </cell>
          <cell r="H548" t="str">
            <v>×</v>
          </cell>
          <cell r="J548" t="str">
            <v>現業職及び公営企業職は組織がない。</v>
          </cell>
          <cell r="K548" t="str">
            <v>×</v>
          </cell>
        </row>
        <row r="549">
          <cell r="E549">
            <v>18062</v>
          </cell>
          <cell r="F549" t="str">
            <v>×</v>
          </cell>
          <cell r="G549" t="str">
            <v>×</v>
          </cell>
          <cell r="H549" t="str">
            <v>○</v>
          </cell>
          <cell r="I549" t="str">
            <v>○</v>
          </cell>
          <cell r="J549" t="str">
            <v>基本組織の中で行っている</v>
          </cell>
          <cell r="K549" t="str">
            <v>○</v>
          </cell>
          <cell r="L549" t="str">
            <v>②第１次闘争で提出済の要求書に、第２次闘争で要求書を提出</v>
          </cell>
          <cell r="M549">
            <v>45247</v>
          </cell>
          <cell r="N549" t="str">
            <v>○</v>
          </cell>
          <cell r="O549" t="str">
            <v>○</v>
          </cell>
          <cell r="Q549" t="str">
            <v>○</v>
          </cell>
          <cell r="R549" t="str">
            <v>12月、あるいは24,1月</v>
          </cell>
          <cell r="T549" t="str">
            <v>不明</v>
          </cell>
          <cell r="U549" t="str">
            <v>交渉未実施</v>
          </cell>
          <cell r="W549" t="str">
            <v>×</v>
          </cell>
        </row>
        <row r="550">
          <cell r="E550">
            <v>18064</v>
          </cell>
          <cell r="F550" t="str">
            <v>×</v>
          </cell>
          <cell r="G550" t="str">
            <v>×</v>
          </cell>
          <cell r="H550" t="str">
            <v>×</v>
          </cell>
          <cell r="J550" t="str">
            <v>多忙につき取り組めなかった</v>
          </cell>
          <cell r="K550" t="str">
            <v>×</v>
          </cell>
        </row>
        <row r="551">
          <cell r="E551">
            <v>18065</v>
          </cell>
          <cell r="F551" t="str">
            <v>×</v>
          </cell>
          <cell r="G551" t="str">
            <v>×</v>
          </cell>
          <cell r="H551" t="str">
            <v>×</v>
          </cell>
          <cell r="J551" t="str">
            <v>毎年２次闘争で取り組むため</v>
          </cell>
          <cell r="K551" t="str">
            <v>○</v>
          </cell>
          <cell r="L551" t="str">
            <v>③第２次闘争で初めて提出</v>
          </cell>
          <cell r="M551">
            <v>45245</v>
          </cell>
          <cell r="N551" t="str">
            <v>○</v>
          </cell>
          <cell r="O551" t="str">
            <v>○</v>
          </cell>
          <cell r="Q551" t="str">
            <v>○</v>
          </cell>
          <cell r="R551">
            <v>45252</v>
          </cell>
          <cell r="T551" t="str">
            <v>不明</v>
          </cell>
          <cell r="U551" t="str">
            <v>○</v>
          </cell>
          <cell r="W551" t="str">
            <v>×</v>
          </cell>
        </row>
        <row r="552">
          <cell r="E552">
            <v>18067</v>
          </cell>
          <cell r="F552" t="str">
            <v>○</v>
          </cell>
          <cell r="G552" t="str">
            <v>×</v>
          </cell>
          <cell r="H552" t="str">
            <v>○</v>
          </cell>
          <cell r="I552" t="str">
            <v>○</v>
          </cell>
          <cell r="K552" t="str">
            <v>○</v>
          </cell>
          <cell r="L552" t="str">
            <v>②第１次闘争で提出済の要求書に、第２次闘争で要求書を提出</v>
          </cell>
          <cell r="M552">
            <v>45212</v>
          </cell>
          <cell r="N552" t="str">
            <v>○</v>
          </cell>
          <cell r="O552" t="str">
            <v>○</v>
          </cell>
          <cell r="Q552" t="str">
            <v>○</v>
          </cell>
          <cell r="R552">
            <v>45212</v>
          </cell>
          <cell r="T552" t="str">
            <v>〇</v>
          </cell>
          <cell r="U552" t="str">
            <v>○</v>
          </cell>
          <cell r="W552" t="str">
            <v>×</v>
          </cell>
        </row>
        <row r="553">
          <cell r="E553">
            <v>18070</v>
          </cell>
          <cell r="F553" t="str">
            <v>×</v>
          </cell>
          <cell r="G553" t="str">
            <v>×</v>
          </cell>
          <cell r="H553" t="str">
            <v>×</v>
          </cell>
          <cell r="J553" t="str">
            <v>確定闘争と一緒に取り組むため</v>
          </cell>
          <cell r="K553" t="str">
            <v>○</v>
          </cell>
          <cell r="L553" t="str">
            <v>④その他の闘争で課題を盛り込み提出</v>
          </cell>
          <cell r="M553">
            <v>45237</v>
          </cell>
          <cell r="N553" t="str">
            <v>○</v>
          </cell>
          <cell r="O553" t="str">
            <v>○</v>
          </cell>
          <cell r="Q553" t="str">
            <v>○</v>
          </cell>
          <cell r="R553">
            <v>45250</v>
          </cell>
          <cell r="T553" t="str">
            <v>〇</v>
          </cell>
          <cell r="U553" t="str">
            <v>○</v>
          </cell>
          <cell r="W553" t="str">
            <v>×</v>
          </cell>
        </row>
        <row r="554">
          <cell r="E554">
            <v>18091</v>
          </cell>
          <cell r="F554" t="str">
            <v>×</v>
          </cell>
          <cell r="G554" t="str">
            <v>×</v>
          </cell>
          <cell r="H554" t="str">
            <v>○</v>
          </cell>
          <cell r="I554" t="str">
            <v>○</v>
          </cell>
          <cell r="J554" t="str">
            <v>佐久穂町職員労働組合・現業部として現在数名の組合員が活動をしておりますが、佐久穂町職員労働組合では部の垣根を越えて職員労働組合全体で活動を行っていることから、現業部単独での闘争を行っておりません。</v>
          </cell>
          <cell r="K554" t="str">
            <v>○</v>
          </cell>
          <cell r="L554" t="str">
            <v>④その他の闘争で課題を盛り込み提出</v>
          </cell>
          <cell r="M554">
            <v>45236</v>
          </cell>
          <cell r="N554" t="str">
            <v>○</v>
          </cell>
          <cell r="O554" t="str">
            <v>○</v>
          </cell>
          <cell r="Q554" t="str">
            <v>○</v>
          </cell>
          <cell r="R554" t="str">
            <v>12月予定</v>
          </cell>
          <cell r="T554" t="str">
            <v>〇</v>
          </cell>
          <cell r="U554" t="str">
            <v>交渉未実施</v>
          </cell>
          <cell r="W554" t="str">
            <v>×</v>
          </cell>
        </row>
        <row r="555">
          <cell r="E555">
            <v>18092</v>
          </cell>
          <cell r="F555" t="str">
            <v>×</v>
          </cell>
          <cell r="G555" t="str">
            <v>×</v>
          </cell>
          <cell r="H555" t="str">
            <v>×</v>
          </cell>
          <cell r="J555" t="str">
            <v>現業部は活動していないため</v>
          </cell>
          <cell r="K555" t="str">
            <v>×</v>
          </cell>
        </row>
        <row r="556">
          <cell r="E556">
            <v>18107</v>
          </cell>
          <cell r="F556" t="str">
            <v>×</v>
          </cell>
          <cell r="G556" t="str">
            <v>×</v>
          </cell>
          <cell r="H556" t="str">
            <v>×</v>
          </cell>
          <cell r="J556" t="str">
            <v>企業局独自の独自要求書提出交渉、回答交渉あり</v>
          </cell>
          <cell r="K556" t="str">
            <v>×</v>
          </cell>
        </row>
        <row r="557">
          <cell r="E557">
            <v>18108</v>
          </cell>
          <cell r="F557" t="str">
            <v>○</v>
          </cell>
          <cell r="G557" t="str">
            <v>×</v>
          </cell>
          <cell r="H557" t="str">
            <v>○</v>
          </cell>
          <cell r="J557" t="str">
            <v>その他の闘争にて一括交渉とするため</v>
          </cell>
          <cell r="K557" t="str">
            <v>×</v>
          </cell>
        </row>
        <row r="558">
          <cell r="E558">
            <v>19001</v>
          </cell>
          <cell r="F558" t="str">
            <v>○</v>
          </cell>
          <cell r="G558" t="str">
            <v>○</v>
          </cell>
          <cell r="H558" t="str">
            <v>○</v>
          </cell>
          <cell r="I558" t="str">
            <v>○</v>
          </cell>
          <cell r="K558" t="str">
            <v>○</v>
          </cell>
          <cell r="L558" t="str">
            <v>④その他の闘争で課題を盛り込み提出</v>
          </cell>
          <cell r="N558" t="str">
            <v>○</v>
          </cell>
          <cell r="O558" t="str">
            <v>○</v>
          </cell>
          <cell r="Q558" t="str">
            <v>○</v>
          </cell>
          <cell r="R558">
            <v>45216</v>
          </cell>
          <cell r="T558" t="str">
            <v>○</v>
          </cell>
          <cell r="V558" t="str">
            <v>結ぶ慣習がない</v>
          </cell>
          <cell r="W558" t="str">
            <v>○</v>
          </cell>
        </row>
        <row r="559">
          <cell r="E559">
            <v>19002</v>
          </cell>
          <cell r="F559" t="str">
            <v>○</v>
          </cell>
          <cell r="G559" t="str">
            <v>×</v>
          </cell>
          <cell r="H559" t="str">
            <v>○</v>
          </cell>
          <cell r="I559" t="str">
            <v>○</v>
          </cell>
          <cell r="K559" t="str">
            <v>○</v>
          </cell>
          <cell r="L559" t="str">
            <v>④その他の闘争で課題を盛り込み提出</v>
          </cell>
          <cell r="N559" t="str">
            <v>○</v>
          </cell>
          <cell r="O559" t="str">
            <v>○</v>
          </cell>
          <cell r="Q559" t="str">
            <v>○</v>
          </cell>
          <cell r="R559">
            <v>45236</v>
          </cell>
          <cell r="T559" t="str">
            <v>○</v>
          </cell>
          <cell r="V559" t="str">
            <v>結ぶ慣習がない</v>
          </cell>
          <cell r="W559" t="str">
            <v>○</v>
          </cell>
        </row>
        <row r="560">
          <cell r="E560">
            <v>19003</v>
          </cell>
          <cell r="F560" t="str">
            <v>○</v>
          </cell>
          <cell r="G560" t="str">
            <v>○</v>
          </cell>
          <cell r="H560" t="str">
            <v>○</v>
          </cell>
          <cell r="I560" t="str">
            <v>○</v>
          </cell>
          <cell r="K560" t="str">
            <v>○</v>
          </cell>
          <cell r="L560" t="str">
            <v>④その他の闘争で課題を盛り込み提出</v>
          </cell>
          <cell r="N560" t="str">
            <v>○</v>
          </cell>
          <cell r="O560" t="str">
            <v>○</v>
          </cell>
          <cell r="Q560" t="str">
            <v>○</v>
          </cell>
          <cell r="R560">
            <v>45237</v>
          </cell>
          <cell r="T560" t="str">
            <v>○</v>
          </cell>
          <cell r="U560" t="str">
            <v>○</v>
          </cell>
          <cell r="W560" t="str">
            <v>○</v>
          </cell>
        </row>
        <row r="561">
          <cell r="E561">
            <v>19004</v>
          </cell>
          <cell r="F561" t="str">
            <v>○</v>
          </cell>
          <cell r="G561" t="str">
            <v>×</v>
          </cell>
          <cell r="H561" t="str">
            <v>○</v>
          </cell>
          <cell r="I561" t="str">
            <v>○</v>
          </cell>
          <cell r="K561" t="str">
            <v>○</v>
          </cell>
          <cell r="L561" t="str">
            <v>④その他の闘争で課題を盛り込み提出</v>
          </cell>
          <cell r="N561" t="str">
            <v>○</v>
          </cell>
          <cell r="O561" t="str">
            <v>○</v>
          </cell>
          <cell r="Q561" t="str">
            <v>○</v>
          </cell>
          <cell r="R561">
            <v>45211</v>
          </cell>
          <cell r="T561" t="str">
            <v>○</v>
          </cell>
          <cell r="V561" t="str">
            <v>結ぶ慣習がない</v>
          </cell>
          <cell r="W561" t="str">
            <v>○</v>
          </cell>
        </row>
        <row r="562">
          <cell r="E562">
            <v>19005</v>
          </cell>
          <cell r="F562" t="str">
            <v>○</v>
          </cell>
          <cell r="G562" t="str">
            <v>×</v>
          </cell>
          <cell r="H562" t="str">
            <v>○</v>
          </cell>
          <cell r="I562" t="str">
            <v>○</v>
          </cell>
          <cell r="K562" t="str">
            <v>○</v>
          </cell>
          <cell r="L562" t="str">
            <v>④その他の闘争で課題を盛り込み提出</v>
          </cell>
          <cell r="N562" t="str">
            <v>○</v>
          </cell>
          <cell r="O562" t="str">
            <v>○</v>
          </cell>
          <cell r="Q562" t="str">
            <v>○</v>
          </cell>
          <cell r="S562" t="str">
            <v>基本に一任</v>
          </cell>
          <cell r="T562" t="str">
            <v>○</v>
          </cell>
          <cell r="V562" t="str">
            <v>結ぶ慣習がない</v>
          </cell>
          <cell r="W562" t="str">
            <v>×</v>
          </cell>
        </row>
        <row r="563">
          <cell r="E563">
            <v>19006</v>
          </cell>
          <cell r="F563" t="str">
            <v>○</v>
          </cell>
          <cell r="G563" t="str">
            <v>○</v>
          </cell>
          <cell r="H563" t="str">
            <v>○</v>
          </cell>
          <cell r="I563" t="str">
            <v>○</v>
          </cell>
          <cell r="K563" t="str">
            <v>○</v>
          </cell>
          <cell r="L563" t="str">
            <v>④その他の闘争で課題を盛り込み提出</v>
          </cell>
          <cell r="N563" t="str">
            <v>○</v>
          </cell>
          <cell r="O563" t="str">
            <v>○</v>
          </cell>
          <cell r="Q563" t="str">
            <v>○</v>
          </cell>
          <cell r="R563">
            <v>45225</v>
          </cell>
          <cell r="T563" t="str">
            <v>○</v>
          </cell>
          <cell r="V563" t="str">
            <v>結ぶ慣習がない</v>
          </cell>
          <cell r="W563" t="str">
            <v>○</v>
          </cell>
        </row>
        <row r="564">
          <cell r="E564">
            <v>19007</v>
          </cell>
          <cell r="F564" t="str">
            <v>○</v>
          </cell>
          <cell r="G564" t="str">
            <v>×</v>
          </cell>
          <cell r="H564" t="str">
            <v>○</v>
          </cell>
          <cell r="I564" t="str">
            <v>○</v>
          </cell>
          <cell r="K564" t="str">
            <v>○</v>
          </cell>
          <cell r="L564" t="str">
            <v>④その他の闘争で課題を盛り込み提出</v>
          </cell>
          <cell r="O564" t="str">
            <v>○</v>
          </cell>
          <cell r="Q564" t="str">
            <v>○</v>
          </cell>
          <cell r="S564" t="str">
            <v>基本に一任</v>
          </cell>
          <cell r="T564" t="str">
            <v>○</v>
          </cell>
          <cell r="V564" t="str">
            <v>結ぶ慣習がない</v>
          </cell>
          <cell r="W564" t="str">
            <v>×</v>
          </cell>
        </row>
        <row r="565">
          <cell r="E565">
            <v>19008</v>
          </cell>
          <cell r="F565" t="str">
            <v>○</v>
          </cell>
          <cell r="G565" t="str">
            <v>×</v>
          </cell>
          <cell r="H565" t="str">
            <v>○</v>
          </cell>
          <cell r="I565" t="str">
            <v>○</v>
          </cell>
          <cell r="K565" t="str">
            <v>○</v>
          </cell>
          <cell r="L565" t="str">
            <v>④その他の闘争で課題を盛り込み提出</v>
          </cell>
          <cell r="N565" t="str">
            <v>○</v>
          </cell>
          <cell r="O565" t="str">
            <v>○</v>
          </cell>
          <cell r="Q565" t="str">
            <v>○</v>
          </cell>
          <cell r="R565">
            <v>45224</v>
          </cell>
          <cell r="T565" t="str">
            <v>○</v>
          </cell>
          <cell r="U565" t="str">
            <v>○</v>
          </cell>
          <cell r="W565" t="str">
            <v>○</v>
          </cell>
        </row>
        <row r="566">
          <cell r="E566">
            <v>19009</v>
          </cell>
          <cell r="F566" t="str">
            <v>○</v>
          </cell>
          <cell r="G566" t="str">
            <v>×</v>
          </cell>
          <cell r="H566" t="str">
            <v>○</v>
          </cell>
          <cell r="I566" t="str">
            <v>○</v>
          </cell>
          <cell r="K566" t="str">
            <v>○</v>
          </cell>
          <cell r="L566" t="str">
            <v>④その他の闘争で課題を盛り込み提出</v>
          </cell>
          <cell r="N566" t="str">
            <v>○</v>
          </cell>
          <cell r="O566" t="str">
            <v>○</v>
          </cell>
          <cell r="Q566" t="str">
            <v>○</v>
          </cell>
          <cell r="R566">
            <v>45211</v>
          </cell>
          <cell r="T566" t="str">
            <v>○</v>
          </cell>
          <cell r="U566" t="str">
            <v>○</v>
          </cell>
          <cell r="W566" t="str">
            <v>○</v>
          </cell>
        </row>
        <row r="567">
          <cell r="E567">
            <v>19010</v>
          </cell>
          <cell r="F567" t="str">
            <v>○</v>
          </cell>
          <cell r="G567" t="str">
            <v>×</v>
          </cell>
          <cell r="H567" t="str">
            <v>○</v>
          </cell>
          <cell r="I567" t="str">
            <v>○</v>
          </cell>
          <cell r="K567" t="str">
            <v>○</v>
          </cell>
          <cell r="L567" t="str">
            <v>④その他の闘争で課題を盛り込み提出</v>
          </cell>
          <cell r="N567" t="str">
            <v>○</v>
          </cell>
          <cell r="O567" t="str">
            <v>○</v>
          </cell>
          <cell r="Q567" t="str">
            <v>○</v>
          </cell>
          <cell r="R567">
            <v>45211</v>
          </cell>
          <cell r="T567" t="str">
            <v>○</v>
          </cell>
          <cell r="V567" t="str">
            <v>結ぶ慣習がない</v>
          </cell>
          <cell r="W567" t="str">
            <v>○</v>
          </cell>
        </row>
        <row r="568">
          <cell r="E568">
            <v>19011</v>
          </cell>
          <cell r="F568" t="str">
            <v>○</v>
          </cell>
          <cell r="G568" t="str">
            <v>×</v>
          </cell>
          <cell r="H568" t="str">
            <v>○</v>
          </cell>
          <cell r="I568" t="str">
            <v>○</v>
          </cell>
          <cell r="K568" t="str">
            <v>○</v>
          </cell>
          <cell r="L568" t="str">
            <v>④その他の闘争で課題を盛り込み提出</v>
          </cell>
          <cell r="N568" t="str">
            <v>○</v>
          </cell>
          <cell r="O568" t="str">
            <v>○</v>
          </cell>
          <cell r="Q568" t="str">
            <v>○</v>
          </cell>
          <cell r="R568">
            <v>45211</v>
          </cell>
          <cell r="T568" t="str">
            <v>○</v>
          </cell>
          <cell r="V568" t="str">
            <v>結ぶ慣習がない</v>
          </cell>
          <cell r="W568" t="str">
            <v>×</v>
          </cell>
        </row>
        <row r="569">
          <cell r="E569">
            <v>19014</v>
          </cell>
          <cell r="F569" t="str">
            <v>○</v>
          </cell>
          <cell r="G569" t="str">
            <v>○</v>
          </cell>
          <cell r="H569" t="str">
            <v>○</v>
          </cell>
          <cell r="I569" t="str">
            <v>○</v>
          </cell>
          <cell r="K569" t="str">
            <v>○</v>
          </cell>
          <cell r="L569" t="str">
            <v>④その他の闘争で課題を盛り込み提出</v>
          </cell>
          <cell r="N569" t="str">
            <v>○</v>
          </cell>
          <cell r="O569" t="str">
            <v>○</v>
          </cell>
          <cell r="Q569" t="str">
            <v>○</v>
          </cell>
          <cell r="R569">
            <v>45211</v>
          </cell>
          <cell r="T569" t="str">
            <v>○</v>
          </cell>
          <cell r="V569" t="str">
            <v>結ぶ慣習がない</v>
          </cell>
          <cell r="W569" t="str">
            <v>○</v>
          </cell>
        </row>
        <row r="570">
          <cell r="E570">
            <v>19019</v>
          </cell>
          <cell r="F570" t="str">
            <v>○</v>
          </cell>
          <cell r="G570" t="str">
            <v>○</v>
          </cell>
          <cell r="H570" t="str">
            <v>○</v>
          </cell>
          <cell r="I570" t="str">
            <v>○</v>
          </cell>
          <cell r="K570" t="str">
            <v>○</v>
          </cell>
          <cell r="L570" t="str">
            <v>④その他の闘争で課題を盛り込み提出</v>
          </cell>
          <cell r="O570" t="str">
            <v>○</v>
          </cell>
          <cell r="Q570" t="str">
            <v>○</v>
          </cell>
          <cell r="S570" t="str">
            <v>基本に一任</v>
          </cell>
          <cell r="T570" t="str">
            <v>○</v>
          </cell>
          <cell r="V570" t="str">
            <v>結ぶ慣習がない</v>
          </cell>
          <cell r="W570" t="str">
            <v>○</v>
          </cell>
        </row>
        <row r="571">
          <cell r="E571">
            <v>19025</v>
          </cell>
          <cell r="F571" t="str">
            <v>○</v>
          </cell>
          <cell r="G571" t="str">
            <v>×</v>
          </cell>
          <cell r="H571" t="str">
            <v>○</v>
          </cell>
          <cell r="I571" t="str">
            <v>○</v>
          </cell>
          <cell r="K571" t="str">
            <v>○</v>
          </cell>
          <cell r="L571" t="str">
            <v>④その他の闘争で課題を盛り込み提出</v>
          </cell>
          <cell r="N571" t="str">
            <v>○</v>
          </cell>
          <cell r="O571" t="str">
            <v>○</v>
          </cell>
          <cell r="Q571" t="str">
            <v>○</v>
          </cell>
          <cell r="R571">
            <v>45211</v>
          </cell>
          <cell r="T571" t="str">
            <v>○</v>
          </cell>
          <cell r="V571" t="str">
            <v>結ぶ慣習がない</v>
          </cell>
          <cell r="W571" t="str">
            <v>×</v>
          </cell>
        </row>
        <row r="572">
          <cell r="E572">
            <v>19028</v>
          </cell>
          <cell r="F572" t="str">
            <v>○</v>
          </cell>
          <cell r="G572" t="str">
            <v>×</v>
          </cell>
          <cell r="H572" t="str">
            <v>○</v>
          </cell>
          <cell r="I572" t="str">
            <v>○</v>
          </cell>
          <cell r="K572" t="str">
            <v>○</v>
          </cell>
          <cell r="L572" t="str">
            <v>④その他の闘争で課題を盛り込み提出</v>
          </cell>
          <cell r="N572" t="str">
            <v>○</v>
          </cell>
          <cell r="O572" t="str">
            <v>○</v>
          </cell>
          <cell r="Q572" t="str">
            <v>○</v>
          </cell>
          <cell r="R572">
            <v>45251</v>
          </cell>
          <cell r="T572" t="str">
            <v>○</v>
          </cell>
          <cell r="U572" t="str">
            <v>○</v>
          </cell>
          <cell r="W572" t="str">
            <v>○</v>
          </cell>
        </row>
        <row r="573">
          <cell r="E573">
            <v>19030</v>
          </cell>
          <cell r="F573" t="str">
            <v>○</v>
          </cell>
          <cell r="G573" t="str">
            <v>×</v>
          </cell>
          <cell r="H573" t="str">
            <v>○</v>
          </cell>
          <cell r="I573" t="str">
            <v>○</v>
          </cell>
          <cell r="K573" t="str">
            <v>○</v>
          </cell>
          <cell r="L573" t="str">
            <v>④その他の闘争で課題を盛り込み提出</v>
          </cell>
          <cell r="O573" t="str">
            <v>○</v>
          </cell>
          <cell r="Q573" t="str">
            <v>○</v>
          </cell>
          <cell r="S573" t="str">
            <v>基本に一任</v>
          </cell>
          <cell r="T573" t="str">
            <v>○</v>
          </cell>
          <cell r="V573" t="str">
            <v>結ぶ慣習がない</v>
          </cell>
          <cell r="W573" t="str">
            <v>○</v>
          </cell>
        </row>
        <row r="574">
          <cell r="E574">
            <v>19032</v>
          </cell>
          <cell r="F574" t="str">
            <v>○</v>
          </cell>
          <cell r="G574" t="str">
            <v>×</v>
          </cell>
          <cell r="H574" t="str">
            <v>○</v>
          </cell>
          <cell r="I574" t="str">
            <v>○</v>
          </cell>
          <cell r="K574" t="str">
            <v>○</v>
          </cell>
          <cell r="L574" t="str">
            <v>④その他の闘争で課題を盛り込み提出</v>
          </cell>
          <cell r="O574" t="str">
            <v>○</v>
          </cell>
          <cell r="Q574" t="str">
            <v>○</v>
          </cell>
          <cell r="S574" t="str">
            <v>基本に一任</v>
          </cell>
          <cell r="T574" t="str">
            <v>○</v>
          </cell>
          <cell r="V574" t="str">
            <v>結ぶ慣習がない</v>
          </cell>
          <cell r="W574" t="str">
            <v>○</v>
          </cell>
        </row>
        <row r="575">
          <cell r="E575">
            <v>19034</v>
          </cell>
          <cell r="F575" t="str">
            <v>○</v>
          </cell>
          <cell r="G575" t="str">
            <v>×</v>
          </cell>
          <cell r="H575" t="str">
            <v>○</v>
          </cell>
          <cell r="I575" t="str">
            <v>○</v>
          </cell>
          <cell r="K575" t="str">
            <v>○</v>
          </cell>
          <cell r="L575" t="str">
            <v>④その他の闘争で課題を盛り込み提出</v>
          </cell>
          <cell r="N575" t="str">
            <v>○</v>
          </cell>
          <cell r="O575" t="str">
            <v>○</v>
          </cell>
          <cell r="Q575" t="str">
            <v>○</v>
          </cell>
          <cell r="R575">
            <v>45211</v>
          </cell>
          <cell r="T575" t="str">
            <v>○</v>
          </cell>
          <cell r="V575" t="str">
            <v>結ぶ慣習がない</v>
          </cell>
          <cell r="W575" t="str">
            <v>×</v>
          </cell>
        </row>
        <row r="576">
          <cell r="E576">
            <v>20001</v>
          </cell>
          <cell r="F576" t="str">
            <v>○</v>
          </cell>
          <cell r="G576" t="str">
            <v>×</v>
          </cell>
          <cell r="H576" t="str">
            <v>×</v>
          </cell>
          <cell r="J576" t="str">
            <v>県本部評議会独自日程で取り組んでいるため</v>
          </cell>
          <cell r="K576" t="str">
            <v>○</v>
          </cell>
          <cell r="L576" t="str">
            <v>②第１次闘争で提出済の要求書に、第２次闘争で要求書を提出</v>
          </cell>
          <cell r="M576">
            <v>45219</v>
          </cell>
          <cell r="N576" t="str">
            <v>○</v>
          </cell>
          <cell r="O576" t="str">
            <v>○</v>
          </cell>
          <cell r="Q576" t="str">
            <v>○</v>
          </cell>
          <cell r="R576">
            <v>45244</v>
          </cell>
          <cell r="T576" t="str">
            <v>〇</v>
          </cell>
          <cell r="U576" t="str">
            <v>○</v>
          </cell>
          <cell r="W576" t="str">
            <v>×</v>
          </cell>
        </row>
        <row r="577">
          <cell r="E577">
            <v>20002</v>
          </cell>
          <cell r="F577" t="str">
            <v>○</v>
          </cell>
          <cell r="G577" t="str">
            <v>×</v>
          </cell>
          <cell r="H577" t="str">
            <v>×</v>
          </cell>
          <cell r="J577" t="str">
            <v>県本部評議会独自スケジュールのため</v>
          </cell>
          <cell r="K577" t="str">
            <v>○</v>
          </cell>
          <cell r="L577" t="str">
            <v>②第１次闘争で提出済の要求書に、第２次闘争で要求書を提出</v>
          </cell>
          <cell r="M577">
            <v>45224</v>
          </cell>
          <cell r="N577" t="str">
            <v>○</v>
          </cell>
          <cell r="O577" t="str">
            <v>○</v>
          </cell>
          <cell r="Q577" t="str">
            <v>○</v>
          </cell>
          <cell r="R577">
            <v>45258</v>
          </cell>
          <cell r="T577" t="str">
            <v>〇</v>
          </cell>
          <cell r="U577" t="str">
            <v>×</v>
          </cell>
          <cell r="V577" t="str">
            <v>組合側から求めていない</v>
          </cell>
          <cell r="W577" t="str">
            <v>×</v>
          </cell>
        </row>
        <row r="578">
          <cell r="E578">
            <v>20003</v>
          </cell>
          <cell r="F578" t="str">
            <v>○</v>
          </cell>
          <cell r="G578" t="str">
            <v>×</v>
          </cell>
          <cell r="H578" t="str">
            <v>×</v>
          </cell>
          <cell r="J578" t="str">
            <v>県本部評議会独自スケジュールのため</v>
          </cell>
          <cell r="K578" t="str">
            <v>○</v>
          </cell>
          <cell r="L578" t="str">
            <v>②第１次闘争で提出済の要求書に、第２次闘争で要求書を提出</v>
          </cell>
          <cell r="M578">
            <v>45230</v>
          </cell>
          <cell r="N578" t="str">
            <v>○</v>
          </cell>
          <cell r="O578" t="str">
            <v>○</v>
          </cell>
          <cell r="Q578" t="str">
            <v>○</v>
          </cell>
          <cell r="R578">
            <v>45257</v>
          </cell>
          <cell r="T578" t="str">
            <v>〇</v>
          </cell>
          <cell r="U578" t="str">
            <v>×</v>
          </cell>
          <cell r="V578" t="str">
            <v>組合側から求めていない</v>
          </cell>
          <cell r="W578" t="str">
            <v>×</v>
          </cell>
        </row>
        <row r="579">
          <cell r="E579">
            <v>20004</v>
          </cell>
          <cell r="F579" t="str">
            <v>○</v>
          </cell>
          <cell r="G579" t="str">
            <v>×</v>
          </cell>
          <cell r="H579" t="str">
            <v>×</v>
          </cell>
          <cell r="J579" t="str">
            <v>県本部評議会独自スケジュールのため</v>
          </cell>
          <cell r="K579" t="str">
            <v>○</v>
          </cell>
          <cell r="L579" t="str">
            <v>③第２次闘争で初めて提出</v>
          </cell>
          <cell r="M579">
            <v>45138</v>
          </cell>
          <cell r="N579" t="str">
            <v>○</v>
          </cell>
          <cell r="O579" t="str">
            <v>○</v>
          </cell>
          <cell r="Q579" t="str">
            <v>○</v>
          </cell>
          <cell r="R579">
            <v>45196</v>
          </cell>
          <cell r="T579" t="str">
            <v>〇</v>
          </cell>
          <cell r="U579" t="str">
            <v>×</v>
          </cell>
          <cell r="V579" t="str">
            <v>組合側から求めていない</v>
          </cell>
          <cell r="W579" t="str">
            <v>×</v>
          </cell>
        </row>
        <row r="580">
          <cell r="E580">
            <v>20005</v>
          </cell>
          <cell r="F580" t="str">
            <v>○</v>
          </cell>
          <cell r="G580" t="str">
            <v>×</v>
          </cell>
          <cell r="H580" t="str">
            <v>×</v>
          </cell>
          <cell r="J580" t="str">
            <v>県本部独自スケジュールのため</v>
          </cell>
          <cell r="K580" t="str">
            <v>○</v>
          </cell>
          <cell r="L580" t="str">
            <v>③第２次闘争で初めて提出</v>
          </cell>
          <cell r="M580">
            <v>45258</v>
          </cell>
          <cell r="N580" t="str">
            <v>○</v>
          </cell>
          <cell r="O580" t="str">
            <v>○</v>
          </cell>
          <cell r="Q580" t="str">
            <v>○</v>
          </cell>
          <cell r="R580" t="str">
            <v>未定</v>
          </cell>
          <cell r="T580" t="str">
            <v>〇</v>
          </cell>
          <cell r="U580" t="str">
            <v>×</v>
          </cell>
          <cell r="V580" t="str">
            <v>組合側から求めていない</v>
          </cell>
          <cell r="W580" t="str">
            <v>×</v>
          </cell>
        </row>
        <row r="581">
          <cell r="E581">
            <v>20007</v>
          </cell>
          <cell r="F581" t="str">
            <v>○</v>
          </cell>
          <cell r="G581" t="str">
            <v>×</v>
          </cell>
          <cell r="H581" t="str">
            <v>×</v>
          </cell>
          <cell r="J581" t="str">
            <v>県本部独自スケジュールのため</v>
          </cell>
          <cell r="K581" t="str">
            <v>○</v>
          </cell>
          <cell r="L581" t="str">
            <v>③第２次闘争で初めて提出</v>
          </cell>
          <cell r="M581">
            <v>45229</v>
          </cell>
          <cell r="N581" t="str">
            <v>○</v>
          </cell>
          <cell r="O581" t="str">
            <v>○</v>
          </cell>
          <cell r="Q581" t="str">
            <v>○</v>
          </cell>
          <cell r="R581">
            <v>45247</v>
          </cell>
          <cell r="T581" t="str">
            <v>〇</v>
          </cell>
          <cell r="U581" t="str">
            <v>×</v>
          </cell>
          <cell r="V581" t="str">
            <v>組合側から求めていない</v>
          </cell>
          <cell r="W581" t="str">
            <v>×</v>
          </cell>
        </row>
        <row r="582">
          <cell r="E582">
            <v>20009</v>
          </cell>
          <cell r="F582" t="str">
            <v>○</v>
          </cell>
          <cell r="G582" t="str">
            <v>×</v>
          </cell>
          <cell r="H582" t="str">
            <v>×</v>
          </cell>
          <cell r="J582" t="str">
            <v>県本部独自スケジュールのため</v>
          </cell>
          <cell r="K582" t="str">
            <v>○</v>
          </cell>
          <cell r="L582" t="str">
            <v>③第２次闘争で初めて提出</v>
          </cell>
          <cell r="M582">
            <v>45258</v>
          </cell>
          <cell r="N582" t="str">
            <v>○</v>
          </cell>
          <cell r="O582" t="str">
            <v>○</v>
          </cell>
          <cell r="Q582" t="str">
            <v>○</v>
          </cell>
          <cell r="R582" t="str">
            <v>未定</v>
          </cell>
          <cell r="T582" t="str">
            <v>〇</v>
          </cell>
          <cell r="U582" t="str">
            <v>×</v>
          </cell>
          <cell r="V582" t="str">
            <v>組合側から求めていない</v>
          </cell>
          <cell r="W582" t="str">
            <v>×</v>
          </cell>
        </row>
        <row r="583">
          <cell r="E583">
            <v>20011</v>
          </cell>
          <cell r="F583" t="str">
            <v>○</v>
          </cell>
          <cell r="G583" t="str">
            <v>×</v>
          </cell>
          <cell r="H583" t="str">
            <v>×</v>
          </cell>
          <cell r="J583" t="str">
            <v>県本部独自スケジュールのため</v>
          </cell>
          <cell r="K583" t="str">
            <v>○</v>
          </cell>
          <cell r="L583" t="str">
            <v>③第２次闘争で初めて提出</v>
          </cell>
          <cell r="M583" t="str">
            <v>12中旬</v>
          </cell>
          <cell r="N583" t="str">
            <v>○</v>
          </cell>
          <cell r="O583" t="str">
            <v>○</v>
          </cell>
          <cell r="Q583" t="str">
            <v>○</v>
          </cell>
          <cell r="S583" t="str">
            <v>未定</v>
          </cell>
          <cell r="T583" t="str">
            <v>〇</v>
          </cell>
          <cell r="U583" t="str">
            <v>×</v>
          </cell>
          <cell r="V583" t="str">
            <v>組合側から求めていない</v>
          </cell>
          <cell r="W583" t="str">
            <v>×</v>
          </cell>
        </row>
        <row r="584">
          <cell r="E584">
            <v>20016</v>
          </cell>
          <cell r="F584" t="str">
            <v>×</v>
          </cell>
          <cell r="G584" t="str">
            <v>○</v>
          </cell>
          <cell r="H584" t="str">
            <v>×</v>
          </cell>
          <cell r="J584" t="str">
            <v>要求書等提出できていない</v>
          </cell>
          <cell r="K584" t="str">
            <v>×</v>
          </cell>
        </row>
        <row r="585">
          <cell r="E585">
            <v>21001</v>
          </cell>
          <cell r="F585" t="str">
            <v>○</v>
          </cell>
          <cell r="G585" t="str">
            <v>×</v>
          </cell>
          <cell r="H585" t="str">
            <v>○</v>
          </cell>
          <cell r="I585" t="str">
            <v>○</v>
          </cell>
          <cell r="K585" t="str">
            <v>○</v>
          </cell>
          <cell r="Q585" t="str">
            <v>○</v>
          </cell>
          <cell r="T585" t="str">
            <v>×</v>
          </cell>
          <cell r="U585" t="str">
            <v>×</v>
          </cell>
          <cell r="W585" t="str">
            <v>×</v>
          </cell>
        </row>
        <row r="586">
          <cell r="E586">
            <v>21002</v>
          </cell>
          <cell r="G586" t="str">
            <v>○</v>
          </cell>
          <cell r="H586" t="str">
            <v>×</v>
          </cell>
          <cell r="I586" t="str">
            <v>×</v>
          </cell>
          <cell r="K586" t="str">
            <v>×</v>
          </cell>
          <cell r="Q586" t="str">
            <v>×</v>
          </cell>
          <cell r="T586" t="str">
            <v>×</v>
          </cell>
          <cell r="U586" t="str">
            <v>×</v>
          </cell>
          <cell r="W586" t="str">
            <v>×</v>
          </cell>
        </row>
        <row r="587">
          <cell r="E587">
            <v>21003</v>
          </cell>
          <cell r="F587" t="str">
            <v>×</v>
          </cell>
          <cell r="H587" t="str">
            <v>○</v>
          </cell>
          <cell r="I587" t="str">
            <v>○</v>
          </cell>
          <cell r="K587" t="str">
            <v>○</v>
          </cell>
          <cell r="Q587" t="str">
            <v>○</v>
          </cell>
          <cell r="T587" t="str">
            <v>×</v>
          </cell>
          <cell r="U587" t="str">
            <v>×</v>
          </cell>
          <cell r="W587" t="str">
            <v>×</v>
          </cell>
        </row>
        <row r="588">
          <cell r="E588">
            <v>21004</v>
          </cell>
          <cell r="F588" t="str">
            <v>○</v>
          </cell>
          <cell r="G588" t="str">
            <v>○</v>
          </cell>
          <cell r="H588" t="str">
            <v>○</v>
          </cell>
          <cell r="I588" t="str">
            <v>○</v>
          </cell>
          <cell r="K588" t="str">
            <v>○</v>
          </cell>
          <cell r="Q588" t="str">
            <v>○</v>
          </cell>
          <cell r="T588" t="str">
            <v>×</v>
          </cell>
          <cell r="U588" t="str">
            <v>×</v>
          </cell>
          <cell r="W588" t="str">
            <v>×</v>
          </cell>
        </row>
        <row r="589">
          <cell r="E589">
            <v>21005</v>
          </cell>
          <cell r="F589" t="str">
            <v>×</v>
          </cell>
          <cell r="G589" t="str">
            <v>×</v>
          </cell>
          <cell r="H589" t="str">
            <v>×</v>
          </cell>
          <cell r="I589" t="str">
            <v>○</v>
          </cell>
          <cell r="K589" t="str">
            <v>○</v>
          </cell>
          <cell r="Q589" t="str">
            <v>○</v>
          </cell>
          <cell r="T589" t="str">
            <v>×</v>
          </cell>
          <cell r="U589" t="str">
            <v>×</v>
          </cell>
          <cell r="W589" t="str">
            <v>×</v>
          </cell>
        </row>
        <row r="590">
          <cell r="E590">
            <v>21006</v>
          </cell>
          <cell r="F590" t="str">
            <v>×</v>
          </cell>
          <cell r="G590" t="str">
            <v>×</v>
          </cell>
          <cell r="H590" t="str">
            <v>×</v>
          </cell>
          <cell r="I590" t="str">
            <v>○</v>
          </cell>
          <cell r="K590" t="str">
            <v>○</v>
          </cell>
          <cell r="Q590" t="str">
            <v>○</v>
          </cell>
          <cell r="T590" t="str">
            <v>×</v>
          </cell>
          <cell r="U590" t="str">
            <v>×</v>
          </cell>
          <cell r="W590" t="str">
            <v>×</v>
          </cell>
        </row>
        <row r="591">
          <cell r="E591">
            <v>21007</v>
          </cell>
          <cell r="F591" t="str">
            <v>×</v>
          </cell>
          <cell r="G591" t="str">
            <v>×</v>
          </cell>
          <cell r="H591" t="str">
            <v>×</v>
          </cell>
          <cell r="I591" t="str">
            <v>○</v>
          </cell>
          <cell r="K591" t="str">
            <v>○</v>
          </cell>
          <cell r="Q591" t="str">
            <v>○</v>
          </cell>
          <cell r="T591" t="str">
            <v>×</v>
          </cell>
          <cell r="U591" t="str">
            <v>×</v>
          </cell>
          <cell r="W591" t="str">
            <v>×</v>
          </cell>
        </row>
        <row r="592">
          <cell r="E592">
            <v>21010</v>
          </cell>
          <cell r="F592" t="str">
            <v>×</v>
          </cell>
          <cell r="G592" t="str">
            <v>×</v>
          </cell>
          <cell r="H592" t="str">
            <v>×</v>
          </cell>
          <cell r="I592" t="str">
            <v>○</v>
          </cell>
          <cell r="K592" t="str">
            <v>○</v>
          </cell>
          <cell r="Q592" t="str">
            <v>○</v>
          </cell>
          <cell r="T592" t="str">
            <v>×</v>
          </cell>
          <cell r="U592" t="str">
            <v>×</v>
          </cell>
          <cell r="W592" t="str">
            <v>×</v>
          </cell>
        </row>
        <row r="593">
          <cell r="E593">
            <v>21015</v>
          </cell>
          <cell r="F593" t="str">
            <v>×</v>
          </cell>
          <cell r="G593" t="str">
            <v>×</v>
          </cell>
          <cell r="H593" t="str">
            <v>×</v>
          </cell>
          <cell r="I593" t="str">
            <v>○</v>
          </cell>
          <cell r="K593" t="str">
            <v>○</v>
          </cell>
          <cell r="Q593" t="str">
            <v>○</v>
          </cell>
          <cell r="T593" t="str">
            <v>×</v>
          </cell>
          <cell r="U593" t="str">
            <v>×</v>
          </cell>
          <cell r="W593" t="str">
            <v>×</v>
          </cell>
        </row>
        <row r="594">
          <cell r="E594">
            <v>21017</v>
          </cell>
          <cell r="F594" t="str">
            <v>×</v>
          </cell>
          <cell r="G594" t="str">
            <v>×</v>
          </cell>
          <cell r="H594" t="str">
            <v>×</v>
          </cell>
          <cell r="I594" t="str">
            <v>○</v>
          </cell>
          <cell r="K594" t="str">
            <v>○</v>
          </cell>
          <cell r="Q594" t="str">
            <v>○</v>
          </cell>
          <cell r="T594" t="str">
            <v>×</v>
          </cell>
          <cell r="U594" t="str">
            <v>×</v>
          </cell>
          <cell r="W594" t="str">
            <v>×</v>
          </cell>
        </row>
        <row r="595">
          <cell r="E595">
            <v>21032</v>
          </cell>
          <cell r="F595" t="str">
            <v>×</v>
          </cell>
          <cell r="G595" t="str">
            <v>×</v>
          </cell>
          <cell r="H595" t="str">
            <v>○</v>
          </cell>
          <cell r="I595" t="str">
            <v>○</v>
          </cell>
          <cell r="K595" t="str">
            <v>×</v>
          </cell>
          <cell r="Q595" t="str">
            <v>×</v>
          </cell>
          <cell r="T595" t="str">
            <v>×</v>
          </cell>
          <cell r="U595" t="str">
            <v>×</v>
          </cell>
          <cell r="W595" t="str">
            <v>×</v>
          </cell>
        </row>
        <row r="596">
          <cell r="E596">
            <v>21080</v>
          </cell>
          <cell r="F596" t="str">
            <v>×</v>
          </cell>
          <cell r="G596" t="str">
            <v>○</v>
          </cell>
          <cell r="H596" t="str">
            <v>×</v>
          </cell>
          <cell r="I596" t="str">
            <v>×</v>
          </cell>
          <cell r="K596" t="str">
            <v>○</v>
          </cell>
          <cell r="Q596" t="str">
            <v>○</v>
          </cell>
          <cell r="T596" t="str">
            <v>×</v>
          </cell>
          <cell r="U596" t="str">
            <v>×</v>
          </cell>
          <cell r="W596" t="str">
            <v>×</v>
          </cell>
        </row>
        <row r="597">
          <cell r="E597">
            <v>22001</v>
          </cell>
          <cell r="F597" t="str">
            <v>○</v>
          </cell>
          <cell r="G597" t="str">
            <v>×</v>
          </cell>
          <cell r="H597" t="str">
            <v>○</v>
          </cell>
          <cell r="I597" t="str">
            <v>×</v>
          </cell>
          <cell r="J597" t="str">
            <v>例年交渉を、10月に実施しているため。</v>
          </cell>
          <cell r="K597" t="str">
            <v>○</v>
          </cell>
          <cell r="L597" t="str">
            <v>③第２次闘争で初めて提出</v>
          </cell>
          <cell r="M597">
            <v>45196</v>
          </cell>
          <cell r="N597" t="str">
            <v>○</v>
          </cell>
          <cell r="O597" t="str">
            <v>○</v>
          </cell>
          <cell r="Q597" t="str">
            <v>○</v>
          </cell>
          <cell r="R597">
            <v>45210</v>
          </cell>
          <cell r="T597" t="str">
            <v>〇</v>
          </cell>
          <cell r="U597" t="str">
            <v>×</v>
          </cell>
          <cell r="V597" t="str">
            <v>当局側が締結（書面化）を拒否した</v>
          </cell>
          <cell r="W597" t="str">
            <v>×</v>
          </cell>
        </row>
        <row r="598">
          <cell r="E598">
            <v>22003</v>
          </cell>
          <cell r="F598" t="str">
            <v>○</v>
          </cell>
          <cell r="G598" t="str">
            <v>○</v>
          </cell>
          <cell r="H598" t="str">
            <v>○</v>
          </cell>
          <cell r="I598" t="str">
            <v>○</v>
          </cell>
          <cell r="J598" t="str">
            <v>６月は、市労連全体での要求書提出となり、現業や公企の独自要求は夏ごろ提出することになっている</v>
          </cell>
          <cell r="K598" t="str">
            <v>○</v>
          </cell>
          <cell r="L598" t="str">
            <v>③第２次闘争で初めて提出</v>
          </cell>
          <cell r="M598" t="str">
            <v>従組：7/19，8/9，学従：7/28，水労：7/18</v>
          </cell>
          <cell r="N598" t="str">
            <v>○</v>
          </cell>
          <cell r="O598" t="str">
            <v>○</v>
          </cell>
          <cell r="Q598" t="str">
            <v>○</v>
          </cell>
          <cell r="R598" t="str">
            <v>従組：10/27　　　学従：9/22　　　水労：12/27</v>
          </cell>
          <cell r="T598" t="str">
            <v>〇</v>
          </cell>
          <cell r="U598" t="str">
            <v>×</v>
          </cell>
          <cell r="V598" t="str">
            <v>組合側から求めていない</v>
          </cell>
          <cell r="W598" t="str">
            <v>×</v>
          </cell>
        </row>
        <row r="599">
          <cell r="E599">
            <v>22008</v>
          </cell>
          <cell r="F599" t="str">
            <v>×</v>
          </cell>
          <cell r="G599" t="str">
            <v>×</v>
          </cell>
          <cell r="H599" t="str">
            <v>×</v>
          </cell>
          <cell r="J599" t="str">
            <v>組合員の意見を聞くため、質問の作成から職場オルグ等の開催まで計画を立てているため</v>
          </cell>
          <cell r="K599" t="str">
            <v>○</v>
          </cell>
          <cell r="L599" t="str">
            <v>③第２次闘争で初めて提出</v>
          </cell>
          <cell r="M599">
            <v>45202</v>
          </cell>
          <cell r="N599" t="str">
            <v>○</v>
          </cell>
          <cell r="O599" t="str">
            <v>○</v>
          </cell>
          <cell r="Q599" t="str">
            <v>○</v>
          </cell>
          <cell r="R599">
            <v>45202</v>
          </cell>
          <cell r="T599" t="str">
            <v>〇</v>
          </cell>
          <cell r="U599" t="str">
            <v>○</v>
          </cell>
          <cell r="W599" t="str">
            <v>×</v>
          </cell>
        </row>
        <row r="600">
          <cell r="E600">
            <v>22010</v>
          </cell>
          <cell r="F600" t="str">
            <v>×</v>
          </cell>
          <cell r="G600" t="str">
            <v>○</v>
          </cell>
          <cell r="H600" t="str">
            <v>×</v>
          </cell>
          <cell r="J600" t="str">
            <v>別行事がありできなかったため</v>
          </cell>
          <cell r="K600" t="str">
            <v>○</v>
          </cell>
          <cell r="L600" t="str">
            <v>③第２次闘争で初めて提出</v>
          </cell>
          <cell r="M600">
            <v>45216</v>
          </cell>
          <cell r="N600" t="str">
            <v>○</v>
          </cell>
          <cell r="O600" t="str">
            <v>○</v>
          </cell>
          <cell r="Q600" t="str">
            <v>○</v>
          </cell>
          <cell r="R600" t="str">
            <v>１０月２３日、１１月７日</v>
          </cell>
          <cell r="T600" t="str">
            <v>〇</v>
          </cell>
          <cell r="U600" t="str">
            <v>○</v>
          </cell>
          <cell r="W600" t="str">
            <v>×</v>
          </cell>
        </row>
        <row r="601">
          <cell r="E601">
            <v>22012</v>
          </cell>
          <cell r="F601" t="str">
            <v>○</v>
          </cell>
          <cell r="G601" t="str">
            <v>○</v>
          </cell>
          <cell r="H601" t="str">
            <v>×</v>
          </cell>
          <cell r="J601" t="str">
            <v>例年、キャラバンの際に要求書を提出し、秋の確定闘争時に交渉するため</v>
          </cell>
          <cell r="K601" t="str">
            <v>○</v>
          </cell>
          <cell r="L601" t="str">
            <v>③第２次闘争で初めて提出</v>
          </cell>
          <cell r="M601">
            <v>45215</v>
          </cell>
          <cell r="N601" t="str">
            <v>○</v>
          </cell>
          <cell r="O601" t="str">
            <v>○</v>
          </cell>
          <cell r="Q601" t="str">
            <v>○</v>
          </cell>
          <cell r="R601">
            <v>45215</v>
          </cell>
          <cell r="T601" t="str">
            <v>〇</v>
          </cell>
          <cell r="U601" t="str">
            <v>×</v>
          </cell>
          <cell r="V601" t="str">
            <v>別途、確定闘争時に交渉と確認書を取り交わすため。</v>
          </cell>
          <cell r="W601" t="str">
            <v>○</v>
          </cell>
        </row>
        <row r="602">
          <cell r="E602">
            <v>22015</v>
          </cell>
          <cell r="F602" t="str">
            <v>×</v>
          </cell>
          <cell r="G602" t="str">
            <v>○</v>
          </cell>
          <cell r="H602" t="str">
            <v>○</v>
          </cell>
          <cell r="I602" t="str">
            <v>○</v>
          </cell>
          <cell r="J602" t="str">
            <v>他の様々な取り組みや事務折衝を行ってきた。</v>
          </cell>
          <cell r="K602" t="str">
            <v>○</v>
          </cell>
          <cell r="L602" t="str">
            <v>④その他の闘争で課題を盛り込み提出</v>
          </cell>
          <cell r="M602">
            <v>45216</v>
          </cell>
          <cell r="N602" t="str">
            <v>○</v>
          </cell>
          <cell r="O602" t="str">
            <v>○</v>
          </cell>
          <cell r="Q602" t="str">
            <v>○</v>
          </cell>
          <cell r="R602" t="str">
            <v>10月24日、26日、31日、11月2日</v>
          </cell>
          <cell r="T602" t="str">
            <v>〇</v>
          </cell>
          <cell r="U602" t="str">
            <v>○</v>
          </cell>
          <cell r="W602" t="str">
            <v>○</v>
          </cell>
        </row>
        <row r="603">
          <cell r="E603">
            <v>22017</v>
          </cell>
          <cell r="F603" t="str">
            <v>×</v>
          </cell>
          <cell r="G603" t="str">
            <v>○</v>
          </cell>
          <cell r="H603" t="str">
            <v>○</v>
          </cell>
          <cell r="I603" t="str">
            <v>○</v>
          </cell>
          <cell r="K603" t="str">
            <v>○</v>
          </cell>
          <cell r="L603" t="str">
            <v>②第１次闘争で提出済の要求書に、第２次闘争で要求書を提出</v>
          </cell>
          <cell r="M603" t="str">
            <v>10月17日県本部現公統一要求書　11月13日市独自</v>
          </cell>
          <cell r="N603" t="str">
            <v>○</v>
          </cell>
          <cell r="O603" t="str">
            <v>○</v>
          </cell>
          <cell r="Q603" t="str">
            <v>○</v>
          </cell>
          <cell r="R603" t="str">
            <v>12月交渉予定</v>
          </cell>
          <cell r="T603" t="str">
            <v>〇</v>
          </cell>
          <cell r="U603" t="str">
            <v>×</v>
          </cell>
          <cell r="V603" t="str">
            <v>組合側から求めていない</v>
          </cell>
          <cell r="W603" t="str">
            <v>○</v>
          </cell>
        </row>
        <row r="604">
          <cell r="E604">
            <v>22030</v>
          </cell>
          <cell r="F604" t="str">
            <v>×</v>
          </cell>
          <cell r="G604" t="str">
            <v>×</v>
          </cell>
          <cell r="H604" t="str">
            <v>×</v>
          </cell>
          <cell r="J604" t="str">
            <v>組織がないため</v>
          </cell>
          <cell r="K604" t="str">
            <v>×</v>
          </cell>
        </row>
        <row r="605">
          <cell r="E605">
            <v>22043</v>
          </cell>
          <cell r="F605" t="str">
            <v>×</v>
          </cell>
          <cell r="G605" t="str">
            <v>×</v>
          </cell>
          <cell r="H605" t="str">
            <v>×</v>
          </cell>
          <cell r="J605" t="str">
            <v>毎年秋頃に行っているため</v>
          </cell>
          <cell r="K605" t="str">
            <v>○</v>
          </cell>
          <cell r="L605" t="str">
            <v>④その他の闘争で課題を盛り込み提出</v>
          </cell>
          <cell r="M605">
            <v>45222</v>
          </cell>
          <cell r="N605" t="str">
            <v>×</v>
          </cell>
          <cell r="O605" t="str">
            <v>○</v>
          </cell>
          <cell r="Q605" t="str">
            <v>○</v>
          </cell>
          <cell r="R605" t="str">
            <v>11月中旬以降予定</v>
          </cell>
          <cell r="T605" t="str">
            <v>×</v>
          </cell>
          <cell r="U605" t="str">
            <v>×</v>
          </cell>
          <cell r="V605" t="str">
            <v>組合側から求めていない</v>
          </cell>
          <cell r="W605" t="str">
            <v>×</v>
          </cell>
        </row>
        <row r="606">
          <cell r="E606">
            <v>22045</v>
          </cell>
          <cell r="F606" t="str">
            <v>×</v>
          </cell>
          <cell r="G606" t="str">
            <v>○</v>
          </cell>
          <cell r="H606" t="str">
            <v>○</v>
          </cell>
          <cell r="I606" t="str">
            <v>○</v>
          </cell>
          <cell r="K606" t="str">
            <v>○</v>
          </cell>
          <cell r="L606" t="str">
            <v>②第１次闘争で提出済の要求書に、第２次闘争で要求書を提出</v>
          </cell>
          <cell r="M606">
            <v>45204</v>
          </cell>
          <cell r="N606" t="str">
            <v>○</v>
          </cell>
          <cell r="O606" t="str">
            <v>○</v>
          </cell>
          <cell r="Q606" t="str">
            <v>○</v>
          </cell>
          <cell r="R606">
            <v>45203</v>
          </cell>
          <cell r="T606" t="str">
            <v>不明</v>
          </cell>
          <cell r="U606" t="str">
            <v>○</v>
          </cell>
          <cell r="W606" t="str">
            <v>○</v>
          </cell>
        </row>
        <row r="607">
          <cell r="E607">
            <v>22046</v>
          </cell>
          <cell r="F607" t="str">
            <v>×</v>
          </cell>
          <cell r="G607" t="str">
            <v>○</v>
          </cell>
          <cell r="H607" t="str">
            <v>×</v>
          </cell>
          <cell r="J607" t="str">
            <v>毎年１回/年12月頃実施している。</v>
          </cell>
          <cell r="K607" t="str">
            <v>×</v>
          </cell>
        </row>
        <row r="608">
          <cell r="E608">
            <v>22047</v>
          </cell>
          <cell r="F608" t="str">
            <v>×</v>
          </cell>
          <cell r="G608" t="str">
            <v>×</v>
          </cell>
          <cell r="H608" t="str">
            <v>×</v>
          </cell>
          <cell r="J608" t="str">
            <v>確定期に一括して要求書を提出しているため。</v>
          </cell>
          <cell r="K608" t="str">
            <v>○</v>
          </cell>
          <cell r="L608" t="str">
            <v>④その他の闘争で課題を盛り込み提出</v>
          </cell>
          <cell r="M608">
            <v>45216</v>
          </cell>
          <cell r="N608" t="str">
            <v>×</v>
          </cell>
          <cell r="O608" t="str">
            <v>○</v>
          </cell>
          <cell r="Q608" t="str">
            <v>○</v>
          </cell>
          <cell r="R608">
            <v>45222</v>
          </cell>
          <cell r="T608" t="str">
            <v>×</v>
          </cell>
          <cell r="U608" t="str">
            <v>×</v>
          </cell>
          <cell r="V608" t="str">
            <v>当局側が締結（書面化）を拒否した</v>
          </cell>
          <cell r="W608" t="str">
            <v>×</v>
          </cell>
        </row>
        <row r="609">
          <cell r="E609">
            <v>23007</v>
          </cell>
          <cell r="F609" t="str">
            <v>×</v>
          </cell>
          <cell r="G609" t="str">
            <v>×</v>
          </cell>
          <cell r="H609" t="str">
            <v>○</v>
          </cell>
          <cell r="J609" t="str">
            <v>春闘要求交渉を統一基準日より前に行っているため</v>
          </cell>
          <cell r="K609" t="str">
            <v>○</v>
          </cell>
        </row>
        <row r="610">
          <cell r="E610">
            <v>23009</v>
          </cell>
          <cell r="F610" t="str">
            <v>○</v>
          </cell>
          <cell r="G610" t="str">
            <v>○</v>
          </cell>
          <cell r="H610" t="str">
            <v>○</v>
          </cell>
          <cell r="I610" t="str">
            <v>○</v>
          </cell>
          <cell r="K610" t="str">
            <v>○</v>
          </cell>
          <cell r="L610" t="str">
            <v>②第１次闘争で提出済の要求書に、第２次闘争で要求書を提出</v>
          </cell>
          <cell r="M610">
            <v>45188</v>
          </cell>
          <cell r="N610" t="str">
            <v>○</v>
          </cell>
          <cell r="O610" t="str">
            <v>○</v>
          </cell>
          <cell r="Q610" t="str">
            <v>○</v>
          </cell>
          <cell r="R610">
            <v>45209</v>
          </cell>
          <cell r="T610" t="str">
            <v>〇</v>
          </cell>
          <cell r="U610" t="str">
            <v>×</v>
          </cell>
          <cell r="V610" t="str">
            <v>組合側から求めていない</v>
          </cell>
          <cell r="W610" t="str">
            <v>×</v>
          </cell>
        </row>
        <row r="611">
          <cell r="E611">
            <v>23012</v>
          </cell>
          <cell r="F611" t="str">
            <v>×</v>
          </cell>
          <cell r="G611" t="str">
            <v>×</v>
          </cell>
          <cell r="K611" t="str">
            <v>○</v>
          </cell>
          <cell r="Q611" t="str">
            <v>○</v>
          </cell>
        </row>
        <row r="612">
          <cell r="E612">
            <v>23021</v>
          </cell>
          <cell r="F612" t="str">
            <v>×</v>
          </cell>
          <cell r="G612" t="str">
            <v>×</v>
          </cell>
          <cell r="H612" t="str">
            <v>○</v>
          </cell>
          <cell r="J612" t="str">
            <v>基準日に合わせて提出できなかった為</v>
          </cell>
          <cell r="K612" t="str">
            <v>○</v>
          </cell>
        </row>
        <row r="613">
          <cell r="E613">
            <v>23038</v>
          </cell>
          <cell r="F613" t="str">
            <v>×</v>
          </cell>
          <cell r="G613" t="str">
            <v>×</v>
          </cell>
          <cell r="K613" t="str">
            <v>○</v>
          </cell>
          <cell r="Q613" t="str">
            <v>○</v>
          </cell>
        </row>
        <row r="614">
          <cell r="E614">
            <v>23044</v>
          </cell>
          <cell r="F614" t="str">
            <v>×</v>
          </cell>
          <cell r="G614" t="str">
            <v>×</v>
          </cell>
          <cell r="H614" t="str">
            <v>○</v>
          </cell>
          <cell r="J614" t="str">
            <v>現在現業・公企として独自に具体的な活動を行っておらず、要求や交渉については市職の活動として一緒に行っているため。</v>
          </cell>
          <cell r="K614" t="str">
            <v>○</v>
          </cell>
          <cell r="L614" t="str">
            <v>③第２次闘争で初めて提出</v>
          </cell>
          <cell r="M614" t="str">
            <v>９月29日（単独提出ではなく、市職連の要求書の中に現業・公企を盛り込んだ）</v>
          </cell>
          <cell r="N614" t="str">
            <v>×</v>
          </cell>
          <cell r="O614" t="str">
            <v>○</v>
          </cell>
          <cell r="Q614" t="str">
            <v>×</v>
          </cell>
          <cell r="S614" t="str">
            <v>現業・公企の単独で交渉は行っていないが、９月29日に提出した秋闘要求書内で現業・公企の現状に触れ、協議の中で予算・人員の確保をお願いした。</v>
          </cell>
          <cell r="T614" t="str">
            <v>〇</v>
          </cell>
          <cell r="U614" t="str">
            <v>×</v>
          </cell>
          <cell r="V614" t="str">
            <v>組合側から求めていない</v>
          </cell>
          <cell r="W614" t="str">
            <v>×</v>
          </cell>
        </row>
        <row r="615">
          <cell r="E615">
            <v>23050</v>
          </cell>
          <cell r="K615" t="str">
            <v>○</v>
          </cell>
          <cell r="Q615" t="str">
            <v>○</v>
          </cell>
          <cell r="T615" t="str">
            <v>○</v>
          </cell>
        </row>
        <row r="616">
          <cell r="E616">
            <v>23052</v>
          </cell>
          <cell r="F616" t="str">
            <v>×</v>
          </cell>
          <cell r="G616" t="str">
            <v>×</v>
          </cell>
          <cell r="H616" t="str">
            <v>○</v>
          </cell>
          <cell r="I616" t="str">
            <v>○</v>
          </cell>
          <cell r="K616" t="str">
            <v>×</v>
          </cell>
        </row>
        <row r="617">
          <cell r="E617">
            <v>23054</v>
          </cell>
          <cell r="F617" t="str">
            <v>×</v>
          </cell>
          <cell r="G617" t="str">
            <v>×</v>
          </cell>
          <cell r="H617" t="str">
            <v>×</v>
          </cell>
          <cell r="J617" t="str">
            <v>業務多忙のため</v>
          </cell>
          <cell r="K617" t="str">
            <v>○</v>
          </cell>
          <cell r="L617" t="str">
            <v>④その他の闘争で課題を盛り込み提出</v>
          </cell>
          <cell r="M617">
            <v>45245</v>
          </cell>
          <cell r="N617" t="str">
            <v>×</v>
          </cell>
          <cell r="O617" t="str">
            <v>○</v>
          </cell>
          <cell r="Q617" t="str">
            <v>×</v>
          </cell>
          <cell r="S617" t="str">
            <v>事前に担当レベルで話ができているため</v>
          </cell>
          <cell r="T617" t="str">
            <v>〇</v>
          </cell>
          <cell r="U617" t="str">
            <v>○</v>
          </cell>
          <cell r="W617" t="str">
            <v>×</v>
          </cell>
        </row>
        <row r="618">
          <cell r="E618">
            <v>23055</v>
          </cell>
          <cell r="F618" t="str">
            <v>×</v>
          </cell>
          <cell r="G618" t="str">
            <v>×</v>
          </cell>
          <cell r="H618" t="str">
            <v>○</v>
          </cell>
          <cell r="J618" t="str">
            <v>秋の取り組みの為</v>
          </cell>
          <cell r="K618" t="str">
            <v>○</v>
          </cell>
          <cell r="L618" t="str">
            <v>①第１次闘争で提出済（交渉を継続）</v>
          </cell>
          <cell r="M618" t="str">
            <v>未定（12月頃）</v>
          </cell>
          <cell r="N618" t="str">
            <v>○</v>
          </cell>
          <cell r="O618" t="str">
            <v>○</v>
          </cell>
          <cell r="Q618" t="str">
            <v>×</v>
          </cell>
          <cell r="S618" t="str">
            <v>交渉前の為</v>
          </cell>
          <cell r="T618" t="str">
            <v>不明</v>
          </cell>
          <cell r="U618" t="str">
            <v>×</v>
          </cell>
          <cell r="V618" t="str">
            <v>組合側から求めていない</v>
          </cell>
          <cell r="W618" t="str">
            <v>○</v>
          </cell>
        </row>
        <row r="619">
          <cell r="E619">
            <v>23061</v>
          </cell>
          <cell r="F619" t="str">
            <v>×</v>
          </cell>
          <cell r="G619" t="str">
            <v>×</v>
          </cell>
          <cell r="H619" t="str">
            <v>○</v>
          </cell>
          <cell r="I619" t="str">
            <v>○</v>
          </cell>
          <cell r="K619" t="str">
            <v>○</v>
          </cell>
          <cell r="Q619" t="str">
            <v>○</v>
          </cell>
        </row>
        <row r="620">
          <cell r="E620">
            <v>23079</v>
          </cell>
          <cell r="H620" t="str">
            <v>○</v>
          </cell>
          <cell r="I620" t="str">
            <v>○</v>
          </cell>
          <cell r="K620" t="str">
            <v>×</v>
          </cell>
          <cell r="Q620" t="str">
            <v>×</v>
          </cell>
          <cell r="T620" t="str">
            <v>○</v>
          </cell>
        </row>
        <row r="621">
          <cell r="E621">
            <v>23090</v>
          </cell>
          <cell r="H621" t="str">
            <v>○</v>
          </cell>
          <cell r="I621" t="str">
            <v>○</v>
          </cell>
          <cell r="K621" t="str">
            <v>○</v>
          </cell>
          <cell r="Q621" t="str">
            <v>○</v>
          </cell>
          <cell r="T621" t="str">
            <v>○</v>
          </cell>
        </row>
        <row r="622">
          <cell r="E622">
            <v>24001</v>
          </cell>
          <cell r="F622" t="str">
            <v>○</v>
          </cell>
          <cell r="G622" t="str">
            <v>×</v>
          </cell>
          <cell r="H622" t="str">
            <v>○</v>
          </cell>
          <cell r="I622" t="str">
            <v>○</v>
          </cell>
          <cell r="K622" t="str">
            <v>○</v>
          </cell>
          <cell r="L622" t="str">
            <v>②第１次闘争で提出済の要求書に、第２次闘争で要求書を提出</v>
          </cell>
          <cell r="M622">
            <v>45190</v>
          </cell>
          <cell r="N622" t="str">
            <v>○</v>
          </cell>
          <cell r="O622" t="str">
            <v>○</v>
          </cell>
          <cell r="Q622" t="str">
            <v>○</v>
          </cell>
          <cell r="R622">
            <v>45215</v>
          </cell>
          <cell r="T622" t="str">
            <v>〇</v>
          </cell>
          <cell r="U622" t="str">
            <v>×</v>
          </cell>
          <cell r="V622" t="str">
            <v>協約化できるような具体的な合意事項はなかった</v>
          </cell>
          <cell r="W622" t="str">
            <v>○</v>
          </cell>
        </row>
        <row r="623">
          <cell r="E623">
            <v>24002</v>
          </cell>
          <cell r="F623" t="str">
            <v>○</v>
          </cell>
          <cell r="G623" t="str">
            <v>○</v>
          </cell>
          <cell r="H623" t="str">
            <v>○</v>
          </cell>
          <cell r="I623" t="str">
            <v>○</v>
          </cell>
          <cell r="K623" t="str">
            <v>○</v>
          </cell>
          <cell r="L623" t="str">
            <v>②第１次闘争で提出済の要求書に、第２次闘争で要求書を提出</v>
          </cell>
          <cell r="M623">
            <v>45218</v>
          </cell>
          <cell r="N623" t="str">
            <v>○</v>
          </cell>
          <cell r="O623" t="str">
            <v>○</v>
          </cell>
          <cell r="Q623" t="str">
            <v>○</v>
          </cell>
          <cell r="R623" t="str">
            <v>１１月下旬〜１２月上旬に交渉予定</v>
          </cell>
          <cell r="T623" t="str">
            <v>〇</v>
          </cell>
          <cell r="U623" t="str">
            <v>×</v>
          </cell>
          <cell r="V623" t="str">
            <v>組合側から求めていない</v>
          </cell>
          <cell r="W623" t="str">
            <v>○</v>
          </cell>
        </row>
        <row r="624">
          <cell r="E624">
            <v>24003</v>
          </cell>
          <cell r="F624" t="str">
            <v>○</v>
          </cell>
          <cell r="G624" t="str">
            <v>○</v>
          </cell>
          <cell r="H624" t="str">
            <v>○</v>
          </cell>
          <cell r="I624" t="str">
            <v>○</v>
          </cell>
          <cell r="J624" t="str">
            <v>単組全体での要求書（人員確保に関する要求書）に集中・集約させたため</v>
          </cell>
          <cell r="K624" t="str">
            <v>○</v>
          </cell>
          <cell r="L624" t="str">
            <v>③第２次闘争で初めて提出</v>
          </cell>
          <cell r="M624">
            <v>45210</v>
          </cell>
          <cell r="N624" t="str">
            <v>×</v>
          </cell>
          <cell r="O624" t="str">
            <v>○</v>
          </cell>
          <cell r="Q624" t="str">
            <v>×</v>
          </cell>
          <cell r="S624" t="str">
            <v>慣例による</v>
          </cell>
          <cell r="T624" t="str">
            <v>〇</v>
          </cell>
          <cell r="U624" t="str">
            <v>交渉未実施</v>
          </cell>
          <cell r="W624" t="str">
            <v>○</v>
          </cell>
        </row>
        <row r="625">
          <cell r="E625">
            <v>24004</v>
          </cell>
          <cell r="F625" t="str">
            <v>○</v>
          </cell>
          <cell r="G625" t="str">
            <v>×</v>
          </cell>
          <cell r="H625" t="str">
            <v>×</v>
          </cell>
          <cell r="J625" t="str">
            <v>前任の現業評議会議長が実施しなかったため。</v>
          </cell>
          <cell r="K625" t="str">
            <v>○</v>
          </cell>
          <cell r="L625" t="str">
            <v>④その他の闘争で課題を盛り込み提出</v>
          </cell>
          <cell r="M625">
            <v>45258</v>
          </cell>
          <cell r="N625" t="str">
            <v>○</v>
          </cell>
          <cell r="O625" t="str">
            <v>○</v>
          </cell>
          <cell r="Q625" t="str">
            <v>×</v>
          </cell>
          <cell r="S625" t="str">
            <v>当局からの回答待ちであるため</v>
          </cell>
          <cell r="T625" t="str">
            <v>〇</v>
          </cell>
          <cell r="U625" t="str">
            <v>交渉未実施</v>
          </cell>
          <cell r="W625" t="str">
            <v>×</v>
          </cell>
        </row>
        <row r="626">
          <cell r="E626">
            <v>24006</v>
          </cell>
          <cell r="F626" t="str">
            <v>○</v>
          </cell>
          <cell r="G626" t="str">
            <v>×</v>
          </cell>
          <cell r="H626" t="str">
            <v>○</v>
          </cell>
          <cell r="I626" t="str">
            <v>○</v>
          </cell>
          <cell r="J626" t="str">
            <v>親組合と合同で要求した。</v>
          </cell>
          <cell r="K626" t="str">
            <v>○</v>
          </cell>
          <cell r="L626" t="str">
            <v>③第２次闘争で初めて提出</v>
          </cell>
          <cell r="M626" t="str">
            <v>１２月４日要求書提出予定</v>
          </cell>
          <cell r="N626" t="str">
            <v>×</v>
          </cell>
          <cell r="O626" t="str">
            <v>×</v>
          </cell>
          <cell r="Q626" t="str">
            <v>○</v>
          </cell>
          <cell r="S626" t="str">
            <v>未定です</v>
          </cell>
          <cell r="T626" t="str">
            <v>不明</v>
          </cell>
          <cell r="U626" t="str">
            <v>交渉未実施</v>
          </cell>
          <cell r="W626" t="str">
            <v>×</v>
          </cell>
        </row>
        <row r="627">
          <cell r="E627">
            <v>24007</v>
          </cell>
          <cell r="F627" t="str">
            <v>○</v>
          </cell>
          <cell r="G627" t="str">
            <v>○</v>
          </cell>
          <cell r="H627" t="str">
            <v>○</v>
          </cell>
          <cell r="J627" t="str">
            <v>春闘で行ったから</v>
          </cell>
          <cell r="K627" t="str">
            <v>○</v>
          </cell>
          <cell r="L627" t="str">
            <v>③第２次闘争で初めて提出</v>
          </cell>
          <cell r="M627">
            <v>45258</v>
          </cell>
          <cell r="N627" t="str">
            <v>○</v>
          </cell>
          <cell r="O627" t="str">
            <v>○</v>
          </cell>
          <cell r="Q627" t="str">
            <v>○</v>
          </cell>
          <cell r="R627">
            <v>45258</v>
          </cell>
          <cell r="T627" t="str">
            <v>〇</v>
          </cell>
          <cell r="U627" t="str">
            <v>交渉未実施</v>
          </cell>
          <cell r="W627" t="str">
            <v>○</v>
          </cell>
        </row>
        <row r="628">
          <cell r="E628">
            <v>24008</v>
          </cell>
          <cell r="F628" t="str">
            <v>○</v>
          </cell>
          <cell r="G628" t="str">
            <v>×</v>
          </cell>
          <cell r="H628" t="str">
            <v>○</v>
          </cell>
          <cell r="I628" t="str">
            <v>○</v>
          </cell>
          <cell r="K628" t="str">
            <v>○</v>
          </cell>
          <cell r="L628" t="str">
            <v>②第１次闘争で提出済の要求書に、第２次闘争で要求書を提出</v>
          </cell>
          <cell r="M628">
            <v>45239</v>
          </cell>
          <cell r="N628" t="str">
            <v>○</v>
          </cell>
          <cell r="O628" t="str">
            <v>○</v>
          </cell>
          <cell r="Q628" t="str">
            <v>○</v>
          </cell>
          <cell r="R628">
            <v>45239</v>
          </cell>
          <cell r="T628" t="str">
            <v>不明</v>
          </cell>
          <cell r="U628" t="str">
            <v>○</v>
          </cell>
          <cell r="W628" t="str">
            <v>○</v>
          </cell>
        </row>
        <row r="629">
          <cell r="E629">
            <v>24009</v>
          </cell>
          <cell r="F629" t="str">
            <v>○</v>
          </cell>
          <cell r="G629" t="str">
            <v>○</v>
          </cell>
          <cell r="H629" t="str">
            <v>○</v>
          </cell>
          <cell r="I629" t="str">
            <v>○</v>
          </cell>
          <cell r="J629" t="str">
            <v>２０２３年５月９日付けで高山市職員労働組合連合会とした要求書の中に盛り込み提出したため</v>
          </cell>
          <cell r="K629" t="str">
            <v>○</v>
          </cell>
          <cell r="L629" t="str">
            <v>②第１次闘争で提出済の要求書に、第２次闘争で要求書を提出</v>
          </cell>
          <cell r="M629" t="str">
            <v>未定</v>
          </cell>
          <cell r="N629" t="str">
            <v>○</v>
          </cell>
          <cell r="O629" t="str">
            <v>○</v>
          </cell>
          <cell r="Q629" t="str">
            <v>○</v>
          </cell>
          <cell r="S629" t="str">
            <v>要求書の提出について討議を行っている段階で、その後修正等を加え提出する予定としているため。</v>
          </cell>
          <cell r="T629" t="str">
            <v>〇</v>
          </cell>
          <cell r="U629" t="str">
            <v>交渉未実施</v>
          </cell>
          <cell r="W629" t="str">
            <v>○</v>
          </cell>
        </row>
        <row r="630">
          <cell r="E630">
            <v>24011</v>
          </cell>
          <cell r="F630" t="str">
            <v>○</v>
          </cell>
          <cell r="G630" t="str">
            <v>○</v>
          </cell>
          <cell r="H630" t="str">
            <v>×</v>
          </cell>
          <cell r="J630" t="str">
            <v>例年１１月のみ取り組みをしている</v>
          </cell>
          <cell r="K630" t="str">
            <v>○</v>
          </cell>
          <cell r="L630" t="str">
            <v>③第２次闘争で初めて提出</v>
          </cell>
          <cell r="M630">
            <v>45245</v>
          </cell>
          <cell r="N630" t="str">
            <v>×</v>
          </cell>
          <cell r="O630" t="str">
            <v>○</v>
          </cell>
          <cell r="Q630" t="str">
            <v>×</v>
          </cell>
          <cell r="S630" t="str">
            <v>日程調整をしなかった</v>
          </cell>
          <cell r="T630" t="str">
            <v>〇</v>
          </cell>
          <cell r="U630" t="str">
            <v>交渉未実施</v>
          </cell>
          <cell r="W630" t="str">
            <v>○</v>
          </cell>
        </row>
        <row r="631">
          <cell r="E631">
            <v>24020</v>
          </cell>
          <cell r="F631" t="str">
            <v>○</v>
          </cell>
          <cell r="G631" t="str">
            <v>○</v>
          </cell>
          <cell r="H631" t="str">
            <v>○</v>
          </cell>
          <cell r="I631" t="str">
            <v>○</v>
          </cell>
          <cell r="K631" t="str">
            <v>○</v>
          </cell>
          <cell r="L631" t="str">
            <v>②第１次闘争で提出済の要求書に、第２次闘争で要求書を提出</v>
          </cell>
          <cell r="M631">
            <v>45240</v>
          </cell>
          <cell r="N631" t="str">
            <v>○</v>
          </cell>
          <cell r="O631" t="str">
            <v>○</v>
          </cell>
          <cell r="Q631" t="str">
            <v>○</v>
          </cell>
          <cell r="R631">
            <v>45240</v>
          </cell>
          <cell r="T631" t="str">
            <v>〇</v>
          </cell>
          <cell r="U631" t="str">
            <v>×</v>
          </cell>
          <cell r="V631" t="str">
            <v>組合側から求めていない</v>
          </cell>
          <cell r="W631" t="str">
            <v>○</v>
          </cell>
        </row>
        <row r="632">
          <cell r="E632">
            <v>24035</v>
          </cell>
          <cell r="F632" t="str">
            <v>○</v>
          </cell>
          <cell r="G632" t="str">
            <v>×</v>
          </cell>
          <cell r="H632" t="str">
            <v>×</v>
          </cell>
          <cell r="J632" t="str">
            <v>現業職場として交渉事項がなかった。</v>
          </cell>
          <cell r="K632" t="str">
            <v>×</v>
          </cell>
        </row>
        <row r="633">
          <cell r="E633">
            <v>25001</v>
          </cell>
          <cell r="F633" t="str">
            <v>○</v>
          </cell>
          <cell r="G633" t="str">
            <v>×</v>
          </cell>
          <cell r="H633" t="str">
            <v>○</v>
          </cell>
          <cell r="I633" t="str">
            <v>○</v>
          </cell>
          <cell r="K633" t="str">
            <v>○</v>
          </cell>
          <cell r="L633" t="str">
            <v>④その他の闘争で課題を盛り込み提出</v>
          </cell>
          <cell r="M633">
            <v>45216</v>
          </cell>
          <cell r="N633" t="str">
            <v>○</v>
          </cell>
          <cell r="Q633" t="str">
            <v>○</v>
          </cell>
          <cell r="R633">
            <v>45216</v>
          </cell>
          <cell r="W633" t="str">
            <v>○</v>
          </cell>
        </row>
        <row r="634">
          <cell r="E634">
            <v>25002</v>
          </cell>
          <cell r="F634" t="str">
            <v>○</v>
          </cell>
          <cell r="G634" t="str">
            <v>×</v>
          </cell>
          <cell r="H634" t="str">
            <v>○</v>
          </cell>
          <cell r="I634" t="str">
            <v>○</v>
          </cell>
          <cell r="K634" t="str">
            <v>○</v>
          </cell>
          <cell r="L634" t="str">
            <v>②第１次闘争で提出済の要求書に、第２次闘争で要求書を提出</v>
          </cell>
          <cell r="M634" t="str">
            <v>未定</v>
          </cell>
          <cell r="N634" t="str">
            <v>○</v>
          </cell>
          <cell r="O634" t="str">
            <v>○</v>
          </cell>
          <cell r="Q634" t="str">
            <v>○</v>
          </cell>
          <cell r="R634" t="str">
            <v>12月27日</v>
          </cell>
          <cell r="T634" t="str">
            <v>〇</v>
          </cell>
          <cell r="U634" t="str">
            <v>×</v>
          </cell>
          <cell r="V634" t="str">
            <v>組合側から求めていない</v>
          </cell>
          <cell r="W634" t="str">
            <v>○</v>
          </cell>
        </row>
        <row r="635">
          <cell r="E635">
            <v>25003</v>
          </cell>
          <cell r="F635" t="str">
            <v>○</v>
          </cell>
          <cell r="G635" t="str">
            <v>○</v>
          </cell>
          <cell r="H635" t="str">
            <v>○</v>
          </cell>
          <cell r="I635" t="str">
            <v>○</v>
          </cell>
          <cell r="K635" t="str">
            <v>○</v>
          </cell>
          <cell r="L635" t="str">
            <v>②第１次闘争で提出済の要求書に、第２次闘争で要求書を提出</v>
          </cell>
          <cell r="M635" t="str">
            <v>10月13日</v>
          </cell>
          <cell r="N635" t="str">
            <v>○</v>
          </cell>
          <cell r="O635" t="str">
            <v>○</v>
          </cell>
          <cell r="Q635" t="str">
            <v>○</v>
          </cell>
          <cell r="R635" t="str">
            <v>10月13日</v>
          </cell>
          <cell r="T635" t="str">
            <v>〇</v>
          </cell>
          <cell r="U635" t="str">
            <v>×</v>
          </cell>
          <cell r="V635" t="str">
            <v>組合側から求めていない</v>
          </cell>
          <cell r="W635" t="str">
            <v>○</v>
          </cell>
        </row>
        <row r="636">
          <cell r="E636">
            <v>25004</v>
          </cell>
          <cell r="F636" t="str">
            <v>○</v>
          </cell>
          <cell r="G636" t="str">
            <v>○</v>
          </cell>
          <cell r="H636" t="str">
            <v>○</v>
          </cell>
          <cell r="I636" t="str">
            <v>○</v>
          </cell>
          <cell r="J636" t="str">
            <v>単組独自の日程で行っているため、×としていたが、交渉しているため県本部で修正</v>
          </cell>
          <cell r="K636" t="str">
            <v>○</v>
          </cell>
          <cell r="L636" t="str">
            <v>③第２次闘争で初めて提出</v>
          </cell>
          <cell r="M636" t="str">
            <v>10月3日</v>
          </cell>
          <cell r="N636" t="str">
            <v>○</v>
          </cell>
          <cell r="O636" t="str">
            <v>○</v>
          </cell>
          <cell r="Q636" t="str">
            <v>○</v>
          </cell>
          <cell r="R636">
            <v>45202</v>
          </cell>
          <cell r="S636" t="str">
            <v>独自日程で交渉するため（例年2月ころ）</v>
          </cell>
          <cell r="T636" t="str">
            <v>〇</v>
          </cell>
          <cell r="U636" t="str">
            <v>交渉未実施</v>
          </cell>
          <cell r="W636" t="str">
            <v>○</v>
          </cell>
        </row>
        <row r="637">
          <cell r="E637">
            <v>25005</v>
          </cell>
          <cell r="F637" t="str">
            <v>○</v>
          </cell>
          <cell r="G637" t="str">
            <v>×</v>
          </cell>
          <cell r="H637" t="str">
            <v>○</v>
          </cell>
          <cell r="I637" t="str">
            <v>○</v>
          </cell>
          <cell r="K637" t="str">
            <v>○</v>
          </cell>
          <cell r="L637" t="str">
            <v>②第１次闘争で提出済の要求書に、第２次闘争で要求書を提出</v>
          </cell>
          <cell r="M637" t="str">
            <v>7月25日</v>
          </cell>
          <cell r="N637" t="str">
            <v>○</v>
          </cell>
          <cell r="O637" t="str">
            <v>○</v>
          </cell>
          <cell r="Q637" t="str">
            <v>○</v>
          </cell>
          <cell r="R637" t="str">
            <v>9月14日</v>
          </cell>
          <cell r="T637" t="str">
            <v>〇</v>
          </cell>
          <cell r="U637" t="str">
            <v>×</v>
          </cell>
          <cell r="V637" t="str">
            <v>組合側から求めていない</v>
          </cell>
          <cell r="W637" t="str">
            <v>○</v>
          </cell>
        </row>
        <row r="638">
          <cell r="E638">
            <v>25006</v>
          </cell>
          <cell r="F638" t="str">
            <v>○</v>
          </cell>
          <cell r="G638" t="str">
            <v>×</v>
          </cell>
          <cell r="H638" t="str">
            <v>○</v>
          </cell>
          <cell r="I638" t="str">
            <v>○</v>
          </cell>
          <cell r="K638" t="str">
            <v>○</v>
          </cell>
          <cell r="L638" t="str">
            <v>④その他の闘争で課題を盛り込み提出</v>
          </cell>
          <cell r="M638">
            <v>45222</v>
          </cell>
          <cell r="N638" t="str">
            <v>○</v>
          </cell>
          <cell r="Q638" t="str">
            <v>○</v>
          </cell>
          <cell r="R638">
            <v>45222</v>
          </cell>
          <cell r="W638" t="str">
            <v>○</v>
          </cell>
        </row>
        <row r="639">
          <cell r="E639">
            <v>25008</v>
          </cell>
          <cell r="F639" t="str">
            <v>○</v>
          </cell>
          <cell r="G639" t="str">
            <v>×</v>
          </cell>
          <cell r="H639" t="str">
            <v>○</v>
          </cell>
          <cell r="I639" t="str">
            <v>○</v>
          </cell>
          <cell r="K639" t="str">
            <v>○</v>
          </cell>
          <cell r="L639" t="str">
            <v>②第１次闘争で提出済の要求書に、第２次闘争で要求書を提出</v>
          </cell>
          <cell r="M639" t="str">
            <v>10月23日</v>
          </cell>
          <cell r="N639" t="str">
            <v>○</v>
          </cell>
          <cell r="O639" t="str">
            <v>○</v>
          </cell>
          <cell r="Q639" t="str">
            <v>○</v>
          </cell>
          <cell r="R639" t="str">
            <v>10月23日</v>
          </cell>
          <cell r="T639" t="str">
            <v>〇</v>
          </cell>
          <cell r="U639" t="str">
            <v>×</v>
          </cell>
          <cell r="V639" t="str">
            <v>必要に応じて書面協定</v>
          </cell>
          <cell r="W639" t="str">
            <v>○</v>
          </cell>
        </row>
        <row r="640">
          <cell r="E640">
            <v>25009</v>
          </cell>
          <cell r="F640" t="str">
            <v>○</v>
          </cell>
          <cell r="G640" t="str">
            <v>×</v>
          </cell>
          <cell r="H640" t="str">
            <v>○</v>
          </cell>
          <cell r="I640" t="str">
            <v>○</v>
          </cell>
          <cell r="K640" t="str">
            <v>○</v>
          </cell>
          <cell r="L640" t="str">
            <v>④その他の闘争で課題を盛り込み提出</v>
          </cell>
          <cell r="M640">
            <v>45223</v>
          </cell>
          <cell r="N640" t="str">
            <v>○</v>
          </cell>
          <cell r="Q640" t="str">
            <v>○</v>
          </cell>
          <cell r="R640">
            <v>45223</v>
          </cell>
          <cell r="W640" t="str">
            <v>○</v>
          </cell>
        </row>
        <row r="641">
          <cell r="E641">
            <v>25010</v>
          </cell>
          <cell r="F641" t="str">
            <v>○</v>
          </cell>
          <cell r="G641" t="str">
            <v>○</v>
          </cell>
          <cell r="H641" t="str">
            <v>○</v>
          </cell>
          <cell r="I641" t="str">
            <v>○</v>
          </cell>
          <cell r="K641" t="str">
            <v>○</v>
          </cell>
          <cell r="L641" t="str">
            <v>②第１次闘争で提出済の要求書に、第２次闘争で要求書を提出</v>
          </cell>
          <cell r="M641" t="str">
            <v>10月13日</v>
          </cell>
          <cell r="N641" t="str">
            <v>○</v>
          </cell>
          <cell r="O641" t="str">
            <v>○</v>
          </cell>
          <cell r="Q641" t="str">
            <v>○</v>
          </cell>
          <cell r="R641" t="str">
            <v>10月13日</v>
          </cell>
          <cell r="S641" t="str">
            <v>確定闘争の統一要求書で他の項目と一緒に交渉したため。</v>
          </cell>
          <cell r="T641" t="str">
            <v>〇</v>
          </cell>
          <cell r="U641" t="str">
            <v>×</v>
          </cell>
          <cell r="V641" t="str">
            <v>組合側から求めていない</v>
          </cell>
          <cell r="W641" t="str">
            <v>○</v>
          </cell>
        </row>
        <row r="642">
          <cell r="E642">
            <v>25013</v>
          </cell>
          <cell r="F642" t="str">
            <v>○</v>
          </cell>
          <cell r="G642" t="str">
            <v>×</v>
          </cell>
          <cell r="H642" t="str">
            <v>○</v>
          </cell>
          <cell r="I642" t="str">
            <v>○</v>
          </cell>
          <cell r="J642" t="str">
            <v>春闘で独自要求書を提出して間がない為。</v>
          </cell>
          <cell r="K642" t="str">
            <v>○</v>
          </cell>
          <cell r="L642" t="str">
            <v>④その他の闘争で課題を盛り込み提出</v>
          </cell>
          <cell r="M642" t="str">
            <v>11月2日</v>
          </cell>
          <cell r="N642" t="str">
            <v>×</v>
          </cell>
          <cell r="O642" t="str">
            <v>○</v>
          </cell>
          <cell r="Q642" t="str">
            <v>○</v>
          </cell>
          <cell r="R642" t="str">
            <v>11月2日</v>
          </cell>
          <cell r="T642" t="str">
            <v>〇</v>
          </cell>
          <cell r="U642" t="str">
            <v>○</v>
          </cell>
          <cell r="W642" t="str">
            <v>×</v>
          </cell>
        </row>
        <row r="643">
          <cell r="E643">
            <v>25014</v>
          </cell>
          <cell r="F643" t="str">
            <v>×</v>
          </cell>
          <cell r="G643" t="str">
            <v>×</v>
          </cell>
          <cell r="H643" t="str">
            <v>×</v>
          </cell>
          <cell r="I643" t="str">
            <v>×</v>
          </cell>
          <cell r="J643" t="str">
            <v>現業に特化した闘争行動を実施していないため</v>
          </cell>
          <cell r="K643" t="str">
            <v>○</v>
          </cell>
          <cell r="L643" t="str">
            <v>④その他の闘争で課題を盛り込み提出</v>
          </cell>
          <cell r="M643" t="str">
            <v>10月18日</v>
          </cell>
          <cell r="N643" t="str">
            <v>○</v>
          </cell>
          <cell r="O643" t="str">
            <v>○</v>
          </cell>
          <cell r="Q643" t="str">
            <v>○</v>
          </cell>
          <cell r="R643">
            <v>45217</v>
          </cell>
          <cell r="S643" t="str">
            <v>現業に特化した闘争行動を実施していないため</v>
          </cell>
          <cell r="T643" t="str">
            <v>〇</v>
          </cell>
          <cell r="U643" t="str">
            <v>交渉未実施</v>
          </cell>
          <cell r="W643" t="str">
            <v>○</v>
          </cell>
        </row>
        <row r="644">
          <cell r="E644">
            <v>25015</v>
          </cell>
          <cell r="F644" t="str">
            <v>×</v>
          </cell>
          <cell r="G644" t="str">
            <v>×</v>
          </cell>
          <cell r="H644" t="str">
            <v>×</v>
          </cell>
          <cell r="I644" t="str">
            <v>×</v>
          </cell>
          <cell r="J644" t="str">
            <v>要求・交渉の時期が合致しなかったため。</v>
          </cell>
          <cell r="K644" t="str">
            <v>○</v>
          </cell>
          <cell r="L644" t="str">
            <v>④その他の闘争で課題を盛り込み提出</v>
          </cell>
          <cell r="M644" t="str">
            <v>10月27日</v>
          </cell>
          <cell r="N644" t="str">
            <v>○</v>
          </cell>
          <cell r="O644" t="str">
            <v>○</v>
          </cell>
          <cell r="Q644" t="str">
            <v>○</v>
          </cell>
          <cell r="R644" t="str">
            <v>10月27日</v>
          </cell>
          <cell r="T644" t="str">
            <v>×</v>
          </cell>
          <cell r="U644" t="str">
            <v>×</v>
          </cell>
          <cell r="V644" t="str">
            <v>組合側から求めていない</v>
          </cell>
          <cell r="W644" t="str">
            <v>○</v>
          </cell>
        </row>
        <row r="645">
          <cell r="E645">
            <v>25024</v>
          </cell>
          <cell r="F645" t="str">
            <v>×</v>
          </cell>
          <cell r="G645" t="str">
            <v>×</v>
          </cell>
          <cell r="H645" t="str">
            <v>×</v>
          </cell>
          <cell r="I645" t="str">
            <v>×</v>
          </cell>
          <cell r="J645" t="str">
            <v>評議会がないため、組合全体として春闘、秋季確定闘争で交渉を行っている。</v>
          </cell>
          <cell r="K645" t="str">
            <v>○</v>
          </cell>
          <cell r="L645" t="str">
            <v>④その他の闘争で課題を盛り込み提出</v>
          </cell>
          <cell r="M645" t="str">
            <v>10月19日</v>
          </cell>
          <cell r="N645" t="str">
            <v>○</v>
          </cell>
          <cell r="O645" t="str">
            <v>○</v>
          </cell>
          <cell r="Q645" t="str">
            <v>○</v>
          </cell>
          <cell r="R645" t="str">
            <v>10月19日</v>
          </cell>
          <cell r="T645" t="str">
            <v>〇</v>
          </cell>
          <cell r="U645" t="str">
            <v>×</v>
          </cell>
          <cell r="V645" t="str">
            <v>後日実施予定</v>
          </cell>
          <cell r="W645" t="str">
            <v>○</v>
          </cell>
        </row>
        <row r="646">
          <cell r="E646">
            <v>25026</v>
          </cell>
          <cell r="F646" t="str">
            <v>○</v>
          </cell>
          <cell r="G646" t="str">
            <v>×</v>
          </cell>
          <cell r="H646" t="str">
            <v>○</v>
          </cell>
          <cell r="I646" t="str">
            <v>○</v>
          </cell>
          <cell r="K646" t="str">
            <v>○</v>
          </cell>
          <cell r="L646" t="str">
            <v>③第２次闘争で初めて提出</v>
          </cell>
          <cell r="M646">
            <v>45237</v>
          </cell>
          <cell r="N646" t="str">
            <v>○</v>
          </cell>
          <cell r="Q646" t="str">
            <v>○</v>
          </cell>
          <cell r="R646">
            <v>45237</v>
          </cell>
          <cell r="W646" t="str">
            <v>○</v>
          </cell>
        </row>
        <row r="647">
          <cell r="E647">
            <v>25028</v>
          </cell>
          <cell r="F647" t="str">
            <v>×</v>
          </cell>
          <cell r="G647" t="str">
            <v>×</v>
          </cell>
          <cell r="H647" t="str">
            <v>×</v>
          </cell>
          <cell r="I647" t="str">
            <v>×</v>
          </cell>
          <cell r="K647" t="str">
            <v>○</v>
          </cell>
          <cell r="L647" t="str">
            <v>④その他の闘争で課題を盛り込み提出</v>
          </cell>
          <cell r="M647" t="str">
            <v>10月19日</v>
          </cell>
          <cell r="N647" t="str">
            <v>○</v>
          </cell>
          <cell r="Q647" t="str">
            <v>○</v>
          </cell>
          <cell r="R647" t="str">
            <v>10月19日</v>
          </cell>
          <cell r="W647" t="str">
            <v>×</v>
          </cell>
        </row>
        <row r="648">
          <cell r="E648">
            <v>25031</v>
          </cell>
          <cell r="F648" t="str">
            <v>×</v>
          </cell>
          <cell r="G648" t="str">
            <v>×</v>
          </cell>
          <cell r="H648" t="str">
            <v>×</v>
          </cell>
          <cell r="I648" t="str">
            <v>×</v>
          </cell>
          <cell r="J648" t="str">
            <v>確闘要求書に含んでいるため</v>
          </cell>
          <cell r="K648" t="str">
            <v>○</v>
          </cell>
          <cell r="L648" t="str">
            <v>④その他の闘争で課題を盛り込み提出</v>
          </cell>
          <cell r="M648">
            <v>45217</v>
          </cell>
          <cell r="N648" t="str">
            <v>○</v>
          </cell>
          <cell r="Q648" t="str">
            <v>○</v>
          </cell>
          <cell r="R648">
            <v>45217</v>
          </cell>
          <cell r="W648" t="str">
            <v>×</v>
          </cell>
        </row>
        <row r="649">
          <cell r="E649">
            <v>25033</v>
          </cell>
          <cell r="F649" t="str">
            <v>×</v>
          </cell>
          <cell r="G649" t="str">
            <v>×</v>
          </cell>
          <cell r="H649" t="str">
            <v>×</v>
          </cell>
          <cell r="I649" t="str">
            <v>×</v>
          </cell>
          <cell r="K649" t="str">
            <v>○</v>
          </cell>
          <cell r="L649" t="str">
            <v>④その他の闘争で課題を盛り込み提出</v>
          </cell>
          <cell r="M649">
            <v>45222</v>
          </cell>
          <cell r="N649" t="str">
            <v>○</v>
          </cell>
          <cell r="Q649" t="str">
            <v>○</v>
          </cell>
          <cell r="R649">
            <v>45222</v>
          </cell>
          <cell r="W649" t="str">
            <v>○</v>
          </cell>
        </row>
        <row r="650">
          <cell r="E650">
            <v>25038</v>
          </cell>
          <cell r="F650" t="str">
            <v>×</v>
          </cell>
          <cell r="G650" t="str">
            <v>×</v>
          </cell>
          <cell r="H650" t="str">
            <v>×</v>
          </cell>
          <cell r="I650" t="str">
            <v>×</v>
          </cell>
          <cell r="K650" t="str">
            <v>×</v>
          </cell>
          <cell r="W650" t="str">
            <v>○</v>
          </cell>
        </row>
        <row r="651">
          <cell r="E651">
            <v>25040</v>
          </cell>
          <cell r="F651" t="str">
            <v>○</v>
          </cell>
          <cell r="G651" t="str">
            <v>×</v>
          </cell>
          <cell r="H651" t="str">
            <v>×</v>
          </cell>
          <cell r="I651" t="str">
            <v>×</v>
          </cell>
          <cell r="K651" t="str">
            <v>○</v>
          </cell>
          <cell r="L651" t="str">
            <v>④その他の闘争で課題を盛り込み提出</v>
          </cell>
          <cell r="M651" t="str">
            <v>10月30日</v>
          </cell>
          <cell r="Q651" t="str">
            <v>○</v>
          </cell>
          <cell r="R651" t="str">
            <v>10月30日</v>
          </cell>
          <cell r="W651" t="str">
            <v>○</v>
          </cell>
        </row>
        <row r="652">
          <cell r="E652">
            <v>25043</v>
          </cell>
          <cell r="F652" t="str">
            <v>○</v>
          </cell>
          <cell r="G652" t="str">
            <v>×</v>
          </cell>
          <cell r="H652" t="str">
            <v>○</v>
          </cell>
          <cell r="I652" t="str">
            <v>○</v>
          </cell>
          <cell r="K652" t="str">
            <v>○</v>
          </cell>
          <cell r="L652" t="str">
            <v>④その他の闘争で課題を盛り込み提出</v>
          </cell>
          <cell r="M652" t="str">
            <v>10月24日</v>
          </cell>
          <cell r="N652" t="str">
            <v>○</v>
          </cell>
          <cell r="O652" t="str">
            <v>○</v>
          </cell>
          <cell r="Q652" t="str">
            <v>○</v>
          </cell>
          <cell r="R652" t="str">
            <v>10月24日</v>
          </cell>
          <cell r="T652" t="str">
            <v>〇</v>
          </cell>
          <cell r="U652" t="str">
            <v>×</v>
          </cell>
          <cell r="V652" t="str">
            <v>組合側から求めていない</v>
          </cell>
          <cell r="W652" t="str">
            <v>○</v>
          </cell>
        </row>
        <row r="653">
          <cell r="E653">
            <v>25049</v>
          </cell>
          <cell r="F653" t="str">
            <v>○</v>
          </cell>
          <cell r="G653" t="str">
            <v>×</v>
          </cell>
          <cell r="H653" t="str">
            <v>×</v>
          </cell>
          <cell r="I653" t="str">
            <v>×</v>
          </cell>
          <cell r="J653" t="str">
            <v>その他の闘争に盛り込み実施しているため</v>
          </cell>
          <cell r="K653" t="str">
            <v>○</v>
          </cell>
          <cell r="L653" t="str">
            <v>④その他の闘争で課題を盛り込み提出</v>
          </cell>
          <cell r="M653" t="str">
            <v>10月19日</v>
          </cell>
          <cell r="N653" t="str">
            <v>×</v>
          </cell>
          <cell r="O653" t="str">
            <v>○</v>
          </cell>
          <cell r="Q653" t="str">
            <v>○</v>
          </cell>
          <cell r="R653" t="str">
            <v>10月19日</v>
          </cell>
          <cell r="T653" t="str">
            <v>〇</v>
          </cell>
          <cell r="U653" t="str">
            <v>×</v>
          </cell>
          <cell r="V653" t="str">
            <v>組合側から求めていない</v>
          </cell>
          <cell r="W653" t="str">
            <v>○</v>
          </cell>
        </row>
        <row r="654">
          <cell r="E654">
            <v>25051</v>
          </cell>
          <cell r="F654" t="str">
            <v>×</v>
          </cell>
          <cell r="G654" t="str">
            <v>×</v>
          </cell>
          <cell r="H654" t="str">
            <v>×</v>
          </cell>
          <cell r="I654" t="str">
            <v>×</v>
          </cell>
          <cell r="J654" t="str">
            <v>人数が少なく、確定闘争キャラバンと一緒に要求を行うため。</v>
          </cell>
          <cell r="K654" t="str">
            <v>○</v>
          </cell>
          <cell r="L654" t="str">
            <v>④その他の闘争で課題を盛り込み提出</v>
          </cell>
          <cell r="M654" t="str">
            <v>10月30日</v>
          </cell>
          <cell r="Q654" t="str">
            <v>○</v>
          </cell>
          <cell r="R654" t="str">
            <v>10月30日</v>
          </cell>
          <cell r="W654" t="str">
            <v>○</v>
          </cell>
        </row>
        <row r="655">
          <cell r="E655">
            <v>25052</v>
          </cell>
          <cell r="F655" t="str">
            <v>○</v>
          </cell>
          <cell r="G655" t="str">
            <v>×</v>
          </cell>
          <cell r="H655" t="str">
            <v>○</v>
          </cell>
          <cell r="I655" t="str">
            <v>×</v>
          </cell>
          <cell r="J655" t="str">
            <v>体制が整っていないため。</v>
          </cell>
          <cell r="K655" t="str">
            <v>○</v>
          </cell>
          <cell r="L655" t="str">
            <v>④その他の闘争で課題を盛り込み提出</v>
          </cell>
          <cell r="M655" t="str">
            <v>10月30日</v>
          </cell>
          <cell r="N655" t="str">
            <v>○</v>
          </cell>
          <cell r="O655" t="str">
            <v>○</v>
          </cell>
          <cell r="Q655" t="str">
            <v>○</v>
          </cell>
          <cell r="R655" t="str">
            <v>10月30日</v>
          </cell>
          <cell r="S655" t="str">
            <v>体制が整わなかったため。</v>
          </cell>
          <cell r="T655" t="str">
            <v>×</v>
          </cell>
          <cell r="U655" t="str">
            <v>×</v>
          </cell>
          <cell r="V655" t="str">
            <v>組合側から求めていない</v>
          </cell>
          <cell r="W655" t="str">
            <v>○</v>
          </cell>
        </row>
        <row r="656">
          <cell r="E656">
            <v>25056</v>
          </cell>
          <cell r="F656" t="str">
            <v>×</v>
          </cell>
          <cell r="G656" t="str">
            <v>○</v>
          </cell>
          <cell r="H656" t="str">
            <v>○</v>
          </cell>
          <cell r="I656" t="str">
            <v>○</v>
          </cell>
          <cell r="K656" t="str">
            <v>○</v>
          </cell>
          <cell r="L656" t="str">
            <v>④その他の闘争で課題を盛り込み提出</v>
          </cell>
          <cell r="M656">
            <v>45222</v>
          </cell>
          <cell r="N656" t="str">
            <v>×</v>
          </cell>
          <cell r="O656" t="str">
            <v>○</v>
          </cell>
          <cell r="Q656" t="str">
            <v>○</v>
          </cell>
          <cell r="R656">
            <v>45222</v>
          </cell>
          <cell r="S656" t="str">
            <v>ほかに合わせて行ったため</v>
          </cell>
          <cell r="T656" t="str">
            <v>〇</v>
          </cell>
          <cell r="U656" t="str">
            <v>×</v>
          </cell>
          <cell r="V656" t="str">
            <v>組合側から求めていない</v>
          </cell>
          <cell r="W656" t="str">
            <v>○</v>
          </cell>
        </row>
        <row r="657">
          <cell r="E657">
            <v>25057</v>
          </cell>
          <cell r="F657" t="str">
            <v>×</v>
          </cell>
          <cell r="G657" t="str">
            <v>×</v>
          </cell>
          <cell r="H657" t="str">
            <v>×</v>
          </cell>
          <cell r="I657" t="str">
            <v>×</v>
          </cell>
          <cell r="K657" t="str">
            <v>×</v>
          </cell>
          <cell r="W657" t="str">
            <v>×</v>
          </cell>
        </row>
        <row r="658">
          <cell r="E658">
            <v>25058</v>
          </cell>
          <cell r="F658" t="str">
            <v>×</v>
          </cell>
          <cell r="G658" t="str">
            <v>○</v>
          </cell>
          <cell r="H658" t="str">
            <v>○</v>
          </cell>
          <cell r="I658" t="str">
            <v>○</v>
          </cell>
          <cell r="J658" t="str">
            <v>11月15日に独自提案要求交渉を実施</v>
          </cell>
          <cell r="K658" t="str">
            <v>○</v>
          </cell>
          <cell r="L658" t="str">
            <v>③第２次闘争で初めて提出</v>
          </cell>
          <cell r="M658" t="str">
            <v>11月15日</v>
          </cell>
          <cell r="N658" t="str">
            <v>○</v>
          </cell>
          <cell r="O658" t="str">
            <v>○</v>
          </cell>
          <cell r="Q658" t="str">
            <v>○</v>
          </cell>
          <cell r="R658" t="str">
            <v>11月15日</v>
          </cell>
          <cell r="T658" t="str">
            <v>〇</v>
          </cell>
          <cell r="U658" t="str">
            <v>×</v>
          </cell>
          <cell r="V658" t="str">
            <v>別途署名入りの議事録を作成</v>
          </cell>
          <cell r="W658" t="str">
            <v>○</v>
          </cell>
        </row>
        <row r="659">
          <cell r="E659">
            <v>25062</v>
          </cell>
          <cell r="F659" t="str">
            <v>×</v>
          </cell>
          <cell r="G659" t="str">
            <v>×</v>
          </cell>
          <cell r="H659" t="str">
            <v>×</v>
          </cell>
          <cell r="I659" t="str">
            <v>×</v>
          </cell>
          <cell r="K659" t="str">
            <v>○</v>
          </cell>
          <cell r="L659" t="str">
            <v>④その他の闘争で課題を盛り込み提出</v>
          </cell>
          <cell r="M659">
            <v>45219</v>
          </cell>
          <cell r="N659" t="str">
            <v>○</v>
          </cell>
          <cell r="Q659" t="str">
            <v>○</v>
          </cell>
          <cell r="R659">
            <v>45219</v>
          </cell>
          <cell r="W659" t="str">
            <v>○</v>
          </cell>
        </row>
        <row r="660">
          <cell r="E660">
            <v>25064</v>
          </cell>
          <cell r="F660" t="str">
            <v>×</v>
          </cell>
          <cell r="G660" t="str">
            <v>×</v>
          </cell>
          <cell r="H660" t="str">
            <v>×</v>
          </cell>
          <cell r="I660" t="str">
            <v>×</v>
          </cell>
          <cell r="K660" t="str">
            <v>○</v>
          </cell>
          <cell r="L660" t="str">
            <v>④その他の闘争で課題を盛り込み提出</v>
          </cell>
          <cell r="M660">
            <v>45254</v>
          </cell>
          <cell r="N660" t="str">
            <v>○</v>
          </cell>
          <cell r="O660" t="str">
            <v>×</v>
          </cell>
          <cell r="Q660" t="str">
            <v>○</v>
          </cell>
          <cell r="R660">
            <v>45254</v>
          </cell>
          <cell r="T660" t="str">
            <v>いいえ</v>
          </cell>
          <cell r="W660" t="str">
            <v>×</v>
          </cell>
        </row>
        <row r="661">
          <cell r="E661">
            <v>25067</v>
          </cell>
          <cell r="F661" t="str">
            <v>×</v>
          </cell>
          <cell r="G661" t="str">
            <v>×</v>
          </cell>
          <cell r="H661" t="str">
            <v>×</v>
          </cell>
          <cell r="I661" t="str">
            <v>×</v>
          </cell>
          <cell r="K661" t="str">
            <v>×</v>
          </cell>
          <cell r="W661" t="str">
            <v>×</v>
          </cell>
        </row>
        <row r="662">
          <cell r="E662">
            <v>25068</v>
          </cell>
          <cell r="F662" t="str">
            <v>○</v>
          </cell>
          <cell r="G662" t="str">
            <v>×</v>
          </cell>
          <cell r="H662" t="str">
            <v>○</v>
          </cell>
          <cell r="I662" t="str">
            <v>○</v>
          </cell>
          <cell r="K662" t="str">
            <v>○</v>
          </cell>
          <cell r="L662" t="str">
            <v>④その他の闘争で課題を盛り込み提出</v>
          </cell>
          <cell r="M662" t="str">
            <v>10月18日</v>
          </cell>
          <cell r="N662" t="str">
            <v>○</v>
          </cell>
          <cell r="Q662" t="str">
            <v>○</v>
          </cell>
          <cell r="R662" t="str">
            <v>10月18日</v>
          </cell>
          <cell r="W662" t="str">
            <v>○</v>
          </cell>
        </row>
        <row r="663">
          <cell r="E663">
            <v>25071</v>
          </cell>
          <cell r="F663" t="str">
            <v>×</v>
          </cell>
          <cell r="G663" t="str">
            <v>×</v>
          </cell>
          <cell r="H663" t="str">
            <v>×</v>
          </cell>
          <cell r="I663" t="str">
            <v>×</v>
          </cell>
          <cell r="J663" t="str">
            <v>時期が異なるため。</v>
          </cell>
          <cell r="K663" t="str">
            <v>×</v>
          </cell>
          <cell r="W663" t="str">
            <v>○</v>
          </cell>
        </row>
        <row r="664">
          <cell r="E664">
            <v>25076</v>
          </cell>
          <cell r="F664" t="str">
            <v>×</v>
          </cell>
          <cell r="G664" t="str">
            <v>×</v>
          </cell>
          <cell r="H664" t="str">
            <v>×</v>
          </cell>
          <cell r="I664" t="str">
            <v>×</v>
          </cell>
          <cell r="K664" t="str">
            <v>×</v>
          </cell>
          <cell r="W664" t="str">
            <v>×</v>
          </cell>
        </row>
        <row r="665">
          <cell r="E665">
            <v>25077</v>
          </cell>
          <cell r="F665" t="str">
            <v>×</v>
          </cell>
          <cell r="G665" t="str">
            <v>×</v>
          </cell>
          <cell r="H665" t="str">
            <v>×</v>
          </cell>
          <cell r="I665" t="str">
            <v>×</v>
          </cell>
          <cell r="J665" t="str">
            <v>自身の組合活動に追われ時間がありませんでした。</v>
          </cell>
          <cell r="K665" t="str">
            <v>×</v>
          </cell>
          <cell r="W665" t="str">
            <v>×</v>
          </cell>
        </row>
        <row r="666">
          <cell r="E666">
            <v>25078</v>
          </cell>
          <cell r="F666" t="str">
            <v>×</v>
          </cell>
          <cell r="G666" t="str">
            <v>×</v>
          </cell>
          <cell r="H666" t="str">
            <v>×</v>
          </cell>
          <cell r="I666" t="str">
            <v>×</v>
          </cell>
          <cell r="J666" t="str">
            <v>いままで交渉を行ったことがないため</v>
          </cell>
          <cell r="K666" t="str">
            <v>×</v>
          </cell>
          <cell r="W666" t="str">
            <v>×</v>
          </cell>
        </row>
        <row r="667">
          <cell r="E667">
            <v>25079</v>
          </cell>
          <cell r="F667" t="str">
            <v>×</v>
          </cell>
          <cell r="G667" t="str">
            <v>×</v>
          </cell>
          <cell r="H667" t="str">
            <v>×</v>
          </cell>
          <cell r="I667" t="str">
            <v>×</v>
          </cell>
          <cell r="K667" t="str">
            <v>×</v>
          </cell>
          <cell r="W667" t="str">
            <v>×</v>
          </cell>
        </row>
        <row r="668">
          <cell r="E668">
            <v>25081</v>
          </cell>
          <cell r="F668" t="str">
            <v>×</v>
          </cell>
          <cell r="G668" t="str">
            <v>×</v>
          </cell>
          <cell r="H668" t="str">
            <v>×</v>
          </cell>
          <cell r="I668" t="str">
            <v>×</v>
          </cell>
          <cell r="K668" t="str">
            <v>×</v>
          </cell>
          <cell r="W668" t="str">
            <v>○</v>
          </cell>
        </row>
        <row r="669">
          <cell r="E669">
            <v>25082</v>
          </cell>
          <cell r="F669" t="str">
            <v>×</v>
          </cell>
          <cell r="G669" t="str">
            <v>×</v>
          </cell>
          <cell r="H669" t="str">
            <v>×</v>
          </cell>
          <cell r="I669" t="str">
            <v>×</v>
          </cell>
          <cell r="K669" t="str">
            <v>×</v>
          </cell>
          <cell r="W669" t="str">
            <v>×</v>
          </cell>
        </row>
        <row r="670">
          <cell r="E670">
            <v>25089</v>
          </cell>
          <cell r="F670" t="str">
            <v>×</v>
          </cell>
          <cell r="G670" t="str">
            <v>×</v>
          </cell>
          <cell r="H670" t="str">
            <v>○</v>
          </cell>
          <cell r="I670" t="str">
            <v>○</v>
          </cell>
          <cell r="K670" t="str">
            <v>×</v>
          </cell>
          <cell r="W670" t="str">
            <v>×</v>
          </cell>
        </row>
        <row r="671">
          <cell r="E671">
            <v>25097</v>
          </cell>
          <cell r="F671" t="str">
            <v>×</v>
          </cell>
          <cell r="G671" t="str">
            <v>×</v>
          </cell>
          <cell r="H671" t="str">
            <v>×</v>
          </cell>
          <cell r="I671" t="str">
            <v>×</v>
          </cell>
          <cell r="J671" t="str">
            <v>参加希望者なし</v>
          </cell>
          <cell r="K671" t="str">
            <v>×</v>
          </cell>
          <cell r="W671" t="str">
            <v>○</v>
          </cell>
        </row>
        <row r="672">
          <cell r="E672">
            <v>25104</v>
          </cell>
          <cell r="F672" t="str">
            <v>×</v>
          </cell>
          <cell r="G672" t="str">
            <v>×</v>
          </cell>
          <cell r="H672" t="str">
            <v>○</v>
          </cell>
          <cell r="I672" t="str">
            <v>○</v>
          </cell>
          <cell r="K672" t="str">
            <v>○</v>
          </cell>
          <cell r="L672" t="str">
            <v>④その他の闘争で課題を盛り込み提出</v>
          </cell>
          <cell r="M672" t="str">
            <v>10月10日、10月26日</v>
          </cell>
          <cell r="N672" t="str">
            <v>○</v>
          </cell>
          <cell r="Q672" t="str">
            <v>○</v>
          </cell>
          <cell r="R672" t="str">
            <v>未定</v>
          </cell>
          <cell r="W672" t="str">
            <v>○</v>
          </cell>
        </row>
        <row r="673">
          <cell r="E673">
            <v>25109</v>
          </cell>
          <cell r="F673" t="str">
            <v>×</v>
          </cell>
          <cell r="G673" t="str">
            <v>×</v>
          </cell>
          <cell r="H673" t="str">
            <v>×</v>
          </cell>
          <cell r="I673" t="str">
            <v>×</v>
          </cell>
          <cell r="K673" t="str">
            <v>×</v>
          </cell>
          <cell r="W673" t="str">
            <v>×</v>
          </cell>
        </row>
        <row r="674">
          <cell r="E674">
            <v>25110</v>
          </cell>
          <cell r="F674" t="str">
            <v>×</v>
          </cell>
          <cell r="G674" t="str">
            <v>×</v>
          </cell>
          <cell r="H674" t="str">
            <v>×</v>
          </cell>
          <cell r="I674" t="str">
            <v>×</v>
          </cell>
          <cell r="K674" t="str">
            <v>×</v>
          </cell>
          <cell r="W674" t="str">
            <v>×</v>
          </cell>
        </row>
        <row r="675">
          <cell r="E675">
            <v>25111</v>
          </cell>
          <cell r="F675" t="str">
            <v>×</v>
          </cell>
          <cell r="G675" t="str">
            <v>×</v>
          </cell>
          <cell r="H675" t="str">
            <v>×</v>
          </cell>
          <cell r="I675" t="str">
            <v>×</v>
          </cell>
          <cell r="J675" t="str">
            <v>公営企業職員は１名のみの為、要求項目は確定闘争に含めて要求している。</v>
          </cell>
          <cell r="K675" t="str">
            <v>○</v>
          </cell>
          <cell r="L675" t="str">
            <v>④その他の闘争で課題を盛り込み提出</v>
          </cell>
          <cell r="M675">
            <v>45218</v>
          </cell>
          <cell r="N675" t="str">
            <v>○</v>
          </cell>
          <cell r="Q675" t="str">
            <v>○</v>
          </cell>
          <cell r="R675">
            <v>45218</v>
          </cell>
          <cell r="W675" t="str">
            <v>×</v>
          </cell>
        </row>
        <row r="676">
          <cell r="E676">
            <v>25113</v>
          </cell>
          <cell r="F676" t="str">
            <v>×</v>
          </cell>
          <cell r="G676" t="str">
            <v>×</v>
          </cell>
          <cell r="H676" t="str">
            <v>×</v>
          </cell>
          <cell r="I676" t="str">
            <v>×</v>
          </cell>
          <cell r="J676" t="str">
            <v>現業等無いので</v>
          </cell>
          <cell r="K676" t="str">
            <v>×</v>
          </cell>
          <cell r="W676" t="str">
            <v>×</v>
          </cell>
        </row>
        <row r="677">
          <cell r="E677">
            <v>25116</v>
          </cell>
          <cell r="F677" t="str">
            <v>×</v>
          </cell>
          <cell r="G677" t="str">
            <v>×</v>
          </cell>
          <cell r="H677" t="str">
            <v>○</v>
          </cell>
          <cell r="I677" t="str">
            <v>○</v>
          </cell>
          <cell r="K677" t="str">
            <v>×</v>
          </cell>
          <cell r="W677" t="str">
            <v>○</v>
          </cell>
        </row>
        <row r="678">
          <cell r="E678">
            <v>25117</v>
          </cell>
          <cell r="F678" t="str">
            <v>×</v>
          </cell>
          <cell r="G678" t="str">
            <v>×</v>
          </cell>
          <cell r="H678" t="str">
            <v>×</v>
          </cell>
          <cell r="I678" t="str">
            <v>×</v>
          </cell>
          <cell r="J678" t="str">
            <v>現業評議会、公営企業評議会がない</v>
          </cell>
          <cell r="K678" t="str">
            <v>×</v>
          </cell>
          <cell r="W678" t="str">
            <v>×</v>
          </cell>
        </row>
        <row r="679">
          <cell r="E679">
            <v>25120</v>
          </cell>
          <cell r="F679" t="str">
            <v>×</v>
          </cell>
          <cell r="G679" t="str">
            <v>×</v>
          </cell>
          <cell r="H679" t="str">
            <v>×</v>
          </cell>
          <cell r="I679" t="str">
            <v>×</v>
          </cell>
          <cell r="J679" t="str">
            <v>該当者なし</v>
          </cell>
          <cell r="K679" t="str">
            <v>×</v>
          </cell>
          <cell r="W679" t="str">
            <v>○</v>
          </cell>
        </row>
        <row r="680">
          <cell r="E680">
            <v>25121</v>
          </cell>
          <cell r="F680" t="str">
            <v>×</v>
          </cell>
          <cell r="G680" t="str">
            <v>×</v>
          </cell>
          <cell r="H680" t="str">
            <v>×</v>
          </cell>
          <cell r="I680" t="str">
            <v>×</v>
          </cell>
          <cell r="J680" t="str">
            <v>当てはまる職員がいないから</v>
          </cell>
          <cell r="K680" t="str">
            <v>○</v>
          </cell>
          <cell r="L680" t="str">
            <v>④その他の闘争で課題を盛り込み提出</v>
          </cell>
          <cell r="M680">
            <v>45254</v>
          </cell>
          <cell r="W680" t="str">
            <v>○</v>
          </cell>
        </row>
        <row r="681">
          <cell r="E681">
            <v>26008</v>
          </cell>
          <cell r="F681" t="str">
            <v>○</v>
          </cell>
          <cell r="G681" t="str">
            <v>×</v>
          </cell>
          <cell r="H681" t="str">
            <v>×</v>
          </cell>
          <cell r="K681" t="str">
            <v>×</v>
          </cell>
        </row>
        <row r="682">
          <cell r="E682">
            <v>26016</v>
          </cell>
          <cell r="F682" t="str">
            <v>○</v>
          </cell>
          <cell r="G682" t="str">
            <v>○</v>
          </cell>
          <cell r="H682" t="str">
            <v>×</v>
          </cell>
          <cell r="J682" t="str">
            <v>基本組織との交渉に参加している為</v>
          </cell>
          <cell r="K682" t="str">
            <v>○</v>
          </cell>
          <cell r="L682" t="str">
            <v>①第１次闘争で提出済（交渉を継続）</v>
          </cell>
          <cell r="M682">
            <v>45239</v>
          </cell>
          <cell r="N682" t="str">
            <v>×</v>
          </cell>
          <cell r="O682" t="str">
            <v>○</v>
          </cell>
          <cell r="Q682" t="str">
            <v>○</v>
          </cell>
          <cell r="R682" t="str">
            <v>12月20日予定</v>
          </cell>
          <cell r="T682" t="str">
            <v>〇</v>
          </cell>
          <cell r="U682" t="str">
            <v>×</v>
          </cell>
          <cell r="V682" t="str">
            <v>書面化するほどの成果がなかった</v>
          </cell>
          <cell r="W682" t="str">
            <v>×</v>
          </cell>
        </row>
        <row r="683">
          <cell r="E683">
            <v>26017</v>
          </cell>
          <cell r="F683" t="str">
            <v>○</v>
          </cell>
          <cell r="G683" t="str">
            <v>×</v>
          </cell>
          <cell r="H683" t="str">
            <v>×</v>
          </cell>
          <cell r="J683" t="str">
            <v>準備が間に合っていなかったから</v>
          </cell>
          <cell r="K683" t="str">
            <v>○</v>
          </cell>
          <cell r="L683" t="str">
            <v>③第２次闘争で初めて提出</v>
          </cell>
          <cell r="M683">
            <v>45230</v>
          </cell>
          <cell r="N683" t="str">
            <v>○</v>
          </cell>
          <cell r="O683" t="str">
            <v>○</v>
          </cell>
          <cell r="Q683" t="str">
            <v>○</v>
          </cell>
          <cell r="R683" t="str">
            <v>12月中</v>
          </cell>
          <cell r="T683" t="str">
            <v>〇</v>
          </cell>
          <cell r="U683" t="str">
            <v>×</v>
          </cell>
          <cell r="V683" t="str">
            <v>基本組織の要求書に入れ込んでいる為</v>
          </cell>
          <cell r="W683" t="str">
            <v>×</v>
          </cell>
        </row>
        <row r="684">
          <cell r="E684">
            <v>26021</v>
          </cell>
          <cell r="F684" t="str">
            <v>×</v>
          </cell>
          <cell r="G684" t="str">
            <v>×</v>
          </cell>
          <cell r="H684" t="str">
            <v>○</v>
          </cell>
          <cell r="I684" t="str">
            <v>○</v>
          </cell>
          <cell r="K684" t="str">
            <v>○</v>
          </cell>
          <cell r="L684" t="str">
            <v>③第２次闘争で初めて提出</v>
          </cell>
          <cell r="M684">
            <v>45215</v>
          </cell>
          <cell r="N684" t="str">
            <v>○</v>
          </cell>
          <cell r="O684" t="str">
            <v>○</v>
          </cell>
          <cell r="Q684" t="str">
            <v>○</v>
          </cell>
          <cell r="R684" t="str">
            <v>未定</v>
          </cell>
          <cell r="T684" t="str">
            <v>〇</v>
          </cell>
          <cell r="U684" t="str">
            <v>交渉未実施</v>
          </cell>
          <cell r="W684" t="str">
            <v>×</v>
          </cell>
        </row>
        <row r="685">
          <cell r="E685">
            <v>26050</v>
          </cell>
          <cell r="F685" t="str">
            <v>○</v>
          </cell>
          <cell r="G685" t="str">
            <v>×</v>
          </cell>
          <cell r="H685" t="str">
            <v>○</v>
          </cell>
          <cell r="I685" t="str">
            <v>○</v>
          </cell>
          <cell r="K685" t="str">
            <v>○</v>
          </cell>
          <cell r="L685" t="str">
            <v>②第１次闘争で提出済の要求書に、第２次闘争で要求書を提出</v>
          </cell>
          <cell r="M685">
            <v>45093</v>
          </cell>
          <cell r="N685" t="str">
            <v>○</v>
          </cell>
          <cell r="O685" t="str">
            <v>○</v>
          </cell>
          <cell r="Q685" t="str">
            <v>○</v>
          </cell>
          <cell r="R685">
            <v>45223</v>
          </cell>
          <cell r="T685" t="str">
            <v>〇</v>
          </cell>
          <cell r="U685" t="str">
            <v>×</v>
          </cell>
          <cell r="V685" t="str">
            <v>組合側から求めていない</v>
          </cell>
          <cell r="W685" t="str">
            <v>×</v>
          </cell>
        </row>
        <row r="686">
          <cell r="E686">
            <v>26051</v>
          </cell>
          <cell r="F686" t="str">
            <v>×</v>
          </cell>
          <cell r="G686" t="str">
            <v>×</v>
          </cell>
          <cell r="H686" t="str">
            <v>×</v>
          </cell>
          <cell r="J686" t="str">
            <v>人員不足</v>
          </cell>
          <cell r="K686" t="str">
            <v>×</v>
          </cell>
        </row>
        <row r="687">
          <cell r="E687">
            <v>27004</v>
          </cell>
          <cell r="F687" t="str">
            <v>○</v>
          </cell>
          <cell r="G687" t="str">
            <v>○</v>
          </cell>
          <cell r="H687" t="str">
            <v>○</v>
          </cell>
          <cell r="I687" t="str">
            <v>○</v>
          </cell>
          <cell r="K687" t="str">
            <v>○</v>
          </cell>
          <cell r="L687" t="str">
            <v>②第１次闘争で提出済の要求書に、第２次闘争で要求書を提出</v>
          </cell>
          <cell r="M687" t="str">
            <v>3月23にち</v>
          </cell>
          <cell r="N687" t="str">
            <v>○</v>
          </cell>
          <cell r="O687" t="str">
            <v>○</v>
          </cell>
          <cell r="Q687" t="str">
            <v>○</v>
          </cell>
          <cell r="R687">
            <v>45083</v>
          </cell>
          <cell r="T687" t="str">
            <v>×</v>
          </cell>
          <cell r="U687" t="str">
            <v>○</v>
          </cell>
          <cell r="W687" t="str">
            <v>○</v>
          </cell>
        </row>
        <row r="688">
          <cell r="E688">
            <v>27005</v>
          </cell>
          <cell r="F688" t="str">
            <v>×</v>
          </cell>
          <cell r="G688" t="str">
            <v>×</v>
          </cell>
          <cell r="H688" t="str">
            <v>○</v>
          </cell>
          <cell r="I688" t="str">
            <v>○</v>
          </cell>
          <cell r="K688" t="str">
            <v>○</v>
          </cell>
          <cell r="L688" t="str">
            <v>②第１次闘争で提出済の要求書に、第２次闘争で要求書を提出</v>
          </cell>
          <cell r="M688">
            <v>45219</v>
          </cell>
          <cell r="N688" t="str">
            <v>×</v>
          </cell>
          <cell r="O688" t="str">
            <v>×</v>
          </cell>
          <cell r="Q688" t="str">
            <v>○</v>
          </cell>
          <cell r="R688">
            <v>45245</v>
          </cell>
          <cell r="T688" t="str">
            <v>〇</v>
          </cell>
          <cell r="U688" t="str">
            <v>○</v>
          </cell>
          <cell r="W688" t="str">
            <v>○</v>
          </cell>
        </row>
        <row r="689">
          <cell r="E689">
            <v>27023</v>
          </cell>
          <cell r="F689" t="str">
            <v>○</v>
          </cell>
          <cell r="G689" t="str">
            <v>○</v>
          </cell>
          <cell r="H689" t="str">
            <v>×</v>
          </cell>
          <cell r="J689" t="str">
            <v>本市の交渉時期にあわないので。</v>
          </cell>
          <cell r="K689" t="str">
            <v>○</v>
          </cell>
          <cell r="L689" t="str">
            <v>③第２次闘争で初めて提出</v>
          </cell>
          <cell r="M689">
            <v>45237</v>
          </cell>
          <cell r="N689" t="str">
            <v>○</v>
          </cell>
          <cell r="O689" t="str">
            <v>○</v>
          </cell>
          <cell r="Q689" t="str">
            <v>○</v>
          </cell>
          <cell r="R689">
            <v>45251</v>
          </cell>
          <cell r="T689" t="str">
            <v>〇</v>
          </cell>
          <cell r="U689" t="str">
            <v>×</v>
          </cell>
          <cell r="V689" t="str">
            <v>組合側から求めていない</v>
          </cell>
          <cell r="W689" t="str">
            <v>×</v>
          </cell>
        </row>
        <row r="690">
          <cell r="E690">
            <v>27025</v>
          </cell>
          <cell r="F690" t="str">
            <v>○</v>
          </cell>
          <cell r="G690" t="str">
            <v>×</v>
          </cell>
          <cell r="H690" t="str">
            <v>○</v>
          </cell>
          <cell r="I690" t="str">
            <v>○</v>
          </cell>
          <cell r="K690" t="str">
            <v>○</v>
          </cell>
          <cell r="L690" t="str">
            <v>②第１次闘争で提出済の要求書に、第２次闘争で要求書を提出</v>
          </cell>
          <cell r="M690">
            <v>45217</v>
          </cell>
          <cell r="N690" t="str">
            <v>○</v>
          </cell>
          <cell r="O690" t="str">
            <v>○</v>
          </cell>
          <cell r="Q690" t="str">
            <v>○</v>
          </cell>
          <cell r="R690">
            <v>45222</v>
          </cell>
          <cell r="T690" t="str">
            <v>〇</v>
          </cell>
          <cell r="U690" t="str">
            <v>○</v>
          </cell>
          <cell r="W690" t="str">
            <v>○</v>
          </cell>
        </row>
        <row r="691">
          <cell r="E691">
            <v>27037</v>
          </cell>
          <cell r="F691" t="str">
            <v>×</v>
          </cell>
          <cell r="G691" t="str">
            <v>×</v>
          </cell>
          <cell r="H691" t="str">
            <v>×</v>
          </cell>
          <cell r="J691" t="str">
            <v>単組事情により、秋に要求書提出しているため。</v>
          </cell>
          <cell r="K691" t="str">
            <v>○</v>
          </cell>
          <cell r="L691" t="str">
            <v>③第２次闘争で初めて提出</v>
          </cell>
          <cell r="M691">
            <v>45196</v>
          </cell>
          <cell r="N691" t="str">
            <v>○</v>
          </cell>
          <cell r="O691" t="str">
            <v>○</v>
          </cell>
          <cell r="Q691" t="str">
            <v>○</v>
          </cell>
          <cell r="R691">
            <v>45281</v>
          </cell>
          <cell r="T691" t="str">
            <v>〇</v>
          </cell>
          <cell r="U691" t="str">
            <v>×</v>
          </cell>
          <cell r="V691" t="str">
            <v>組合側から求めていない</v>
          </cell>
          <cell r="W691" t="str">
            <v>×</v>
          </cell>
        </row>
        <row r="692">
          <cell r="E692">
            <v>27042</v>
          </cell>
          <cell r="F692" t="str">
            <v>×</v>
          </cell>
          <cell r="G692" t="str">
            <v>×</v>
          </cell>
          <cell r="H692" t="str">
            <v>×</v>
          </cell>
          <cell r="J692" t="str">
            <v>秋の闘争で取り組むため</v>
          </cell>
          <cell r="K692" t="str">
            <v>○</v>
          </cell>
          <cell r="L692" t="str">
            <v>③第２次闘争で初めて提出</v>
          </cell>
          <cell r="M692">
            <v>45210</v>
          </cell>
          <cell r="N692" t="str">
            <v>○</v>
          </cell>
          <cell r="O692" t="str">
            <v>○</v>
          </cell>
          <cell r="Q692" t="str">
            <v>○</v>
          </cell>
          <cell r="R692" t="str">
            <v>未定</v>
          </cell>
          <cell r="T692" t="str">
            <v>〇</v>
          </cell>
          <cell r="U692" t="str">
            <v>×</v>
          </cell>
          <cell r="V692" t="str">
            <v>組合側から求めていない</v>
          </cell>
          <cell r="W692" t="str">
            <v>×</v>
          </cell>
        </row>
        <row r="693">
          <cell r="E693">
            <v>27048</v>
          </cell>
          <cell r="F693" t="str">
            <v>×</v>
          </cell>
          <cell r="G693" t="str">
            <v>×</v>
          </cell>
          <cell r="H693" t="str">
            <v>×</v>
          </cell>
          <cell r="J693" t="str">
            <v>単組では、確定闘争時に基本組織と合同で要求書を提出しているため</v>
          </cell>
          <cell r="K693" t="str">
            <v>×</v>
          </cell>
        </row>
        <row r="694">
          <cell r="E694">
            <v>27053</v>
          </cell>
          <cell r="F694" t="str">
            <v>○</v>
          </cell>
          <cell r="G694" t="str">
            <v>×</v>
          </cell>
          <cell r="H694" t="str">
            <v>○</v>
          </cell>
          <cell r="I694" t="str">
            <v>○</v>
          </cell>
          <cell r="K694" t="str">
            <v>○</v>
          </cell>
          <cell r="L694" t="str">
            <v>①第１次闘争で提出済（交渉を継続）</v>
          </cell>
          <cell r="M694">
            <v>45036</v>
          </cell>
          <cell r="N694" t="str">
            <v>○</v>
          </cell>
          <cell r="O694" t="str">
            <v>○</v>
          </cell>
          <cell r="Q694" t="str">
            <v>○</v>
          </cell>
          <cell r="R694">
            <v>45222</v>
          </cell>
          <cell r="T694" t="str">
            <v>〇</v>
          </cell>
          <cell r="U694" t="str">
            <v>×</v>
          </cell>
          <cell r="V694" t="str">
            <v>回答文のみで継続課題として取組んでいるから</v>
          </cell>
          <cell r="W694" t="str">
            <v>○</v>
          </cell>
        </row>
        <row r="695">
          <cell r="E695">
            <v>27055</v>
          </cell>
          <cell r="F695" t="str">
            <v>○</v>
          </cell>
          <cell r="G695" t="str">
            <v>×</v>
          </cell>
          <cell r="H695" t="str">
            <v>○</v>
          </cell>
          <cell r="J695" t="str">
            <v>本部交渉にて取り組んだから</v>
          </cell>
          <cell r="K695" t="str">
            <v>○</v>
          </cell>
          <cell r="L695" t="str">
            <v>③第２次闘争で初めて提出</v>
          </cell>
          <cell r="M695">
            <v>45247</v>
          </cell>
          <cell r="N695" t="str">
            <v>○</v>
          </cell>
          <cell r="O695" t="str">
            <v>○</v>
          </cell>
          <cell r="Q695" t="str">
            <v>○</v>
          </cell>
          <cell r="R695">
            <v>45271</v>
          </cell>
          <cell r="T695" t="str">
            <v>〇</v>
          </cell>
          <cell r="U695" t="str">
            <v>○</v>
          </cell>
          <cell r="W695" t="str">
            <v>×</v>
          </cell>
        </row>
        <row r="696">
          <cell r="E696">
            <v>27057</v>
          </cell>
          <cell r="F696" t="str">
            <v>×</v>
          </cell>
          <cell r="G696" t="str">
            <v>×</v>
          </cell>
          <cell r="H696" t="str">
            <v>×</v>
          </cell>
          <cell r="J696" t="str">
            <v>業務が忙しく対応できなかった</v>
          </cell>
          <cell r="K696" t="str">
            <v>×</v>
          </cell>
        </row>
        <row r="697">
          <cell r="E697">
            <v>27061</v>
          </cell>
          <cell r="F697" t="str">
            <v>×</v>
          </cell>
          <cell r="G697" t="str">
            <v>×</v>
          </cell>
          <cell r="H697" t="str">
            <v>○</v>
          </cell>
          <cell r="I697" t="str">
            <v>○</v>
          </cell>
          <cell r="K697" t="str">
            <v>○</v>
          </cell>
          <cell r="L697" t="str">
            <v>④その他の闘争で課題を盛り込み提出</v>
          </cell>
          <cell r="M697">
            <v>45230</v>
          </cell>
          <cell r="N697" t="str">
            <v>×</v>
          </cell>
          <cell r="O697" t="str">
            <v>○</v>
          </cell>
          <cell r="Q697" t="str">
            <v>○</v>
          </cell>
          <cell r="R697">
            <v>45252</v>
          </cell>
          <cell r="T697" t="str">
            <v>〇</v>
          </cell>
          <cell r="U697" t="str">
            <v>○</v>
          </cell>
          <cell r="W697" t="str">
            <v>×</v>
          </cell>
        </row>
        <row r="698">
          <cell r="E698">
            <v>27083</v>
          </cell>
          <cell r="F698" t="str">
            <v>×</v>
          </cell>
          <cell r="G698" t="str">
            <v>×</v>
          </cell>
          <cell r="H698" t="str">
            <v>×</v>
          </cell>
          <cell r="J698" t="str">
            <v>業務多忙により手が回らなかった</v>
          </cell>
          <cell r="K698" t="str">
            <v>×</v>
          </cell>
        </row>
        <row r="699">
          <cell r="E699">
            <v>28001</v>
          </cell>
          <cell r="F699" t="str">
            <v>○</v>
          </cell>
          <cell r="G699" t="str">
            <v>○</v>
          </cell>
          <cell r="H699" t="str">
            <v>○</v>
          </cell>
          <cell r="I699" t="str">
            <v>○</v>
          </cell>
          <cell r="K699" t="str">
            <v>○</v>
          </cell>
          <cell r="L699" t="str">
            <v>②第１次闘争で提出済の要求書に、第２次闘争で要求書を提出</v>
          </cell>
          <cell r="M699">
            <v>45212</v>
          </cell>
          <cell r="N699" t="str">
            <v>○</v>
          </cell>
          <cell r="O699" t="str">
            <v>○</v>
          </cell>
          <cell r="Q699" t="str">
            <v>○</v>
          </cell>
          <cell r="R699">
            <v>45225</v>
          </cell>
          <cell r="T699" t="str">
            <v>〇</v>
          </cell>
          <cell r="U699" t="str">
            <v>○</v>
          </cell>
          <cell r="W699" t="str">
            <v>○</v>
          </cell>
        </row>
        <row r="700">
          <cell r="E700">
            <v>28002</v>
          </cell>
          <cell r="F700" t="str">
            <v>○</v>
          </cell>
          <cell r="G700" t="str">
            <v>×</v>
          </cell>
          <cell r="H700" t="str">
            <v>○</v>
          </cell>
          <cell r="I700" t="str">
            <v>○</v>
          </cell>
          <cell r="K700" t="str">
            <v>○</v>
          </cell>
          <cell r="L700" t="str">
            <v>②第１次闘争で提出済の要求書に、第２次闘争で要求書を提出</v>
          </cell>
          <cell r="M700">
            <v>45238</v>
          </cell>
          <cell r="N700" t="str">
            <v>○</v>
          </cell>
          <cell r="O700" t="str">
            <v>○</v>
          </cell>
          <cell r="Q700" t="str">
            <v>○</v>
          </cell>
          <cell r="R700" t="str">
            <v>１２月　予定</v>
          </cell>
          <cell r="T700" t="str">
            <v>〇</v>
          </cell>
          <cell r="U700" t="str">
            <v>×</v>
          </cell>
          <cell r="V700" t="str">
            <v>要求書へは文書回答されているが、協約締結まではできていない</v>
          </cell>
          <cell r="W700" t="str">
            <v>○</v>
          </cell>
        </row>
        <row r="701">
          <cell r="E701">
            <v>28003</v>
          </cell>
          <cell r="F701" t="str">
            <v>○</v>
          </cell>
          <cell r="G701" t="str">
            <v>×</v>
          </cell>
          <cell r="H701" t="str">
            <v>○</v>
          </cell>
          <cell r="I701" t="str">
            <v>○</v>
          </cell>
          <cell r="K701" t="str">
            <v>○</v>
          </cell>
          <cell r="L701" t="str">
            <v>②第１次闘争で提出済の要求書に、第２次闘争で要求書を提出</v>
          </cell>
          <cell r="M701">
            <v>45191</v>
          </cell>
          <cell r="N701" t="str">
            <v>○</v>
          </cell>
          <cell r="O701" t="str">
            <v>○</v>
          </cell>
          <cell r="Q701" t="str">
            <v>○</v>
          </cell>
          <cell r="R701" t="str">
            <v>９月28日、10月⒋日</v>
          </cell>
          <cell r="T701" t="str">
            <v>〇</v>
          </cell>
          <cell r="U701" t="str">
            <v>×</v>
          </cell>
          <cell r="V701" t="str">
            <v>協約締結をできる内容ではない。継続協議のため。</v>
          </cell>
          <cell r="W701" t="str">
            <v>○</v>
          </cell>
        </row>
        <row r="702">
          <cell r="E702">
            <v>28005</v>
          </cell>
          <cell r="F702" t="str">
            <v>○</v>
          </cell>
          <cell r="G702" t="str">
            <v>×</v>
          </cell>
          <cell r="H702" t="str">
            <v>○</v>
          </cell>
          <cell r="I702" t="str">
            <v>○</v>
          </cell>
          <cell r="K702" t="str">
            <v>○</v>
          </cell>
          <cell r="L702" t="str">
            <v>②第１次闘争で提出済の要求書に、第２次闘争で要求書を提出</v>
          </cell>
          <cell r="M702" t="str">
            <v>第1次:５月10日、第2次:10月20日</v>
          </cell>
          <cell r="N702" t="str">
            <v>×</v>
          </cell>
          <cell r="O702" t="str">
            <v>×</v>
          </cell>
          <cell r="Q702" t="str">
            <v>○</v>
          </cell>
          <cell r="S702" t="str">
            <v>交渉日程調整中</v>
          </cell>
          <cell r="T702" t="str">
            <v>〇</v>
          </cell>
          <cell r="U702" t="str">
            <v>×</v>
          </cell>
          <cell r="V702" t="str">
            <v>組合側から求めていない</v>
          </cell>
          <cell r="W702" t="str">
            <v>○</v>
          </cell>
        </row>
        <row r="703">
          <cell r="E703">
            <v>28006</v>
          </cell>
          <cell r="F703" t="str">
            <v>○</v>
          </cell>
          <cell r="G703" t="str">
            <v>○</v>
          </cell>
          <cell r="H703" t="str">
            <v>○</v>
          </cell>
          <cell r="I703" t="str">
            <v>○</v>
          </cell>
          <cell r="K703" t="str">
            <v>○</v>
          </cell>
          <cell r="L703" t="str">
            <v>②第１次闘争で提出済の要求書に、第２次闘争で要求書を提出</v>
          </cell>
          <cell r="M703">
            <v>45203</v>
          </cell>
          <cell r="N703" t="str">
            <v>○</v>
          </cell>
          <cell r="O703" t="str">
            <v>○</v>
          </cell>
          <cell r="Q703" t="str">
            <v>○</v>
          </cell>
          <cell r="R703">
            <v>45215</v>
          </cell>
          <cell r="T703" t="str">
            <v>〇</v>
          </cell>
          <cell r="U703" t="str">
            <v>×</v>
          </cell>
          <cell r="V703" t="str">
            <v>当局側が締結（書面化）を拒否した</v>
          </cell>
          <cell r="W703" t="str">
            <v>○</v>
          </cell>
        </row>
        <row r="704">
          <cell r="E704">
            <v>28009</v>
          </cell>
          <cell r="F704" t="str">
            <v>○</v>
          </cell>
          <cell r="G704" t="str">
            <v>×</v>
          </cell>
          <cell r="H704" t="str">
            <v>×</v>
          </cell>
          <cell r="J704" t="str">
            <v>活動できていないため。</v>
          </cell>
          <cell r="K704" t="str">
            <v>○</v>
          </cell>
          <cell r="L704" t="str">
            <v>③第２次闘争で初めて提出</v>
          </cell>
          <cell r="M704">
            <v>45252</v>
          </cell>
          <cell r="N704" t="str">
            <v>○</v>
          </cell>
          <cell r="O704" t="str">
            <v>○</v>
          </cell>
          <cell r="Q704" t="str">
            <v>×</v>
          </cell>
          <cell r="S704" t="str">
            <v>現在、問題等は、特にないので</v>
          </cell>
          <cell r="T704" t="str">
            <v>〇</v>
          </cell>
          <cell r="U704" t="str">
            <v>交渉未実施</v>
          </cell>
          <cell r="W704" t="str">
            <v>×</v>
          </cell>
        </row>
        <row r="705">
          <cell r="E705">
            <v>28011</v>
          </cell>
          <cell r="F705" t="str">
            <v>○</v>
          </cell>
          <cell r="G705" t="str">
            <v>○</v>
          </cell>
          <cell r="H705" t="str">
            <v>○</v>
          </cell>
          <cell r="I705" t="str">
            <v>○</v>
          </cell>
          <cell r="K705" t="str">
            <v>○</v>
          </cell>
          <cell r="L705" t="str">
            <v>②第１次闘争で提出済の要求書に、第２次闘争で要求書を提出</v>
          </cell>
          <cell r="M705">
            <v>45204</v>
          </cell>
          <cell r="N705" t="str">
            <v>○</v>
          </cell>
          <cell r="O705" t="str">
            <v>○</v>
          </cell>
          <cell r="Q705" t="str">
            <v>○</v>
          </cell>
          <cell r="R705">
            <v>45231</v>
          </cell>
          <cell r="T705" t="str">
            <v>〇</v>
          </cell>
          <cell r="U705" t="str">
            <v>×</v>
          </cell>
          <cell r="V705" t="str">
            <v>当局側が締結（書面化）を拒否した</v>
          </cell>
          <cell r="W705" t="str">
            <v>○</v>
          </cell>
        </row>
        <row r="706">
          <cell r="E706">
            <v>28012</v>
          </cell>
          <cell r="F706" t="str">
            <v>○</v>
          </cell>
          <cell r="G706" t="str">
            <v>○</v>
          </cell>
          <cell r="H706" t="str">
            <v>○</v>
          </cell>
          <cell r="I706" t="str">
            <v>○</v>
          </cell>
          <cell r="K706" t="str">
            <v>○</v>
          </cell>
          <cell r="L706" t="str">
            <v>①第１次闘争で提出済（交渉を継続）</v>
          </cell>
          <cell r="M706" t="str">
            <v>未定</v>
          </cell>
          <cell r="N706" t="str">
            <v>○</v>
          </cell>
          <cell r="O706" t="str">
            <v>○</v>
          </cell>
          <cell r="Q706" t="str">
            <v>×</v>
          </cell>
          <cell r="S706" t="str">
            <v>要求書が未提出</v>
          </cell>
          <cell r="T706" t="str">
            <v>不明</v>
          </cell>
          <cell r="U706" t="str">
            <v>○</v>
          </cell>
          <cell r="W706" t="str">
            <v>×</v>
          </cell>
        </row>
        <row r="707">
          <cell r="E707">
            <v>28014</v>
          </cell>
          <cell r="F707" t="str">
            <v>×</v>
          </cell>
          <cell r="G707" t="str">
            <v>×</v>
          </cell>
          <cell r="H707" t="str">
            <v>×</v>
          </cell>
          <cell r="J707" t="str">
            <v>人員不足</v>
          </cell>
          <cell r="K707" t="str">
            <v>×</v>
          </cell>
        </row>
        <row r="708">
          <cell r="E708">
            <v>28021</v>
          </cell>
          <cell r="F708" t="str">
            <v>○</v>
          </cell>
          <cell r="G708" t="str">
            <v>×</v>
          </cell>
          <cell r="H708" t="str">
            <v>○</v>
          </cell>
          <cell r="I708" t="str">
            <v>○</v>
          </cell>
          <cell r="K708" t="str">
            <v>○</v>
          </cell>
          <cell r="L708" t="str">
            <v>①第１次闘争で提出済（交渉を継続）</v>
          </cell>
          <cell r="M708">
            <v>45226</v>
          </cell>
          <cell r="N708" t="str">
            <v>×</v>
          </cell>
          <cell r="O708" t="str">
            <v>○</v>
          </cell>
          <cell r="Q708" t="str">
            <v>○</v>
          </cell>
          <cell r="R708" t="str">
            <v>11月月21日</v>
          </cell>
          <cell r="T708" t="str">
            <v>〇</v>
          </cell>
          <cell r="U708" t="str">
            <v>○</v>
          </cell>
          <cell r="W708" t="str">
            <v>×</v>
          </cell>
        </row>
        <row r="709">
          <cell r="E709">
            <v>28025</v>
          </cell>
          <cell r="F709" t="str">
            <v>○</v>
          </cell>
          <cell r="G709" t="str">
            <v>○</v>
          </cell>
          <cell r="H709" t="str">
            <v>○</v>
          </cell>
          <cell r="I709" t="str">
            <v>○</v>
          </cell>
          <cell r="K709" t="str">
            <v>○</v>
          </cell>
          <cell r="L709" t="str">
            <v>②第１次闘争で提出済の要求書に、第２次闘争で要求書を提出</v>
          </cell>
          <cell r="M709" t="str">
            <v>1次：5/15、2次：未定</v>
          </cell>
          <cell r="N709" t="str">
            <v>○</v>
          </cell>
          <cell r="O709" t="str">
            <v>○</v>
          </cell>
          <cell r="Q709" t="str">
            <v>×</v>
          </cell>
          <cell r="S709" t="str">
            <v>要求書についてまで提出していない</v>
          </cell>
          <cell r="T709" t="str">
            <v>〇</v>
          </cell>
          <cell r="U709" t="str">
            <v>交渉未実施</v>
          </cell>
          <cell r="W709" t="str">
            <v>○</v>
          </cell>
        </row>
        <row r="710">
          <cell r="E710">
            <v>28034</v>
          </cell>
          <cell r="F710" t="str">
            <v>○</v>
          </cell>
          <cell r="G710" t="str">
            <v>×</v>
          </cell>
          <cell r="H710" t="str">
            <v>○</v>
          </cell>
          <cell r="I710" t="str">
            <v>○</v>
          </cell>
          <cell r="K710" t="str">
            <v>○</v>
          </cell>
          <cell r="L710" t="str">
            <v>②第１次闘争で提出済の要求書に、第２次闘争で要求書を提出</v>
          </cell>
          <cell r="M710">
            <v>45191</v>
          </cell>
          <cell r="N710" t="str">
            <v>×</v>
          </cell>
          <cell r="O710" t="str">
            <v>○</v>
          </cell>
          <cell r="Q710" t="str">
            <v>○</v>
          </cell>
          <cell r="S710" t="str">
            <v>当局との日程が決まっていないため</v>
          </cell>
          <cell r="T710" t="str">
            <v>〇</v>
          </cell>
          <cell r="U710" t="str">
            <v>交渉未実施</v>
          </cell>
          <cell r="W710" t="str">
            <v>×</v>
          </cell>
        </row>
        <row r="711">
          <cell r="E711">
            <v>28043</v>
          </cell>
          <cell r="F711" t="str">
            <v>○</v>
          </cell>
          <cell r="G711" t="str">
            <v>×</v>
          </cell>
          <cell r="H711" t="str">
            <v>○</v>
          </cell>
          <cell r="I711" t="str">
            <v>○</v>
          </cell>
          <cell r="K711" t="str">
            <v>○</v>
          </cell>
          <cell r="L711" t="str">
            <v>①第１次闘争で提出済（交渉を継続）</v>
          </cell>
          <cell r="M711">
            <v>45075</v>
          </cell>
          <cell r="N711" t="str">
            <v>○</v>
          </cell>
          <cell r="O711" t="str">
            <v>○</v>
          </cell>
          <cell r="Q711" t="str">
            <v>○</v>
          </cell>
          <cell r="R711">
            <v>45239</v>
          </cell>
          <cell r="T711" t="str">
            <v>〇</v>
          </cell>
          <cell r="U711" t="str">
            <v>○</v>
          </cell>
          <cell r="W711" t="str">
            <v>○</v>
          </cell>
        </row>
        <row r="712">
          <cell r="E712">
            <v>29002</v>
          </cell>
          <cell r="F712" t="str">
            <v>○</v>
          </cell>
          <cell r="G712" t="str">
            <v>○</v>
          </cell>
          <cell r="H712" t="str">
            <v>×</v>
          </cell>
          <cell r="J712" t="str">
            <v>年2回の交渉が難しいため</v>
          </cell>
          <cell r="K712" t="str">
            <v>○</v>
          </cell>
          <cell r="L712" t="str">
            <v>③第２次闘争で初めて提出</v>
          </cell>
          <cell r="M712">
            <v>45222</v>
          </cell>
          <cell r="N712" t="str">
            <v>○</v>
          </cell>
          <cell r="O712" t="str">
            <v>○</v>
          </cell>
          <cell r="Q712" t="str">
            <v>○</v>
          </cell>
          <cell r="R712">
            <v>45222</v>
          </cell>
          <cell r="T712" t="str">
            <v>〇</v>
          </cell>
          <cell r="U712" t="str">
            <v>○</v>
          </cell>
          <cell r="W712" t="str">
            <v>×</v>
          </cell>
        </row>
        <row r="713">
          <cell r="E713">
            <v>29004</v>
          </cell>
          <cell r="F713" t="str">
            <v>○</v>
          </cell>
          <cell r="G713" t="str">
            <v>×</v>
          </cell>
          <cell r="H713" t="str">
            <v>×</v>
          </cell>
          <cell r="J713" t="str">
            <v>現業評議会の解散予定のため。</v>
          </cell>
          <cell r="K713" t="str">
            <v>×</v>
          </cell>
        </row>
        <row r="714">
          <cell r="E714">
            <v>29014</v>
          </cell>
          <cell r="F714" t="str">
            <v>×</v>
          </cell>
          <cell r="G714" t="str">
            <v>×</v>
          </cell>
          <cell r="H714" t="str">
            <v>×</v>
          </cell>
          <cell r="J714" t="str">
            <v>なし</v>
          </cell>
          <cell r="K714" t="str">
            <v>×</v>
          </cell>
        </row>
        <row r="715">
          <cell r="E715">
            <v>29016</v>
          </cell>
          <cell r="F715" t="str">
            <v>×</v>
          </cell>
          <cell r="G715" t="str">
            <v>×</v>
          </cell>
          <cell r="H715" t="str">
            <v>×</v>
          </cell>
          <cell r="J715" t="str">
            <v>現業に関しては、組合員が存在せず、公企に関しては、他の組合員と同様に扱っているため</v>
          </cell>
          <cell r="K715" t="str">
            <v>×</v>
          </cell>
        </row>
        <row r="716">
          <cell r="E716">
            <v>29020</v>
          </cell>
          <cell r="F716" t="str">
            <v>×</v>
          </cell>
          <cell r="G716" t="str">
            <v>×</v>
          </cell>
          <cell r="H716" t="str">
            <v>×</v>
          </cell>
          <cell r="J716" t="str">
            <v>現業・公営企業職がないため</v>
          </cell>
          <cell r="K716" t="str">
            <v>×</v>
          </cell>
        </row>
        <row r="717">
          <cell r="E717">
            <v>29023</v>
          </cell>
          <cell r="F717" t="str">
            <v>×</v>
          </cell>
          <cell r="G717" t="str">
            <v>×</v>
          </cell>
          <cell r="H717" t="str">
            <v>×</v>
          </cell>
          <cell r="J717" t="str">
            <v>現業評議会・公営企業評議会ともに無いため。</v>
          </cell>
          <cell r="K717" t="str">
            <v>×</v>
          </cell>
        </row>
        <row r="718">
          <cell r="E718">
            <v>29034</v>
          </cell>
          <cell r="F718" t="str">
            <v>○</v>
          </cell>
          <cell r="G718" t="str">
            <v>○</v>
          </cell>
          <cell r="H718" t="str">
            <v>×</v>
          </cell>
          <cell r="J718" t="str">
            <v>必要ないため</v>
          </cell>
          <cell r="K718" t="str">
            <v>×</v>
          </cell>
        </row>
        <row r="719">
          <cell r="E719">
            <v>29035</v>
          </cell>
          <cell r="F719" t="str">
            <v>×</v>
          </cell>
          <cell r="G719" t="str">
            <v>×</v>
          </cell>
          <cell r="H719" t="str">
            <v>×</v>
          </cell>
          <cell r="J719" t="str">
            <v>評議会協議会がない。全体要求時に意見集約しているため、別で闘争を行っていない。</v>
          </cell>
          <cell r="K719" t="str">
            <v>×</v>
          </cell>
        </row>
        <row r="720">
          <cell r="E720">
            <v>29038</v>
          </cell>
          <cell r="F720" t="str">
            <v>×</v>
          </cell>
          <cell r="G720" t="str">
            <v>×</v>
          </cell>
          <cell r="H720" t="str">
            <v>×</v>
          </cell>
          <cell r="J720" t="str">
            <v>単組内の現業評議会・公営企業評議会がないため</v>
          </cell>
          <cell r="K720" t="str">
            <v>×</v>
          </cell>
        </row>
        <row r="721">
          <cell r="E721">
            <v>29044</v>
          </cell>
          <cell r="F721" t="str">
            <v>×</v>
          </cell>
          <cell r="G721" t="str">
            <v>×</v>
          </cell>
          <cell r="H721" t="str">
            <v>×</v>
          </cell>
          <cell r="J721" t="str">
            <v>単組内の現業評議会・公営企業評議会がないため</v>
          </cell>
          <cell r="K721" t="str">
            <v>×</v>
          </cell>
        </row>
        <row r="722">
          <cell r="E722">
            <v>29100</v>
          </cell>
          <cell r="F722" t="str">
            <v>○</v>
          </cell>
          <cell r="G722" t="str">
            <v>×</v>
          </cell>
          <cell r="H722" t="str">
            <v>○</v>
          </cell>
          <cell r="I722" t="str">
            <v>○</v>
          </cell>
          <cell r="K722" t="str">
            <v>○</v>
          </cell>
          <cell r="L722" t="str">
            <v>②第１次闘争で提出済の要求書に、第２次闘争で要求書を提出</v>
          </cell>
          <cell r="M722">
            <v>45216</v>
          </cell>
          <cell r="N722" t="str">
            <v>○</v>
          </cell>
          <cell r="O722" t="str">
            <v>○</v>
          </cell>
          <cell r="Q722" t="str">
            <v>○</v>
          </cell>
          <cell r="R722">
            <v>45226</v>
          </cell>
          <cell r="T722" t="str">
            <v>〇</v>
          </cell>
          <cell r="U722" t="str">
            <v>○</v>
          </cell>
          <cell r="W722" t="str">
            <v>×</v>
          </cell>
        </row>
        <row r="723">
          <cell r="E723">
            <v>29101</v>
          </cell>
          <cell r="F723" t="str">
            <v>×</v>
          </cell>
          <cell r="G723" t="str">
            <v>○</v>
          </cell>
          <cell r="H723" t="str">
            <v>○</v>
          </cell>
          <cell r="I723" t="str">
            <v>○</v>
          </cell>
          <cell r="K723" t="str">
            <v>○</v>
          </cell>
          <cell r="L723" t="str">
            <v>②第１次闘争で提出済の要求書に、第２次闘争で要求書を提出</v>
          </cell>
          <cell r="M723">
            <v>45210</v>
          </cell>
          <cell r="N723" t="str">
            <v>○</v>
          </cell>
          <cell r="O723" t="str">
            <v>○</v>
          </cell>
          <cell r="Q723" t="str">
            <v>○</v>
          </cell>
          <cell r="R723">
            <v>45230</v>
          </cell>
          <cell r="T723" t="str">
            <v>〇</v>
          </cell>
          <cell r="U723" t="str">
            <v>○</v>
          </cell>
          <cell r="W723" t="str">
            <v>×</v>
          </cell>
        </row>
        <row r="724">
          <cell r="E724">
            <v>30001</v>
          </cell>
          <cell r="F724" t="str">
            <v>○</v>
          </cell>
          <cell r="G724" t="str">
            <v>×</v>
          </cell>
          <cell r="H724" t="str">
            <v>○</v>
          </cell>
          <cell r="I724" t="str">
            <v>○</v>
          </cell>
          <cell r="J724" t="str">
            <v>別日程で取り組んでいるため</v>
          </cell>
          <cell r="K724" t="str">
            <v>×</v>
          </cell>
        </row>
        <row r="725">
          <cell r="E725">
            <v>30003</v>
          </cell>
          <cell r="F725" t="str">
            <v>×</v>
          </cell>
          <cell r="G725" t="str">
            <v>×</v>
          </cell>
          <cell r="H725" t="str">
            <v>○</v>
          </cell>
          <cell r="I725" t="str">
            <v>○</v>
          </cell>
          <cell r="K725" t="str">
            <v>○</v>
          </cell>
          <cell r="L725" t="str">
            <v>②第１次闘争で提出済の要求書に、第２次闘争で要求書を提出</v>
          </cell>
          <cell r="M725">
            <v>45613</v>
          </cell>
          <cell r="N725" t="str">
            <v>×</v>
          </cell>
          <cell r="O725" t="str">
            <v>○</v>
          </cell>
          <cell r="Q725" t="str">
            <v>○</v>
          </cell>
          <cell r="R725">
            <v>45613</v>
          </cell>
          <cell r="T725" t="str">
            <v>〇</v>
          </cell>
          <cell r="U725" t="str">
            <v>×</v>
          </cell>
          <cell r="V725" t="str">
            <v>協定締結を求めているが、未回答だった</v>
          </cell>
          <cell r="W725" t="str">
            <v>×</v>
          </cell>
        </row>
        <row r="726">
          <cell r="E726">
            <v>30005</v>
          </cell>
          <cell r="F726" t="str">
            <v>○</v>
          </cell>
          <cell r="G726" t="str">
            <v>○</v>
          </cell>
          <cell r="H726" t="str">
            <v>○</v>
          </cell>
          <cell r="I726" t="str">
            <v>○</v>
          </cell>
          <cell r="K726" t="str">
            <v>○</v>
          </cell>
          <cell r="L726" t="str">
            <v>①第１次闘争で提出済（交渉を継続）</v>
          </cell>
          <cell r="M726">
            <v>45422</v>
          </cell>
          <cell r="N726" t="str">
            <v>○</v>
          </cell>
          <cell r="O726" t="str">
            <v>○</v>
          </cell>
          <cell r="Q726" t="str">
            <v>○</v>
          </cell>
          <cell r="R726">
            <v>45584</v>
          </cell>
          <cell r="T726" t="str">
            <v>〇</v>
          </cell>
          <cell r="U726" t="str">
            <v>○</v>
          </cell>
          <cell r="W726" t="str">
            <v>×</v>
          </cell>
        </row>
        <row r="727">
          <cell r="E727">
            <v>30007</v>
          </cell>
          <cell r="F727" t="str">
            <v>×</v>
          </cell>
          <cell r="G727" t="str">
            <v>×</v>
          </cell>
          <cell r="H727" t="str">
            <v>○</v>
          </cell>
          <cell r="I727" t="str">
            <v>○</v>
          </cell>
          <cell r="K727" t="str">
            <v>○</v>
          </cell>
          <cell r="L727" t="str">
            <v>①第１次闘争で提出済（交渉を継続）</v>
          </cell>
          <cell r="M727">
            <v>45420</v>
          </cell>
          <cell r="N727" t="str">
            <v>○</v>
          </cell>
          <cell r="O727" t="str">
            <v>○</v>
          </cell>
          <cell r="Q727" t="str">
            <v>○</v>
          </cell>
          <cell r="R727">
            <v>45568</v>
          </cell>
          <cell r="T727" t="str">
            <v>〇</v>
          </cell>
          <cell r="U727" t="str">
            <v>×</v>
          </cell>
          <cell r="V727" t="str">
            <v>継続協議中のため</v>
          </cell>
          <cell r="W727" t="str">
            <v>○</v>
          </cell>
        </row>
        <row r="728">
          <cell r="E728">
            <v>30010</v>
          </cell>
          <cell r="F728" t="str">
            <v>×</v>
          </cell>
          <cell r="G728" t="str">
            <v>×</v>
          </cell>
          <cell r="H728" t="str">
            <v>×</v>
          </cell>
          <cell r="J728" t="str">
            <v>大枠として春闘に盛り込んでいたから</v>
          </cell>
          <cell r="K728" t="str">
            <v>○</v>
          </cell>
          <cell r="L728" t="str">
            <v>③第２次闘争で初めて提出</v>
          </cell>
          <cell r="M728">
            <v>45567</v>
          </cell>
          <cell r="N728" t="str">
            <v>×</v>
          </cell>
          <cell r="O728" t="str">
            <v>○</v>
          </cell>
          <cell r="Q728" t="str">
            <v>○</v>
          </cell>
          <cell r="R728">
            <v>45567</v>
          </cell>
          <cell r="T728" t="str">
            <v>×</v>
          </cell>
          <cell r="U728" t="str">
            <v>×</v>
          </cell>
          <cell r="V728" t="str">
            <v>回答書まち</v>
          </cell>
          <cell r="W728" t="str">
            <v>×</v>
          </cell>
        </row>
        <row r="729">
          <cell r="E729">
            <v>30012</v>
          </cell>
          <cell r="F729" t="str">
            <v>×</v>
          </cell>
          <cell r="G729" t="str">
            <v>○</v>
          </cell>
          <cell r="H729" t="str">
            <v>○</v>
          </cell>
          <cell r="I729" t="str">
            <v>○</v>
          </cell>
          <cell r="K729" t="str">
            <v>○</v>
          </cell>
          <cell r="L729" t="str">
            <v>②第１次闘争で提出済の要求書に、第２次闘争で要求書を提出</v>
          </cell>
          <cell r="M729">
            <v>45566</v>
          </cell>
          <cell r="N729" t="str">
            <v>×</v>
          </cell>
          <cell r="O729" t="str">
            <v>○</v>
          </cell>
          <cell r="Q729" t="str">
            <v>○</v>
          </cell>
          <cell r="R729">
            <v>45583</v>
          </cell>
          <cell r="T729" t="str">
            <v>〇</v>
          </cell>
          <cell r="U729" t="str">
            <v>○</v>
          </cell>
          <cell r="W729" t="str">
            <v>×</v>
          </cell>
        </row>
        <row r="730">
          <cell r="E730">
            <v>30023</v>
          </cell>
          <cell r="F730" t="str">
            <v>×</v>
          </cell>
          <cell r="G730" t="str">
            <v>×</v>
          </cell>
          <cell r="H730" t="str">
            <v>○</v>
          </cell>
          <cell r="I730" t="str">
            <v>○</v>
          </cell>
          <cell r="K730" t="str">
            <v>○</v>
          </cell>
          <cell r="L730" t="str">
            <v>②第１次闘争で提出済の要求書に、第２次闘争で要求書を提出</v>
          </cell>
          <cell r="M730">
            <v>45578</v>
          </cell>
          <cell r="N730" t="str">
            <v>○</v>
          </cell>
          <cell r="O730" t="str">
            <v>○</v>
          </cell>
          <cell r="Q730" t="str">
            <v>○</v>
          </cell>
          <cell r="R730">
            <v>45610</v>
          </cell>
          <cell r="T730" t="str">
            <v>〇</v>
          </cell>
          <cell r="U730" t="str">
            <v>×</v>
          </cell>
          <cell r="V730" t="str">
            <v>期間闘争（春闘・夏期闘・現闘・確闘）については、例年確認書等は締結していません。</v>
          </cell>
          <cell r="W730" t="str">
            <v>×</v>
          </cell>
        </row>
        <row r="731">
          <cell r="E731">
            <v>30031</v>
          </cell>
          <cell r="F731" t="str">
            <v>×</v>
          </cell>
          <cell r="G731" t="str">
            <v>×</v>
          </cell>
          <cell r="H731" t="str">
            <v>×</v>
          </cell>
          <cell r="J731" t="str">
            <v>急遽、執行役員が急病したため</v>
          </cell>
          <cell r="K731" t="str">
            <v>○</v>
          </cell>
          <cell r="L731" t="str">
            <v>③第２次闘争で初めて提出</v>
          </cell>
          <cell r="M731">
            <v>45577</v>
          </cell>
          <cell r="N731" t="str">
            <v>×</v>
          </cell>
          <cell r="O731" t="str">
            <v>○</v>
          </cell>
          <cell r="Q731" t="str">
            <v>○</v>
          </cell>
          <cell r="R731">
            <v>45591</v>
          </cell>
          <cell r="T731" t="str">
            <v>〇</v>
          </cell>
          <cell r="U731" t="str">
            <v>×</v>
          </cell>
          <cell r="V731" t="str">
            <v>組合側から求めていない</v>
          </cell>
          <cell r="W731" t="str">
            <v>×</v>
          </cell>
        </row>
        <row r="732">
          <cell r="E732">
            <v>30032</v>
          </cell>
          <cell r="F732" t="str">
            <v>×</v>
          </cell>
          <cell r="G732" t="str">
            <v>×</v>
          </cell>
          <cell r="H732" t="str">
            <v>○</v>
          </cell>
          <cell r="I732" t="str">
            <v>○</v>
          </cell>
          <cell r="K732" t="str">
            <v>○</v>
          </cell>
          <cell r="L732" t="str">
            <v>①第１次闘争で提出済（交渉を継続）</v>
          </cell>
          <cell r="M732">
            <v>45466</v>
          </cell>
          <cell r="N732" t="str">
            <v>○</v>
          </cell>
          <cell r="O732" t="str">
            <v>○</v>
          </cell>
          <cell r="Q732" t="str">
            <v>○</v>
          </cell>
          <cell r="R732">
            <v>45625</v>
          </cell>
          <cell r="T732" t="str">
            <v>〇</v>
          </cell>
          <cell r="U732" t="str">
            <v>○</v>
          </cell>
          <cell r="W732" t="str">
            <v>×</v>
          </cell>
        </row>
        <row r="733">
          <cell r="E733">
            <v>30033</v>
          </cell>
          <cell r="F733" t="str">
            <v>×</v>
          </cell>
          <cell r="G733" t="str">
            <v>×</v>
          </cell>
          <cell r="H733" t="str">
            <v>○</v>
          </cell>
          <cell r="I733" t="str">
            <v>○</v>
          </cell>
          <cell r="K733" t="str">
            <v>○</v>
          </cell>
          <cell r="L733" t="str">
            <v>②第１次闘争で提出済の要求書に、第２次闘争で要求書を提出</v>
          </cell>
          <cell r="M733">
            <v>45583</v>
          </cell>
          <cell r="N733" t="str">
            <v>○</v>
          </cell>
          <cell r="O733" t="str">
            <v>○</v>
          </cell>
          <cell r="Q733" t="str">
            <v>×</v>
          </cell>
          <cell r="S733" t="str">
            <v>別要求書で対応および事務折衝を重ねているため</v>
          </cell>
          <cell r="T733" t="str">
            <v>〇</v>
          </cell>
          <cell r="U733" t="str">
            <v>○</v>
          </cell>
          <cell r="W733" t="str">
            <v>×</v>
          </cell>
        </row>
        <row r="734">
          <cell r="E734">
            <v>30034</v>
          </cell>
          <cell r="F734" t="str">
            <v>○</v>
          </cell>
          <cell r="G734" t="str">
            <v>×</v>
          </cell>
          <cell r="H734" t="str">
            <v>○</v>
          </cell>
          <cell r="I734" t="str">
            <v>×</v>
          </cell>
          <cell r="J734" t="str">
            <v xml:space="preserve">
</v>
          </cell>
          <cell r="K734" t="str">
            <v>○</v>
          </cell>
          <cell r="L734" t="str">
            <v>③第２次闘争で初めて提出</v>
          </cell>
          <cell r="M734">
            <v>45585</v>
          </cell>
          <cell r="N734" t="str">
            <v>○</v>
          </cell>
          <cell r="O734" t="str">
            <v>○</v>
          </cell>
          <cell r="Q734" t="str">
            <v>○</v>
          </cell>
          <cell r="R734" t="str">
            <v>未定</v>
          </cell>
          <cell r="T734" t="str">
            <v>〇</v>
          </cell>
          <cell r="U734" t="str">
            <v>交渉未実施</v>
          </cell>
          <cell r="W734" t="str">
            <v>×</v>
          </cell>
        </row>
        <row r="735">
          <cell r="E735">
            <v>30036</v>
          </cell>
          <cell r="F735" t="str">
            <v>○</v>
          </cell>
          <cell r="G735" t="str">
            <v>○</v>
          </cell>
          <cell r="H735" t="str">
            <v>○</v>
          </cell>
          <cell r="I735" t="str">
            <v>○</v>
          </cell>
          <cell r="J735" t="str">
            <v>春闘時からの通年闘争としているため。</v>
          </cell>
          <cell r="K735" t="str">
            <v>×</v>
          </cell>
        </row>
        <row r="736">
          <cell r="E736">
            <v>30038</v>
          </cell>
          <cell r="F736" t="str">
            <v>○</v>
          </cell>
          <cell r="G736" t="str">
            <v>×</v>
          </cell>
          <cell r="H736" t="str">
            <v>○</v>
          </cell>
          <cell r="I736" t="str">
            <v>×</v>
          </cell>
          <cell r="J736" t="str">
            <v>秋に団交を予定していた為</v>
          </cell>
          <cell r="K736" t="str">
            <v>○</v>
          </cell>
          <cell r="L736" t="str">
            <v>②第１次闘争で提出済の要求書に、第２次闘争で要求書を提出</v>
          </cell>
          <cell r="M736">
            <v>45571</v>
          </cell>
          <cell r="N736" t="str">
            <v>○</v>
          </cell>
          <cell r="O736" t="str">
            <v>○</v>
          </cell>
          <cell r="Q736" t="str">
            <v>○</v>
          </cell>
          <cell r="R736" t="str">
            <v>今の段階では未定</v>
          </cell>
          <cell r="T736" t="str">
            <v>〇</v>
          </cell>
          <cell r="U736" t="str">
            <v>交渉未実施</v>
          </cell>
          <cell r="W736" t="str">
            <v>×</v>
          </cell>
        </row>
        <row r="737">
          <cell r="E737">
            <v>30046</v>
          </cell>
          <cell r="F737" t="str">
            <v>○</v>
          </cell>
          <cell r="G737" t="str">
            <v>○</v>
          </cell>
          <cell r="H737" t="str">
            <v>○</v>
          </cell>
          <cell r="I737" t="str">
            <v>○</v>
          </cell>
          <cell r="K737" t="str">
            <v>○</v>
          </cell>
          <cell r="L737" t="str">
            <v>③第２次闘争で初めて提出</v>
          </cell>
          <cell r="M737">
            <v>45568</v>
          </cell>
          <cell r="N737" t="str">
            <v>○</v>
          </cell>
          <cell r="O737" t="str">
            <v>○</v>
          </cell>
          <cell r="Q737" t="str">
            <v>○</v>
          </cell>
          <cell r="R737">
            <v>45585</v>
          </cell>
          <cell r="T737" t="str">
            <v>〇</v>
          </cell>
          <cell r="U737" t="str">
            <v>×</v>
          </cell>
          <cell r="V737" t="str">
            <v>組合側から求めていない</v>
          </cell>
          <cell r="W737" t="str">
            <v>○</v>
          </cell>
        </row>
        <row r="738">
          <cell r="E738">
            <v>30058</v>
          </cell>
          <cell r="F738" t="str">
            <v>×</v>
          </cell>
          <cell r="G738" t="str">
            <v>×</v>
          </cell>
          <cell r="H738" t="str">
            <v>×</v>
          </cell>
          <cell r="J738" t="str">
            <v>取り組みに該当する組合員がわずかで、給与表も他の職員と同じものを使用しているため</v>
          </cell>
          <cell r="K738" t="str">
            <v>○</v>
          </cell>
          <cell r="L738" t="str">
            <v>③第２次闘争で初めて提出</v>
          </cell>
          <cell r="M738">
            <v>45604</v>
          </cell>
          <cell r="N738" t="str">
            <v>○</v>
          </cell>
          <cell r="O738" t="str">
            <v>○</v>
          </cell>
          <cell r="Q738" t="str">
            <v>○</v>
          </cell>
          <cell r="R738">
            <v>45624</v>
          </cell>
          <cell r="T738" t="str">
            <v>〇</v>
          </cell>
          <cell r="U738" t="str">
            <v>○</v>
          </cell>
          <cell r="W738" t="str">
            <v>×</v>
          </cell>
        </row>
        <row r="739">
          <cell r="E739">
            <v>30066</v>
          </cell>
          <cell r="F739" t="str">
            <v>×</v>
          </cell>
          <cell r="G739" t="str">
            <v>×</v>
          </cell>
          <cell r="H739" t="str">
            <v>○</v>
          </cell>
          <cell r="I739" t="str">
            <v>○</v>
          </cell>
          <cell r="K739" t="str">
            <v>○</v>
          </cell>
          <cell r="L739" t="str">
            <v>①第１次闘争で提出済（交渉を継続）</v>
          </cell>
          <cell r="M739">
            <v>45442</v>
          </cell>
          <cell r="N739" t="str">
            <v>×</v>
          </cell>
          <cell r="O739" t="str">
            <v>○</v>
          </cell>
          <cell r="Q739" t="str">
            <v>○</v>
          </cell>
          <cell r="R739">
            <v>45578</v>
          </cell>
          <cell r="T739" t="str">
            <v>〇</v>
          </cell>
          <cell r="U739" t="str">
            <v>×</v>
          </cell>
          <cell r="V739" t="str">
            <v>組合側から求めていない</v>
          </cell>
          <cell r="W739" t="str">
            <v>×</v>
          </cell>
        </row>
        <row r="740">
          <cell r="E740">
            <v>30071</v>
          </cell>
          <cell r="F740" t="str">
            <v>×</v>
          </cell>
          <cell r="G740" t="str">
            <v>○</v>
          </cell>
          <cell r="H740" t="str">
            <v>×</v>
          </cell>
          <cell r="J740" t="str">
            <v>単組における年間の闘争スケジュールと合致しないため。</v>
          </cell>
          <cell r="K740" t="str">
            <v>○</v>
          </cell>
          <cell r="L740" t="str">
            <v>③第２次闘争で初めて提出</v>
          </cell>
          <cell r="M740">
            <v>45570</v>
          </cell>
          <cell r="N740" t="str">
            <v>○</v>
          </cell>
          <cell r="O740" t="str">
            <v>○</v>
          </cell>
          <cell r="Q740" t="str">
            <v>○</v>
          </cell>
          <cell r="R740">
            <v>45584</v>
          </cell>
          <cell r="T740" t="str">
            <v>〇</v>
          </cell>
          <cell r="U740" t="str">
            <v>×</v>
          </cell>
          <cell r="V740" t="str">
            <v>現在締結にむけて内容の折衝中</v>
          </cell>
          <cell r="W740" t="str">
            <v>○</v>
          </cell>
        </row>
        <row r="741">
          <cell r="E741">
            <v>30085</v>
          </cell>
          <cell r="F741" t="str">
            <v>×</v>
          </cell>
          <cell r="G741" t="str">
            <v>×</v>
          </cell>
          <cell r="H741" t="str">
            <v>×</v>
          </cell>
          <cell r="J741" t="str">
            <v>要求書の取りまとめが間に合わなかった</v>
          </cell>
          <cell r="K741" t="str">
            <v>○</v>
          </cell>
          <cell r="L741" t="str">
            <v>③第２次闘争で初めて提出</v>
          </cell>
          <cell r="M741" t="str">
            <v>１１月２０日(月)</v>
          </cell>
          <cell r="N741" t="str">
            <v>×</v>
          </cell>
          <cell r="O741" t="str">
            <v>○</v>
          </cell>
          <cell r="Q741" t="str">
            <v>○</v>
          </cell>
          <cell r="R741" t="str">
            <v>１２月１３日(水)</v>
          </cell>
          <cell r="T741" t="str">
            <v>×</v>
          </cell>
          <cell r="U741" t="str">
            <v>×</v>
          </cell>
          <cell r="V741" t="str">
            <v>当局側が締結（書面化）を拒否した</v>
          </cell>
          <cell r="W741" t="str">
            <v>×</v>
          </cell>
        </row>
        <row r="742">
          <cell r="E742">
            <v>30097</v>
          </cell>
          <cell r="F742" t="str">
            <v>×</v>
          </cell>
          <cell r="G742" t="str">
            <v>×</v>
          </cell>
          <cell r="H742" t="str">
            <v>○</v>
          </cell>
          <cell r="I742" t="str">
            <v>○</v>
          </cell>
          <cell r="J742" t="str">
            <v>春闘時に交渉をおこなったため</v>
          </cell>
          <cell r="K742" t="str">
            <v>×</v>
          </cell>
        </row>
        <row r="743">
          <cell r="E743">
            <v>30103</v>
          </cell>
          <cell r="F743" t="str">
            <v>×</v>
          </cell>
          <cell r="G743" t="str">
            <v>×</v>
          </cell>
          <cell r="H743" t="str">
            <v>×</v>
          </cell>
          <cell r="J743" t="str">
            <v>基準日に合わせていないから</v>
          </cell>
          <cell r="K743" t="str">
            <v>○</v>
          </cell>
          <cell r="L743" t="str">
            <v>④その他の闘争で課題を盛り込み提出</v>
          </cell>
          <cell r="M743">
            <v>45596</v>
          </cell>
          <cell r="N743" t="str">
            <v>○</v>
          </cell>
          <cell r="O743" t="str">
            <v>×</v>
          </cell>
          <cell r="Q743" t="str">
            <v>×</v>
          </cell>
          <cell r="S743" t="str">
            <v>基準日に合わせていないから</v>
          </cell>
          <cell r="T743" t="str">
            <v>〇</v>
          </cell>
          <cell r="U743" t="str">
            <v>×</v>
          </cell>
          <cell r="V743" t="str">
            <v>組合側から求めていない</v>
          </cell>
          <cell r="W743" t="str">
            <v>×</v>
          </cell>
        </row>
        <row r="744">
          <cell r="E744">
            <v>30116</v>
          </cell>
          <cell r="F744" t="str">
            <v>○</v>
          </cell>
          <cell r="G744" t="str">
            <v>×</v>
          </cell>
          <cell r="H744" t="str">
            <v>○</v>
          </cell>
          <cell r="I744" t="str">
            <v>×</v>
          </cell>
          <cell r="J744" t="str">
            <v>執行部本体との連携により、２次闘争をメインにしている為</v>
          </cell>
          <cell r="K744" t="str">
            <v>○</v>
          </cell>
          <cell r="L744" t="str">
            <v>③第２次闘争で初めて提出</v>
          </cell>
          <cell r="M744">
            <v>45576</v>
          </cell>
          <cell r="N744" t="str">
            <v>○</v>
          </cell>
          <cell r="O744" t="str">
            <v>○</v>
          </cell>
          <cell r="Q744" t="str">
            <v>○</v>
          </cell>
          <cell r="R744">
            <v>45584</v>
          </cell>
          <cell r="T744" t="str">
            <v>〇</v>
          </cell>
          <cell r="U744" t="str">
            <v>○</v>
          </cell>
          <cell r="W744" t="str">
            <v>×</v>
          </cell>
        </row>
        <row r="745">
          <cell r="E745">
            <v>30120</v>
          </cell>
          <cell r="F745" t="str">
            <v>×</v>
          </cell>
          <cell r="G745" t="str">
            <v>×</v>
          </cell>
          <cell r="H745" t="str">
            <v>×</v>
          </cell>
          <cell r="J745" t="str">
            <v>春闘と一緒に実施</v>
          </cell>
          <cell r="K745" t="str">
            <v>○</v>
          </cell>
          <cell r="L745" t="str">
            <v>④その他の闘争で課題を盛り込み提出</v>
          </cell>
          <cell r="M745">
            <v>45476</v>
          </cell>
          <cell r="N745" t="str">
            <v>○</v>
          </cell>
          <cell r="O745" t="str">
            <v>○</v>
          </cell>
          <cell r="Q745" t="str">
            <v>○</v>
          </cell>
          <cell r="R745">
            <v>45484</v>
          </cell>
          <cell r="T745" t="str">
            <v>×</v>
          </cell>
          <cell r="U745" t="str">
            <v>×</v>
          </cell>
          <cell r="V745" t="str">
            <v>組合側から求めていない</v>
          </cell>
          <cell r="W745" t="str">
            <v>×</v>
          </cell>
        </row>
        <row r="746">
          <cell r="E746">
            <v>30123</v>
          </cell>
          <cell r="F746" t="str">
            <v>○</v>
          </cell>
          <cell r="G746" t="str">
            <v>×</v>
          </cell>
          <cell r="H746" t="str">
            <v>×</v>
          </cell>
          <cell r="J746" t="str">
            <v>委員長が要求書を出さないと発言したから。</v>
          </cell>
          <cell r="K746" t="str">
            <v>○</v>
          </cell>
          <cell r="L746" t="str">
            <v>④その他の闘争で課題を盛り込み提出</v>
          </cell>
          <cell r="M746">
            <v>45602</v>
          </cell>
          <cell r="N746" t="str">
            <v>○</v>
          </cell>
          <cell r="O746" t="str">
            <v>○</v>
          </cell>
          <cell r="Q746" t="str">
            <v>×</v>
          </cell>
          <cell r="S746" t="str">
            <v>確定闘争に盛り込んだから。</v>
          </cell>
          <cell r="T746" t="str">
            <v>〇</v>
          </cell>
          <cell r="U746" t="str">
            <v>交渉未実施</v>
          </cell>
          <cell r="W746" t="str">
            <v>×</v>
          </cell>
        </row>
        <row r="747">
          <cell r="E747">
            <v>30127</v>
          </cell>
          <cell r="F747" t="str">
            <v>×</v>
          </cell>
          <cell r="G747" t="str">
            <v>×</v>
          </cell>
          <cell r="H747" t="str">
            <v>○</v>
          </cell>
          <cell r="I747" t="str">
            <v>○</v>
          </cell>
          <cell r="K747" t="str">
            <v>○</v>
          </cell>
          <cell r="L747" t="str">
            <v>④その他の闘争で課題を盛り込み提出</v>
          </cell>
          <cell r="M747">
            <v>45603</v>
          </cell>
          <cell r="N747" t="str">
            <v>×</v>
          </cell>
          <cell r="O747" t="str">
            <v>○</v>
          </cell>
          <cell r="Q747" t="str">
            <v>×</v>
          </cell>
          <cell r="S747" t="str">
            <v>交渉を担う人員がいない</v>
          </cell>
          <cell r="T747" t="str">
            <v>〇</v>
          </cell>
          <cell r="U747" t="str">
            <v>×</v>
          </cell>
          <cell r="V747" t="str">
            <v>組合側から求めていない</v>
          </cell>
          <cell r="W747" t="str">
            <v>×</v>
          </cell>
        </row>
        <row r="748">
          <cell r="E748">
            <v>30202</v>
          </cell>
          <cell r="F748" t="str">
            <v>×</v>
          </cell>
          <cell r="G748" t="str">
            <v>×</v>
          </cell>
          <cell r="H748" t="str">
            <v>○</v>
          </cell>
          <cell r="I748" t="str">
            <v>○</v>
          </cell>
          <cell r="K748" t="str">
            <v>○</v>
          </cell>
          <cell r="L748" t="str">
            <v>②第１次闘争で提出済の要求書に、第２次闘争で要求書を提出</v>
          </cell>
          <cell r="M748">
            <v>45575</v>
          </cell>
          <cell r="N748" t="str">
            <v>○</v>
          </cell>
          <cell r="O748" t="str">
            <v>○</v>
          </cell>
          <cell r="Q748" t="str">
            <v>○</v>
          </cell>
          <cell r="R748">
            <v>45584</v>
          </cell>
          <cell r="T748" t="str">
            <v>〇</v>
          </cell>
          <cell r="U748" t="str">
            <v>○</v>
          </cell>
          <cell r="W748" t="str">
            <v>×</v>
          </cell>
        </row>
        <row r="749">
          <cell r="E749">
            <v>30220</v>
          </cell>
          <cell r="F749" t="str">
            <v>×</v>
          </cell>
          <cell r="G749" t="str">
            <v>×</v>
          </cell>
          <cell r="H749" t="str">
            <v>○</v>
          </cell>
          <cell r="I749" t="str">
            <v>○</v>
          </cell>
          <cell r="J749" t="str">
            <v>賃金労働条件は春闘期に、施設改善は予算編成期（９月）に、春闘・施設改善で申し入れた項目以外の運動方針に基づく要求課題については「大会決定に基づく要求課題」として定期大会終了後（11月）に申し入れを行っている。</v>
          </cell>
          <cell r="K749" t="str">
            <v>○</v>
          </cell>
          <cell r="L749" t="str">
            <v>④その他の闘争で課題を盛り込み提出</v>
          </cell>
          <cell r="M749" t="str">
            <v>春闘要求　２月７日、施設改善要求　９月22日、 大会決定に基づく要求課題　11月20日</v>
          </cell>
          <cell r="N749" t="str">
            <v>○</v>
          </cell>
          <cell r="O749" t="str">
            <v>×</v>
          </cell>
          <cell r="Q749" t="str">
            <v>×</v>
          </cell>
          <cell r="S749" t="str">
            <v>賃金労働条件は春闘期に、施設改善は予算編成期（９月）に、春闘・施設改善で申し入れた項目以外の運動方針に基づく要求課題については「大会決定に基づく要求課題」として定期大会終了後（11月）に申し入れを行っている。</v>
          </cell>
          <cell r="T749" t="str">
            <v>〇</v>
          </cell>
          <cell r="U749" t="str">
            <v>○</v>
          </cell>
          <cell r="W749" t="str">
            <v>○</v>
          </cell>
        </row>
        <row r="750">
          <cell r="E750">
            <v>32001</v>
          </cell>
          <cell r="F750" t="str">
            <v>○</v>
          </cell>
          <cell r="G750" t="str">
            <v>×</v>
          </cell>
          <cell r="H750" t="str">
            <v>×</v>
          </cell>
          <cell r="J750" t="str">
            <v>年間闘争日程から、例年、第２次闘争で取り組みを行っているため。</v>
          </cell>
          <cell r="K750" t="str">
            <v>○</v>
          </cell>
          <cell r="L750" t="str">
            <v>③第２次闘争で初めて提出</v>
          </cell>
          <cell r="M750">
            <v>45188</v>
          </cell>
          <cell r="N750" t="str">
            <v>○</v>
          </cell>
          <cell r="O750" t="str">
            <v>○</v>
          </cell>
          <cell r="Q750" t="str">
            <v>○</v>
          </cell>
          <cell r="R750">
            <v>45217</v>
          </cell>
          <cell r="T750" t="str">
            <v>〇</v>
          </cell>
          <cell r="U750" t="str">
            <v>×</v>
          </cell>
          <cell r="V750" t="str">
            <v>労使協議制遵守の基本ルールを確認するのみのため。追加等があれば、別途、書面協定を実施する。</v>
          </cell>
          <cell r="W750" t="str">
            <v>○</v>
          </cell>
        </row>
        <row r="751">
          <cell r="E751">
            <v>32003</v>
          </cell>
          <cell r="F751" t="str">
            <v>○</v>
          </cell>
          <cell r="G751" t="str">
            <v>×</v>
          </cell>
          <cell r="H751" t="str">
            <v>○</v>
          </cell>
          <cell r="I751" t="str">
            <v>○</v>
          </cell>
          <cell r="K751" t="str">
            <v>○</v>
          </cell>
          <cell r="L751" t="str">
            <v>①第１次闘争で提出済（交渉を継続）</v>
          </cell>
          <cell r="M751">
            <v>45076</v>
          </cell>
          <cell r="N751" t="str">
            <v>○</v>
          </cell>
          <cell r="O751" t="str">
            <v>○</v>
          </cell>
          <cell r="Q751" t="str">
            <v>○</v>
          </cell>
          <cell r="R751">
            <v>45218</v>
          </cell>
          <cell r="T751" t="str">
            <v>〇</v>
          </cell>
          <cell r="U751" t="str">
            <v>×</v>
          </cell>
          <cell r="V751" t="str">
            <v>組合ニュース（市従速報）の内容を当局と確認。</v>
          </cell>
          <cell r="W751" t="str">
            <v>○</v>
          </cell>
        </row>
        <row r="752">
          <cell r="E752">
            <v>32006</v>
          </cell>
          <cell r="F752" t="str">
            <v>○</v>
          </cell>
          <cell r="G752" t="str">
            <v>○</v>
          </cell>
          <cell r="H752" t="str">
            <v>○</v>
          </cell>
          <cell r="J752" t="str">
            <v>別途、本部合同のため</v>
          </cell>
          <cell r="K752" t="str">
            <v>○</v>
          </cell>
          <cell r="L752" t="str">
            <v>③第２次闘争で初めて提出</v>
          </cell>
          <cell r="M752">
            <v>45181</v>
          </cell>
          <cell r="N752" t="str">
            <v>○</v>
          </cell>
          <cell r="O752" t="str">
            <v>×</v>
          </cell>
          <cell r="Q752" t="str">
            <v>○</v>
          </cell>
          <cell r="R752" t="str">
            <v>10月12日　18日</v>
          </cell>
          <cell r="T752" t="str">
            <v>〇</v>
          </cell>
          <cell r="U752" t="str">
            <v>×</v>
          </cell>
          <cell r="V752" t="str">
            <v>組合側から求めていない</v>
          </cell>
          <cell r="W752" t="str">
            <v>×</v>
          </cell>
        </row>
        <row r="753">
          <cell r="E753">
            <v>32008</v>
          </cell>
          <cell r="F753" t="str">
            <v>×</v>
          </cell>
          <cell r="G753" t="str">
            <v>×</v>
          </cell>
          <cell r="H753" t="str">
            <v>×</v>
          </cell>
          <cell r="J753" t="str">
            <v>２次闘争で行うため</v>
          </cell>
          <cell r="K753" t="str">
            <v>○</v>
          </cell>
          <cell r="L753" t="str">
            <v>③第２次闘争で初めて提出</v>
          </cell>
          <cell r="M753">
            <v>45204</v>
          </cell>
          <cell r="N753" t="str">
            <v>○</v>
          </cell>
          <cell r="O753" t="str">
            <v>○</v>
          </cell>
          <cell r="Q753" t="str">
            <v>○</v>
          </cell>
          <cell r="R753">
            <v>45215</v>
          </cell>
          <cell r="T753" t="str">
            <v>×</v>
          </cell>
          <cell r="U753" t="str">
            <v>○</v>
          </cell>
          <cell r="W753" t="str">
            <v>○</v>
          </cell>
        </row>
        <row r="754">
          <cell r="E754">
            <v>32009</v>
          </cell>
          <cell r="F754" t="str">
            <v>×</v>
          </cell>
          <cell r="G754" t="str">
            <v>×</v>
          </cell>
          <cell r="H754" t="str">
            <v>○</v>
          </cell>
          <cell r="I754" t="str">
            <v>×</v>
          </cell>
          <cell r="J754" t="str">
            <v>。</v>
          </cell>
          <cell r="K754" t="str">
            <v>○</v>
          </cell>
          <cell r="L754" t="str">
            <v>①第１次闘争で提出済（交渉を継続）</v>
          </cell>
          <cell r="M754" t="str">
            <v>。</v>
          </cell>
          <cell r="N754" t="str">
            <v>×</v>
          </cell>
          <cell r="O754" t="str">
            <v>○</v>
          </cell>
          <cell r="Q754" t="str">
            <v>○</v>
          </cell>
          <cell r="R754" t="str">
            <v>。</v>
          </cell>
          <cell r="T754" t="str">
            <v>〇</v>
          </cell>
          <cell r="U754" t="str">
            <v>○</v>
          </cell>
          <cell r="W754" t="str">
            <v>○</v>
          </cell>
        </row>
        <row r="755">
          <cell r="E755">
            <v>32014</v>
          </cell>
          <cell r="F755" t="str">
            <v>○</v>
          </cell>
          <cell r="G755" t="str">
            <v>○</v>
          </cell>
          <cell r="H755" t="str">
            <v>○</v>
          </cell>
          <cell r="I755" t="str">
            <v>○</v>
          </cell>
          <cell r="K755" t="str">
            <v>○</v>
          </cell>
          <cell r="L755" t="str">
            <v>①第１次闘争で提出済（交渉を継続）</v>
          </cell>
          <cell r="M755">
            <v>45203</v>
          </cell>
          <cell r="N755" t="str">
            <v>○</v>
          </cell>
          <cell r="O755" t="str">
            <v>○</v>
          </cell>
          <cell r="Q755" t="str">
            <v>○</v>
          </cell>
          <cell r="R755">
            <v>45218</v>
          </cell>
          <cell r="T755" t="str">
            <v>〇</v>
          </cell>
          <cell r="U755" t="str">
            <v>○</v>
          </cell>
          <cell r="W755" t="str">
            <v>×</v>
          </cell>
        </row>
        <row r="756">
          <cell r="E756">
            <v>32016</v>
          </cell>
          <cell r="F756" t="str">
            <v>○</v>
          </cell>
          <cell r="G756" t="str">
            <v>×</v>
          </cell>
          <cell r="H756" t="str">
            <v>○</v>
          </cell>
          <cell r="I756" t="str">
            <v>○</v>
          </cell>
          <cell r="K756" t="str">
            <v>○</v>
          </cell>
          <cell r="L756" t="str">
            <v>②第１次闘争で提出済の要求書に、第２次闘争で要求書を提出</v>
          </cell>
          <cell r="M756">
            <v>45194</v>
          </cell>
          <cell r="N756" t="str">
            <v>○</v>
          </cell>
          <cell r="O756" t="str">
            <v>○</v>
          </cell>
          <cell r="Q756" t="str">
            <v>○</v>
          </cell>
          <cell r="R756">
            <v>45209</v>
          </cell>
          <cell r="T756" t="str">
            <v>〇</v>
          </cell>
          <cell r="U756" t="str">
            <v>○</v>
          </cell>
          <cell r="W756" t="str">
            <v>×</v>
          </cell>
        </row>
        <row r="757">
          <cell r="E757">
            <v>32019</v>
          </cell>
          <cell r="F757" t="str">
            <v>○</v>
          </cell>
          <cell r="G757" t="str">
            <v>×</v>
          </cell>
          <cell r="H757" t="str">
            <v>○</v>
          </cell>
          <cell r="I757" t="str">
            <v>○</v>
          </cell>
          <cell r="K757" t="str">
            <v>○</v>
          </cell>
          <cell r="L757" t="str">
            <v>①第１次闘争で提出済（交渉を継続）</v>
          </cell>
          <cell r="M757">
            <v>45195</v>
          </cell>
          <cell r="N757" t="str">
            <v>○</v>
          </cell>
          <cell r="O757" t="str">
            <v>○</v>
          </cell>
          <cell r="Q757" t="str">
            <v>○</v>
          </cell>
          <cell r="R757">
            <v>45218</v>
          </cell>
          <cell r="T757" t="str">
            <v>〇</v>
          </cell>
          <cell r="U757" t="str">
            <v>○</v>
          </cell>
          <cell r="W757" t="str">
            <v>×</v>
          </cell>
        </row>
        <row r="758">
          <cell r="E758">
            <v>32020</v>
          </cell>
          <cell r="F758" t="str">
            <v>○</v>
          </cell>
          <cell r="G758" t="str">
            <v>×</v>
          </cell>
          <cell r="H758" t="str">
            <v>○</v>
          </cell>
          <cell r="I758" t="str">
            <v>○</v>
          </cell>
          <cell r="K758" t="str">
            <v>○</v>
          </cell>
          <cell r="L758" t="str">
            <v>②第１次闘争で提出済の要求書に、第２次闘争で要求書を提出</v>
          </cell>
          <cell r="M758">
            <v>45212</v>
          </cell>
          <cell r="N758" t="str">
            <v>○</v>
          </cell>
          <cell r="O758" t="str">
            <v>○</v>
          </cell>
          <cell r="Q758" t="str">
            <v>○</v>
          </cell>
          <cell r="R758">
            <v>45218</v>
          </cell>
          <cell r="T758" t="str">
            <v>〇</v>
          </cell>
          <cell r="U758" t="str">
            <v>×</v>
          </cell>
          <cell r="V758" t="str">
            <v>組合側から求めていない</v>
          </cell>
          <cell r="W758" t="str">
            <v>×</v>
          </cell>
        </row>
        <row r="759">
          <cell r="E759">
            <v>32021</v>
          </cell>
          <cell r="F759" t="str">
            <v>×</v>
          </cell>
          <cell r="G759" t="str">
            <v>×</v>
          </cell>
          <cell r="H759" t="str">
            <v>×</v>
          </cell>
          <cell r="J759" t="str">
            <v>第二次闘争での集約としたため。</v>
          </cell>
          <cell r="K759" t="str">
            <v>○</v>
          </cell>
          <cell r="L759" t="str">
            <v>③第２次闘争で初めて提出</v>
          </cell>
          <cell r="M759">
            <v>45201</v>
          </cell>
          <cell r="N759" t="str">
            <v>○</v>
          </cell>
          <cell r="O759" t="str">
            <v>○</v>
          </cell>
          <cell r="Q759" t="str">
            <v>○</v>
          </cell>
          <cell r="R759">
            <v>45218</v>
          </cell>
          <cell r="T759" t="str">
            <v>〇</v>
          </cell>
          <cell r="U759" t="str">
            <v>×</v>
          </cell>
          <cell r="V759" t="str">
            <v>当局側が締結（書面化）を拒否した</v>
          </cell>
          <cell r="W759" t="str">
            <v>○</v>
          </cell>
        </row>
        <row r="760">
          <cell r="E760">
            <v>32023</v>
          </cell>
          <cell r="F760" t="str">
            <v>○</v>
          </cell>
          <cell r="G760" t="str">
            <v>×</v>
          </cell>
          <cell r="H760" t="str">
            <v>○</v>
          </cell>
          <cell r="I760" t="str">
            <v>×</v>
          </cell>
          <cell r="J760" t="str">
            <v>2次闘争と併せて行うため</v>
          </cell>
          <cell r="K760" t="str">
            <v>○</v>
          </cell>
          <cell r="L760" t="str">
            <v>③第２次闘争で初めて提出</v>
          </cell>
          <cell r="M760">
            <v>45238</v>
          </cell>
          <cell r="N760" t="str">
            <v>○</v>
          </cell>
          <cell r="O760" t="str">
            <v>○</v>
          </cell>
          <cell r="Q760" t="str">
            <v>○</v>
          </cell>
          <cell r="R760" t="str">
            <v>11月10.15.17日</v>
          </cell>
          <cell r="T760" t="str">
            <v>×</v>
          </cell>
          <cell r="U760" t="str">
            <v>×</v>
          </cell>
          <cell r="V760" t="str">
            <v>組合側から求めていない</v>
          </cell>
          <cell r="W760" t="str">
            <v>×</v>
          </cell>
        </row>
        <row r="761">
          <cell r="E761">
            <v>32027</v>
          </cell>
          <cell r="F761" t="str">
            <v>×</v>
          </cell>
          <cell r="G761" t="str">
            <v>×</v>
          </cell>
          <cell r="H761" t="str">
            <v>○</v>
          </cell>
          <cell r="I761" t="str">
            <v>○</v>
          </cell>
          <cell r="J761" t="str">
            <v>書面にて要求及び回答としたため</v>
          </cell>
          <cell r="K761" t="str">
            <v>○</v>
          </cell>
          <cell r="L761" t="str">
            <v>②第１次闘争で提出済の要求書に、第２次闘争で要求書を提出</v>
          </cell>
          <cell r="M761">
            <v>45194</v>
          </cell>
          <cell r="N761" t="str">
            <v>×</v>
          </cell>
          <cell r="O761" t="str">
            <v>×</v>
          </cell>
          <cell r="Q761" t="str">
            <v>○</v>
          </cell>
          <cell r="S761" t="str">
            <v>書面にて要求及び回答としたため</v>
          </cell>
          <cell r="T761" t="str">
            <v>〇</v>
          </cell>
          <cell r="U761" t="str">
            <v>交渉未実施</v>
          </cell>
          <cell r="W761" t="str">
            <v>×</v>
          </cell>
        </row>
        <row r="762">
          <cell r="E762">
            <v>32032</v>
          </cell>
          <cell r="F762" t="str">
            <v>○</v>
          </cell>
          <cell r="G762" t="str">
            <v>×</v>
          </cell>
          <cell r="H762" t="str">
            <v>×</v>
          </cell>
          <cell r="J762" t="str">
            <v>人員確保闘争と併せて取り組んでいるため</v>
          </cell>
          <cell r="K762" t="str">
            <v>○</v>
          </cell>
          <cell r="L762" t="str">
            <v>④その他の闘争で課題を盛り込み提出</v>
          </cell>
          <cell r="M762">
            <v>45209</v>
          </cell>
          <cell r="N762" t="str">
            <v>○</v>
          </cell>
          <cell r="O762" t="str">
            <v>○</v>
          </cell>
          <cell r="Q762" t="str">
            <v>○</v>
          </cell>
          <cell r="R762">
            <v>45209</v>
          </cell>
          <cell r="T762" t="str">
            <v>〇</v>
          </cell>
          <cell r="U762" t="str">
            <v>×</v>
          </cell>
          <cell r="V762" t="str">
            <v>組合側から求めていない</v>
          </cell>
          <cell r="W762" t="str">
            <v>×</v>
          </cell>
        </row>
        <row r="763">
          <cell r="E763">
            <v>32033</v>
          </cell>
          <cell r="F763" t="str">
            <v>○</v>
          </cell>
          <cell r="G763" t="str">
            <v>×</v>
          </cell>
          <cell r="H763" t="str">
            <v>○</v>
          </cell>
          <cell r="J763" t="str">
            <v>当病院労働組合の従前の慣習に習い現業独自要求は行わず、親組合の取組として要求書を提出</v>
          </cell>
          <cell r="K763" t="str">
            <v>○</v>
          </cell>
          <cell r="L763" t="str">
            <v>③第２次闘争で初めて提出</v>
          </cell>
          <cell r="M763">
            <v>45181</v>
          </cell>
          <cell r="N763" t="str">
            <v>○</v>
          </cell>
          <cell r="O763" t="str">
            <v>○</v>
          </cell>
          <cell r="Q763" t="str">
            <v>○</v>
          </cell>
          <cell r="R763" t="str">
            <v>9月19日　10月5日　10月10日</v>
          </cell>
          <cell r="T763" t="str">
            <v>〇</v>
          </cell>
          <cell r="U763" t="str">
            <v>○</v>
          </cell>
          <cell r="W763" t="str">
            <v>○</v>
          </cell>
        </row>
        <row r="764">
          <cell r="E764">
            <v>32038</v>
          </cell>
          <cell r="F764" t="str">
            <v>○</v>
          </cell>
          <cell r="G764" t="str">
            <v>○</v>
          </cell>
          <cell r="H764" t="str">
            <v>○</v>
          </cell>
          <cell r="I764" t="str">
            <v>○</v>
          </cell>
          <cell r="K764" t="str">
            <v>○</v>
          </cell>
          <cell r="L764" t="str">
            <v>②第１次闘争で提出済の要求書に、第２次闘争で要求書を提出</v>
          </cell>
          <cell r="M764">
            <v>45223</v>
          </cell>
          <cell r="N764" t="str">
            <v>○</v>
          </cell>
          <cell r="O764" t="str">
            <v>○</v>
          </cell>
          <cell r="Q764" t="str">
            <v>○</v>
          </cell>
          <cell r="R764">
            <v>45230</v>
          </cell>
          <cell r="T764" t="str">
            <v>〇</v>
          </cell>
          <cell r="U764" t="str">
            <v>○</v>
          </cell>
          <cell r="W764" t="str">
            <v>×</v>
          </cell>
        </row>
        <row r="765">
          <cell r="E765">
            <v>32039</v>
          </cell>
          <cell r="F765" t="str">
            <v>×</v>
          </cell>
          <cell r="G765" t="str">
            <v>○</v>
          </cell>
          <cell r="H765" t="str">
            <v>○</v>
          </cell>
          <cell r="I765" t="str">
            <v>○</v>
          </cell>
          <cell r="K765" t="str">
            <v>○</v>
          </cell>
          <cell r="L765" t="str">
            <v>③第２次闘争で初めて提出</v>
          </cell>
          <cell r="M765">
            <v>45232</v>
          </cell>
          <cell r="N765" t="str">
            <v>×</v>
          </cell>
          <cell r="O765" t="str">
            <v>○</v>
          </cell>
          <cell r="Q765" t="str">
            <v>○</v>
          </cell>
          <cell r="R765" t="str">
            <v>11月９日、11月15日</v>
          </cell>
          <cell r="T765" t="str">
            <v>〇</v>
          </cell>
          <cell r="U765" t="str">
            <v>×</v>
          </cell>
          <cell r="V765" t="str">
            <v>組合側から求めていない</v>
          </cell>
          <cell r="W765" t="str">
            <v>×</v>
          </cell>
        </row>
        <row r="766">
          <cell r="E766">
            <v>32043</v>
          </cell>
          <cell r="F766" t="str">
            <v>○</v>
          </cell>
          <cell r="G766" t="str">
            <v>×</v>
          </cell>
          <cell r="H766" t="str">
            <v>○</v>
          </cell>
          <cell r="I766" t="str">
            <v>○</v>
          </cell>
          <cell r="K766" t="str">
            <v>○</v>
          </cell>
          <cell r="L766" t="str">
            <v>②第１次闘争で提出済の要求書に、第２次闘争で要求書を提出</v>
          </cell>
          <cell r="M766">
            <v>45210</v>
          </cell>
          <cell r="N766" t="str">
            <v>○</v>
          </cell>
          <cell r="O766" t="str">
            <v>○</v>
          </cell>
          <cell r="Q766" t="str">
            <v>○</v>
          </cell>
          <cell r="R766">
            <v>45232</v>
          </cell>
          <cell r="T766" t="str">
            <v>〇</v>
          </cell>
          <cell r="U766" t="str">
            <v>×</v>
          </cell>
          <cell r="V766" t="str">
            <v>組合側から求めていない</v>
          </cell>
          <cell r="W766" t="str">
            <v>○</v>
          </cell>
        </row>
        <row r="767">
          <cell r="E767">
            <v>32049</v>
          </cell>
          <cell r="F767" t="str">
            <v>×</v>
          </cell>
          <cell r="G767" t="str">
            <v>×</v>
          </cell>
          <cell r="H767" t="str">
            <v>○</v>
          </cell>
          <cell r="I767" t="str">
            <v>○</v>
          </cell>
          <cell r="K767" t="str">
            <v>○</v>
          </cell>
          <cell r="L767" t="str">
            <v>②第１次闘争で提出済の要求書に、第２次闘争で要求書を提出</v>
          </cell>
          <cell r="M767">
            <v>45210</v>
          </cell>
          <cell r="N767" t="str">
            <v>○</v>
          </cell>
          <cell r="O767" t="str">
            <v>○</v>
          </cell>
          <cell r="Q767" t="str">
            <v>○</v>
          </cell>
          <cell r="R767">
            <v>45246</v>
          </cell>
          <cell r="T767" t="str">
            <v>〇</v>
          </cell>
          <cell r="U767" t="str">
            <v>交渉未実施</v>
          </cell>
          <cell r="W767" t="str">
            <v>×</v>
          </cell>
        </row>
        <row r="768">
          <cell r="E768">
            <v>32062</v>
          </cell>
          <cell r="F768" t="str">
            <v>○</v>
          </cell>
          <cell r="G768" t="str">
            <v>×</v>
          </cell>
          <cell r="H768" t="str">
            <v>○</v>
          </cell>
          <cell r="I768" t="str">
            <v>○</v>
          </cell>
          <cell r="K768" t="str">
            <v>○</v>
          </cell>
          <cell r="L768" t="str">
            <v>②第１次闘争で提出済の要求書に、第２次闘争で要求書を提出</v>
          </cell>
          <cell r="M768">
            <v>45201</v>
          </cell>
          <cell r="N768" t="str">
            <v>○</v>
          </cell>
          <cell r="O768" t="str">
            <v>○</v>
          </cell>
          <cell r="Q768" t="str">
            <v>○</v>
          </cell>
          <cell r="R768">
            <v>45217</v>
          </cell>
          <cell r="T768" t="str">
            <v>〇</v>
          </cell>
          <cell r="U768" t="str">
            <v>×</v>
          </cell>
          <cell r="V768" t="str">
            <v>当局側が締結（書面化）を拒否した</v>
          </cell>
          <cell r="W768" t="str">
            <v>○</v>
          </cell>
        </row>
        <row r="769">
          <cell r="E769">
            <v>32073</v>
          </cell>
          <cell r="F769" t="str">
            <v>○</v>
          </cell>
          <cell r="G769" t="str">
            <v>×</v>
          </cell>
          <cell r="H769" t="str">
            <v>○</v>
          </cell>
          <cell r="I769" t="str">
            <v>○</v>
          </cell>
          <cell r="K769" t="str">
            <v>○</v>
          </cell>
          <cell r="L769" t="str">
            <v>④その他の闘争で課題を盛り込み提出</v>
          </cell>
          <cell r="M769">
            <v>45211</v>
          </cell>
          <cell r="N769" t="str">
            <v>○</v>
          </cell>
          <cell r="O769" t="str">
            <v>○</v>
          </cell>
          <cell r="Q769" t="str">
            <v>○</v>
          </cell>
          <cell r="R769" t="str">
            <v>11月29日予定</v>
          </cell>
          <cell r="T769" t="str">
            <v>〇</v>
          </cell>
          <cell r="U769" t="str">
            <v>交渉未実施</v>
          </cell>
          <cell r="W769" t="str">
            <v>×</v>
          </cell>
        </row>
        <row r="770">
          <cell r="E770">
            <v>32086</v>
          </cell>
          <cell r="F770" t="str">
            <v>○</v>
          </cell>
          <cell r="G770" t="str">
            <v>○</v>
          </cell>
          <cell r="H770" t="str">
            <v>×</v>
          </cell>
          <cell r="J770" t="str">
            <v>第２次闘争に集中</v>
          </cell>
          <cell r="K770" t="str">
            <v>○</v>
          </cell>
          <cell r="L770" t="str">
            <v>③第２次闘争で初めて提出</v>
          </cell>
          <cell r="M770">
            <v>45198</v>
          </cell>
          <cell r="N770" t="str">
            <v>×</v>
          </cell>
          <cell r="O770" t="str">
            <v>○</v>
          </cell>
          <cell r="Q770" t="str">
            <v>○</v>
          </cell>
          <cell r="S770" t="str">
            <v>確定期に同時交渉</v>
          </cell>
          <cell r="T770" t="str">
            <v>〇</v>
          </cell>
          <cell r="U770" t="str">
            <v>交渉未実施</v>
          </cell>
          <cell r="W770" t="str">
            <v>×</v>
          </cell>
        </row>
        <row r="771">
          <cell r="E771">
            <v>32091</v>
          </cell>
          <cell r="F771" t="str">
            <v>○</v>
          </cell>
          <cell r="G771" t="str">
            <v>○</v>
          </cell>
          <cell r="H771" t="str">
            <v>○</v>
          </cell>
          <cell r="I771" t="str">
            <v>○</v>
          </cell>
          <cell r="J771" t="str">
            <v>兵庫県本部の闘争基準日（人員確保闘争基準日）で取り組んだ</v>
          </cell>
          <cell r="K771" t="str">
            <v>○</v>
          </cell>
          <cell r="L771" t="str">
            <v>②第１次闘争で提出済の要求書に、第２次闘争で要求書を提出</v>
          </cell>
          <cell r="M771">
            <v>45201</v>
          </cell>
          <cell r="N771" t="str">
            <v>○</v>
          </cell>
          <cell r="O771" t="str">
            <v>○</v>
          </cell>
          <cell r="Q771" t="str">
            <v>○</v>
          </cell>
          <cell r="R771">
            <v>45215</v>
          </cell>
          <cell r="T771" t="str">
            <v>〇</v>
          </cell>
          <cell r="U771" t="str">
            <v>×</v>
          </cell>
          <cell r="V771" t="str">
            <v>現在、内容について労使協議中。その後、書面化する。</v>
          </cell>
          <cell r="W771" t="str">
            <v>○</v>
          </cell>
        </row>
        <row r="772">
          <cell r="E772">
            <v>32099</v>
          </cell>
          <cell r="F772" t="str">
            <v>○</v>
          </cell>
          <cell r="G772" t="str">
            <v>○</v>
          </cell>
          <cell r="H772" t="str">
            <v>○</v>
          </cell>
          <cell r="I772" t="str">
            <v>○</v>
          </cell>
          <cell r="K772" t="str">
            <v>○</v>
          </cell>
          <cell r="L772" t="str">
            <v>②第１次闘争で提出済の要求書に、第２次闘争で要求書を提出</v>
          </cell>
          <cell r="M772">
            <v>45202</v>
          </cell>
          <cell r="N772" t="str">
            <v>○</v>
          </cell>
          <cell r="O772" t="str">
            <v>○</v>
          </cell>
          <cell r="Q772" t="str">
            <v>○</v>
          </cell>
          <cell r="R772">
            <v>45211</v>
          </cell>
          <cell r="T772" t="str">
            <v>〇</v>
          </cell>
          <cell r="U772" t="str">
            <v>○</v>
          </cell>
          <cell r="W772" t="str">
            <v>×</v>
          </cell>
        </row>
        <row r="773">
          <cell r="E773">
            <v>32102</v>
          </cell>
          <cell r="F773" t="str">
            <v>○</v>
          </cell>
          <cell r="G773" t="str">
            <v>○</v>
          </cell>
          <cell r="H773" t="str">
            <v>○</v>
          </cell>
          <cell r="I773" t="str">
            <v>○</v>
          </cell>
          <cell r="J773" t="str">
            <v>継続協議である職務加算割合の引き上げ交渉を7月28日に行ったから</v>
          </cell>
          <cell r="K773" t="str">
            <v>○</v>
          </cell>
          <cell r="L773" t="str">
            <v>③第２次闘争で初めて提出</v>
          </cell>
          <cell r="M773">
            <v>45198</v>
          </cell>
          <cell r="N773" t="str">
            <v>×</v>
          </cell>
          <cell r="O773" t="str">
            <v>○</v>
          </cell>
          <cell r="Q773" t="str">
            <v>○</v>
          </cell>
          <cell r="R773">
            <v>45225</v>
          </cell>
          <cell r="T773" t="str">
            <v>〇</v>
          </cell>
          <cell r="U773" t="str">
            <v>○</v>
          </cell>
          <cell r="W773" t="str">
            <v>×</v>
          </cell>
        </row>
        <row r="774">
          <cell r="E774">
            <v>32131</v>
          </cell>
          <cell r="F774" t="str">
            <v>×</v>
          </cell>
          <cell r="G774" t="str">
            <v>×</v>
          </cell>
          <cell r="H774" t="str">
            <v>○</v>
          </cell>
          <cell r="I774" t="str">
            <v>○</v>
          </cell>
          <cell r="K774" t="str">
            <v>○</v>
          </cell>
          <cell r="L774" t="str">
            <v>④その他の闘争で課題を盛り込み提出</v>
          </cell>
          <cell r="M774">
            <v>45202</v>
          </cell>
          <cell r="N774" t="str">
            <v>○</v>
          </cell>
          <cell r="O774" t="str">
            <v>○</v>
          </cell>
          <cell r="Q774" t="str">
            <v>○</v>
          </cell>
          <cell r="R774">
            <v>45210</v>
          </cell>
          <cell r="T774" t="str">
            <v>〇</v>
          </cell>
          <cell r="U774" t="str">
            <v>×</v>
          </cell>
          <cell r="V774" t="str">
            <v>組合側から求めていない</v>
          </cell>
          <cell r="W774" t="str">
            <v>×</v>
          </cell>
        </row>
        <row r="775">
          <cell r="E775">
            <v>32161</v>
          </cell>
          <cell r="F775" t="str">
            <v>○</v>
          </cell>
          <cell r="G775" t="str">
            <v>×</v>
          </cell>
          <cell r="H775" t="str">
            <v>○</v>
          </cell>
          <cell r="I775" t="str">
            <v>○</v>
          </cell>
          <cell r="K775" t="str">
            <v>○</v>
          </cell>
          <cell r="L775" t="str">
            <v>②第１次闘争で提出済の要求書に、第２次闘争で要求書を提出</v>
          </cell>
          <cell r="M775">
            <v>45202</v>
          </cell>
          <cell r="N775" t="str">
            <v>×</v>
          </cell>
          <cell r="O775" t="str">
            <v>×</v>
          </cell>
          <cell r="Q775" t="str">
            <v>○</v>
          </cell>
          <cell r="R775" t="str">
            <v>調整中</v>
          </cell>
          <cell r="T775" t="str">
            <v>〇</v>
          </cell>
          <cell r="U775" t="str">
            <v>交渉未実施</v>
          </cell>
          <cell r="W775" t="str">
            <v>○</v>
          </cell>
        </row>
        <row r="776">
          <cell r="E776">
            <v>32170</v>
          </cell>
          <cell r="F776" t="str">
            <v>×</v>
          </cell>
          <cell r="G776" t="str">
            <v>×</v>
          </cell>
          <cell r="H776" t="str">
            <v>○</v>
          </cell>
          <cell r="I776" t="str">
            <v>×</v>
          </cell>
          <cell r="J776" t="str">
            <v>例年通り対応しました</v>
          </cell>
          <cell r="K776" t="str">
            <v>×</v>
          </cell>
        </row>
        <row r="777">
          <cell r="E777">
            <v>32196</v>
          </cell>
          <cell r="F777" t="str">
            <v>×</v>
          </cell>
          <cell r="G777" t="str">
            <v>×</v>
          </cell>
          <cell r="H777" t="str">
            <v>○</v>
          </cell>
          <cell r="I777" t="str">
            <v>○</v>
          </cell>
          <cell r="J777" t="str">
            <v>6/14提出の「人員確保等に関する独自要求書」（7/3交渉）において欠員補充などの要求を行っている。</v>
          </cell>
          <cell r="K777" t="str">
            <v>○</v>
          </cell>
          <cell r="L777" t="str">
            <v>③第２次闘争で初めて提出</v>
          </cell>
          <cell r="M777">
            <v>45191</v>
          </cell>
          <cell r="N777" t="str">
            <v>×</v>
          </cell>
          <cell r="O777" t="str">
            <v>×</v>
          </cell>
          <cell r="Q777" t="str">
            <v>○</v>
          </cell>
          <cell r="R777">
            <v>45219</v>
          </cell>
          <cell r="T777" t="str">
            <v>〇</v>
          </cell>
          <cell r="U777" t="str">
            <v>○</v>
          </cell>
          <cell r="W777" t="str">
            <v>×</v>
          </cell>
        </row>
        <row r="778">
          <cell r="E778">
            <v>33002</v>
          </cell>
          <cell r="F778" t="str">
            <v>×</v>
          </cell>
          <cell r="G778" t="str">
            <v>○</v>
          </cell>
          <cell r="H778" t="str">
            <v>×</v>
          </cell>
          <cell r="J778" t="str">
            <v>別日程で交渉を行ったため</v>
          </cell>
          <cell r="K778" t="str">
            <v>○</v>
          </cell>
          <cell r="L778" t="str">
            <v>③第２次闘争で初めて提出</v>
          </cell>
          <cell r="M778">
            <v>45216</v>
          </cell>
          <cell r="N778" t="str">
            <v>×</v>
          </cell>
          <cell r="O778" t="str">
            <v>○</v>
          </cell>
          <cell r="Q778" t="str">
            <v>○</v>
          </cell>
          <cell r="R778" t="str">
            <v>10月24日
、11月8日</v>
          </cell>
          <cell r="T778" t="str">
            <v>〇</v>
          </cell>
          <cell r="U778" t="str">
            <v>○</v>
          </cell>
          <cell r="W778" t="str">
            <v>×</v>
          </cell>
        </row>
        <row r="779">
          <cell r="E779">
            <v>33004</v>
          </cell>
          <cell r="F779" t="str">
            <v>○</v>
          </cell>
          <cell r="G779" t="str">
            <v>×</v>
          </cell>
          <cell r="H779" t="str">
            <v>○</v>
          </cell>
          <cell r="I779" t="str">
            <v>○</v>
          </cell>
          <cell r="K779" t="str">
            <v>○</v>
          </cell>
          <cell r="L779" t="str">
            <v>②第１次闘争で提出済の要求書に、第２次闘争で要求書を提出</v>
          </cell>
          <cell r="M779" t="str">
            <v>2月28日、9月22日</v>
          </cell>
          <cell r="N779" t="str">
            <v>○</v>
          </cell>
          <cell r="O779" t="str">
            <v>○</v>
          </cell>
          <cell r="Q779" t="str">
            <v>○</v>
          </cell>
          <cell r="R779">
            <v>45222</v>
          </cell>
          <cell r="T779" t="str">
            <v>〇</v>
          </cell>
          <cell r="U779" t="str">
            <v>○</v>
          </cell>
          <cell r="W779" t="str">
            <v>○
時間外集会
機関紙・ビラ配布</v>
          </cell>
        </row>
        <row r="780">
          <cell r="E780">
            <v>33006</v>
          </cell>
          <cell r="F780" t="str">
            <v>×</v>
          </cell>
          <cell r="G780" t="str">
            <v>×</v>
          </cell>
          <cell r="H780" t="str">
            <v>×</v>
          </cell>
          <cell r="J780" t="str">
            <v>現業公企評議会がないため（該当職員がいないため）</v>
          </cell>
          <cell r="K780" t="str">
            <v>×</v>
          </cell>
        </row>
        <row r="781">
          <cell r="E781">
            <v>33008</v>
          </cell>
          <cell r="F781" t="str">
            <v>○</v>
          </cell>
          <cell r="G781" t="str">
            <v>○</v>
          </cell>
          <cell r="H781" t="str">
            <v>○</v>
          </cell>
          <cell r="I781" t="str">
            <v>○</v>
          </cell>
          <cell r="K781" t="str">
            <v>○</v>
          </cell>
          <cell r="L781" t="str">
            <v>②第１次闘争で提出済の要求書に、第２次闘争で要求書を提出</v>
          </cell>
          <cell r="M781">
            <v>45210</v>
          </cell>
          <cell r="N781" t="str">
            <v>○</v>
          </cell>
          <cell r="O781" t="str">
            <v>○</v>
          </cell>
          <cell r="Q781" t="str">
            <v>○</v>
          </cell>
          <cell r="R781">
            <v>45246</v>
          </cell>
          <cell r="T781" t="str">
            <v>〇</v>
          </cell>
          <cell r="U781" t="str">
            <v>○</v>
          </cell>
          <cell r="W781" t="str">
            <v>○
時間外集会</v>
          </cell>
        </row>
        <row r="782">
          <cell r="E782">
            <v>33029</v>
          </cell>
          <cell r="F782" t="str">
            <v>○</v>
          </cell>
          <cell r="G782" t="str">
            <v>×</v>
          </cell>
          <cell r="H782" t="str">
            <v>×</v>
          </cell>
          <cell r="J782" t="str">
            <v>確定期にまとめて交渉を行うため</v>
          </cell>
          <cell r="K782" t="str">
            <v>○</v>
          </cell>
          <cell r="L782" t="str">
            <v>③第２次闘争で初めて提出</v>
          </cell>
          <cell r="M782">
            <v>45219</v>
          </cell>
          <cell r="N782" t="str">
            <v>○</v>
          </cell>
          <cell r="O782" t="str">
            <v>○</v>
          </cell>
          <cell r="Q782" t="str">
            <v>○</v>
          </cell>
          <cell r="R782" t="str">
            <v>11月下旬</v>
          </cell>
          <cell r="T782" t="str">
            <v>〇</v>
          </cell>
          <cell r="U782" t="str">
            <v>交渉未実施</v>
          </cell>
          <cell r="W782" t="str">
            <v>×</v>
          </cell>
        </row>
        <row r="783">
          <cell r="E783">
            <v>33046</v>
          </cell>
          <cell r="F783" t="str">
            <v>○</v>
          </cell>
          <cell r="G783" t="str">
            <v>×</v>
          </cell>
          <cell r="H783" t="str">
            <v>×</v>
          </cell>
          <cell r="J783" t="str">
            <v>確定時期の一本に絞っているため</v>
          </cell>
          <cell r="K783" t="str">
            <v>○</v>
          </cell>
          <cell r="L783" t="str">
            <v>④その他の闘争で課題を盛り込み提出</v>
          </cell>
          <cell r="M783">
            <v>45217</v>
          </cell>
          <cell r="N783" t="str">
            <v>○</v>
          </cell>
          <cell r="O783" t="str">
            <v>○</v>
          </cell>
          <cell r="Q783" t="str">
            <v>○</v>
          </cell>
          <cell r="R783" t="str">
            <v>11月28</v>
          </cell>
          <cell r="T783" t="str">
            <v>〇</v>
          </cell>
          <cell r="U783" t="str">
            <v>○</v>
          </cell>
          <cell r="W783" t="str">
            <v xml:space="preserve">○
時間外集会
</v>
          </cell>
        </row>
        <row r="784">
          <cell r="E784">
            <v>33049</v>
          </cell>
          <cell r="F784" t="str">
            <v>○</v>
          </cell>
          <cell r="G784" t="str">
            <v>○</v>
          </cell>
          <cell r="H784" t="str">
            <v>×</v>
          </cell>
          <cell r="J784" t="str">
            <v>日程をずらして提出</v>
          </cell>
          <cell r="K784" t="str">
            <v>○</v>
          </cell>
          <cell r="L784" t="str">
            <v>②第１次闘争で提出済の要求書に、第２次闘争で要求書を提出</v>
          </cell>
          <cell r="M784">
            <v>45229</v>
          </cell>
          <cell r="N784" t="str">
            <v>○</v>
          </cell>
          <cell r="O784" t="str">
            <v>○</v>
          </cell>
          <cell r="Q784" t="str">
            <v>○</v>
          </cell>
          <cell r="R784" t="str">
            <v>１１月２１日予定</v>
          </cell>
          <cell r="T784" t="str">
            <v>〇</v>
          </cell>
          <cell r="U784" t="str">
            <v>×</v>
          </cell>
          <cell r="V784" t="str">
            <v>組合側から求めていない</v>
          </cell>
          <cell r="W784" t="str">
            <v>×</v>
          </cell>
        </row>
        <row r="785">
          <cell r="E785">
            <v>33052</v>
          </cell>
          <cell r="F785" t="str">
            <v>×</v>
          </cell>
          <cell r="G785" t="str">
            <v>×</v>
          </cell>
          <cell r="H785" t="str">
            <v>×</v>
          </cell>
          <cell r="J785" t="str">
            <v>現業職員の組合加入率が低く、組合への勧誘を優先している</v>
          </cell>
          <cell r="K785" t="str">
            <v>○</v>
          </cell>
          <cell r="L785" t="str">
            <v>③第２次闘争で初めて提出</v>
          </cell>
          <cell r="M785">
            <v>45231</v>
          </cell>
          <cell r="N785" t="str">
            <v>○</v>
          </cell>
          <cell r="O785" t="str">
            <v>×</v>
          </cell>
          <cell r="Q785" t="str">
            <v>○</v>
          </cell>
          <cell r="R785">
            <v>45244</v>
          </cell>
          <cell r="T785" t="str">
            <v>〇</v>
          </cell>
          <cell r="U785" t="str">
            <v>×</v>
          </cell>
          <cell r="V785" t="str">
            <v>簡易な交渉としたため</v>
          </cell>
          <cell r="W785" t="str">
            <v>×</v>
          </cell>
        </row>
        <row r="786">
          <cell r="E786">
            <v>33053</v>
          </cell>
          <cell r="F786" t="str">
            <v>×</v>
          </cell>
          <cell r="G786" t="str">
            <v>×</v>
          </cell>
          <cell r="H786" t="str">
            <v>×</v>
          </cell>
          <cell r="J786" t="str">
            <v>11月の独自交渉の際に併せて取り組む予定のため</v>
          </cell>
          <cell r="K786" t="str">
            <v>×</v>
          </cell>
        </row>
        <row r="787">
          <cell r="E787">
            <v>33057</v>
          </cell>
          <cell r="F787" t="str">
            <v>×</v>
          </cell>
          <cell r="G787" t="str">
            <v>×</v>
          </cell>
          <cell r="H787" t="str">
            <v>×</v>
          </cell>
          <cell r="J787" t="str">
            <v>単組未回答</v>
          </cell>
          <cell r="K787" t="str">
            <v>×</v>
          </cell>
        </row>
        <row r="788">
          <cell r="E788">
            <v>33064</v>
          </cell>
          <cell r="G788" t="str">
            <v>×</v>
          </cell>
          <cell r="H788" t="str">
            <v>×</v>
          </cell>
          <cell r="I788" t="str">
            <v>×</v>
          </cell>
          <cell r="K788" t="str">
            <v>社協労組なので</v>
          </cell>
          <cell r="L788" t="str">
            <v>×</v>
          </cell>
        </row>
        <row r="789">
          <cell r="E789">
            <v>33073</v>
          </cell>
          <cell r="F789" t="str">
            <v>×</v>
          </cell>
          <cell r="G789" t="str">
            <v>×</v>
          </cell>
          <cell r="H789" t="str">
            <v>×</v>
          </cell>
          <cell r="J789" t="str">
            <v>単組内に現業評議会、公営企業評議会がないため</v>
          </cell>
          <cell r="K789" t="str">
            <v>×</v>
          </cell>
        </row>
        <row r="790">
          <cell r="E790">
            <v>33095</v>
          </cell>
          <cell r="F790" t="str">
            <v>×</v>
          </cell>
          <cell r="G790" t="str">
            <v>×</v>
          </cell>
          <cell r="H790" t="str">
            <v>×</v>
          </cell>
          <cell r="J790" t="str">
            <v>例年この時期には行っていない</v>
          </cell>
          <cell r="K790" t="str">
            <v>○</v>
          </cell>
          <cell r="L790" t="str">
            <v>③第２次闘争で初めて提出</v>
          </cell>
          <cell r="M790">
            <v>45217</v>
          </cell>
          <cell r="N790" t="str">
            <v>×</v>
          </cell>
          <cell r="O790" t="str">
            <v>○</v>
          </cell>
          <cell r="Q790" t="str">
            <v>○</v>
          </cell>
          <cell r="R790">
            <v>45239</v>
          </cell>
          <cell r="T790" t="str">
            <v>〇</v>
          </cell>
          <cell r="U790" t="str">
            <v>×</v>
          </cell>
          <cell r="V790" t="str">
            <v>組合側から求めていない</v>
          </cell>
          <cell r="W790" t="str">
            <v>×</v>
          </cell>
        </row>
        <row r="791">
          <cell r="E791">
            <v>33099</v>
          </cell>
          <cell r="F791" t="str">
            <v>×</v>
          </cell>
          <cell r="G791" t="str">
            <v>×</v>
          </cell>
          <cell r="H791" t="str">
            <v>×</v>
          </cell>
          <cell r="J791" t="str">
            <v>例年実施していないため</v>
          </cell>
          <cell r="K791" t="str">
            <v>×</v>
          </cell>
        </row>
        <row r="792">
          <cell r="E792">
            <v>33109</v>
          </cell>
          <cell r="F792" t="str">
            <v>×</v>
          </cell>
          <cell r="G792" t="str">
            <v>×</v>
          </cell>
          <cell r="H792" t="str">
            <v>○</v>
          </cell>
          <cell r="I792" t="str">
            <v>○</v>
          </cell>
          <cell r="K792" t="str">
            <v>○</v>
          </cell>
          <cell r="L792" t="str">
            <v>①第１次闘争で提出済（交渉を継続）</v>
          </cell>
          <cell r="M792" t="str">
            <v>1次5月　2次11月</v>
          </cell>
          <cell r="N792" t="str">
            <v>○</v>
          </cell>
          <cell r="O792" t="str">
            <v>×</v>
          </cell>
          <cell r="Q792" t="str">
            <v>○</v>
          </cell>
          <cell r="S792" t="str">
            <v>11月中頃継続協議②議案の日程調整を提出予定12月上旬に協議する</v>
          </cell>
          <cell r="T792" t="str">
            <v>〇</v>
          </cell>
          <cell r="U792" t="str">
            <v>交渉未実施</v>
          </cell>
          <cell r="W792" t="str">
            <v>×</v>
          </cell>
        </row>
        <row r="793">
          <cell r="E793">
            <v>34001</v>
          </cell>
          <cell r="F793" t="str">
            <v>×</v>
          </cell>
          <cell r="G793" t="str">
            <v>○</v>
          </cell>
          <cell r="H793" t="str">
            <v>○</v>
          </cell>
          <cell r="I793" t="str">
            <v>○</v>
          </cell>
          <cell r="J793" t="str">
            <v>県職連合の通年闘争の中で取り組むため。</v>
          </cell>
          <cell r="K793" t="str">
            <v>○</v>
          </cell>
          <cell r="L793" t="str">
            <v>④その他の闘争で課題を盛り込み提出</v>
          </cell>
          <cell r="M793">
            <v>45230</v>
          </cell>
          <cell r="N793" t="str">
            <v>○</v>
          </cell>
          <cell r="O793" t="str">
            <v>○</v>
          </cell>
          <cell r="Q793" t="str">
            <v>○</v>
          </cell>
          <cell r="R793" t="str">
            <v>11月13日、11月22日</v>
          </cell>
          <cell r="T793" t="str">
            <v>〇</v>
          </cell>
          <cell r="U793" t="str">
            <v>×</v>
          </cell>
          <cell r="V793" t="str">
            <v>県職連合の取り組みに連動し、労使の信頼関係のもと履行されるため書面化は行っていない。</v>
          </cell>
          <cell r="W793" t="str">
            <v>○</v>
          </cell>
        </row>
        <row r="794">
          <cell r="E794">
            <v>34003</v>
          </cell>
          <cell r="F794" t="str">
            <v>○</v>
          </cell>
          <cell r="G794" t="str">
            <v>○</v>
          </cell>
          <cell r="H794" t="str">
            <v>○</v>
          </cell>
          <cell r="I794" t="str">
            <v>○</v>
          </cell>
          <cell r="K794" t="str">
            <v>○</v>
          </cell>
          <cell r="L794" t="str">
            <v>②第１次闘争で提出済の要求書に、第２次闘争で要求書を提出</v>
          </cell>
          <cell r="M794">
            <v>45209</v>
          </cell>
          <cell r="N794" t="str">
            <v>○</v>
          </cell>
          <cell r="O794" t="str">
            <v>○</v>
          </cell>
          <cell r="Q794" t="str">
            <v>○</v>
          </cell>
          <cell r="R794">
            <v>45245</v>
          </cell>
          <cell r="T794" t="str">
            <v>〇</v>
          </cell>
          <cell r="U794" t="str">
            <v>○</v>
          </cell>
          <cell r="W794" t="str">
            <v>×</v>
          </cell>
        </row>
        <row r="795">
          <cell r="E795">
            <v>34004</v>
          </cell>
          <cell r="F795" t="str">
            <v>○</v>
          </cell>
          <cell r="G795" t="str">
            <v>×</v>
          </cell>
          <cell r="H795" t="str">
            <v>○</v>
          </cell>
          <cell r="I795" t="str">
            <v>○</v>
          </cell>
          <cell r="K795" t="str">
            <v>○</v>
          </cell>
          <cell r="L795" t="str">
            <v>④その他の闘争で課題を盛り込み提出</v>
          </cell>
          <cell r="M795" t="str">
            <v>（部会ごとに提出）幼稚園8月22日、保育所7月27日、学校給食9月11日、保育所給食8月25日</v>
          </cell>
          <cell r="N795" t="str">
            <v>×</v>
          </cell>
          <cell r="O795" t="str">
            <v>○</v>
          </cell>
          <cell r="Q795" t="str">
            <v>○</v>
          </cell>
          <cell r="R795" t="str">
            <v>（部会ごとに実施）幼稚園11月16日、保育所9月29日、学校給食10月27日、保育所給食10月13日</v>
          </cell>
          <cell r="T795" t="str">
            <v>〇</v>
          </cell>
          <cell r="U795" t="str">
            <v>×</v>
          </cell>
          <cell r="V795" t="str">
            <v>組合側から求めていない</v>
          </cell>
          <cell r="W795" t="str">
            <v>○</v>
          </cell>
        </row>
        <row r="796">
          <cell r="E796">
            <v>34005</v>
          </cell>
          <cell r="F796" t="str">
            <v>○</v>
          </cell>
          <cell r="G796" t="str">
            <v>×</v>
          </cell>
          <cell r="H796" t="str">
            <v>○</v>
          </cell>
          <cell r="I796" t="str">
            <v>○</v>
          </cell>
          <cell r="K796" t="str">
            <v>○</v>
          </cell>
          <cell r="L796" t="str">
            <v>②第１次闘争で提出済の要求書に、第２次闘争で要求書を提出</v>
          </cell>
          <cell r="M796" t="str">
            <v>６月30日、10月3日</v>
          </cell>
          <cell r="N796" t="str">
            <v>○</v>
          </cell>
          <cell r="O796" t="str">
            <v>○</v>
          </cell>
          <cell r="Q796" t="str">
            <v>○</v>
          </cell>
          <cell r="R796">
            <v>45217</v>
          </cell>
          <cell r="T796" t="str">
            <v>〇</v>
          </cell>
          <cell r="U796" t="str">
            <v>○</v>
          </cell>
          <cell r="W796" t="str">
            <v>○</v>
          </cell>
        </row>
        <row r="797">
          <cell r="E797">
            <v>34006</v>
          </cell>
          <cell r="F797" t="str">
            <v>○</v>
          </cell>
          <cell r="G797" t="str">
            <v>○</v>
          </cell>
          <cell r="H797" t="str">
            <v>○</v>
          </cell>
          <cell r="I797" t="str">
            <v>○</v>
          </cell>
          <cell r="K797" t="str">
            <v>○</v>
          </cell>
          <cell r="L797" t="str">
            <v>②第１次闘争で提出済の要求書に、第２次闘争で要求書を提出</v>
          </cell>
          <cell r="M797">
            <v>45212</v>
          </cell>
          <cell r="N797" t="str">
            <v>○</v>
          </cell>
          <cell r="O797" t="str">
            <v>○</v>
          </cell>
          <cell r="Q797" t="str">
            <v>○</v>
          </cell>
          <cell r="R797">
            <v>45222</v>
          </cell>
          <cell r="T797" t="str">
            <v>〇</v>
          </cell>
          <cell r="U797" t="str">
            <v>○</v>
          </cell>
          <cell r="W797" t="str">
            <v>○</v>
          </cell>
        </row>
        <row r="798">
          <cell r="E798">
            <v>34007</v>
          </cell>
          <cell r="F798" t="str">
            <v>○</v>
          </cell>
          <cell r="G798" t="str">
            <v>×</v>
          </cell>
          <cell r="H798" t="str">
            <v>○</v>
          </cell>
          <cell r="I798" t="str">
            <v>○</v>
          </cell>
          <cell r="K798" t="str">
            <v>○</v>
          </cell>
          <cell r="L798" t="str">
            <v>①第１次闘争で提出済（交渉を継続）</v>
          </cell>
          <cell r="M798">
            <v>45083</v>
          </cell>
          <cell r="N798" t="str">
            <v>○</v>
          </cell>
          <cell r="O798" t="str">
            <v>○</v>
          </cell>
          <cell r="Q798" t="str">
            <v>○</v>
          </cell>
          <cell r="R798">
            <v>45218</v>
          </cell>
          <cell r="T798" t="str">
            <v>〇</v>
          </cell>
          <cell r="U798" t="str">
            <v>×</v>
          </cell>
          <cell r="V798" t="str">
            <v>組合側から求めていない</v>
          </cell>
          <cell r="W798" t="str">
            <v>○</v>
          </cell>
        </row>
        <row r="799">
          <cell r="E799">
            <v>34008</v>
          </cell>
          <cell r="F799" t="str">
            <v>○</v>
          </cell>
          <cell r="G799" t="str">
            <v>×</v>
          </cell>
          <cell r="H799" t="str">
            <v>○</v>
          </cell>
          <cell r="I799" t="str">
            <v>○</v>
          </cell>
          <cell r="K799" t="str">
            <v>○</v>
          </cell>
          <cell r="L799" t="str">
            <v>②第１次闘争で提出済の要求書に、第２次闘争で要求書を提出</v>
          </cell>
          <cell r="M799">
            <v>45209</v>
          </cell>
          <cell r="N799" t="str">
            <v>○</v>
          </cell>
          <cell r="O799" t="str">
            <v>○</v>
          </cell>
          <cell r="Q799" t="str">
            <v>○</v>
          </cell>
          <cell r="R799">
            <v>45218</v>
          </cell>
          <cell r="T799" t="str">
            <v>〇</v>
          </cell>
          <cell r="U799" t="str">
            <v>○</v>
          </cell>
          <cell r="W799" t="str">
            <v>×</v>
          </cell>
        </row>
        <row r="800">
          <cell r="E800">
            <v>34011</v>
          </cell>
          <cell r="F800" t="str">
            <v>○</v>
          </cell>
          <cell r="G800" t="str">
            <v>×</v>
          </cell>
          <cell r="H800" t="str">
            <v>○</v>
          </cell>
          <cell r="I800" t="str">
            <v>○</v>
          </cell>
          <cell r="K800" t="str">
            <v>○</v>
          </cell>
          <cell r="L800" t="str">
            <v>①第１次闘争で提出済（交渉を継続）</v>
          </cell>
          <cell r="M800">
            <v>45068</v>
          </cell>
          <cell r="N800" t="str">
            <v>○</v>
          </cell>
          <cell r="O800" t="str">
            <v>○</v>
          </cell>
          <cell r="Q800" t="str">
            <v>○</v>
          </cell>
          <cell r="R800">
            <v>45218</v>
          </cell>
          <cell r="T800" t="str">
            <v>〇</v>
          </cell>
          <cell r="U800" t="str">
            <v>○</v>
          </cell>
          <cell r="W800" t="str">
            <v>○</v>
          </cell>
        </row>
        <row r="801">
          <cell r="E801">
            <v>34012</v>
          </cell>
          <cell r="F801" t="str">
            <v>○</v>
          </cell>
          <cell r="G801" t="str">
            <v>×</v>
          </cell>
          <cell r="H801" t="str">
            <v>○</v>
          </cell>
          <cell r="I801" t="str">
            <v>×</v>
          </cell>
          <cell r="J801" t="str">
            <v>確定と合わせて交渉する予定であったため</v>
          </cell>
          <cell r="K801" t="str">
            <v>○</v>
          </cell>
          <cell r="L801" t="str">
            <v>①第１次闘争で提出済（交渉を継続）</v>
          </cell>
          <cell r="M801" t="str">
            <v>なし</v>
          </cell>
          <cell r="N801" t="str">
            <v>○</v>
          </cell>
          <cell r="O801" t="str">
            <v>○</v>
          </cell>
          <cell r="Q801" t="str">
            <v>○</v>
          </cell>
          <cell r="R801" t="str">
            <v>　未定</v>
          </cell>
          <cell r="T801" t="str">
            <v>〇</v>
          </cell>
          <cell r="U801" t="str">
            <v>交渉未実施</v>
          </cell>
          <cell r="W801" t="str">
            <v>○</v>
          </cell>
        </row>
        <row r="802">
          <cell r="E802">
            <v>34013</v>
          </cell>
          <cell r="F802" t="str">
            <v>○</v>
          </cell>
          <cell r="G802" t="str">
            <v>×</v>
          </cell>
          <cell r="H802" t="str">
            <v>○</v>
          </cell>
          <cell r="I802" t="str">
            <v>×</v>
          </cell>
          <cell r="J802" t="str">
            <v>単組内での意見の集約、また当局と日程調整ができなかったため</v>
          </cell>
          <cell r="K802" t="str">
            <v>×</v>
          </cell>
        </row>
        <row r="803">
          <cell r="E803">
            <v>34024</v>
          </cell>
          <cell r="F803" t="str">
            <v>○</v>
          </cell>
          <cell r="G803" t="str">
            <v>×</v>
          </cell>
          <cell r="H803" t="str">
            <v>○</v>
          </cell>
          <cell r="I803" t="str">
            <v>○</v>
          </cell>
          <cell r="K803" t="str">
            <v>○</v>
          </cell>
          <cell r="L803" t="str">
            <v>①第１次闘争で提出済（交渉を継続）</v>
          </cell>
          <cell r="M803">
            <v>45083</v>
          </cell>
          <cell r="N803" t="str">
            <v>×</v>
          </cell>
          <cell r="O803" t="str">
            <v>○</v>
          </cell>
          <cell r="Q803" t="str">
            <v>○</v>
          </cell>
          <cell r="S803" t="str">
            <v>これから交渉を行う予定</v>
          </cell>
          <cell r="T803" t="str">
            <v>〇</v>
          </cell>
          <cell r="U803" t="str">
            <v>○</v>
          </cell>
          <cell r="W803" t="str">
            <v>○</v>
          </cell>
        </row>
        <row r="804">
          <cell r="E804">
            <v>34035</v>
          </cell>
          <cell r="F804" t="str">
            <v>○</v>
          </cell>
          <cell r="G804" t="str">
            <v>×</v>
          </cell>
          <cell r="H804" t="str">
            <v>○</v>
          </cell>
          <cell r="I804" t="str">
            <v>○</v>
          </cell>
          <cell r="K804" t="str">
            <v>×</v>
          </cell>
        </row>
        <row r="805">
          <cell r="E805">
            <v>34038</v>
          </cell>
          <cell r="F805" t="str">
            <v>○</v>
          </cell>
          <cell r="G805" t="str">
            <v>○</v>
          </cell>
          <cell r="H805" t="str">
            <v>○</v>
          </cell>
          <cell r="I805" t="str">
            <v>×</v>
          </cell>
          <cell r="J805" t="str">
            <v>春闘期、確定期闘争に併せて交渉している。</v>
          </cell>
          <cell r="K805" t="str">
            <v>○</v>
          </cell>
          <cell r="L805" t="str">
            <v>②第１次闘争で提出済の要求書に、第２次闘争で要求書を提出</v>
          </cell>
          <cell r="M805">
            <v>45218</v>
          </cell>
          <cell r="N805" t="str">
            <v>○</v>
          </cell>
          <cell r="O805" t="str">
            <v>○</v>
          </cell>
          <cell r="Q805" t="str">
            <v>○</v>
          </cell>
          <cell r="S805" t="str">
            <v>春闘期、確定期闘争に併せて交渉を実施している。</v>
          </cell>
          <cell r="T805" t="str">
            <v>〇</v>
          </cell>
          <cell r="U805" t="str">
            <v>○</v>
          </cell>
          <cell r="W805" t="str">
            <v>×</v>
          </cell>
        </row>
        <row r="806">
          <cell r="E806">
            <v>34055</v>
          </cell>
          <cell r="F806" t="str">
            <v>○</v>
          </cell>
          <cell r="G806" t="str">
            <v>×</v>
          </cell>
          <cell r="H806" t="str">
            <v>○</v>
          </cell>
          <cell r="I806" t="str">
            <v>○</v>
          </cell>
          <cell r="K806" t="str">
            <v>○</v>
          </cell>
          <cell r="L806" t="str">
            <v>①第１次闘争で提出済（交渉を継続）</v>
          </cell>
          <cell r="M806">
            <v>45085</v>
          </cell>
          <cell r="N806" t="str">
            <v>○</v>
          </cell>
          <cell r="O806" t="str">
            <v>○</v>
          </cell>
          <cell r="Q806" t="str">
            <v>×</v>
          </cell>
          <cell r="S806" t="str">
            <v>2024以降の現業職凍結の提示を受けたことによる</v>
          </cell>
          <cell r="T806" t="str">
            <v>〇</v>
          </cell>
          <cell r="U806" t="str">
            <v>○</v>
          </cell>
          <cell r="W806" t="str">
            <v>×</v>
          </cell>
        </row>
        <row r="807">
          <cell r="E807">
            <v>34065</v>
          </cell>
          <cell r="F807" t="str">
            <v>×</v>
          </cell>
          <cell r="G807" t="str">
            <v>×</v>
          </cell>
          <cell r="H807" t="str">
            <v>○</v>
          </cell>
          <cell r="I807" t="str">
            <v>○</v>
          </cell>
          <cell r="K807" t="str">
            <v>○</v>
          </cell>
          <cell r="L807" t="str">
            <v>②第１次闘争で提出済の要求書に、第２次闘争で要求書を提出</v>
          </cell>
          <cell r="M807">
            <v>45218</v>
          </cell>
          <cell r="N807" t="str">
            <v>○</v>
          </cell>
          <cell r="O807" t="str">
            <v>○</v>
          </cell>
          <cell r="Q807" t="str">
            <v>○</v>
          </cell>
          <cell r="R807">
            <v>45251</v>
          </cell>
          <cell r="T807" t="str">
            <v>×</v>
          </cell>
          <cell r="U807" t="str">
            <v>×</v>
          </cell>
          <cell r="V807" t="str">
            <v>組合側から求めていない</v>
          </cell>
          <cell r="W807" t="str">
            <v>×</v>
          </cell>
        </row>
        <row r="808">
          <cell r="E808">
            <v>34099</v>
          </cell>
          <cell r="F808" t="str">
            <v>○</v>
          </cell>
          <cell r="G808" t="str">
            <v>○</v>
          </cell>
          <cell r="H808" t="str">
            <v>○</v>
          </cell>
          <cell r="I808" t="str">
            <v>○</v>
          </cell>
          <cell r="K808" t="str">
            <v>○</v>
          </cell>
          <cell r="L808" t="str">
            <v>②第１次闘争で提出済の要求書に、第２次闘争で要求書を提出</v>
          </cell>
          <cell r="M808">
            <v>45230</v>
          </cell>
          <cell r="N808" t="str">
            <v>×</v>
          </cell>
          <cell r="O808" t="str">
            <v>○</v>
          </cell>
          <cell r="Q808" t="str">
            <v>○</v>
          </cell>
          <cell r="R808">
            <v>45246</v>
          </cell>
          <cell r="T808" t="str">
            <v>〇</v>
          </cell>
          <cell r="U808" t="str">
            <v>○</v>
          </cell>
          <cell r="W808" t="str">
            <v>○</v>
          </cell>
        </row>
        <row r="809">
          <cell r="E809">
            <v>35003</v>
          </cell>
          <cell r="F809" t="str">
            <v>○</v>
          </cell>
          <cell r="G809" t="str">
            <v>×</v>
          </cell>
          <cell r="H809" t="str">
            <v>○</v>
          </cell>
          <cell r="I809" t="str">
            <v>○</v>
          </cell>
          <cell r="K809" t="str">
            <v>○</v>
          </cell>
          <cell r="L809" t="str">
            <v>③第２次闘争で初めて提出</v>
          </cell>
          <cell r="M809" t="str">
            <v>9月26日</v>
          </cell>
          <cell r="N809" t="str">
            <v>○</v>
          </cell>
          <cell r="O809" t="str">
            <v>○</v>
          </cell>
          <cell r="Q809" t="str">
            <v>○</v>
          </cell>
          <cell r="R809" t="str">
            <v>10月17日</v>
          </cell>
          <cell r="T809" t="str">
            <v>〇</v>
          </cell>
          <cell r="U809" t="str">
            <v>○</v>
          </cell>
          <cell r="W809" t="str">
            <v>×</v>
          </cell>
        </row>
        <row r="810">
          <cell r="E810">
            <v>35005</v>
          </cell>
          <cell r="F810" t="str">
            <v>○</v>
          </cell>
          <cell r="G810" t="str">
            <v>×</v>
          </cell>
          <cell r="H810" t="str">
            <v>○</v>
          </cell>
          <cell r="I810" t="str">
            <v>○</v>
          </cell>
          <cell r="K810" t="str">
            <v>○</v>
          </cell>
          <cell r="L810" t="str">
            <v>③第２次闘争で初めて提出</v>
          </cell>
          <cell r="M810" t="str">
            <v>９月２５日</v>
          </cell>
          <cell r="N810" t="str">
            <v>○</v>
          </cell>
          <cell r="O810" t="str">
            <v>○</v>
          </cell>
          <cell r="Q810" t="str">
            <v>○</v>
          </cell>
          <cell r="R810" t="str">
            <v>１０月１７日</v>
          </cell>
          <cell r="T810" t="str">
            <v>〇</v>
          </cell>
          <cell r="U810" t="str">
            <v>○</v>
          </cell>
          <cell r="W810" t="str">
            <v>×</v>
          </cell>
        </row>
        <row r="811">
          <cell r="E811">
            <v>35006</v>
          </cell>
          <cell r="F811" t="str">
            <v>○</v>
          </cell>
          <cell r="G811" t="str">
            <v>○</v>
          </cell>
          <cell r="H811" t="str">
            <v>○</v>
          </cell>
          <cell r="I811" t="str">
            <v>○</v>
          </cell>
          <cell r="K811" t="str">
            <v>○</v>
          </cell>
          <cell r="L811" t="str">
            <v>③第２次闘争で初めて提出</v>
          </cell>
          <cell r="M811" t="str">
            <v>9月25日</v>
          </cell>
          <cell r="N811" t="str">
            <v>○</v>
          </cell>
          <cell r="O811" t="str">
            <v>○</v>
          </cell>
          <cell r="Q811" t="str">
            <v>○</v>
          </cell>
          <cell r="R811" t="str">
            <v>10月18日</v>
          </cell>
          <cell r="T811" t="str">
            <v>〇</v>
          </cell>
          <cell r="U811" t="str">
            <v>○</v>
          </cell>
          <cell r="W811" t="str">
            <v>×</v>
          </cell>
        </row>
        <row r="812">
          <cell r="E812">
            <v>35007</v>
          </cell>
          <cell r="F812" t="str">
            <v>○</v>
          </cell>
          <cell r="G812" t="str">
            <v>○</v>
          </cell>
          <cell r="H812" t="str">
            <v>○</v>
          </cell>
          <cell r="I812" t="str">
            <v>○</v>
          </cell>
          <cell r="K812" t="str">
            <v>○</v>
          </cell>
          <cell r="L812" t="str">
            <v>③第２次闘争で初めて提出</v>
          </cell>
          <cell r="M812" t="str">
            <v>9月25日</v>
          </cell>
          <cell r="N812" t="str">
            <v>○</v>
          </cell>
          <cell r="O812" t="str">
            <v>○</v>
          </cell>
          <cell r="Q812" t="str">
            <v>○</v>
          </cell>
          <cell r="R812" t="str">
            <v>10月19日</v>
          </cell>
          <cell r="T812" t="str">
            <v>〇</v>
          </cell>
          <cell r="U812" t="str">
            <v>○</v>
          </cell>
          <cell r="W812" t="str">
            <v>○</v>
          </cell>
        </row>
        <row r="813">
          <cell r="E813">
            <v>35012</v>
          </cell>
          <cell r="F813" t="str">
            <v>○</v>
          </cell>
          <cell r="G813" t="str">
            <v>×</v>
          </cell>
          <cell r="H813" t="str">
            <v>○</v>
          </cell>
          <cell r="I813" t="str">
            <v>○</v>
          </cell>
          <cell r="K813" t="str">
            <v>○</v>
          </cell>
          <cell r="L813" t="str">
            <v>③第２次闘争で初めて提出</v>
          </cell>
          <cell r="M813" t="str">
            <v>9月25日</v>
          </cell>
          <cell r="N813" t="str">
            <v>○</v>
          </cell>
          <cell r="O813" t="str">
            <v>○</v>
          </cell>
          <cell r="Q813" t="str">
            <v>○</v>
          </cell>
          <cell r="R813" t="str">
            <v>10月11日</v>
          </cell>
          <cell r="T813" t="str">
            <v>〇</v>
          </cell>
          <cell r="U813" t="str">
            <v>○</v>
          </cell>
          <cell r="W813" t="str">
            <v>×</v>
          </cell>
        </row>
        <row r="814">
          <cell r="E814">
            <v>35018</v>
          </cell>
          <cell r="F814" t="str">
            <v>×</v>
          </cell>
          <cell r="G814" t="str">
            <v>×</v>
          </cell>
          <cell r="H814" t="str">
            <v>○</v>
          </cell>
          <cell r="I814" t="str">
            <v>○</v>
          </cell>
          <cell r="K814" t="str">
            <v>○</v>
          </cell>
          <cell r="L814" t="str">
            <v>②第１次闘争で提出済の要求書に、第２次闘争で要求書を提出</v>
          </cell>
          <cell r="M814" t="str">
            <v>9月25日</v>
          </cell>
          <cell r="N814" t="str">
            <v>○</v>
          </cell>
          <cell r="O814" t="str">
            <v>○</v>
          </cell>
          <cell r="Q814" t="str">
            <v>○</v>
          </cell>
          <cell r="R814" t="str">
            <v>10月12日</v>
          </cell>
          <cell r="T814" t="str">
            <v>〇</v>
          </cell>
          <cell r="U814" t="str">
            <v>○</v>
          </cell>
          <cell r="W814" t="str">
            <v>×</v>
          </cell>
        </row>
        <row r="815">
          <cell r="E815">
            <v>35021</v>
          </cell>
          <cell r="F815" t="str">
            <v>○</v>
          </cell>
          <cell r="G815" t="str">
            <v>×</v>
          </cell>
          <cell r="H815" t="str">
            <v>○</v>
          </cell>
          <cell r="I815" t="str">
            <v>○</v>
          </cell>
          <cell r="K815" t="str">
            <v>○</v>
          </cell>
          <cell r="L815" t="str">
            <v>③第２次闘争で初めて提出</v>
          </cell>
          <cell r="M815" t="str">
            <v>９月２５日</v>
          </cell>
          <cell r="N815" t="str">
            <v>×</v>
          </cell>
          <cell r="O815" t="str">
            <v>○</v>
          </cell>
          <cell r="Q815" t="str">
            <v>○</v>
          </cell>
          <cell r="R815" t="str">
            <v>９月２５日</v>
          </cell>
          <cell r="T815" t="str">
            <v>〇</v>
          </cell>
          <cell r="U815" t="str">
            <v>○</v>
          </cell>
          <cell r="W815" t="str">
            <v>×</v>
          </cell>
        </row>
        <row r="816">
          <cell r="E816">
            <v>35027</v>
          </cell>
          <cell r="F816" t="str">
            <v>○</v>
          </cell>
          <cell r="G816" t="str">
            <v>×</v>
          </cell>
          <cell r="H816" t="str">
            <v>○</v>
          </cell>
          <cell r="I816" t="str">
            <v>○</v>
          </cell>
          <cell r="K816" t="str">
            <v>○</v>
          </cell>
          <cell r="L816" t="str">
            <v>③第２次闘争で初めて提出</v>
          </cell>
          <cell r="M816" t="str">
            <v>9月25日</v>
          </cell>
          <cell r="N816" t="str">
            <v>○</v>
          </cell>
          <cell r="O816" t="str">
            <v>○</v>
          </cell>
          <cell r="Q816" t="str">
            <v>○</v>
          </cell>
          <cell r="R816" t="str">
            <v>10月13日</v>
          </cell>
          <cell r="T816" t="str">
            <v>〇</v>
          </cell>
          <cell r="U816" t="str">
            <v>○</v>
          </cell>
          <cell r="W816" t="str">
            <v>×</v>
          </cell>
        </row>
        <row r="817">
          <cell r="E817">
            <v>35029</v>
          </cell>
          <cell r="F817" t="str">
            <v>○</v>
          </cell>
          <cell r="G817" t="str">
            <v>×</v>
          </cell>
          <cell r="H817" t="str">
            <v>○</v>
          </cell>
          <cell r="I817" t="str">
            <v>○</v>
          </cell>
          <cell r="K817" t="str">
            <v>○</v>
          </cell>
          <cell r="L817" t="str">
            <v>③第２次闘争で初めて提出</v>
          </cell>
          <cell r="M817" t="str">
            <v>９月２５日</v>
          </cell>
          <cell r="N817" t="str">
            <v>○</v>
          </cell>
          <cell r="O817" t="str">
            <v>○</v>
          </cell>
          <cell r="Q817" t="str">
            <v>○</v>
          </cell>
          <cell r="R817" t="str">
            <v>１０月１７日</v>
          </cell>
          <cell r="T817" t="str">
            <v>〇</v>
          </cell>
          <cell r="U817" t="str">
            <v>○</v>
          </cell>
          <cell r="W817" t="str">
            <v>○</v>
          </cell>
        </row>
        <row r="818">
          <cell r="E818">
            <v>35033</v>
          </cell>
          <cell r="F818" t="str">
            <v>○</v>
          </cell>
          <cell r="G818" t="str">
            <v>×</v>
          </cell>
          <cell r="H818" t="str">
            <v>○</v>
          </cell>
          <cell r="I818" t="str">
            <v>○</v>
          </cell>
          <cell r="K818" t="str">
            <v>○</v>
          </cell>
          <cell r="L818" t="str">
            <v>③第２次闘争で初めて提出</v>
          </cell>
          <cell r="M818" t="str">
            <v>９月２２日</v>
          </cell>
          <cell r="N818" t="str">
            <v>×</v>
          </cell>
          <cell r="O818" t="str">
            <v>○</v>
          </cell>
          <cell r="Q818" t="str">
            <v>○</v>
          </cell>
          <cell r="R818" t="str">
            <v>１０月１１日</v>
          </cell>
          <cell r="T818" t="str">
            <v>〇</v>
          </cell>
          <cell r="U818" t="str">
            <v>○</v>
          </cell>
          <cell r="W818" t="str">
            <v>×</v>
          </cell>
        </row>
        <row r="819">
          <cell r="E819">
            <v>35036</v>
          </cell>
          <cell r="F819" t="str">
            <v>○</v>
          </cell>
          <cell r="G819" t="str">
            <v>×</v>
          </cell>
          <cell r="H819" t="str">
            <v>○</v>
          </cell>
          <cell r="I819" t="str">
            <v>○</v>
          </cell>
          <cell r="K819" t="str">
            <v>○</v>
          </cell>
          <cell r="L819" t="str">
            <v>③第２次闘争で初めて提出</v>
          </cell>
          <cell r="M819" t="str">
            <v>９月２５日</v>
          </cell>
          <cell r="N819" t="str">
            <v>○</v>
          </cell>
          <cell r="O819" t="str">
            <v>○</v>
          </cell>
          <cell r="Q819" t="str">
            <v>○</v>
          </cell>
          <cell r="R819" t="str">
            <v>１０月１９日</v>
          </cell>
          <cell r="T819" t="str">
            <v>〇</v>
          </cell>
          <cell r="U819" t="str">
            <v>○</v>
          </cell>
          <cell r="W819" t="str">
            <v>×</v>
          </cell>
        </row>
        <row r="820">
          <cell r="E820">
            <v>35037</v>
          </cell>
          <cell r="F820" t="str">
            <v>×</v>
          </cell>
          <cell r="G820" t="str">
            <v>×</v>
          </cell>
          <cell r="H820" t="str">
            <v>○</v>
          </cell>
          <cell r="I820" t="str">
            <v>○</v>
          </cell>
          <cell r="K820" t="str">
            <v>○</v>
          </cell>
          <cell r="L820" t="str">
            <v>③第２次闘争で初めて提出</v>
          </cell>
          <cell r="M820" t="str">
            <v>9月25日</v>
          </cell>
          <cell r="N820" t="str">
            <v>○</v>
          </cell>
          <cell r="O820" t="str">
            <v>○</v>
          </cell>
          <cell r="Q820" t="str">
            <v>○</v>
          </cell>
          <cell r="R820" t="str">
            <v>10月19日</v>
          </cell>
          <cell r="T820" t="str">
            <v>不明</v>
          </cell>
          <cell r="U820" t="str">
            <v>○</v>
          </cell>
          <cell r="W820" t="str">
            <v>○</v>
          </cell>
        </row>
        <row r="821">
          <cell r="E821">
            <v>35042</v>
          </cell>
          <cell r="F821" t="str">
            <v>○</v>
          </cell>
          <cell r="G821" t="str">
            <v>×</v>
          </cell>
          <cell r="H821" t="str">
            <v>○</v>
          </cell>
          <cell r="I821" t="str">
            <v>○</v>
          </cell>
          <cell r="K821" t="str">
            <v>○</v>
          </cell>
          <cell r="L821" t="str">
            <v>③第２次闘争で初めて提出</v>
          </cell>
          <cell r="M821" t="str">
            <v>9月25日</v>
          </cell>
          <cell r="N821" t="str">
            <v>○</v>
          </cell>
          <cell r="O821" t="str">
            <v>○</v>
          </cell>
          <cell r="Q821" t="str">
            <v>○</v>
          </cell>
          <cell r="R821" t="str">
            <v>10月13日</v>
          </cell>
          <cell r="T821" t="str">
            <v>〇</v>
          </cell>
          <cell r="U821" t="str">
            <v>○</v>
          </cell>
          <cell r="W821" t="str">
            <v>×</v>
          </cell>
        </row>
        <row r="822">
          <cell r="E822">
            <v>35043</v>
          </cell>
          <cell r="F822" t="str">
            <v>×</v>
          </cell>
          <cell r="G822" t="str">
            <v>×</v>
          </cell>
          <cell r="H822" t="str">
            <v>○</v>
          </cell>
          <cell r="I822" t="str">
            <v>○</v>
          </cell>
          <cell r="K822" t="str">
            <v>○</v>
          </cell>
          <cell r="L822" t="str">
            <v>③第２次闘争で初めて提出</v>
          </cell>
          <cell r="M822" t="str">
            <v>９月２５日</v>
          </cell>
          <cell r="N822" t="str">
            <v>○</v>
          </cell>
          <cell r="O822" t="str">
            <v>○</v>
          </cell>
          <cell r="Q822" t="str">
            <v>○</v>
          </cell>
          <cell r="R822" t="str">
            <v>１０月１７日</v>
          </cell>
          <cell r="T822" t="str">
            <v>〇</v>
          </cell>
          <cell r="U822" t="str">
            <v>○</v>
          </cell>
          <cell r="W822" t="str">
            <v>×</v>
          </cell>
        </row>
        <row r="823">
          <cell r="E823">
            <v>35045</v>
          </cell>
          <cell r="F823" t="str">
            <v>○</v>
          </cell>
          <cell r="G823" t="str">
            <v>×</v>
          </cell>
          <cell r="H823" t="str">
            <v>○</v>
          </cell>
          <cell r="I823" t="str">
            <v>○</v>
          </cell>
          <cell r="K823" t="str">
            <v>○</v>
          </cell>
          <cell r="L823" t="str">
            <v>③第２次闘争で初めて提出</v>
          </cell>
          <cell r="M823" t="str">
            <v>9月25日</v>
          </cell>
          <cell r="N823" t="str">
            <v>○</v>
          </cell>
          <cell r="O823" t="str">
            <v>○</v>
          </cell>
          <cell r="Q823" t="str">
            <v>○</v>
          </cell>
          <cell r="R823" t="str">
            <v>10月17日</v>
          </cell>
          <cell r="T823" t="str">
            <v>〇</v>
          </cell>
          <cell r="U823" t="str">
            <v>○</v>
          </cell>
          <cell r="W823" t="str">
            <v>×</v>
          </cell>
        </row>
        <row r="824">
          <cell r="E824">
            <v>35051</v>
          </cell>
          <cell r="F824" t="str">
            <v>×</v>
          </cell>
          <cell r="G824" t="str">
            <v>×</v>
          </cell>
          <cell r="H824" t="str">
            <v>○</v>
          </cell>
          <cell r="I824" t="str">
            <v>○</v>
          </cell>
          <cell r="K824" t="str">
            <v>○</v>
          </cell>
          <cell r="L824" t="str">
            <v>③第２次闘争で初めて提出</v>
          </cell>
          <cell r="M824" t="str">
            <v>9月25日</v>
          </cell>
          <cell r="N824" t="str">
            <v>○</v>
          </cell>
          <cell r="O824" t="str">
            <v>○</v>
          </cell>
          <cell r="Q824" t="str">
            <v>○</v>
          </cell>
          <cell r="R824" t="str">
            <v>10月17日</v>
          </cell>
          <cell r="T824" t="str">
            <v>×</v>
          </cell>
          <cell r="U824" t="str">
            <v>○</v>
          </cell>
          <cell r="W824" t="str">
            <v>○</v>
          </cell>
        </row>
        <row r="825">
          <cell r="E825">
            <v>36001</v>
          </cell>
          <cell r="F825" t="str">
            <v>×</v>
          </cell>
          <cell r="G825" t="str">
            <v>○</v>
          </cell>
          <cell r="H825" t="str">
            <v>○</v>
          </cell>
          <cell r="I825" t="str">
            <v>○</v>
          </cell>
          <cell r="K825" t="str">
            <v>○</v>
          </cell>
          <cell r="L825" t="str">
            <v>④その他の闘争で課題を盛り込み提出</v>
          </cell>
          <cell r="M825">
            <v>44993</v>
          </cell>
          <cell r="N825" t="str">
            <v>○</v>
          </cell>
          <cell r="O825" t="str">
            <v>○</v>
          </cell>
          <cell r="Q825" t="str">
            <v>○</v>
          </cell>
          <cell r="R825">
            <v>45240</v>
          </cell>
          <cell r="S825" t="str">
            <v>確定期まで交渉を継続する</v>
          </cell>
          <cell r="T825" t="str">
            <v>〇</v>
          </cell>
          <cell r="U825" t="str">
            <v>○</v>
          </cell>
          <cell r="W825" t="str">
            <v>×</v>
          </cell>
        </row>
        <row r="826">
          <cell r="E826">
            <v>36002</v>
          </cell>
          <cell r="F826" t="str">
            <v>○</v>
          </cell>
          <cell r="G826" t="str">
            <v>○</v>
          </cell>
          <cell r="H826" t="str">
            <v>○</v>
          </cell>
          <cell r="I826" t="str">
            <v>○</v>
          </cell>
          <cell r="K826" t="str">
            <v>○</v>
          </cell>
          <cell r="L826" t="str">
            <v>②第１次闘争で提出済の要求書に、第２次闘争で要求書を提出</v>
          </cell>
          <cell r="M826">
            <v>45201</v>
          </cell>
          <cell r="N826" t="str">
            <v>○</v>
          </cell>
          <cell r="O826" t="str">
            <v>○</v>
          </cell>
          <cell r="Q826" t="str">
            <v>○</v>
          </cell>
          <cell r="R826">
            <v>45204</v>
          </cell>
          <cell r="T826" t="str">
            <v>〇</v>
          </cell>
          <cell r="U826" t="str">
            <v>○</v>
          </cell>
          <cell r="W826" t="str">
            <v>×</v>
          </cell>
        </row>
        <row r="827">
          <cell r="E827">
            <v>36003</v>
          </cell>
          <cell r="F827" t="str">
            <v>○</v>
          </cell>
          <cell r="G827" t="str">
            <v>○</v>
          </cell>
          <cell r="H827" t="str">
            <v>○</v>
          </cell>
          <cell r="I827" t="str">
            <v>○</v>
          </cell>
          <cell r="K827" t="str">
            <v>○</v>
          </cell>
          <cell r="L827" t="str">
            <v>②第１次闘争で提出済の要求書に、第２次闘争で要求書を提出</v>
          </cell>
          <cell r="M827">
            <v>45184</v>
          </cell>
          <cell r="N827" t="str">
            <v>○</v>
          </cell>
          <cell r="O827" t="str">
            <v>○</v>
          </cell>
          <cell r="Q827" t="str">
            <v>○</v>
          </cell>
          <cell r="R827" t="str">
            <v>9月27日、10月3日、10月5日</v>
          </cell>
          <cell r="T827" t="str">
            <v>○</v>
          </cell>
          <cell r="U827" t="str">
            <v>○</v>
          </cell>
          <cell r="W827" t="str">
            <v>○</v>
          </cell>
        </row>
        <row r="828">
          <cell r="E828">
            <v>36004</v>
          </cell>
          <cell r="F828" t="str">
            <v>○</v>
          </cell>
          <cell r="G828" t="str">
            <v>○</v>
          </cell>
          <cell r="H828" t="str">
            <v>○</v>
          </cell>
          <cell r="I828" t="str">
            <v>○</v>
          </cell>
          <cell r="K828" t="str">
            <v>○</v>
          </cell>
          <cell r="L828" t="str">
            <v>②第１次闘争で提出済の要求書に、第２次闘争で要求書を提出</v>
          </cell>
          <cell r="M828">
            <v>45184</v>
          </cell>
          <cell r="N828" t="str">
            <v>○</v>
          </cell>
          <cell r="O828" t="str">
            <v>○</v>
          </cell>
          <cell r="Q828" t="str">
            <v>○</v>
          </cell>
          <cell r="R828">
            <v>45197</v>
          </cell>
          <cell r="T828" t="str">
            <v>〇</v>
          </cell>
          <cell r="U828" t="str">
            <v>○</v>
          </cell>
          <cell r="W828" t="str">
            <v>×</v>
          </cell>
        </row>
        <row r="829">
          <cell r="E829">
            <v>36005</v>
          </cell>
          <cell r="F829" t="str">
            <v>○</v>
          </cell>
          <cell r="G829" t="str">
            <v>○</v>
          </cell>
          <cell r="H829" t="str">
            <v>○</v>
          </cell>
          <cell r="I829" t="str">
            <v>○</v>
          </cell>
          <cell r="K829" t="str">
            <v>○</v>
          </cell>
          <cell r="L829" t="str">
            <v>②第１次闘争で提出済の要求書に、第２次闘争で要求書を提出</v>
          </cell>
          <cell r="M829">
            <v>45184</v>
          </cell>
          <cell r="N829" t="str">
            <v>○</v>
          </cell>
          <cell r="O829" t="str">
            <v>○</v>
          </cell>
          <cell r="Q829" t="str">
            <v>○</v>
          </cell>
          <cell r="R829" t="str">
            <v>9月15日、
9月22日、
9月28日、
10月3日、
10月5日</v>
          </cell>
          <cell r="T829" t="str">
            <v>○</v>
          </cell>
          <cell r="U829" t="str">
            <v>○</v>
          </cell>
          <cell r="W829" t="str">
            <v>○</v>
          </cell>
        </row>
        <row r="830">
          <cell r="E830">
            <v>36007</v>
          </cell>
          <cell r="F830" t="str">
            <v>○</v>
          </cell>
          <cell r="G830" t="str">
            <v>○</v>
          </cell>
          <cell r="H830" t="str">
            <v>○</v>
          </cell>
          <cell r="I830" t="str">
            <v>○</v>
          </cell>
          <cell r="K830" t="str">
            <v>○</v>
          </cell>
          <cell r="L830" t="str">
            <v>②第１次闘争で提出済の要求書に、第２次闘争で要求書を提出</v>
          </cell>
          <cell r="M830">
            <v>45182</v>
          </cell>
          <cell r="N830" t="str">
            <v>○</v>
          </cell>
          <cell r="O830" t="str">
            <v>○</v>
          </cell>
          <cell r="Q830" t="str">
            <v>○</v>
          </cell>
          <cell r="R830" t="str">
            <v>9月27日、10月4日、10月5日</v>
          </cell>
          <cell r="T830" t="str">
            <v>○</v>
          </cell>
          <cell r="U830" t="str">
            <v>○</v>
          </cell>
          <cell r="W830" t="str">
            <v>〇</v>
          </cell>
        </row>
        <row r="831">
          <cell r="E831">
            <v>36008</v>
          </cell>
          <cell r="F831" t="str">
            <v>○</v>
          </cell>
          <cell r="G831" t="str">
            <v>○</v>
          </cell>
          <cell r="H831" t="str">
            <v>○</v>
          </cell>
          <cell r="I831" t="str">
            <v>○</v>
          </cell>
          <cell r="K831" t="str">
            <v>○</v>
          </cell>
          <cell r="L831" t="str">
            <v>②第１次闘争で提出済の要求書に、第２次闘争で要求書を提出</v>
          </cell>
          <cell r="M831">
            <v>45184</v>
          </cell>
          <cell r="N831" t="str">
            <v>〇</v>
          </cell>
          <cell r="O831" t="str">
            <v>〇</v>
          </cell>
          <cell r="Q831" t="str">
            <v>〇</v>
          </cell>
          <cell r="R831" t="str">
            <v>9月21日
9月27日
9月28日
10月3日
10月5日</v>
          </cell>
          <cell r="T831" t="str">
            <v>〇</v>
          </cell>
          <cell r="U831" t="str">
            <v>〇</v>
          </cell>
          <cell r="W831" t="str">
            <v>〇</v>
          </cell>
        </row>
        <row r="832">
          <cell r="E832">
            <v>36009</v>
          </cell>
          <cell r="F832" t="str">
            <v>○</v>
          </cell>
          <cell r="G832" t="str">
            <v>○</v>
          </cell>
          <cell r="H832" t="str">
            <v>○</v>
          </cell>
          <cell r="I832" t="str">
            <v>○</v>
          </cell>
          <cell r="K832" t="str">
            <v>○</v>
          </cell>
          <cell r="L832" t="str">
            <v>②第１次闘争で提出済の要求書に、第２次闘争で要求書を提出</v>
          </cell>
          <cell r="M832">
            <v>45184</v>
          </cell>
          <cell r="N832" t="str">
            <v>○</v>
          </cell>
          <cell r="O832" t="str">
            <v>○</v>
          </cell>
          <cell r="Q832" t="str">
            <v>○</v>
          </cell>
          <cell r="R832" t="str">
            <v>9月28日、10月2日、10月5日</v>
          </cell>
          <cell r="T832" t="str">
            <v>○</v>
          </cell>
          <cell r="U832" t="str">
            <v>○</v>
          </cell>
          <cell r="W832" t="str">
            <v>○</v>
          </cell>
        </row>
        <row r="833">
          <cell r="E833">
            <v>36016</v>
          </cell>
          <cell r="F833" t="str">
            <v>○</v>
          </cell>
          <cell r="G833" t="str">
            <v>○</v>
          </cell>
          <cell r="H833" t="str">
            <v>○</v>
          </cell>
          <cell r="I833" t="str">
            <v>○</v>
          </cell>
          <cell r="K833" t="str">
            <v>○</v>
          </cell>
          <cell r="L833" t="str">
            <v>②第１次闘争で提出済の要求書に、第２次闘争で要求書を提出</v>
          </cell>
          <cell r="M833">
            <v>45184</v>
          </cell>
          <cell r="N833" t="str">
            <v>○</v>
          </cell>
          <cell r="O833" t="str">
            <v>○</v>
          </cell>
          <cell r="Q833" t="str">
            <v>○</v>
          </cell>
          <cell r="R833">
            <v>45204</v>
          </cell>
          <cell r="T833" t="str">
            <v>○</v>
          </cell>
          <cell r="U833" t="str">
            <v>○</v>
          </cell>
          <cell r="W833" t="str">
            <v>〇</v>
          </cell>
        </row>
        <row r="834">
          <cell r="E834">
            <v>36018</v>
          </cell>
          <cell r="F834" t="str">
            <v>○</v>
          </cell>
          <cell r="G834" t="str">
            <v>○</v>
          </cell>
          <cell r="H834" t="str">
            <v>○</v>
          </cell>
          <cell r="I834" t="str">
            <v>○</v>
          </cell>
          <cell r="K834" t="str">
            <v>○</v>
          </cell>
          <cell r="L834" t="str">
            <v>②第１次闘争で提出済の要求書に、第２次闘争で要求書を提出</v>
          </cell>
          <cell r="M834">
            <v>45184</v>
          </cell>
          <cell r="N834" t="str">
            <v>○</v>
          </cell>
          <cell r="O834" t="str">
            <v>○</v>
          </cell>
          <cell r="Q834" t="str">
            <v>○</v>
          </cell>
          <cell r="R834" t="str">
            <v>9月29日、
10月5日</v>
          </cell>
          <cell r="T834" t="str">
            <v>○</v>
          </cell>
          <cell r="U834" t="str">
            <v>○</v>
          </cell>
          <cell r="W834" t="str">
            <v>○</v>
          </cell>
        </row>
        <row r="835">
          <cell r="E835">
            <v>36019</v>
          </cell>
          <cell r="F835" t="str">
            <v>○</v>
          </cell>
          <cell r="G835" t="str">
            <v>○</v>
          </cell>
          <cell r="H835" t="str">
            <v>○</v>
          </cell>
          <cell r="I835" t="str">
            <v>○</v>
          </cell>
          <cell r="K835" t="str">
            <v>○</v>
          </cell>
          <cell r="L835" t="str">
            <v>②第１次闘争で提出済の要求書に、第２次闘争で要求書を提出</v>
          </cell>
          <cell r="M835">
            <v>45184</v>
          </cell>
          <cell r="N835" t="str">
            <v>○</v>
          </cell>
          <cell r="O835" t="str">
            <v>○</v>
          </cell>
          <cell r="Q835" t="str">
            <v>○</v>
          </cell>
          <cell r="R835">
            <v>45204</v>
          </cell>
          <cell r="T835" t="str">
            <v>○</v>
          </cell>
          <cell r="U835" t="str">
            <v>○</v>
          </cell>
          <cell r="W835" t="str">
            <v>○</v>
          </cell>
        </row>
        <row r="836">
          <cell r="E836">
            <v>36021</v>
          </cell>
          <cell r="F836" t="str">
            <v>○</v>
          </cell>
          <cell r="G836" t="str">
            <v>○</v>
          </cell>
          <cell r="H836" t="str">
            <v>○</v>
          </cell>
          <cell r="I836" t="str">
            <v>○</v>
          </cell>
          <cell r="K836" t="str">
            <v>○</v>
          </cell>
          <cell r="L836" t="str">
            <v>④その他の闘争で課題を盛り込み提出</v>
          </cell>
          <cell r="M836">
            <v>45184</v>
          </cell>
          <cell r="N836" t="str">
            <v>〇</v>
          </cell>
          <cell r="O836" t="str">
            <v>〇</v>
          </cell>
          <cell r="Q836" t="str">
            <v>〇</v>
          </cell>
          <cell r="R836" t="str">
            <v>10月2日
10月5日</v>
          </cell>
          <cell r="T836" t="str">
            <v>〇</v>
          </cell>
          <cell r="U836" t="str">
            <v>〇</v>
          </cell>
          <cell r="W836" t="str">
            <v>〇</v>
          </cell>
        </row>
        <row r="837">
          <cell r="E837">
            <v>36023</v>
          </cell>
          <cell r="F837" t="str">
            <v>○</v>
          </cell>
          <cell r="G837" t="str">
            <v>○</v>
          </cell>
          <cell r="H837" t="str">
            <v>○</v>
          </cell>
          <cell r="I837" t="str">
            <v>○</v>
          </cell>
          <cell r="K837" t="str">
            <v>○</v>
          </cell>
          <cell r="L837" t="str">
            <v>②第１次闘争で提出済の要求書に、第２次闘争で要求書を提出</v>
          </cell>
          <cell r="M837">
            <v>45184</v>
          </cell>
          <cell r="N837" t="str">
            <v>〇</v>
          </cell>
          <cell r="O837" t="str">
            <v>〇</v>
          </cell>
          <cell r="Q837" t="str">
            <v>〇</v>
          </cell>
          <cell r="R837" t="str">
            <v>9月27日　
9月29日
10月5日</v>
          </cell>
          <cell r="T837" t="str">
            <v>〇</v>
          </cell>
          <cell r="U837" t="str">
            <v>〇</v>
          </cell>
          <cell r="W837" t="str">
            <v>〇</v>
          </cell>
        </row>
        <row r="838">
          <cell r="E838">
            <v>36027</v>
          </cell>
          <cell r="F838" t="str">
            <v>×</v>
          </cell>
          <cell r="G838" t="str">
            <v>×</v>
          </cell>
          <cell r="H838" t="str">
            <v>○</v>
          </cell>
          <cell r="I838" t="str">
            <v>○</v>
          </cell>
          <cell r="K838" t="str">
            <v>○</v>
          </cell>
          <cell r="L838" t="str">
            <v>②第１次闘争で提出済の要求書に、第２次闘争で要求書を提出</v>
          </cell>
          <cell r="M838">
            <v>45184</v>
          </cell>
          <cell r="N838" t="str">
            <v>〇</v>
          </cell>
          <cell r="O838" t="str">
            <v>〇</v>
          </cell>
          <cell r="Q838" t="str">
            <v>〇</v>
          </cell>
          <cell r="R838">
            <v>45204</v>
          </cell>
          <cell r="T838" t="str">
            <v>〇</v>
          </cell>
          <cell r="U838" t="str">
            <v>〇</v>
          </cell>
          <cell r="W838" t="str">
            <v>×</v>
          </cell>
        </row>
        <row r="839">
          <cell r="E839">
            <v>36032</v>
          </cell>
          <cell r="F839" t="str">
            <v>○</v>
          </cell>
          <cell r="G839" t="str">
            <v>○</v>
          </cell>
          <cell r="H839" t="str">
            <v>○</v>
          </cell>
          <cell r="I839" t="str">
            <v>○</v>
          </cell>
          <cell r="K839" t="str">
            <v>○</v>
          </cell>
          <cell r="L839" t="str">
            <v>②第１次闘争で提出済の要求書に、第２次闘争で要求書を提出</v>
          </cell>
          <cell r="M839">
            <v>45184</v>
          </cell>
          <cell r="N839" t="str">
            <v>○</v>
          </cell>
          <cell r="O839" t="str">
            <v>○</v>
          </cell>
          <cell r="Q839" t="str">
            <v>○</v>
          </cell>
          <cell r="R839" t="str">
            <v>10月2日、
10月5日</v>
          </cell>
          <cell r="T839" t="str">
            <v>〇</v>
          </cell>
          <cell r="U839" t="str">
            <v>○</v>
          </cell>
          <cell r="W839" t="str">
            <v>〇</v>
          </cell>
        </row>
        <row r="840">
          <cell r="E840">
            <v>36033</v>
          </cell>
          <cell r="F840" t="str">
            <v>×</v>
          </cell>
          <cell r="G840" t="str">
            <v>○</v>
          </cell>
          <cell r="H840" t="str">
            <v>○</v>
          </cell>
          <cell r="I840" t="str">
            <v>○</v>
          </cell>
          <cell r="K840" t="str">
            <v>○</v>
          </cell>
          <cell r="L840" t="str">
            <v>②第１次闘争で提出済の要求書に、第２次闘争で要求書を提出</v>
          </cell>
          <cell r="M840">
            <v>45188</v>
          </cell>
          <cell r="N840" t="str">
            <v>○</v>
          </cell>
          <cell r="O840" t="str">
            <v>○</v>
          </cell>
          <cell r="Q840" t="str">
            <v>○</v>
          </cell>
          <cell r="R840" t="str">
            <v>9月25日
10月2日
10月5日</v>
          </cell>
          <cell r="T840" t="str">
            <v>○</v>
          </cell>
          <cell r="U840" t="str">
            <v>○</v>
          </cell>
          <cell r="W840" t="str">
            <v>○</v>
          </cell>
        </row>
        <row r="841">
          <cell r="E841">
            <v>36040</v>
          </cell>
          <cell r="F841" t="str">
            <v>○</v>
          </cell>
          <cell r="G841" t="str">
            <v>○</v>
          </cell>
          <cell r="H841" t="str">
            <v>○</v>
          </cell>
          <cell r="I841" t="str">
            <v>○</v>
          </cell>
          <cell r="K841" t="str">
            <v>○</v>
          </cell>
          <cell r="L841" t="str">
            <v>②第１次闘争で提出済の要求書に、第２次闘争で要求書を提出</v>
          </cell>
          <cell r="M841">
            <v>45184</v>
          </cell>
          <cell r="N841" t="str">
            <v>○</v>
          </cell>
          <cell r="O841" t="str">
            <v>○</v>
          </cell>
          <cell r="Q841" t="str">
            <v>○</v>
          </cell>
          <cell r="R841">
            <v>45204</v>
          </cell>
          <cell r="T841" t="str">
            <v>○</v>
          </cell>
          <cell r="U841" t="str">
            <v>○</v>
          </cell>
          <cell r="W841" t="str">
            <v>×</v>
          </cell>
        </row>
        <row r="842">
          <cell r="E842">
            <v>36044</v>
          </cell>
          <cell r="F842" t="str">
            <v>○</v>
          </cell>
          <cell r="G842" t="str">
            <v>○</v>
          </cell>
          <cell r="H842" t="str">
            <v>○</v>
          </cell>
          <cell r="I842" t="str">
            <v>○</v>
          </cell>
          <cell r="K842" t="str">
            <v>○</v>
          </cell>
          <cell r="L842" t="str">
            <v>②第１次闘争で提出済の要求書に、第２次闘争で要求書を提出</v>
          </cell>
          <cell r="M842">
            <v>45184</v>
          </cell>
          <cell r="N842" t="str">
            <v>○</v>
          </cell>
          <cell r="O842" t="str">
            <v>○</v>
          </cell>
          <cell r="Q842" t="str">
            <v>○</v>
          </cell>
          <cell r="R842">
            <v>45215</v>
          </cell>
          <cell r="T842" t="str">
            <v>○</v>
          </cell>
          <cell r="U842" t="str">
            <v>○</v>
          </cell>
          <cell r="W842" t="str">
            <v>×</v>
          </cell>
        </row>
        <row r="843">
          <cell r="E843">
            <v>36047</v>
          </cell>
          <cell r="F843" t="str">
            <v>○</v>
          </cell>
          <cell r="G843" t="str">
            <v>○</v>
          </cell>
          <cell r="H843" t="str">
            <v>○</v>
          </cell>
          <cell r="I843" t="str">
            <v>○</v>
          </cell>
          <cell r="K843" t="str">
            <v>○</v>
          </cell>
          <cell r="L843" t="str">
            <v>②第１次闘争で提出済の要求書に、第２次闘争で要求書を提出</v>
          </cell>
          <cell r="M843">
            <v>45184</v>
          </cell>
          <cell r="N843" t="str">
            <v>〇</v>
          </cell>
          <cell r="O843" t="str">
            <v>〇</v>
          </cell>
          <cell r="Q843" t="str">
            <v>〇</v>
          </cell>
          <cell r="R843">
            <v>45216</v>
          </cell>
          <cell r="T843" t="str">
            <v>〇</v>
          </cell>
          <cell r="U843" t="str">
            <v>〇</v>
          </cell>
          <cell r="W843" t="str">
            <v>〇</v>
          </cell>
        </row>
        <row r="844">
          <cell r="E844">
            <v>36055</v>
          </cell>
          <cell r="F844" t="str">
            <v>×</v>
          </cell>
          <cell r="G844" t="str">
            <v>×</v>
          </cell>
          <cell r="H844" t="str">
            <v>○</v>
          </cell>
          <cell r="I844" t="str">
            <v>○</v>
          </cell>
          <cell r="K844" t="str">
            <v>○</v>
          </cell>
          <cell r="L844" t="str">
            <v>②第１次闘争で提出済の要求書に、第２次闘争で要求書を提出</v>
          </cell>
          <cell r="M844">
            <v>45184</v>
          </cell>
          <cell r="N844" t="str">
            <v>○</v>
          </cell>
          <cell r="O844" t="str">
            <v>○</v>
          </cell>
          <cell r="Q844" t="str">
            <v>○</v>
          </cell>
          <cell r="R844">
            <v>45209</v>
          </cell>
          <cell r="T844" t="str">
            <v>〇</v>
          </cell>
          <cell r="U844" t="str">
            <v>○</v>
          </cell>
          <cell r="W844" t="str">
            <v>○</v>
          </cell>
        </row>
        <row r="845">
          <cell r="E845">
            <v>36071</v>
          </cell>
          <cell r="F845" t="str">
            <v>×</v>
          </cell>
          <cell r="G845" t="str">
            <v>×</v>
          </cell>
          <cell r="H845" t="str">
            <v>○</v>
          </cell>
          <cell r="I845" t="str">
            <v>○</v>
          </cell>
          <cell r="K845" t="str">
            <v>○</v>
          </cell>
          <cell r="L845" t="str">
            <v>②第１次闘争で提出済の要求書に、第２次闘争で要求書を提出</v>
          </cell>
          <cell r="M845">
            <v>45184</v>
          </cell>
          <cell r="N845" t="str">
            <v>○</v>
          </cell>
          <cell r="O845" t="str">
            <v>○</v>
          </cell>
          <cell r="Q845" t="str">
            <v>○</v>
          </cell>
          <cell r="R845">
            <v>45204</v>
          </cell>
          <cell r="T845" t="str">
            <v>〇</v>
          </cell>
          <cell r="U845" t="str">
            <v>○</v>
          </cell>
          <cell r="W845" t="str">
            <v>×</v>
          </cell>
        </row>
        <row r="846">
          <cell r="E846">
            <v>36090</v>
          </cell>
          <cell r="F846" t="str">
            <v>○</v>
          </cell>
          <cell r="G846" t="str">
            <v>×</v>
          </cell>
          <cell r="H846" t="str">
            <v>○</v>
          </cell>
          <cell r="I846" t="str">
            <v>○</v>
          </cell>
          <cell r="K846" t="str">
            <v>○</v>
          </cell>
          <cell r="L846" t="str">
            <v>②第１次闘争で提出済の要求書に、第２次闘争で要求書を提出</v>
          </cell>
          <cell r="M846">
            <v>45184</v>
          </cell>
          <cell r="N846" t="str">
            <v>〇</v>
          </cell>
          <cell r="O846" t="str">
            <v>〇</v>
          </cell>
          <cell r="Q846" t="str">
            <v>〇</v>
          </cell>
          <cell r="R846">
            <v>45218</v>
          </cell>
          <cell r="T846" t="str">
            <v>×</v>
          </cell>
          <cell r="U846" t="str">
            <v>〇</v>
          </cell>
          <cell r="W846" t="str">
            <v>×</v>
          </cell>
        </row>
        <row r="847">
          <cell r="E847">
            <v>36097</v>
          </cell>
          <cell r="F847" t="str">
            <v>○</v>
          </cell>
          <cell r="G847" t="str">
            <v>×</v>
          </cell>
          <cell r="H847" t="str">
            <v>○</v>
          </cell>
          <cell r="I847" t="str">
            <v>○</v>
          </cell>
          <cell r="K847" t="str">
            <v>○</v>
          </cell>
          <cell r="L847" t="str">
            <v>④その他の闘争で課題を盛り込み提出</v>
          </cell>
          <cell r="M847">
            <v>45184</v>
          </cell>
          <cell r="N847" t="str">
            <v>〇</v>
          </cell>
          <cell r="O847" t="str">
            <v>〇</v>
          </cell>
          <cell r="Q847" t="str">
            <v>〇</v>
          </cell>
          <cell r="R847" t="str">
            <v>10月3日
10月5日</v>
          </cell>
          <cell r="T847" t="str">
            <v>〇</v>
          </cell>
          <cell r="U847" t="str">
            <v>〇</v>
          </cell>
          <cell r="W847" t="str">
            <v>〇</v>
          </cell>
        </row>
        <row r="848">
          <cell r="E848">
            <v>37002</v>
          </cell>
          <cell r="F848" t="str">
            <v>○</v>
          </cell>
          <cell r="G848" t="str">
            <v>○</v>
          </cell>
          <cell r="H848" t="str">
            <v>○</v>
          </cell>
          <cell r="I848" t="str">
            <v>○</v>
          </cell>
          <cell r="K848" t="str">
            <v>○</v>
          </cell>
          <cell r="L848" t="str">
            <v>②第１次闘争で提出済の要求書に、第２次闘争で要求書を提出</v>
          </cell>
          <cell r="M848">
            <v>45198</v>
          </cell>
          <cell r="N848" t="str">
            <v>○</v>
          </cell>
          <cell r="O848" t="str">
            <v>○</v>
          </cell>
          <cell r="Q848" t="str">
            <v>○</v>
          </cell>
          <cell r="R848">
            <v>45219</v>
          </cell>
          <cell r="T848" t="str">
            <v>〇</v>
          </cell>
          <cell r="U848" t="str">
            <v>○</v>
          </cell>
          <cell r="W848" t="str">
            <v>○</v>
          </cell>
        </row>
        <row r="849">
          <cell r="E849">
            <v>37004</v>
          </cell>
          <cell r="F849" t="str">
            <v>○</v>
          </cell>
          <cell r="G849" t="str">
            <v>×</v>
          </cell>
          <cell r="H849" t="str">
            <v>×</v>
          </cell>
          <cell r="J849" t="str">
            <v>確定闘争とあわせて実施している。</v>
          </cell>
          <cell r="K849" t="str">
            <v>○</v>
          </cell>
          <cell r="L849" t="str">
            <v>③第２次闘争で初めて提出</v>
          </cell>
          <cell r="M849">
            <v>45198</v>
          </cell>
          <cell r="N849" t="str">
            <v>○</v>
          </cell>
          <cell r="O849" t="str">
            <v>○</v>
          </cell>
          <cell r="Q849" t="str">
            <v>○</v>
          </cell>
          <cell r="R849" t="str">
            <v>10月20日、11月24日</v>
          </cell>
          <cell r="T849" t="str">
            <v>〇</v>
          </cell>
          <cell r="U849" t="str">
            <v>○</v>
          </cell>
          <cell r="W849" t="str">
            <v>○</v>
          </cell>
        </row>
        <row r="850">
          <cell r="E850">
            <v>37005</v>
          </cell>
          <cell r="F850" t="str">
            <v>○</v>
          </cell>
          <cell r="G850" t="str">
            <v>○</v>
          </cell>
          <cell r="H850" t="str">
            <v>○</v>
          </cell>
          <cell r="I850" t="str">
            <v>○</v>
          </cell>
          <cell r="K850" t="str">
            <v>○</v>
          </cell>
          <cell r="L850" t="str">
            <v>②第１次闘争で提出済の要求書に、第２次闘争で要求書を提出</v>
          </cell>
          <cell r="M850" t="str">
            <v>第１次(春闘)５月２４日、第２次(確定)未定</v>
          </cell>
          <cell r="N850" t="str">
            <v>○</v>
          </cell>
          <cell r="O850" t="str">
            <v>○</v>
          </cell>
          <cell r="Q850" t="str">
            <v>○</v>
          </cell>
          <cell r="R850" t="str">
            <v>１１月下旬〜１２月上旬</v>
          </cell>
          <cell r="T850" t="str">
            <v>〇</v>
          </cell>
          <cell r="U850" t="str">
            <v>×</v>
          </cell>
          <cell r="V850" t="str">
            <v>組合側から求めていない</v>
          </cell>
          <cell r="W850" t="str">
            <v>×</v>
          </cell>
        </row>
        <row r="851">
          <cell r="E851">
            <v>37006</v>
          </cell>
          <cell r="F851" t="str">
            <v>○</v>
          </cell>
          <cell r="G851" t="str">
            <v>×</v>
          </cell>
          <cell r="H851" t="str">
            <v>×</v>
          </cell>
          <cell r="J851" t="str">
            <v>現業職員が現在いないため。</v>
          </cell>
          <cell r="K851" t="str">
            <v>×</v>
          </cell>
        </row>
        <row r="852">
          <cell r="E852">
            <v>37012</v>
          </cell>
          <cell r="F852" t="str">
            <v>○</v>
          </cell>
          <cell r="G852" t="str">
            <v>○</v>
          </cell>
          <cell r="H852" t="str">
            <v>×</v>
          </cell>
          <cell r="J852" t="str">
            <v>確定等別闘争と同時に取り組む予定のため</v>
          </cell>
          <cell r="K852" t="str">
            <v>○</v>
          </cell>
          <cell r="L852" t="str">
            <v>④その他の闘争で課題を盛り込み提出</v>
          </cell>
          <cell r="M852" t="str">
            <v>未定</v>
          </cell>
          <cell r="N852" t="str">
            <v>○</v>
          </cell>
          <cell r="O852" t="str">
            <v>○</v>
          </cell>
          <cell r="Q852" t="str">
            <v>×</v>
          </cell>
          <cell r="S852" t="str">
            <v>日程調整が出来なかったため</v>
          </cell>
          <cell r="T852" t="str">
            <v>〇</v>
          </cell>
          <cell r="U852" t="str">
            <v>交渉未実施</v>
          </cell>
          <cell r="W852" t="str">
            <v>×</v>
          </cell>
        </row>
        <row r="853">
          <cell r="E853">
            <v>37013</v>
          </cell>
          <cell r="F853" t="str">
            <v>×</v>
          </cell>
          <cell r="G853" t="str">
            <v>○</v>
          </cell>
          <cell r="H853" t="str">
            <v>○</v>
          </cell>
          <cell r="I853" t="str">
            <v>×</v>
          </cell>
          <cell r="J853" t="str">
            <v>確定闘争時に交渉を予定しているため</v>
          </cell>
          <cell r="K853" t="str">
            <v>○</v>
          </cell>
          <cell r="L853" t="str">
            <v>①第１次闘争で提出済（交渉を継続）</v>
          </cell>
          <cell r="M853">
            <v>45005</v>
          </cell>
          <cell r="N853" t="str">
            <v>○</v>
          </cell>
          <cell r="O853" t="str">
            <v>○</v>
          </cell>
          <cell r="Q853" t="str">
            <v>○</v>
          </cell>
          <cell r="R853" t="str">
            <v>未定</v>
          </cell>
          <cell r="T853" t="str">
            <v>〇</v>
          </cell>
          <cell r="U853" t="str">
            <v>交渉未実施</v>
          </cell>
          <cell r="W853" t="str">
            <v>○</v>
          </cell>
        </row>
        <row r="854">
          <cell r="E854">
            <v>37014</v>
          </cell>
          <cell r="F854" t="str">
            <v>○</v>
          </cell>
          <cell r="G854" t="str">
            <v>○</v>
          </cell>
          <cell r="H854" t="str">
            <v>○</v>
          </cell>
          <cell r="I854" t="str">
            <v>○</v>
          </cell>
          <cell r="J854" t="str">
            <v>基本組織の独自要求書に盛り込んで要求したため。</v>
          </cell>
          <cell r="K854" t="str">
            <v>○</v>
          </cell>
          <cell r="L854" t="str">
            <v>③第２次闘争で初めて提出</v>
          </cell>
          <cell r="M854">
            <v>45190</v>
          </cell>
          <cell r="N854" t="str">
            <v>○</v>
          </cell>
          <cell r="O854" t="str">
            <v>○</v>
          </cell>
          <cell r="Q854" t="str">
            <v>○</v>
          </cell>
          <cell r="R854" t="str">
            <v>10月18日、10月24日</v>
          </cell>
          <cell r="T854" t="str">
            <v>〇</v>
          </cell>
          <cell r="U854" t="str">
            <v>×</v>
          </cell>
          <cell r="V854" t="str">
            <v>組合側から求めていない</v>
          </cell>
          <cell r="W854" t="str">
            <v>×</v>
          </cell>
        </row>
        <row r="855">
          <cell r="E855">
            <v>37021</v>
          </cell>
          <cell r="F855" t="str">
            <v>○</v>
          </cell>
          <cell r="G855" t="str">
            <v>×</v>
          </cell>
          <cell r="H855" t="str">
            <v>○</v>
          </cell>
          <cell r="I855" t="str">
            <v>○</v>
          </cell>
          <cell r="K855" t="str">
            <v>○</v>
          </cell>
          <cell r="L855" t="str">
            <v>②第１次闘争で提出済の要求書に、第２次闘争で要求書を提出</v>
          </cell>
          <cell r="M855">
            <v>45230</v>
          </cell>
          <cell r="N855" t="str">
            <v>○</v>
          </cell>
          <cell r="O855" t="str">
            <v>○</v>
          </cell>
          <cell r="Q855" t="str">
            <v>○</v>
          </cell>
          <cell r="R855" t="str">
            <v>未定</v>
          </cell>
          <cell r="T855" t="str">
            <v>〇</v>
          </cell>
          <cell r="U855" t="str">
            <v>交渉未実施</v>
          </cell>
          <cell r="W855" t="str">
            <v>○</v>
          </cell>
        </row>
        <row r="856">
          <cell r="E856">
            <v>37029</v>
          </cell>
          <cell r="F856" t="str">
            <v>×</v>
          </cell>
          <cell r="G856" t="str">
            <v>×</v>
          </cell>
          <cell r="H856" t="str">
            <v>○</v>
          </cell>
          <cell r="J856" t="str">
            <v>春闘期とあわせて実施</v>
          </cell>
          <cell r="K856" t="str">
            <v>○</v>
          </cell>
          <cell r="L856" t="str">
            <v>③第２次闘争で初めて提出</v>
          </cell>
          <cell r="M856">
            <v>45226</v>
          </cell>
          <cell r="N856" t="str">
            <v>○</v>
          </cell>
          <cell r="O856" t="str">
            <v>○</v>
          </cell>
          <cell r="Q856" t="str">
            <v>○</v>
          </cell>
          <cell r="R856">
            <v>45240</v>
          </cell>
          <cell r="T856" t="str">
            <v>×</v>
          </cell>
          <cell r="U856" t="str">
            <v>○</v>
          </cell>
          <cell r="W856" t="str">
            <v>×</v>
          </cell>
        </row>
        <row r="857">
          <cell r="E857">
            <v>37031</v>
          </cell>
          <cell r="F857" t="str">
            <v>○</v>
          </cell>
          <cell r="G857" t="str">
            <v>×</v>
          </cell>
          <cell r="H857" t="str">
            <v>○</v>
          </cell>
          <cell r="J857" t="str">
            <v>基幹組織と同時に行うため</v>
          </cell>
          <cell r="K857" t="str">
            <v>×</v>
          </cell>
        </row>
        <row r="858">
          <cell r="E858">
            <v>37035</v>
          </cell>
          <cell r="F858" t="str">
            <v>×</v>
          </cell>
          <cell r="G858" t="str">
            <v>○</v>
          </cell>
          <cell r="H858" t="str">
            <v>○</v>
          </cell>
          <cell r="I858" t="str">
            <v>○</v>
          </cell>
          <cell r="K858" t="str">
            <v>○</v>
          </cell>
          <cell r="L858" t="str">
            <v>②第１次闘争で提出済の要求書に、第２次闘争で要求書を提出</v>
          </cell>
          <cell r="M858">
            <v>45198</v>
          </cell>
          <cell r="N858" t="str">
            <v>×</v>
          </cell>
          <cell r="O858" t="str">
            <v>○</v>
          </cell>
          <cell r="Q858" t="str">
            <v>○</v>
          </cell>
          <cell r="R858">
            <v>45252</v>
          </cell>
          <cell r="T858" t="str">
            <v>〇</v>
          </cell>
          <cell r="U858" t="str">
            <v>○</v>
          </cell>
          <cell r="W858" t="str">
            <v>×</v>
          </cell>
        </row>
        <row r="859">
          <cell r="E859">
            <v>37038</v>
          </cell>
          <cell r="F859" t="str">
            <v>×</v>
          </cell>
          <cell r="G859" t="str">
            <v>×</v>
          </cell>
          <cell r="H859" t="str">
            <v>×</v>
          </cell>
          <cell r="J859" t="str">
            <v>現業、公営の職員がいない。</v>
          </cell>
          <cell r="K859" t="str">
            <v>×</v>
          </cell>
        </row>
        <row r="860">
          <cell r="E860">
            <v>37064</v>
          </cell>
          <cell r="F860" t="str">
            <v>×</v>
          </cell>
          <cell r="G860" t="str">
            <v>×</v>
          </cell>
          <cell r="H860" t="str">
            <v>×</v>
          </cell>
          <cell r="J860" t="str">
            <v>４評関連単組でないため</v>
          </cell>
          <cell r="K860" t="str">
            <v>×</v>
          </cell>
        </row>
        <row r="861">
          <cell r="E861">
            <v>37065</v>
          </cell>
          <cell r="F861" t="str">
            <v>×</v>
          </cell>
          <cell r="G861" t="str">
            <v>×</v>
          </cell>
          <cell r="H861" t="str">
            <v>×</v>
          </cell>
          <cell r="J861" t="str">
            <v>現業、公企の組合員がいないため</v>
          </cell>
          <cell r="K861" t="str">
            <v>×</v>
          </cell>
        </row>
        <row r="862">
          <cell r="E862">
            <v>37072</v>
          </cell>
          <cell r="F862" t="str">
            <v>×</v>
          </cell>
          <cell r="G862" t="str">
            <v>×</v>
          </cell>
          <cell r="H862" t="str">
            <v>×</v>
          </cell>
          <cell r="J862" t="str">
            <v>現業、公営企業評議会が無いため</v>
          </cell>
          <cell r="K862" t="str">
            <v>×</v>
          </cell>
        </row>
        <row r="863">
          <cell r="E863">
            <v>37082</v>
          </cell>
          <cell r="F863" t="str">
            <v>×</v>
          </cell>
          <cell r="G863" t="str">
            <v>×</v>
          </cell>
          <cell r="H863" t="str">
            <v>×</v>
          </cell>
          <cell r="J863" t="str">
            <v>なし</v>
          </cell>
          <cell r="K863" t="str">
            <v>×</v>
          </cell>
        </row>
        <row r="864">
          <cell r="E864">
            <v>37088</v>
          </cell>
          <cell r="F864" t="str">
            <v>×</v>
          </cell>
          <cell r="G864" t="str">
            <v>×</v>
          </cell>
          <cell r="H864" t="str">
            <v>×</v>
          </cell>
          <cell r="J864" t="str">
            <v>特になし</v>
          </cell>
          <cell r="K864" t="str">
            <v>×</v>
          </cell>
        </row>
        <row r="865">
          <cell r="E865">
            <v>37089</v>
          </cell>
          <cell r="F865" t="str">
            <v>×</v>
          </cell>
          <cell r="G865" t="str">
            <v>○</v>
          </cell>
          <cell r="H865" t="str">
            <v>○</v>
          </cell>
          <cell r="I865" t="str">
            <v>○</v>
          </cell>
          <cell r="K865" t="str">
            <v>○</v>
          </cell>
          <cell r="L865" t="str">
            <v>②第１次闘争で提出済の要求書に、第２次闘争で要求書を提出</v>
          </cell>
          <cell r="M865">
            <v>45225</v>
          </cell>
          <cell r="N865" t="str">
            <v>○</v>
          </cell>
          <cell r="O865" t="str">
            <v>×</v>
          </cell>
          <cell r="Q865" t="str">
            <v>○</v>
          </cell>
          <cell r="R865">
            <v>45254</v>
          </cell>
          <cell r="T865" t="str">
            <v>〇</v>
          </cell>
          <cell r="U865" t="str">
            <v>○</v>
          </cell>
          <cell r="W865" t="str">
            <v>○</v>
          </cell>
        </row>
        <row r="866">
          <cell r="E866">
            <v>37092</v>
          </cell>
          <cell r="F866" t="str">
            <v>×</v>
          </cell>
          <cell r="G866" t="str">
            <v>×</v>
          </cell>
          <cell r="H866" t="str">
            <v>×</v>
          </cell>
          <cell r="J866" t="str">
            <v>以前に出した要求書の継続協議事項があったため</v>
          </cell>
          <cell r="K866" t="str">
            <v>○</v>
          </cell>
          <cell r="L866" t="str">
            <v>④その他の闘争で課題を盛り込み提出</v>
          </cell>
          <cell r="M866">
            <v>45240</v>
          </cell>
          <cell r="N866" t="str">
            <v>×</v>
          </cell>
          <cell r="O866" t="str">
            <v>×</v>
          </cell>
          <cell r="Q866" t="str">
            <v>○</v>
          </cell>
          <cell r="R866" t="str">
            <v>未定</v>
          </cell>
          <cell r="T866" t="str">
            <v>不明</v>
          </cell>
          <cell r="U866" t="str">
            <v>交渉未実施</v>
          </cell>
          <cell r="W866" t="str">
            <v>×</v>
          </cell>
        </row>
        <row r="867">
          <cell r="E867">
            <v>37991</v>
          </cell>
          <cell r="F867" t="str">
            <v>×</v>
          </cell>
          <cell r="G867" t="str">
            <v>○</v>
          </cell>
          <cell r="H867" t="str">
            <v>○</v>
          </cell>
          <cell r="I867" t="str">
            <v>○</v>
          </cell>
          <cell r="K867" t="str">
            <v>○</v>
          </cell>
          <cell r="L867" t="str">
            <v>②第１次闘争で提出済の要求書に、第２次闘争で要求書を提出</v>
          </cell>
          <cell r="M867">
            <v>45198</v>
          </cell>
          <cell r="N867" t="str">
            <v>○</v>
          </cell>
          <cell r="O867" t="str">
            <v>○</v>
          </cell>
          <cell r="Q867" t="str">
            <v>○</v>
          </cell>
          <cell r="R867">
            <v>45209</v>
          </cell>
          <cell r="T867" t="str">
            <v>〇</v>
          </cell>
          <cell r="U867" t="str">
            <v>○</v>
          </cell>
          <cell r="W867" t="str">
            <v>○</v>
          </cell>
        </row>
        <row r="868">
          <cell r="E868">
            <v>37992</v>
          </cell>
          <cell r="F868" t="str">
            <v>×</v>
          </cell>
          <cell r="G868" t="str">
            <v>×</v>
          </cell>
          <cell r="H868" t="str">
            <v>○</v>
          </cell>
          <cell r="I868" t="str">
            <v>○</v>
          </cell>
          <cell r="K868" t="str">
            <v>○</v>
          </cell>
          <cell r="L868" t="str">
            <v>②第１次闘争で提出済の要求書に、第２次闘争で要求書を提出</v>
          </cell>
          <cell r="M868">
            <v>45202</v>
          </cell>
          <cell r="N868" t="str">
            <v>○</v>
          </cell>
          <cell r="O868" t="str">
            <v>○</v>
          </cell>
          <cell r="Q868" t="str">
            <v>○</v>
          </cell>
          <cell r="R868">
            <v>45203</v>
          </cell>
          <cell r="T868" t="str">
            <v>〇</v>
          </cell>
          <cell r="U868" t="str">
            <v>○</v>
          </cell>
          <cell r="W868" t="str">
            <v>×</v>
          </cell>
        </row>
        <row r="869">
          <cell r="E869">
            <v>37993</v>
          </cell>
          <cell r="F869" t="str">
            <v>×</v>
          </cell>
          <cell r="G869" t="str">
            <v>×</v>
          </cell>
          <cell r="H869" t="str">
            <v>○</v>
          </cell>
          <cell r="I869" t="str">
            <v>○</v>
          </cell>
          <cell r="K869" t="str">
            <v>○</v>
          </cell>
          <cell r="L869" t="str">
            <v>②第１次闘争で提出済の要求書に、第２次闘争で要求書を提出</v>
          </cell>
          <cell r="M869">
            <v>45206</v>
          </cell>
          <cell r="N869" t="str">
            <v>○</v>
          </cell>
          <cell r="O869" t="str">
            <v>○</v>
          </cell>
          <cell r="Q869" t="str">
            <v>○</v>
          </cell>
          <cell r="S869" t="str">
            <v>11月の確定統一要求の際に実施するため。</v>
          </cell>
          <cell r="T869" t="str">
            <v>〇</v>
          </cell>
          <cell r="U869" t="str">
            <v>交渉未実施</v>
          </cell>
          <cell r="W869" t="str">
            <v>○</v>
          </cell>
        </row>
        <row r="870">
          <cell r="E870">
            <v>37994</v>
          </cell>
          <cell r="F870" t="str">
            <v>×</v>
          </cell>
          <cell r="G870" t="str">
            <v>×</v>
          </cell>
          <cell r="H870" t="str">
            <v>○</v>
          </cell>
          <cell r="I870" t="str">
            <v>○</v>
          </cell>
          <cell r="K870" t="str">
            <v>○</v>
          </cell>
          <cell r="L870" t="str">
            <v>④その他の闘争で課題を盛り込み提出</v>
          </cell>
          <cell r="M870">
            <v>45229</v>
          </cell>
          <cell r="N870" t="str">
            <v>○</v>
          </cell>
          <cell r="O870" t="str">
            <v>×</v>
          </cell>
          <cell r="Q870" t="str">
            <v>○</v>
          </cell>
          <cell r="R870">
            <v>45260</v>
          </cell>
          <cell r="T870" t="str">
            <v>〇</v>
          </cell>
          <cell r="U870" t="str">
            <v>○</v>
          </cell>
          <cell r="W870" t="str">
            <v>○</v>
          </cell>
        </row>
        <row r="871">
          <cell r="E871">
            <v>37995</v>
          </cell>
          <cell r="F871" t="str">
            <v>×</v>
          </cell>
          <cell r="G871" t="str">
            <v>○</v>
          </cell>
          <cell r="H871" t="str">
            <v>○</v>
          </cell>
          <cell r="I871" t="str">
            <v>○</v>
          </cell>
          <cell r="K871" t="str">
            <v>○</v>
          </cell>
          <cell r="L871" t="str">
            <v>②第１次闘争で提出済の要求書に、第２次闘争で要求書を提出</v>
          </cell>
          <cell r="M871" t="str">
            <v>12月中旬頃を予定しています。</v>
          </cell>
          <cell r="N871" t="str">
            <v>○</v>
          </cell>
          <cell r="O871" t="str">
            <v>○</v>
          </cell>
          <cell r="Q871" t="str">
            <v>○</v>
          </cell>
          <cell r="R871" t="str">
            <v>１月中旬頃を予定。</v>
          </cell>
          <cell r="T871" t="str">
            <v>〇</v>
          </cell>
          <cell r="U871" t="str">
            <v>○</v>
          </cell>
          <cell r="W871" t="str">
            <v>×</v>
          </cell>
        </row>
        <row r="872">
          <cell r="E872">
            <v>37997</v>
          </cell>
          <cell r="F872" t="str">
            <v>×</v>
          </cell>
          <cell r="G872" t="str">
            <v>○</v>
          </cell>
          <cell r="H872" t="str">
            <v>○</v>
          </cell>
          <cell r="I872" t="str">
            <v>○</v>
          </cell>
          <cell r="K872" t="str">
            <v>○</v>
          </cell>
          <cell r="L872" t="str">
            <v>②第１次闘争で提出済の要求書に、第２次闘争で要求書を提出</v>
          </cell>
          <cell r="M872">
            <v>45232</v>
          </cell>
          <cell r="N872" t="str">
            <v>○</v>
          </cell>
          <cell r="O872" t="str">
            <v>○</v>
          </cell>
          <cell r="Q872" t="str">
            <v>○</v>
          </cell>
          <cell r="R872" t="str">
            <v>11月28日予定</v>
          </cell>
          <cell r="T872" t="str">
            <v>〇</v>
          </cell>
          <cell r="U872" t="str">
            <v>○</v>
          </cell>
          <cell r="W872" t="str">
            <v>×</v>
          </cell>
        </row>
        <row r="873">
          <cell r="E873">
            <v>38001</v>
          </cell>
          <cell r="F873" t="str">
            <v>○</v>
          </cell>
          <cell r="G873" t="str">
            <v>×</v>
          </cell>
          <cell r="H873" t="str">
            <v>×</v>
          </cell>
          <cell r="J873" t="str">
            <v>２次のみ行っているため</v>
          </cell>
          <cell r="K873" t="str">
            <v>○</v>
          </cell>
          <cell r="L873" t="str">
            <v>③第２次闘争で初めて提出</v>
          </cell>
          <cell r="M873">
            <v>45212</v>
          </cell>
          <cell r="N873" t="str">
            <v>○</v>
          </cell>
          <cell r="O873" t="str">
            <v>○</v>
          </cell>
          <cell r="Q873" t="str">
            <v>○</v>
          </cell>
          <cell r="R873">
            <v>45231</v>
          </cell>
          <cell r="T873" t="str">
            <v>〇</v>
          </cell>
          <cell r="U873" t="str">
            <v>×</v>
          </cell>
          <cell r="V873" t="str">
            <v>組合側から求めていない</v>
          </cell>
          <cell r="W873" t="str">
            <v>×</v>
          </cell>
        </row>
        <row r="874">
          <cell r="E874">
            <v>38003</v>
          </cell>
          <cell r="F874" t="str">
            <v>○</v>
          </cell>
          <cell r="G874" t="str">
            <v>×</v>
          </cell>
          <cell r="H874" t="str">
            <v>○</v>
          </cell>
          <cell r="I874" t="str">
            <v>○</v>
          </cell>
          <cell r="K874" t="str">
            <v>○</v>
          </cell>
          <cell r="L874" t="str">
            <v>②第１次闘争で提出済の要求書に、第２次闘争で要求書を提出</v>
          </cell>
          <cell r="M874">
            <v>45198</v>
          </cell>
          <cell r="N874" t="str">
            <v>○</v>
          </cell>
          <cell r="O874" t="str">
            <v>○</v>
          </cell>
          <cell r="Q874" t="str">
            <v>○</v>
          </cell>
          <cell r="R874" t="str">
            <v>10月20日・10月25日</v>
          </cell>
          <cell r="T874" t="str">
            <v>〇</v>
          </cell>
          <cell r="U874" t="str">
            <v>○</v>
          </cell>
          <cell r="W874" t="str">
            <v>○</v>
          </cell>
        </row>
        <row r="875">
          <cell r="E875">
            <v>38004</v>
          </cell>
          <cell r="F875" t="str">
            <v>○</v>
          </cell>
          <cell r="G875" t="str">
            <v>×</v>
          </cell>
          <cell r="H875" t="str">
            <v>×</v>
          </cell>
          <cell r="J875" t="str">
            <v>職員０人</v>
          </cell>
          <cell r="K875" t="str">
            <v>×</v>
          </cell>
        </row>
        <row r="876">
          <cell r="E876">
            <v>38005</v>
          </cell>
          <cell r="F876" t="str">
            <v>○</v>
          </cell>
          <cell r="G876" t="str">
            <v>×</v>
          </cell>
          <cell r="H876" t="str">
            <v>○</v>
          </cell>
          <cell r="I876" t="str">
            <v>○</v>
          </cell>
          <cell r="K876" t="str">
            <v>○</v>
          </cell>
          <cell r="L876" t="str">
            <v>②第１次闘争で提出済の要求書に、第２次闘争で要求書を提出</v>
          </cell>
          <cell r="M876">
            <v>45198</v>
          </cell>
          <cell r="N876" t="str">
            <v>○</v>
          </cell>
          <cell r="O876" t="str">
            <v>○</v>
          </cell>
          <cell r="Q876" t="str">
            <v>○</v>
          </cell>
          <cell r="R876">
            <v>45212</v>
          </cell>
          <cell r="T876" t="str">
            <v>〇</v>
          </cell>
          <cell r="U876" t="str">
            <v>○</v>
          </cell>
          <cell r="W876" t="str">
            <v>○</v>
          </cell>
        </row>
        <row r="877">
          <cell r="E877">
            <v>38006</v>
          </cell>
          <cell r="F877" t="str">
            <v>○</v>
          </cell>
          <cell r="G877" t="str">
            <v>×</v>
          </cell>
          <cell r="H877" t="str">
            <v>×</v>
          </cell>
          <cell r="J877" t="str">
            <v>現業評議会として動けていない。</v>
          </cell>
          <cell r="K877" t="str">
            <v>×</v>
          </cell>
        </row>
        <row r="878">
          <cell r="E878">
            <v>38011</v>
          </cell>
          <cell r="F878" t="str">
            <v>○</v>
          </cell>
          <cell r="G878" t="str">
            <v>×</v>
          </cell>
          <cell r="H878" t="str">
            <v>○</v>
          </cell>
          <cell r="I878" t="str">
            <v>×</v>
          </cell>
          <cell r="J878" t="str">
            <v>町村と同じタイミングで交渉を行う。</v>
          </cell>
          <cell r="K878" t="str">
            <v>○</v>
          </cell>
          <cell r="L878" t="str">
            <v>②第１次闘争で提出済の要求書に、第２次闘争で要求書を提出</v>
          </cell>
          <cell r="M878">
            <v>45250</v>
          </cell>
          <cell r="N878" t="str">
            <v>×</v>
          </cell>
          <cell r="O878" t="str">
            <v>○</v>
          </cell>
          <cell r="Q878" t="str">
            <v>○</v>
          </cell>
          <cell r="R878">
            <v>45250</v>
          </cell>
          <cell r="T878" t="str">
            <v>〇</v>
          </cell>
          <cell r="U878" t="str">
            <v>×</v>
          </cell>
          <cell r="V878" t="str">
            <v>組合側から求めていない</v>
          </cell>
          <cell r="W878" t="str">
            <v>×</v>
          </cell>
        </row>
        <row r="879">
          <cell r="E879">
            <v>38012</v>
          </cell>
          <cell r="F879" t="str">
            <v>○</v>
          </cell>
          <cell r="G879" t="str">
            <v>×</v>
          </cell>
          <cell r="H879" t="str">
            <v>○</v>
          </cell>
          <cell r="I879" t="str">
            <v>○</v>
          </cell>
          <cell r="K879" t="str">
            <v>○</v>
          </cell>
          <cell r="L879" t="str">
            <v>②第１次闘争で提出済の要求書に、第２次闘争で要求書を提出</v>
          </cell>
          <cell r="M879">
            <v>45197</v>
          </cell>
          <cell r="N879" t="str">
            <v>○</v>
          </cell>
          <cell r="O879" t="str">
            <v>○</v>
          </cell>
          <cell r="Q879" t="str">
            <v>○</v>
          </cell>
          <cell r="R879">
            <v>45238</v>
          </cell>
          <cell r="T879" t="str">
            <v>〇</v>
          </cell>
          <cell r="U879" t="str">
            <v>×</v>
          </cell>
          <cell r="V879" t="str">
            <v>組合側から求めていない</v>
          </cell>
          <cell r="W879" t="str">
            <v>○</v>
          </cell>
        </row>
        <row r="880">
          <cell r="E880">
            <v>38016</v>
          </cell>
          <cell r="F880" t="str">
            <v>○</v>
          </cell>
          <cell r="G880" t="str">
            <v>×</v>
          </cell>
          <cell r="H880" t="str">
            <v>○</v>
          </cell>
          <cell r="I880" t="str">
            <v>○</v>
          </cell>
          <cell r="K880" t="str">
            <v>○</v>
          </cell>
          <cell r="L880" t="str">
            <v>②第１次闘争で提出済の要求書に、第２次闘争で要求書を提出</v>
          </cell>
          <cell r="M880">
            <v>45198</v>
          </cell>
          <cell r="N880" t="str">
            <v>○</v>
          </cell>
          <cell r="O880" t="str">
            <v>○</v>
          </cell>
          <cell r="Q880" t="str">
            <v>○</v>
          </cell>
          <cell r="R880">
            <v>45259</v>
          </cell>
          <cell r="T880" t="str">
            <v>〇</v>
          </cell>
          <cell r="U880" t="str">
            <v>×</v>
          </cell>
          <cell r="V880" t="str">
            <v>組合側から求めていない</v>
          </cell>
          <cell r="W880" t="str">
            <v>×</v>
          </cell>
        </row>
        <row r="881">
          <cell r="E881">
            <v>38030</v>
          </cell>
          <cell r="F881" t="str">
            <v>○</v>
          </cell>
          <cell r="G881" t="str">
            <v>×</v>
          </cell>
          <cell r="H881" t="str">
            <v>○</v>
          </cell>
          <cell r="I881" t="str">
            <v>○</v>
          </cell>
          <cell r="K881" t="str">
            <v>○</v>
          </cell>
          <cell r="L881" t="str">
            <v>②第１次闘争で提出済の要求書に、第２次闘争で要求書を提出</v>
          </cell>
          <cell r="M881">
            <v>45198</v>
          </cell>
          <cell r="N881" t="str">
            <v>○</v>
          </cell>
          <cell r="O881" t="str">
            <v>○</v>
          </cell>
          <cell r="Q881" t="str">
            <v>○</v>
          </cell>
          <cell r="R881">
            <v>45208</v>
          </cell>
          <cell r="T881" t="str">
            <v>〇</v>
          </cell>
          <cell r="U881" t="str">
            <v>×</v>
          </cell>
          <cell r="V881" t="str">
            <v>組合側から求めていない</v>
          </cell>
          <cell r="W881" t="str">
            <v>×</v>
          </cell>
        </row>
        <row r="882">
          <cell r="E882">
            <v>38038</v>
          </cell>
          <cell r="F882" t="str">
            <v>×</v>
          </cell>
          <cell r="G882" t="str">
            <v>×</v>
          </cell>
          <cell r="H882" t="str">
            <v>×</v>
          </cell>
          <cell r="J882" t="str">
            <v>職員０人</v>
          </cell>
          <cell r="K882" t="str">
            <v>×</v>
          </cell>
        </row>
        <row r="883">
          <cell r="E883">
            <v>38039</v>
          </cell>
          <cell r="F883" t="str">
            <v>○</v>
          </cell>
          <cell r="G883" t="str">
            <v>×</v>
          </cell>
          <cell r="H883" t="str">
            <v>×</v>
          </cell>
          <cell r="J883" t="str">
            <v>現業評議会として動けてない</v>
          </cell>
          <cell r="K883" t="str">
            <v>×</v>
          </cell>
        </row>
        <row r="884">
          <cell r="E884">
            <v>38041</v>
          </cell>
          <cell r="F884" t="str">
            <v>○</v>
          </cell>
          <cell r="G884" t="str">
            <v>×</v>
          </cell>
          <cell r="H884" t="str">
            <v>○</v>
          </cell>
          <cell r="I884" t="str">
            <v>○</v>
          </cell>
          <cell r="K884" t="str">
            <v>○</v>
          </cell>
          <cell r="L884" t="str">
            <v>②第１次闘争で提出済の要求書に、第２次闘争で要求書を提出</v>
          </cell>
          <cell r="M884">
            <v>45217</v>
          </cell>
          <cell r="N884" t="str">
            <v>○</v>
          </cell>
          <cell r="O884" t="str">
            <v>○</v>
          </cell>
          <cell r="Q884" t="str">
            <v>○</v>
          </cell>
          <cell r="R884">
            <v>45252</v>
          </cell>
          <cell r="T884" t="str">
            <v>〇</v>
          </cell>
          <cell r="U884" t="str">
            <v>○</v>
          </cell>
          <cell r="W884" t="str">
            <v>×</v>
          </cell>
        </row>
        <row r="885">
          <cell r="E885">
            <v>38082</v>
          </cell>
          <cell r="F885" t="str">
            <v>○</v>
          </cell>
          <cell r="G885" t="str">
            <v>×</v>
          </cell>
          <cell r="H885" t="str">
            <v>○</v>
          </cell>
          <cell r="I885" t="str">
            <v>○</v>
          </cell>
          <cell r="K885" t="str">
            <v>○</v>
          </cell>
          <cell r="L885" t="str">
            <v>②第１次闘争で提出済の要求書に、第２次闘争で要求書を提出</v>
          </cell>
          <cell r="M885">
            <v>45231</v>
          </cell>
          <cell r="N885" t="str">
            <v>○</v>
          </cell>
          <cell r="O885" t="str">
            <v>○</v>
          </cell>
          <cell r="Q885" t="str">
            <v>○</v>
          </cell>
          <cell r="R885">
            <v>45252</v>
          </cell>
          <cell r="T885" t="str">
            <v>〇</v>
          </cell>
          <cell r="U885" t="str">
            <v>×</v>
          </cell>
          <cell r="V885" t="str">
            <v>組合側から求めていない</v>
          </cell>
          <cell r="W885" t="str">
            <v>×</v>
          </cell>
        </row>
        <row r="886">
          <cell r="E886">
            <v>39001</v>
          </cell>
          <cell r="F886" t="str">
            <v>○</v>
          </cell>
          <cell r="G886" t="str">
            <v>×</v>
          </cell>
          <cell r="H886" t="str">
            <v>×</v>
          </cell>
          <cell r="I886" t="str">
            <v>×</v>
          </cell>
          <cell r="K886" t="str">
            <v>○</v>
          </cell>
          <cell r="M886">
            <v>45196</v>
          </cell>
          <cell r="N886" t="str">
            <v>○</v>
          </cell>
          <cell r="O886" t="str">
            <v>○</v>
          </cell>
          <cell r="Q886" t="str">
            <v>○</v>
          </cell>
          <cell r="R886" t="str">
            <v>10/25～26</v>
          </cell>
          <cell r="T886" t="str">
            <v>○</v>
          </cell>
          <cell r="U886" t="str">
            <v>×</v>
          </cell>
          <cell r="V886" t="str">
            <v>求めてない</v>
          </cell>
          <cell r="W886" t="str">
            <v>○</v>
          </cell>
        </row>
        <row r="887">
          <cell r="E887">
            <v>39002</v>
          </cell>
          <cell r="F887" t="str">
            <v>×</v>
          </cell>
          <cell r="G887" t="str">
            <v>×</v>
          </cell>
          <cell r="H887" t="str">
            <v>×</v>
          </cell>
          <cell r="I887" t="str">
            <v>×</v>
          </cell>
          <cell r="K887" t="str">
            <v>○</v>
          </cell>
          <cell r="M887">
            <v>45201</v>
          </cell>
          <cell r="N887" t="str">
            <v>○</v>
          </cell>
          <cell r="O887" t="str">
            <v>○</v>
          </cell>
          <cell r="Q887" t="str">
            <v>○</v>
          </cell>
          <cell r="R887">
            <v>45217</v>
          </cell>
          <cell r="T887" t="str">
            <v>○</v>
          </cell>
          <cell r="U887" t="str">
            <v>×</v>
          </cell>
          <cell r="V887" t="str">
            <v>求めてない</v>
          </cell>
          <cell r="W887" t="str">
            <v>○</v>
          </cell>
        </row>
        <row r="888">
          <cell r="E888">
            <v>39003</v>
          </cell>
          <cell r="F888" t="str">
            <v>○</v>
          </cell>
          <cell r="G888" t="str">
            <v>×</v>
          </cell>
          <cell r="H888" t="str">
            <v>×</v>
          </cell>
          <cell r="I888" t="str">
            <v>×</v>
          </cell>
          <cell r="K888" t="str">
            <v>○</v>
          </cell>
          <cell r="M888">
            <v>45240</v>
          </cell>
          <cell r="N888" t="str">
            <v>○</v>
          </cell>
          <cell r="O888" t="str">
            <v>○</v>
          </cell>
          <cell r="Q888" t="str">
            <v>×</v>
          </cell>
          <cell r="W888" t="str">
            <v>○</v>
          </cell>
        </row>
        <row r="889">
          <cell r="E889">
            <v>39004</v>
          </cell>
          <cell r="F889" t="str">
            <v>○</v>
          </cell>
          <cell r="G889" t="str">
            <v>×</v>
          </cell>
          <cell r="H889" t="str">
            <v>×</v>
          </cell>
          <cell r="I889" t="str">
            <v>×</v>
          </cell>
          <cell r="K889" t="str">
            <v>○</v>
          </cell>
          <cell r="M889">
            <v>45198</v>
          </cell>
          <cell r="N889" t="str">
            <v>○</v>
          </cell>
          <cell r="O889" t="str">
            <v>○</v>
          </cell>
          <cell r="Q889" t="str">
            <v>×</v>
          </cell>
          <cell r="T889" t="str">
            <v>○</v>
          </cell>
          <cell r="W889" t="str">
            <v>○</v>
          </cell>
        </row>
        <row r="890">
          <cell r="E890">
            <v>39005</v>
          </cell>
          <cell r="F890" t="str">
            <v>○</v>
          </cell>
          <cell r="G890" t="str">
            <v>○</v>
          </cell>
          <cell r="H890" t="str">
            <v>×</v>
          </cell>
          <cell r="I890" t="str">
            <v>×</v>
          </cell>
          <cell r="K890" t="str">
            <v>○</v>
          </cell>
          <cell r="M890">
            <v>45240</v>
          </cell>
          <cell r="N890" t="str">
            <v>○</v>
          </cell>
          <cell r="O890" t="str">
            <v>○</v>
          </cell>
          <cell r="Q890" t="str">
            <v>×</v>
          </cell>
          <cell r="T890" t="str">
            <v>○</v>
          </cell>
          <cell r="W890" t="str">
            <v>○</v>
          </cell>
        </row>
        <row r="891">
          <cell r="E891">
            <v>39007</v>
          </cell>
          <cell r="F891" t="str">
            <v>○</v>
          </cell>
          <cell r="G891" t="str">
            <v>○</v>
          </cell>
          <cell r="H891" t="str">
            <v>×</v>
          </cell>
          <cell r="I891" t="str">
            <v>×</v>
          </cell>
          <cell r="K891" t="str">
            <v>○</v>
          </cell>
          <cell r="M891">
            <v>45210</v>
          </cell>
          <cell r="N891" t="str">
            <v>○</v>
          </cell>
          <cell r="O891" t="str">
            <v>○</v>
          </cell>
          <cell r="Q891" t="str">
            <v>×</v>
          </cell>
          <cell r="T891" t="str">
            <v>○</v>
          </cell>
          <cell r="W891" t="str">
            <v>○</v>
          </cell>
        </row>
        <row r="892">
          <cell r="E892">
            <v>39008</v>
          </cell>
          <cell r="F892" t="str">
            <v>○</v>
          </cell>
          <cell r="G892" t="str">
            <v>○</v>
          </cell>
          <cell r="H892" t="str">
            <v>×</v>
          </cell>
          <cell r="I892" t="str">
            <v>×</v>
          </cell>
          <cell r="K892" t="str">
            <v>○</v>
          </cell>
          <cell r="M892">
            <v>45219</v>
          </cell>
          <cell r="N892" t="str">
            <v>○</v>
          </cell>
          <cell r="O892" t="str">
            <v>○</v>
          </cell>
          <cell r="Q892" t="str">
            <v>○</v>
          </cell>
          <cell r="R892" t="str">
            <v>10/30～11/17</v>
          </cell>
          <cell r="T892" t="str">
            <v>○</v>
          </cell>
          <cell r="U892" t="str">
            <v>○</v>
          </cell>
          <cell r="W892" t="str">
            <v>○</v>
          </cell>
        </row>
        <row r="893">
          <cell r="E893">
            <v>39013</v>
          </cell>
          <cell r="F893" t="str">
            <v>×</v>
          </cell>
          <cell r="G893" t="str">
            <v>○</v>
          </cell>
          <cell r="H893" t="str">
            <v>×</v>
          </cell>
          <cell r="I893" t="str">
            <v>×</v>
          </cell>
          <cell r="K893" t="str">
            <v>○</v>
          </cell>
          <cell r="M893">
            <v>45244</v>
          </cell>
          <cell r="N893" t="str">
            <v>○</v>
          </cell>
          <cell r="O893" t="str">
            <v>○</v>
          </cell>
          <cell r="Q893" t="str">
            <v>○</v>
          </cell>
          <cell r="R893" t="str">
            <v>12月予定</v>
          </cell>
          <cell r="T893" t="str">
            <v>○</v>
          </cell>
          <cell r="W893" t="str">
            <v>×</v>
          </cell>
        </row>
        <row r="894">
          <cell r="E894">
            <v>39016</v>
          </cell>
          <cell r="F894" t="str">
            <v>○</v>
          </cell>
          <cell r="G894" t="str">
            <v>○</v>
          </cell>
          <cell r="H894" t="str">
            <v>×</v>
          </cell>
          <cell r="I894" t="str">
            <v>×</v>
          </cell>
          <cell r="K894" t="str">
            <v>○</v>
          </cell>
          <cell r="M894">
            <v>45202</v>
          </cell>
          <cell r="N894" t="str">
            <v>○</v>
          </cell>
          <cell r="O894" t="str">
            <v>○</v>
          </cell>
          <cell r="Q894" t="str">
            <v>×</v>
          </cell>
          <cell r="T894" t="str">
            <v>○</v>
          </cell>
          <cell r="W894" t="str">
            <v>○</v>
          </cell>
        </row>
        <row r="895">
          <cell r="E895">
            <v>39019</v>
          </cell>
          <cell r="F895" t="str">
            <v>○</v>
          </cell>
          <cell r="G895" t="str">
            <v>×</v>
          </cell>
          <cell r="H895" t="str">
            <v>×</v>
          </cell>
          <cell r="I895" t="str">
            <v>×</v>
          </cell>
          <cell r="K895" t="str">
            <v>×</v>
          </cell>
          <cell r="Q895" t="str">
            <v>×</v>
          </cell>
          <cell r="W895" t="str">
            <v>×</v>
          </cell>
        </row>
        <row r="896">
          <cell r="E896">
            <v>39020</v>
          </cell>
          <cell r="F896" t="str">
            <v>○</v>
          </cell>
          <cell r="G896" t="str">
            <v>×</v>
          </cell>
          <cell r="H896" t="str">
            <v>×</v>
          </cell>
          <cell r="I896" t="str">
            <v>×</v>
          </cell>
          <cell r="K896" t="str">
            <v>○</v>
          </cell>
          <cell r="M896">
            <v>45201</v>
          </cell>
          <cell r="N896" t="str">
            <v>○</v>
          </cell>
          <cell r="O896" t="str">
            <v>○</v>
          </cell>
          <cell r="Q896" t="str">
            <v>○</v>
          </cell>
          <cell r="R896">
            <v>45225</v>
          </cell>
          <cell r="T896" t="str">
            <v>○</v>
          </cell>
          <cell r="U896" t="str">
            <v>×</v>
          </cell>
          <cell r="V896" t="str">
            <v>求めてない</v>
          </cell>
          <cell r="W896" t="str">
            <v>○</v>
          </cell>
        </row>
        <row r="897">
          <cell r="E897">
            <v>39022</v>
          </cell>
          <cell r="F897" t="str">
            <v>×</v>
          </cell>
          <cell r="G897" t="str">
            <v>×</v>
          </cell>
          <cell r="H897" t="str">
            <v>×</v>
          </cell>
          <cell r="I897" t="str">
            <v>×</v>
          </cell>
          <cell r="K897" t="str">
            <v>×</v>
          </cell>
          <cell r="Q897" t="str">
            <v>×</v>
          </cell>
          <cell r="W897" t="str">
            <v>×</v>
          </cell>
        </row>
        <row r="898">
          <cell r="E898">
            <v>39023</v>
          </cell>
          <cell r="F898" t="str">
            <v>○</v>
          </cell>
          <cell r="G898" t="str">
            <v>×</v>
          </cell>
          <cell r="H898" t="str">
            <v>×</v>
          </cell>
          <cell r="I898" t="str">
            <v>×</v>
          </cell>
          <cell r="K898" t="str">
            <v>○</v>
          </cell>
          <cell r="M898">
            <v>45215</v>
          </cell>
          <cell r="N898" t="str">
            <v>×</v>
          </cell>
          <cell r="Q898" t="str">
            <v>○</v>
          </cell>
          <cell r="R898" t="str">
            <v>10/20～11/6</v>
          </cell>
          <cell r="T898" t="str">
            <v>○</v>
          </cell>
          <cell r="W898" t="str">
            <v>×</v>
          </cell>
        </row>
        <row r="899">
          <cell r="E899">
            <v>39025</v>
          </cell>
        </row>
        <row r="900">
          <cell r="E900">
            <v>39030</v>
          </cell>
        </row>
        <row r="901">
          <cell r="E901">
            <v>39038</v>
          </cell>
        </row>
        <row r="902">
          <cell r="E902">
            <v>39042</v>
          </cell>
          <cell r="F902" t="str">
            <v>×</v>
          </cell>
          <cell r="G902" t="str">
            <v>×</v>
          </cell>
          <cell r="H902" t="str">
            <v>×</v>
          </cell>
          <cell r="I902" t="str">
            <v>×</v>
          </cell>
          <cell r="K902" t="str">
            <v>○</v>
          </cell>
          <cell r="N902" t="str">
            <v>○</v>
          </cell>
          <cell r="O902" t="str">
            <v>×</v>
          </cell>
          <cell r="Q902" t="str">
            <v>○</v>
          </cell>
          <cell r="R902">
            <v>45222</v>
          </cell>
          <cell r="T902" t="str">
            <v>○</v>
          </cell>
          <cell r="U902" t="str">
            <v>×</v>
          </cell>
          <cell r="V902" t="str">
            <v>求めてない</v>
          </cell>
        </row>
        <row r="903">
          <cell r="E903">
            <v>39045</v>
          </cell>
        </row>
        <row r="904">
          <cell r="E904">
            <v>39053</v>
          </cell>
        </row>
        <row r="905">
          <cell r="E905">
            <v>39057</v>
          </cell>
          <cell r="F905" t="str">
            <v>×</v>
          </cell>
          <cell r="G905" t="str">
            <v>×</v>
          </cell>
          <cell r="H905" t="str">
            <v>×</v>
          </cell>
          <cell r="I905" t="str">
            <v>×</v>
          </cell>
          <cell r="J905" t="str">
            <v>×</v>
          </cell>
          <cell r="K905" t="str">
            <v>○</v>
          </cell>
          <cell r="M905">
            <v>45215</v>
          </cell>
          <cell r="N905" t="str">
            <v>×</v>
          </cell>
          <cell r="Q905" t="str">
            <v>×</v>
          </cell>
          <cell r="W905" t="str">
            <v>○</v>
          </cell>
        </row>
        <row r="906">
          <cell r="E906">
            <v>39064</v>
          </cell>
          <cell r="F906" t="str">
            <v>×</v>
          </cell>
          <cell r="G906" t="str">
            <v>×</v>
          </cell>
          <cell r="H906" t="str">
            <v>×</v>
          </cell>
          <cell r="I906" t="str">
            <v>×</v>
          </cell>
          <cell r="J906" t="str">
            <v>×</v>
          </cell>
          <cell r="K906" t="str">
            <v>×</v>
          </cell>
          <cell r="Q906" t="str">
            <v>×</v>
          </cell>
          <cell r="W906" t="str">
            <v>×</v>
          </cell>
        </row>
        <row r="907">
          <cell r="E907">
            <v>39065</v>
          </cell>
          <cell r="F907" t="str">
            <v>×</v>
          </cell>
          <cell r="G907" t="str">
            <v>×</v>
          </cell>
          <cell r="H907" t="str">
            <v>×</v>
          </cell>
          <cell r="I907" t="str">
            <v>×</v>
          </cell>
          <cell r="J907" t="str">
            <v>×</v>
          </cell>
          <cell r="K907" t="str">
            <v>×</v>
          </cell>
          <cell r="Q907" t="str">
            <v>×</v>
          </cell>
          <cell r="W907" t="str">
            <v>×</v>
          </cell>
        </row>
        <row r="908">
          <cell r="E908">
            <v>39074</v>
          </cell>
        </row>
        <row r="909">
          <cell r="E909">
            <v>39075</v>
          </cell>
          <cell r="F909" t="str">
            <v>×</v>
          </cell>
          <cell r="G909" t="str">
            <v>×</v>
          </cell>
          <cell r="H909" t="str">
            <v>×</v>
          </cell>
          <cell r="I909" t="str">
            <v>×</v>
          </cell>
          <cell r="J909" t="str">
            <v>×</v>
          </cell>
          <cell r="K909" t="str">
            <v>○</v>
          </cell>
          <cell r="Q909" t="str">
            <v>×</v>
          </cell>
          <cell r="W909" t="str">
            <v>×</v>
          </cell>
        </row>
        <row r="910">
          <cell r="E910">
            <v>39078</v>
          </cell>
        </row>
        <row r="911">
          <cell r="E911">
            <v>39084</v>
          </cell>
        </row>
        <row r="912">
          <cell r="E912">
            <v>40001</v>
          </cell>
          <cell r="F912" t="str">
            <v>○</v>
          </cell>
          <cell r="G912" t="str">
            <v>×</v>
          </cell>
          <cell r="H912" t="str">
            <v>○</v>
          </cell>
          <cell r="I912" t="str">
            <v>○</v>
          </cell>
          <cell r="K912" t="str">
            <v>○</v>
          </cell>
          <cell r="L912" t="str">
            <v>②第１次闘争で提出済の要求書に、第２次闘争で要求書を提出</v>
          </cell>
          <cell r="M912">
            <v>45226</v>
          </cell>
          <cell r="N912" t="str">
            <v>○</v>
          </cell>
          <cell r="O912" t="str">
            <v>○</v>
          </cell>
          <cell r="Q912" t="str">
            <v>○</v>
          </cell>
          <cell r="R912">
            <v>45244</v>
          </cell>
          <cell r="T912" t="str">
            <v>〇</v>
          </cell>
          <cell r="U912" t="str">
            <v>×</v>
          </cell>
          <cell r="V912" t="str">
            <v>当局側が締結（書面化）を拒否した</v>
          </cell>
          <cell r="W912" t="str">
            <v>○</v>
          </cell>
        </row>
        <row r="913">
          <cell r="E913">
            <v>40011</v>
          </cell>
          <cell r="F913" t="str">
            <v>○</v>
          </cell>
          <cell r="G913" t="str">
            <v>×</v>
          </cell>
          <cell r="H913" t="str">
            <v>○</v>
          </cell>
          <cell r="J913" t="str">
            <v>事務折衝で対応</v>
          </cell>
          <cell r="K913" t="str">
            <v>○</v>
          </cell>
          <cell r="L913" t="str">
            <v>⑤第１次闘争・第２次闘争とも提出なし</v>
          </cell>
          <cell r="P913" t="str">
            <v>あらためて、要求書提出予定</v>
          </cell>
          <cell r="Q913" t="str">
            <v>○</v>
          </cell>
          <cell r="R913">
            <v>45258</v>
          </cell>
          <cell r="T913" t="str">
            <v>〇</v>
          </cell>
          <cell r="U913" t="str">
            <v>×</v>
          </cell>
          <cell r="V913" t="str">
            <v>当局側が締結（書面化）を拒否した</v>
          </cell>
          <cell r="W913" t="str">
            <v>×</v>
          </cell>
        </row>
        <row r="914">
          <cell r="E914">
            <v>40012</v>
          </cell>
          <cell r="F914" t="str">
            <v>×</v>
          </cell>
          <cell r="G914" t="str">
            <v>×</v>
          </cell>
          <cell r="H914" t="str">
            <v>○</v>
          </cell>
          <cell r="I914" t="str">
            <v>○</v>
          </cell>
          <cell r="K914" t="str">
            <v>○</v>
          </cell>
          <cell r="L914" t="str">
            <v>②第１次闘争で提出済の要求書に、第２次闘争で要求書を提出</v>
          </cell>
          <cell r="M914">
            <v>45231</v>
          </cell>
          <cell r="N914" t="str">
            <v>×</v>
          </cell>
          <cell r="O914" t="str">
            <v>○</v>
          </cell>
          <cell r="Q914" t="str">
            <v>○</v>
          </cell>
          <cell r="R914" t="str">
            <v>未定</v>
          </cell>
          <cell r="T914" t="str">
            <v>×</v>
          </cell>
          <cell r="U914" t="str">
            <v>×</v>
          </cell>
          <cell r="V914" t="str">
            <v>当局側が締結（書面化）を拒否した</v>
          </cell>
          <cell r="W914" t="str">
            <v>×</v>
          </cell>
        </row>
        <row r="915">
          <cell r="E915">
            <v>40047</v>
          </cell>
          <cell r="F915" t="str">
            <v>×</v>
          </cell>
          <cell r="G915" t="str">
            <v>×</v>
          </cell>
          <cell r="H915" t="str">
            <v>○</v>
          </cell>
          <cell r="I915" t="str">
            <v>○</v>
          </cell>
          <cell r="J915" t="str">
            <v>当単組では、現業・公企単体での要求ではなく、一般職を含めた統一要求を実施しているため。</v>
          </cell>
          <cell r="K915" t="str">
            <v>×</v>
          </cell>
        </row>
        <row r="916">
          <cell r="E916">
            <v>40053</v>
          </cell>
          <cell r="F916" t="str">
            <v>○</v>
          </cell>
          <cell r="G916" t="str">
            <v>×</v>
          </cell>
          <cell r="H916" t="str">
            <v>×</v>
          </cell>
          <cell r="J916" t="str">
            <v>できなかった</v>
          </cell>
          <cell r="K916" t="str">
            <v>×</v>
          </cell>
        </row>
        <row r="917">
          <cell r="E917">
            <v>40067</v>
          </cell>
          <cell r="F917" t="str">
            <v>×</v>
          </cell>
          <cell r="G917" t="str">
            <v>×</v>
          </cell>
          <cell r="H917" t="str">
            <v>×</v>
          </cell>
          <cell r="J917" t="str">
            <v>確定期に交渉を行っている。</v>
          </cell>
          <cell r="K917" t="str">
            <v>○</v>
          </cell>
          <cell r="L917" t="str">
            <v>③第２次闘争で初めて提出</v>
          </cell>
          <cell r="M917" t="str">
            <v>11月予定</v>
          </cell>
          <cell r="N917" t="str">
            <v>○</v>
          </cell>
          <cell r="O917" t="str">
            <v>○</v>
          </cell>
          <cell r="Q917" t="str">
            <v>○</v>
          </cell>
          <cell r="R917" t="str">
            <v>12月中旬予定</v>
          </cell>
          <cell r="T917" t="str">
            <v>〇</v>
          </cell>
          <cell r="U917" t="str">
            <v>×</v>
          </cell>
          <cell r="V917" t="str">
            <v>当局側が締結（書面化）を拒否した</v>
          </cell>
          <cell r="W917" t="str">
            <v>×</v>
          </cell>
        </row>
        <row r="918">
          <cell r="E918">
            <v>40070</v>
          </cell>
          <cell r="F918" t="str">
            <v>○</v>
          </cell>
          <cell r="G918" t="str">
            <v>○</v>
          </cell>
          <cell r="H918" t="str">
            <v>○</v>
          </cell>
          <cell r="J918" t="str">
            <v>上部団体は行ったが、自分達の組合は行わなかった。</v>
          </cell>
          <cell r="K918" t="str">
            <v>○</v>
          </cell>
          <cell r="L918" t="str">
            <v>②第１次闘争で提出済の要求書に、第２次闘争で要求書を提出</v>
          </cell>
          <cell r="M918" t="str">
            <v>未定</v>
          </cell>
          <cell r="N918" t="str">
            <v>×</v>
          </cell>
          <cell r="O918" t="str">
            <v>×</v>
          </cell>
          <cell r="Q918" t="str">
            <v>○</v>
          </cell>
          <cell r="S918" t="str">
            <v>上部団体と行った</v>
          </cell>
          <cell r="T918" t="str">
            <v>不明</v>
          </cell>
          <cell r="U918" t="str">
            <v>交渉未実施</v>
          </cell>
          <cell r="W918" t="str">
            <v>×</v>
          </cell>
        </row>
        <row r="919">
          <cell r="E919">
            <v>41001</v>
          </cell>
          <cell r="F919" t="str">
            <v>○</v>
          </cell>
          <cell r="G919" t="str">
            <v>○</v>
          </cell>
          <cell r="H919" t="str">
            <v>○</v>
          </cell>
          <cell r="I919" t="str">
            <v>○</v>
          </cell>
          <cell r="K919" t="str">
            <v>○</v>
          </cell>
          <cell r="L919" t="str">
            <v>③第２次闘争で初めて提出</v>
          </cell>
          <cell r="M919">
            <v>45205</v>
          </cell>
          <cell r="N919" t="str">
            <v>×</v>
          </cell>
          <cell r="O919" t="str">
            <v>○</v>
          </cell>
          <cell r="Q919" t="str">
            <v>○</v>
          </cell>
          <cell r="R919">
            <v>45219</v>
          </cell>
          <cell r="T919" t="str">
            <v>〇</v>
          </cell>
          <cell r="U919" t="str">
            <v>×</v>
          </cell>
          <cell r="V919" t="str">
            <v>当局側が締結（書面化）を拒否した</v>
          </cell>
          <cell r="W919" t="str">
            <v>×</v>
          </cell>
        </row>
        <row r="920">
          <cell r="E920">
            <v>41002</v>
          </cell>
          <cell r="F920" t="str">
            <v>○</v>
          </cell>
          <cell r="G920" t="str">
            <v>×</v>
          </cell>
          <cell r="H920" t="str">
            <v>×</v>
          </cell>
          <cell r="J920" t="str">
            <v>第2次闘争で要求書の提出から交渉までを一括で行う方針の為。</v>
          </cell>
          <cell r="K920" t="str">
            <v>○</v>
          </cell>
          <cell r="L920" t="str">
            <v>③第２次闘争で初めて提出</v>
          </cell>
          <cell r="M920">
            <v>45205</v>
          </cell>
          <cell r="N920" t="str">
            <v>○</v>
          </cell>
          <cell r="O920" t="str">
            <v>○</v>
          </cell>
          <cell r="Q920" t="str">
            <v>○</v>
          </cell>
          <cell r="R920">
            <v>45229</v>
          </cell>
          <cell r="T920" t="str">
            <v>〇</v>
          </cell>
          <cell r="U920" t="str">
            <v>×</v>
          </cell>
          <cell r="V920" t="str">
            <v>労働協約締結は例年3年に一度で行なっており、昨年度に更新をした。今回の交渉で確認した事項に関しても労働協約内に含まれる事を総務部と確認。</v>
          </cell>
          <cell r="W920" t="str">
            <v>○</v>
          </cell>
        </row>
        <row r="921">
          <cell r="E921">
            <v>41006</v>
          </cell>
          <cell r="F921" t="str">
            <v>○</v>
          </cell>
          <cell r="G921" t="str">
            <v>×</v>
          </cell>
          <cell r="H921" t="str">
            <v>×</v>
          </cell>
          <cell r="J921" t="str">
            <v>現業職の採用がないため</v>
          </cell>
          <cell r="K921" t="str">
            <v>○</v>
          </cell>
          <cell r="L921" t="str">
            <v>③第２次闘争で初めて提出</v>
          </cell>
          <cell r="M921">
            <v>45197</v>
          </cell>
          <cell r="N921" t="str">
            <v>×</v>
          </cell>
          <cell r="O921" t="str">
            <v>○</v>
          </cell>
          <cell r="Q921" t="str">
            <v>×</v>
          </cell>
          <cell r="S921" t="str">
            <v>不利益になるような回答がなかったため</v>
          </cell>
          <cell r="T921" t="str">
            <v>〇</v>
          </cell>
          <cell r="U921" t="str">
            <v>交渉未実施</v>
          </cell>
          <cell r="W921" t="str">
            <v>○</v>
          </cell>
        </row>
        <row r="922">
          <cell r="E922">
            <v>41007</v>
          </cell>
          <cell r="F922" t="str">
            <v>○</v>
          </cell>
          <cell r="G922" t="str">
            <v>×</v>
          </cell>
          <cell r="H922" t="str">
            <v>×</v>
          </cell>
          <cell r="J922" t="str">
            <v>例年2次闘争で集中的に交渉しているため。</v>
          </cell>
          <cell r="K922" t="str">
            <v>○</v>
          </cell>
          <cell r="L922" t="str">
            <v>③第２次闘争で初めて提出</v>
          </cell>
          <cell r="M922">
            <v>45194</v>
          </cell>
          <cell r="N922" t="str">
            <v>○</v>
          </cell>
          <cell r="O922" t="str">
            <v>○</v>
          </cell>
          <cell r="Q922" t="str">
            <v>○</v>
          </cell>
          <cell r="R922">
            <v>45216</v>
          </cell>
          <cell r="T922" t="str">
            <v>×</v>
          </cell>
          <cell r="U922" t="str">
            <v>×</v>
          </cell>
          <cell r="V922" t="str">
            <v>組合側から求めていない</v>
          </cell>
          <cell r="W922" t="str">
            <v>○</v>
          </cell>
        </row>
        <row r="923">
          <cell r="E923">
            <v>41010</v>
          </cell>
          <cell r="F923" t="str">
            <v>○</v>
          </cell>
          <cell r="G923" t="str">
            <v>×</v>
          </cell>
          <cell r="H923" t="str">
            <v>○</v>
          </cell>
          <cell r="I923" t="str">
            <v>○</v>
          </cell>
          <cell r="K923" t="str">
            <v>○</v>
          </cell>
          <cell r="L923" t="str">
            <v>②第１次闘争で提出済の要求書に、第２次闘争で要求書を提出</v>
          </cell>
          <cell r="M923">
            <v>45250</v>
          </cell>
          <cell r="N923" t="str">
            <v>○</v>
          </cell>
          <cell r="O923" t="str">
            <v>○</v>
          </cell>
          <cell r="Q923" t="str">
            <v>○</v>
          </cell>
          <cell r="R923">
            <v>45278</v>
          </cell>
          <cell r="T923" t="str">
            <v>〇</v>
          </cell>
          <cell r="U923" t="str">
            <v>×</v>
          </cell>
          <cell r="V923" t="str">
            <v>組合側から求めていない</v>
          </cell>
          <cell r="W923" t="str">
            <v>○</v>
          </cell>
        </row>
        <row r="924">
          <cell r="E924">
            <v>41023</v>
          </cell>
          <cell r="F924" t="str">
            <v>○</v>
          </cell>
          <cell r="G924" t="str">
            <v>○</v>
          </cell>
          <cell r="H924" t="str">
            <v>○</v>
          </cell>
          <cell r="I924" t="str">
            <v>○</v>
          </cell>
          <cell r="K924" t="str">
            <v>○</v>
          </cell>
          <cell r="L924" t="str">
            <v>②第１次闘争で提出済の要求書に、第２次闘争で要求書を提出</v>
          </cell>
          <cell r="M924">
            <v>45577</v>
          </cell>
          <cell r="N924" t="str">
            <v>○</v>
          </cell>
          <cell r="O924" t="str">
            <v>○</v>
          </cell>
          <cell r="Q924" t="str">
            <v>○</v>
          </cell>
          <cell r="R924">
            <v>45577</v>
          </cell>
          <cell r="T924" t="str">
            <v>〇</v>
          </cell>
          <cell r="U924" t="str">
            <v>○</v>
          </cell>
          <cell r="W924" t="str">
            <v>×</v>
          </cell>
        </row>
        <row r="925">
          <cell r="E925">
            <v>41033</v>
          </cell>
          <cell r="F925" t="str">
            <v>○</v>
          </cell>
          <cell r="G925" t="str">
            <v>×</v>
          </cell>
          <cell r="H925" t="str">
            <v>○</v>
          </cell>
          <cell r="J925" t="str">
            <v>別要求にて一括して交渉を行った為</v>
          </cell>
          <cell r="K925" t="str">
            <v>○</v>
          </cell>
          <cell r="L925" t="str">
            <v>③第２次闘争で初めて提出</v>
          </cell>
          <cell r="M925">
            <v>45211</v>
          </cell>
          <cell r="N925" t="str">
            <v>○</v>
          </cell>
          <cell r="O925" t="str">
            <v>○</v>
          </cell>
          <cell r="Q925" t="str">
            <v>×</v>
          </cell>
          <cell r="S925" t="str">
            <v>日程調整がうまく出来なかった為</v>
          </cell>
          <cell r="T925" t="str">
            <v>〇</v>
          </cell>
          <cell r="U925" t="str">
            <v>交渉未実施</v>
          </cell>
          <cell r="W925" t="str">
            <v>×</v>
          </cell>
        </row>
        <row r="926">
          <cell r="E926">
            <v>41047</v>
          </cell>
          <cell r="F926" t="str">
            <v>○</v>
          </cell>
          <cell r="G926" t="str">
            <v>×</v>
          </cell>
          <cell r="H926" t="str">
            <v>○</v>
          </cell>
          <cell r="I926" t="str">
            <v>○</v>
          </cell>
          <cell r="K926" t="str">
            <v>○</v>
          </cell>
          <cell r="L926" t="str">
            <v>②第１次闘争で提出済の要求書に、第２次闘争で要求書を提出</v>
          </cell>
          <cell r="M926">
            <v>45197</v>
          </cell>
          <cell r="N926" t="str">
            <v>○</v>
          </cell>
          <cell r="O926" t="str">
            <v>○</v>
          </cell>
          <cell r="Q926" t="str">
            <v>○</v>
          </cell>
          <cell r="R926" t="str">
            <v>採用試験結果を待っての実施予定でしたので交渉については未だ実施できていません</v>
          </cell>
          <cell r="T926" t="str">
            <v>〇</v>
          </cell>
          <cell r="U926" t="str">
            <v>○</v>
          </cell>
          <cell r="W926" t="str">
            <v>○</v>
          </cell>
        </row>
        <row r="927">
          <cell r="E927">
            <v>41048</v>
          </cell>
          <cell r="F927" t="str">
            <v>○</v>
          </cell>
          <cell r="G927" t="str">
            <v>×</v>
          </cell>
          <cell r="H927" t="str">
            <v>×</v>
          </cell>
          <cell r="J927" t="str">
            <v>特に交渉する理由がなかった</v>
          </cell>
          <cell r="K927" t="str">
            <v>○</v>
          </cell>
          <cell r="L927" t="str">
            <v>③第２次闘争で初めて提出</v>
          </cell>
          <cell r="M927">
            <v>45197</v>
          </cell>
          <cell r="N927" t="str">
            <v>○</v>
          </cell>
          <cell r="O927" t="str">
            <v>×</v>
          </cell>
          <cell r="Q927" t="str">
            <v>×</v>
          </cell>
          <cell r="S927" t="str">
            <v>予定が合わなかった</v>
          </cell>
          <cell r="T927" t="str">
            <v>〇</v>
          </cell>
          <cell r="U927" t="str">
            <v>○</v>
          </cell>
          <cell r="W927" t="str">
            <v>×</v>
          </cell>
        </row>
        <row r="928">
          <cell r="E928">
            <v>41067</v>
          </cell>
          <cell r="F928" t="str">
            <v>×</v>
          </cell>
          <cell r="G928" t="str">
            <v>×</v>
          </cell>
          <cell r="H928" t="str">
            <v>○</v>
          </cell>
          <cell r="I928" t="str">
            <v>○</v>
          </cell>
          <cell r="K928" t="str">
            <v>×</v>
          </cell>
        </row>
        <row r="929">
          <cell r="E929">
            <v>42001</v>
          </cell>
          <cell r="F929" t="str">
            <v>○</v>
          </cell>
          <cell r="G929" t="str">
            <v>×</v>
          </cell>
          <cell r="H929" t="str">
            <v>○</v>
          </cell>
          <cell r="I929" t="str">
            <v>○</v>
          </cell>
          <cell r="K929" t="str">
            <v>○</v>
          </cell>
          <cell r="L929" t="str">
            <v>②第１次闘争で提出済の要求書に、第２次闘争で要求書を提出</v>
          </cell>
          <cell r="M929">
            <v>45198</v>
          </cell>
          <cell r="N929" t="str">
            <v>○</v>
          </cell>
          <cell r="O929" t="str">
            <v>○</v>
          </cell>
          <cell r="Q929" t="str">
            <v>○</v>
          </cell>
          <cell r="R929" t="str">
            <v>10/6、10/12、10/19</v>
          </cell>
          <cell r="T929" t="str">
            <v>○</v>
          </cell>
          <cell r="U929" t="str">
            <v>○</v>
          </cell>
          <cell r="W929" t="str">
            <v>○</v>
          </cell>
        </row>
        <row r="930">
          <cell r="E930">
            <v>42002</v>
          </cell>
          <cell r="F930" t="str">
            <v>×</v>
          </cell>
          <cell r="G930" t="str">
            <v>×</v>
          </cell>
          <cell r="H930" t="str">
            <v>×</v>
          </cell>
          <cell r="I930" t="str">
            <v>×</v>
          </cell>
          <cell r="J930" t="str">
            <v>現評公企評がないため</v>
          </cell>
        </row>
        <row r="931">
          <cell r="E931">
            <v>42003</v>
          </cell>
          <cell r="F931" t="str">
            <v>○</v>
          </cell>
          <cell r="G931" t="str">
            <v>×</v>
          </cell>
          <cell r="H931" t="str">
            <v>○</v>
          </cell>
          <cell r="I931" t="str">
            <v>○</v>
          </cell>
          <cell r="K931" t="str">
            <v>○</v>
          </cell>
          <cell r="L931" t="str">
            <v>②第１次闘争で提出済の要求書に、第２次闘争で要求書を提出</v>
          </cell>
          <cell r="M931">
            <v>45201</v>
          </cell>
          <cell r="N931" t="str">
            <v>○</v>
          </cell>
          <cell r="O931" t="str">
            <v>○</v>
          </cell>
          <cell r="Q931" t="str">
            <v>○</v>
          </cell>
          <cell r="R931" t="str">
            <v>10/2，11/14、11/21</v>
          </cell>
          <cell r="T931" t="str">
            <v>○</v>
          </cell>
          <cell r="U931" t="str">
            <v>○</v>
          </cell>
          <cell r="W931" t="str">
            <v>○</v>
          </cell>
        </row>
        <row r="932">
          <cell r="E932">
            <v>42017</v>
          </cell>
          <cell r="F932" t="str">
            <v>○</v>
          </cell>
          <cell r="G932" t="str">
            <v>×</v>
          </cell>
          <cell r="H932" t="str">
            <v>○</v>
          </cell>
          <cell r="I932" t="str">
            <v>○</v>
          </cell>
          <cell r="K932" t="str">
            <v>○</v>
          </cell>
          <cell r="L932" t="str">
            <v>②第１次闘争で提出済の要求書に、第２次闘争で要求書を提出</v>
          </cell>
          <cell r="M932">
            <v>45197</v>
          </cell>
          <cell r="N932" t="str">
            <v>×</v>
          </cell>
          <cell r="O932" t="str">
            <v>○</v>
          </cell>
          <cell r="Q932" t="str">
            <v>○</v>
          </cell>
          <cell r="R932" t="str">
            <v>10/6、10/12，10/19</v>
          </cell>
          <cell r="T932" t="str">
            <v>○</v>
          </cell>
          <cell r="U932" t="str">
            <v>○</v>
          </cell>
          <cell r="W932" t="str">
            <v>×</v>
          </cell>
        </row>
        <row r="933">
          <cell r="E933">
            <v>42018</v>
          </cell>
          <cell r="F933" t="str">
            <v>○</v>
          </cell>
          <cell r="G933" t="str">
            <v>○</v>
          </cell>
          <cell r="H933" t="str">
            <v>○</v>
          </cell>
          <cell r="I933" t="str">
            <v>○</v>
          </cell>
          <cell r="K933" t="str">
            <v>○</v>
          </cell>
          <cell r="L933" t="str">
            <v>②第１次闘争で提出済の要求書に、第２次闘争で要求書を提出</v>
          </cell>
          <cell r="M933">
            <v>45197</v>
          </cell>
          <cell r="N933" t="str">
            <v>○</v>
          </cell>
          <cell r="O933" t="str">
            <v>○</v>
          </cell>
          <cell r="Q933" t="str">
            <v>○</v>
          </cell>
          <cell r="R933" t="str">
            <v>10/5、10/12，10/19</v>
          </cell>
          <cell r="T933" t="str">
            <v>○</v>
          </cell>
          <cell r="U933" t="str">
            <v>○</v>
          </cell>
          <cell r="W933" t="str">
            <v>○</v>
          </cell>
        </row>
        <row r="934">
          <cell r="E934">
            <v>42019</v>
          </cell>
          <cell r="F934" t="str">
            <v>○</v>
          </cell>
          <cell r="G934" t="str">
            <v>○</v>
          </cell>
          <cell r="H934" t="str">
            <v>○</v>
          </cell>
          <cell r="I934" t="str">
            <v>○</v>
          </cell>
          <cell r="K934" t="str">
            <v>○</v>
          </cell>
          <cell r="L934" t="str">
            <v>②第１次闘争で提出済の要求書に、第２次闘争で要求書を提出</v>
          </cell>
          <cell r="M934">
            <v>45225</v>
          </cell>
          <cell r="N934" t="str">
            <v>○</v>
          </cell>
          <cell r="O934" t="str">
            <v>○</v>
          </cell>
          <cell r="Q934" t="str">
            <v>○</v>
          </cell>
          <cell r="R934" t="str">
            <v>11/2、11/9、11/16</v>
          </cell>
          <cell r="T934" t="str">
            <v>○</v>
          </cell>
          <cell r="U934" t="str">
            <v>○</v>
          </cell>
          <cell r="W934" t="str">
            <v>×</v>
          </cell>
        </row>
        <row r="935">
          <cell r="E935">
            <v>42020</v>
          </cell>
          <cell r="F935" t="str">
            <v>○</v>
          </cell>
          <cell r="G935" t="str">
            <v>×</v>
          </cell>
          <cell r="H935" t="str">
            <v>○</v>
          </cell>
          <cell r="I935" t="str">
            <v>○</v>
          </cell>
          <cell r="K935" t="str">
            <v>○</v>
          </cell>
          <cell r="L935" t="str">
            <v>②第１次闘争で提出済の要求書に、第２次闘争で要求書を提出</v>
          </cell>
          <cell r="M935">
            <v>45197</v>
          </cell>
          <cell r="N935" t="str">
            <v>○</v>
          </cell>
          <cell r="O935" t="str">
            <v>○</v>
          </cell>
          <cell r="Q935" t="str">
            <v>○</v>
          </cell>
          <cell r="R935" t="str">
            <v>10/5、10/12，10/19</v>
          </cell>
          <cell r="T935" t="str">
            <v>○</v>
          </cell>
          <cell r="U935" t="str">
            <v>○</v>
          </cell>
          <cell r="W935" t="str">
            <v>○</v>
          </cell>
        </row>
        <row r="936">
          <cell r="E936">
            <v>42024</v>
          </cell>
          <cell r="F936" t="str">
            <v>○</v>
          </cell>
          <cell r="G936" t="str">
            <v>×</v>
          </cell>
          <cell r="H936" t="str">
            <v>○</v>
          </cell>
          <cell r="I936" t="str">
            <v>○</v>
          </cell>
          <cell r="K936" t="str">
            <v>○</v>
          </cell>
          <cell r="L936" t="str">
            <v>②第１次闘争で提出済の要求書に、第２次闘争で要求書を提出</v>
          </cell>
          <cell r="M936">
            <v>45197</v>
          </cell>
          <cell r="N936" t="str">
            <v>○</v>
          </cell>
          <cell r="O936" t="str">
            <v>○</v>
          </cell>
          <cell r="Q936" t="str">
            <v>○</v>
          </cell>
          <cell r="R936" t="str">
            <v>10/5、10/12、10/19</v>
          </cell>
          <cell r="T936" t="str">
            <v>○</v>
          </cell>
          <cell r="W936" t="str">
            <v>○</v>
          </cell>
        </row>
        <row r="937">
          <cell r="E937">
            <v>42025</v>
          </cell>
          <cell r="F937" t="str">
            <v>○</v>
          </cell>
          <cell r="G937" t="str">
            <v>○</v>
          </cell>
          <cell r="H937" t="str">
            <v>○</v>
          </cell>
          <cell r="I937" t="str">
            <v>○</v>
          </cell>
          <cell r="K937" t="str">
            <v>○</v>
          </cell>
          <cell r="L937" t="str">
            <v>①第１次闘争で提出済（交渉を継続）</v>
          </cell>
          <cell r="M937">
            <v>45197</v>
          </cell>
          <cell r="N937" t="str">
            <v>○</v>
          </cell>
          <cell r="O937" t="str">
            <v>○</v>
          </cell>
          <cell r="Q937" t="str">
            <v>○</v>
          </cell>
          <cell r="R937" t="str">
            <v>10/5、10/12、10/19</v>
          </cell>
          <cell r="T937" t="str">
            <v>○</v>
          </cell>
          <cell r="U937" t="str">
            <v>○</v>
          </cell>
          <cell r="W937" t="str">
            <v>○</v>
          </cell>
        </row>
        <row r="938">
          <cell r="E938">
            <v>42026</v>
          </cell>
          <cell r="F938" t="str">
            <v>○</v>
          </cell>
          <cell r="G938" t="str">
            <v>×</v>
          </cell>
          <cell r="H938" t="str">
            <v>○</v>
          </cell>
          <cell r="I938" t="str">
            <v>○</v>
          </cell>
          <cell r="K938" t="str">
            <v>○</v>
          </cell>
          <cell r="L938" t="str">
            <v>①第１次闘争で提出済（交渉を継続）</v>
          </cell>
          <cell r="M938">
            <v>45197</v>
          </cell>
          <cell r="N938" t="str">
            <v>○</v>
          </cell>
          <cell r="O938" t="str">
            <v>○</v>
          </cell>
          <cell r="Q938" t="str">
            <v>○</v>
          </cell>
          <cell r="R938" t="str">
            <v>10/5、10/12、10/19</v>
          </cell>
          <cell r="T938" t="str">
            <v>○</v>
          </cell>
          <cell r="U938" t="str">
            <v>○</v>
          </cell>
          <cell r="W938" t="str">
            <v>○</v>
          </cell>
        </row>
        <row r="939">
          <cell r="E939">
            <v>42027</v>
          </cell>
          <cell r="F939" t="str">
            <v>○</v>
          </cell>
          <cell r="G939" t="str">
            <v>×</v>
          </cell>
          <cell r="H939" t="str">
            <v>○</v>
          </cell>
          <cell r="I939" t="str">
            <v>○</v>
          </cell>
          <cell r="K939" t="str">
            <v>○</v>
          </cell>
          <cell r="L939" t="str">
            <v>①第１次闘争で提出済（交渉を継続）</v>
          </cell>
          <cell r="M939">
            <v>45197</v>
          </cell>
          <cell r="N939" t="str">
            <v>○</v>
          </cell>
          <cell r="O939" t="str">
            <v>○</v>
          </cell>
          <cell r="Q939" t="str">
            <v>○</v>
          </cell>
          <cell r="R939" t="str">
            <v>10/12、10/19</v>
          </cell>
          <cell r="T939" t="str">
            <v>○</v>
          </cell>
          <cell r="U939" t="str">
            <v>○</v>
          </cell>
          <cell r="W939" t="str">
            <v>○</v>
          </cell>
        </row>
        <row r="940">
          <cell r="E940">
            <v>42028</v>
          </cell>
          <cell r="F940" t="str">
            <v>○</v>
          </cell>
          <cell r="G940" t="str">
            <v>○</v>
          </cell>
          <cell r="H940" t="str">
            <v>○</v>
          </cell>
          <cell r="I940" t="str">
            <v>○</v>
          </cell>
          <cell r="K940" t="str">
            <v>○</v>
          </cell>
          <cell r="L940" t="str">
            <v>①第１次闘争で提出済（交渉を継続）</v>
          </cell>
          <cell r="M940">
            <v>45197</v>
          </cell>
          <cell r="N940" t="str">
            <v>○</v>
          </cell>
          <cell r="O940" t="str">
            <v>○</v>
          </cell>
          <cell r="Q940" t="str">
            <v>○</v>
          </cell>
          <cell r="R940" t="str">
            <v>10/5、10/12、10/16、10/19</v>
          </cell>
          <cell r="T940" t="str">
            <v>○</v>
          </cell>
          <cell r="U940" t="str">
            <v>○</v>
          </cell>
          <cell r="W940" t="str">
            <v>○</v>
          </cell>
        </row>
        <row r="941">
          <cell r="E941">
            <v>42029</v>
          </cell>
          <cell r="F941" t="str">
            <v>○</v>
          </cell>
          <cell r="G941" t="str">
            <v>×</v>
          </cell>
          <cell r="H941" t="str">
            <v>○</v>
          </cell>
          <cell r="I941" t="str">
            <v>○</v>
          </cell>
          <cell r="K941" t="str">
            <v>○</v>
          </cell>
          <cell r="L941" t="str">
            <v>①第１次闘争で提出済（交渉を継続）</v>
          </cell>
          <cell r="N941" t="str">
            <v>×</v>
          </cell>
          <cell r="O941" t="str">
            <v>○</v>
          </cell>
          <cell r="Q941" t="str">
            <v>○</v>
          </cell>
          <cell r="R941" t="str">
            <v>11/7，11/10，11/16</v>
          </cell>
          <cell r="T941" t="str">
            <v>○</v>
          </cell>
          <cell r="U941" t="str">
            <v>○</v>
          </cell>
          <cell r="W941" t="str">
            <v>×</v>
          </cell>
        </row>
        <row r="942">
          <cell r="E942">
            <v>42030</v>
          </cell>
          <cell r="F942" t="str">
            <v>○</v>
          </cell>
          <cell r="H942" t="str">
            <v>○</v>
          </cell>
          <cell r="I942" t="str">
            <v>○</v>
          </cell>
          <cell r="K942" t="str">
            <v>○</v>
          </cell>
          <cell r="L942" t="str">
            <v>①第１次闘争で提出済（交渉を継続）</v>
          </cell>
          <cell r="M942">
            <v>45197</v>
          </cell>
          <cell r="N942" t="str">
            <v>○</v>
          </cell>
          <cell r="O942" t="str">
            <v>○</v>
          </cell>
          <cell r="Q942" t="str">
            <v>○</v>
          </cell>
          <cell r="R942" t="str">
            <v>10/5、10/12、10/19</v>
          </cell>
          <cell r="T942" t="str">
            <v>○</v>
          </cell>
          <cell r="U942" t="str">
            <v>○</v>
          </cell>
          <cell r="W942" t="str">
            <v>○</v>
          </cell>
        </row>
        <row r="943">
          <cell r="E943">
            <v>42036</v>
          </cell>
          <cell r="F943" t="str">
            <v>×</v>
          </cell>
          <cell r="G943" t="str">
            <v>×</v>
          </cell>
          <cell r="H943" t="str">
            <v>×</v>
          </cell>
          <cell r="I943" t="str">
            <v>×</v>
          </cell>
          <cell r="J943" t="str">
            <v>現評公企評がないため</v>
          </cell>
        </row>
        <row r="944">
          <cell r="E944">
            <v>42041</v>
          </cell>
          <cell r="F944" t="str">
            <v>×</v>
          </cell>
          <cell r="G944" t="str">
            <v>×</v>
          </cell>
          <cell r="H944" t="str">
            <v>×</v>
          </cell>
          <cell r="I944" t="str">
            <v>×</v>
          </cell>
          <cell r="J944" t="str">
            <v>現評公企評がないため</v>
          </cell>
        </row>
        <row r="945">
          <cell r="E945">
            <v>42042</v>
          </cell>
          <cell r="F945" t="str">
            <v>○</v>
          </cell>
          <cell r="G945" t="str">
            <v>○</v>
          </cell>
          <cell r="H945" t="str">
            <v>○</v>
          </cell>
          <cell r="I945" t="str">
            <v>○</v>
          </cell>
          <cell r="K945" t="str">
            <v>○</v>
          </cell>
          <cell r="L945" t="str">
            <v>①第１次闘争で提出済（交渉を継続）</v>
          </cell>
          <cell r="M945">
            <v>45197</v>
          </cell>
          <cell r="N945" t="str">
            <v>○</v>
          </cell>
          <cell r="O945" t="str">
            <v>○</v>
          </cell>
          <cell r="Q945" t="str">
            <v>○</v>
          </cell>
          <cell r="R945" t="str">
            <v>10/23、11/7、11/15</v>
          </cell>
          <cell r="T945" t="str">
            <v>○</v>
          </cell>
          <cell r="U945" t="str">
            <v>○</v>
          </cell>
          <cell r="W945" t="str">
            <v>×</v>
          </cell>
        </row>
        <row r="946">
          <cell r="E946">
            <v>42043</v>
          </cell>
          <cell r="F946" t="str">
            <v>○</v>
          </cell>
          <cell r="G946" t="str">
            <v>×</v>
          </cell>
          <cell r="H946" t="str">
            <v>○</v>
          </cell>
          <cell r="I946" t="str">
            <v>○</v>
          </cell>
          <cell r="K946" t="str">
            <v>○</v>
          </cell>
          <cell r="L946" t="str">
            <v>①第１次闘争で提出済（交渉を継続）</v>
          </cell>
          <cell r="M946">
            <v>45197</v>
          </cell>
          <cell r="N946" t="str">
            <v>○</v>
          </cell>
          <cell r="O946" t="str">
            <v>○</v>
          </cell>
          <cell r="Q946" t="str">
            <v>○</v>
          </cell>
          <cell r="R946" t="str">
            <v>10/5、10/12，10/19</v>
          </cell>
          <cell r="T946" t="str">
            <v>○</v>
          </cell>
          <cell r="U946" t="str">
            <v>○</v>
          </cell>
          <cell r="W946" t="str">
            <v>×</v>
          </cell>
        </row>
        <row r="947">
          <cell r="E947">
            <v>42049</v>
          </cell>
          <cell r="F947" t="str">
            <v>○</v>
          </cell>
          <cell r="G947" t="str">
            <v>×</v>
          </cell>
          <cell r="H947" t="str">
            <v>○</v>
          </cell>
          <cell r="I947" t="str">
            <v>○</v>
          </cell>
          <cell r="K947" t="str">
            <v>○</v>
          </cell>
          <cell r="L947" t="str">
            <v>①第１次闘争で提出済（交渉を継続）</v>
          </cell>
          <cell r="M947">
            <v>45204</v>
          </cell>
          <cell r="N947" t="str">
            <v>○</v>
          </cell>
          <cell r="O947" t="str">
            <v>○</v>
          </cell>
          <cell r="Q947" t="str">
            <v>○</v>
          </cell>
          <cell r="R947" t="str">
            <v>10/12、10/19</v>
          </cell>
          <cell r="T947" t="str">
            <v>○</v>
          </cell>
        </row>
        <row r="948">
          <cell r="E948">
            <v>42050</v>
          </cell>
          <cell r="F948" t="str">
            <v>○</v>
          </cell>
          <cell r="G948" t="str">
            <v>○</v>
          </cell>
          <cell r="H948" t="str">
            <v>○</v>
          </cell>
          <cell r="I948" t="str">
            <v>○</v>
          </cell>
          <cell r="K948" t="str">
            <v>○</v>
          </cell>
          <cell r="L948" t="str">
            <v>①第１次闘争で提出済（交渉を継続）</v>
          </cell>
          <cell r="M948">
            <v>45225</v>
          </cell>
          <cell r="N948" t="str">
            <v>○</v>
          </cell>
          <cell r="O948" t="str">
            <v>○</v>
          </cell>
          <cell r="Q948" t="str">
            <v>○</v>
          </cell>
          <cell r="R948" t="str">
            <v>10/26，11/16</v>
          </cell>
          <cell r="T948" t="str">
            <v>×</v>
          </cell>
        </row>
        <row r="949">
          <cell r="E949">
            <v>42051</v>
          </cell>
          <cell r="F949" t="str">
            <v>×</v>
          </cell>
          <cell r="G949" t="str">
            <v>×</v>
          </cell>
          <cell r="H949" t="str">
            <v>×</v>
          </cell>
          <cell r="I949" t="str">
            <v>×</v>
          </cell>
          <cell r="J949" t="str">
            <v>現評公企評がないため</v>
          </cell>
        </row>
        <row r="950">
          <cell r="E950">
            <v>42052</v>
          </cell>
          <cell r="F950" t="str">
            <v>×</v>
          </cell>
          <cell r="G950" t="str">
            <v>×</v>
          </cell>
          <cell r="H950" t="str">
            <v>×</v>
          </cell>
          <cell r="I950" t="str">
            <v>×</v>
          </cell>
          <cell r="J950" t="str">
            <v>現評公企評がないため</v>
          </cell>
        </row>
        <row r="951">
          <cell r="E951">
            <v>42059</v>
          </cell>
          <cell r="F951" t="str">
            <v>○</v>
          </cell>
          <cell r="G951" t="str">
            <v>○</v>
          </cell>
          <cell r="H951" t="str">
            <v>○</v>
          </cell>
          <cell r="I951" t="str">
            <v>○</v>
          </cell>
          <cell r="K951" t="str">
            <v>○</v>
          </cell>
          <cell r="L951" t="str">
            <v>①第１次闘争で提出済（交渉を継続）</v>
          </cell>
          <cell r="M951">
            <v>45204</v>
          </cell>
          <cell r="N951" t="str">
            <v>○</v>
          </cell>
          <cell r="O951" t="str">
            <v>○</v>
          </cell>
          <cell r="Q951" t="str">
            <v>○</v>
          </cell>
          <cell r="R951" t="str">
            <v>10/12、10/19</v>
          </cell>
          <cell r="T951" t="str">
            <v>○</v>
          </cell>
          <cell r="U951" t="str">
            <v>○</v>
          </cell>
          <cell r="W951" t="str">
            <v>×</v>
          </cell>
        </row>
        <row r="952">
          <cell r="E952">
            <v>42062</v>
          </cell>
          <cell r="F952" t="str">
            <v>○</v>
          </cell>
          <cell r="G952" t="str">
            <v>×</v>
          </cell>
          <cell r="H952" t="str">
            <v>○</v>
          </cell>
          <cell r="I952" t="str">
            <v>○</v>
          </cell>
          <cell r="K952" t="str">
            <v>○</v>
          </cell>
          <cell r="L952" t="str">
            <v>①第１次闘争で提出済（交渉を継続）</v>
          </cell>
          <cell r="M952">
            <v>45197</v>
          </cell>
          <cell r="N952" t="str">
            <v>○</v>
          </cell>
          <cell r="O952" t="str">
            <v>○</v>
          </cell>
          <cell r="Q952" t="str">
            <v>○</v>
          </cell>
          <cell r="R952" t="str">
            <v>10/5、10/12、10/19</v>
          </cell>
          <cell r="T952" t="str">
            <v>○</v>
          </cell>
          <cell r="U952" t="str">
            <v>○</v>
          </cell>
          <cell r="W952" t="str">
            <v>○</v>
          </cell>
        </row>
        <row r="953">
          <cell r="E953">
            <v>42067</v>
          </cell>
          <cell r="F953" t="str">
            <v>×</v>
          </cell>
          <cell r="G953" t="str">
            <v>×</v>
          </cell>
          <cell r="H953" t="str">
            <v>×</v>
          </cell>
          <cell r="I953" t="str">
            <v>×</v>
          </cell>
          <cell r="J953" t="str">
            <v>現評公企評がないため</v>
          </cell>
        </row>
        <row r="954">
          <cell r="E954">
            <v>42069</v>
          </cell>
          <cell r="F954" t="str">
            <v>×</v>
          </cell>
          <cell r="G954" t="str">
            <v>○</v>
          </cell>
          <cell r="H954" t="str">
            <v>○</v>
          </cell>
          <cell r="I954" t="str">
            <v>○</v>
          </cell>
          <cell r="K954" t="str">
            <v>×</v>
          </cell>
          <cell r="S954" t="str">
            <v>春闘期にすべて妥結済みで、単組独自課題もないため</v>
          </cell>
          <cell r="T954" t="str">
            <v>○</v>
          </cell>
        </row>
        <row r="955">
          <cell r="E955">
            <v>42072</v>
          </cell>
          <cell r="F955" t="str">
            <v>○</v>
          </cell>
          <cell r="G955" t="str">
            <v>×</v>
          </cell>
          <cell r="H955" t="str">
            <v>○</v>
          </cell>
          <cell r="I955" t="str">
            <v>○</v>
          </cell>
          <cell r="K955" t="str">
            <v>○</v>
          </cell>
          <cell r="L955" t="str">
            <v>①第１次闘争で提出済（交渉を継続）</v>
          </cell>
          <cell r="M955">
            <v>45197</v>
          </cell>
          <cell r="N955" t="str">
            <v>○</v>
          </cell>
          <cell r="O955" t="str">
            <v>○</v>
          </cell>
          <cell r="Q955" t="str">
            <v>○</v>
          </cell>
          <cell r="R955" t="str">
            <v>10/5、10/12、10/19</v>
          </cell>
          <cell r="T955" t="str">
            <v>○</v>
          </cell>
          <cell r="U955" t="str">
            <v>○</v>
          </cell>
          <cell r="W955" t="str">
            <v>○</v>
          </cell>
        </row>
        <row r="956">
          <cell r="E956">
            <v>42079</v>
          </cell>
          <cell r="F956" t="str">
            <v>×</v>
          </cell>
          <cell r="G956" t="str">
            <v>×</v>
          </cell>
          <cell r="H956" t="str">
            <v>×</v>
          </cell>
          <cell r="I956" t="str">
            <v>×</v>
          </cell>
          <cell r="J956" t="str">
            <v>現評公企評がないため</v>
          </cell>
        </row>
        <row r="957">
          <cell r="E957">
            <v>42085</v>
          </cell>
          <cell r="F957" t="str">
            <v>○</v>
          </cell>
          <cell r="G957" t="str">
            <v>×</v>
          </cell>
          <cell r="H957" t="str">
            <v>○</v>
          </cell>
          <cell r="I957" t="str">
            <v>○</v>
          </cell>
          <cell r="K957" t="str">
            <v>○</v>
          </cell>
          <cell r="L957" t="str">
            <v>①第１次闘争で提出済（交渉を継続）</v>
          </cell>
          <cell r="M957">
            <v>45197</v>
          </cell>
          <cell r="N957" t="str">
            <v>○</v>
          </cell>
          <cell r="O957" t="str">
            <v>○</v>
          </cell>
          <cell r="Q957" t="str">
            <v>○</v>
          </cell>
          <cell r="R957" t="str">
            <v>10/5、10/19</v>
          </cell>
          <cell r="T957" t="str">
            <v>○</v>
          </cell>
          <cell r="U957" t="str">
            <v>○</v>
          </cell>
          <cell r="W957" t="str">
            <v>○</v>
          </cell>
        </row>
        <row r="958">
          <cell r="E958">
            <v>42086</v>
          </cell>
          <cell r="F958" t="str">
            <v>○</v>
          </cell>
          <cell r="G958" t="str">
            <v>×</v>
          </cell>
          <cell r="H958" t="str">
            <v>○</v>
          </cell>
          <cell r="I958" t="str">
            <v>○</v>
          </cell>
          <cell r="K958" t="str">
            <v>○</v>
          </cell>
          <cell r="L958" t="str">
            <v>③第２次闘争で初めて提出</v>
          </cell>
          <cell r="M958">
            <v>45225</v>
          </cell>
          <cell r="N958" t="str">
            <v>○</v>
          </cell>
          <cell r="O958" t="str">
            <v>○</v>
          </cell>
          <cell r="Q958" t="str">
            <v>○</v>
          </cell>
          <cell r="R958" t="str">
            <v>11/10、11/16</v>
          </cell>
          <cell r="T958" t="str">
            <v>×</v>
          </cell>
          <cell r="U958" t="str">
            <v>○</v>
          </cell>
          <cell r="W958" t="str">
            <v>×</v>
          </cell>
        </row>
        <row r="959">
          <cell r="E959">
            <v>42088</v>
          </cell>
          <cell r="F959" t="str">
            <v>○</v>
          </cell>
          <cell r="G959" t="str">
            <v>×</v>
          </cell>
          <cell r="H959" t="str">
            <v>○</v>
          </cell>
          <cell r="I959" t="str">
            <v>○</v>
          </cell>
          <cell r="K959" t="str">
            <v>○</v>
          </cell>
          <cell r="L959" t="str">
            <v>①第１次闘争で提出済（交渉を継続）</v>
          </cell>
          <cell r="M959">
            <v>45225</v>
          </cell>
          <cell r="N959" t="str">
            <v>○</v>
          </cell>
          <cell r="O959" t="str">
            <v>○</v>
          </cell>
          <cell r="R959" t="str">
            <v>11/1、11/10、11/16</v>
          </cell>
          <cell r="T959" t="str">
            <v>○</v>
          </cell>
          <cell r="U959" t="str">
            <v>○</v>
          </cell>
          <cell r="W959" t="str">
            <v>○</v>
          </cell>
        </row>
        <row r="960">
          <cell r="E960">
            <v>42091</v>
          </cell>
          <cell r="F960" t="str">
            <v>×</v>
          </cell>
          <cell r="G960" t="str">
            <v>○</v>
          </cell>
          <cell r="H960" t="str">
            <v>○</v>
          </cell>
          <cell r="I960" t="str">
            <v>○</v>
          </cell>
          <cell r="K960" t="str">
            <v>○</v>
          </cell>
          <cell r="L960" t="str">
            <v>①第１次闘争で提出済（交渉を継続）</v>
          </cell>
          <cell r="M960">
            <v>45197</v>
          </cell>
          <cell r="N960" t="str">
            <v>○</v>
          </cell>
          <cell r="O960" t="str">
            <v>○</v>
          </cell>
          <cell r="Q960" t="str">
            <v>○</v>
          </cell>
          <cell r="R960" t="str">
            <v>11/2、11/9、11/14</v>
          </cell>
          <cell r="T960" t="str">
            <v>×</v>
          </cell>
        </row>
        <row r="961">
          <cell r="E961">
            <v>42094</v>
          </cell>
          <cell r="F961" t="str">
            <v>×</v>
          </cell>
          <cell r="G961" t="str">
            <v>×</v>
          </cell>
          <cell r="H961" t="str">
            <v>×</v>
          </cell>
          <cell r="I961" t="str">
            <v>×</v>
          </cell>
          <cell r="J961" t="str">
            <v>現評公企評がないため</v>
          </cell>
        </row>
        <row r="962">
          <cell r="E962">
            <v>42096</v>
          </cell>
          <cell r="F962" t="str">
            <v>○</v>
          </cell>
          <cell r="G962" t="str">
            <v>○</v>
          </cell>
          <cell r="H962" t="str">
            <v>○</v>
          </cell>
          <cell r="I962" t="str">
            <v>○</v>
          </cell>
          <cell r="K962" t="str">
            <v>○</v>
          </cell>
          <cell r="L962" t="str">
            <v>①第１次闘争で提出済（交渉を継続）</v>
          </cell>
          <cell r="M962">
            <v>45225</v>
          </cell>
          <cell r="N962" t="str">
            <v>○</v>
          </cell>
          <cell r="O962" t="str">
            <v>○</v>
          </cell>
          <cell r="Q962" t="str">
            <v>○</v>
          </cell>
          <cell r="R962" t="str">
            <v>11/2、11/9、11/16</v>
          </cell>
          <cell r="T962" t="str">
            <v>×</v>
          </cell>
          <cell r="U962" t="str">
            <v>×</v>
          </cell>
          <cell r="V962" t="str">
            <v>当局拒否</v>
          </cell>
          <cell r="W962" t="str">
            <v>×</v>
          </cell>
        </row>
        <row r="963">
          <cell r="E963">
            <v>42097</v>
          </cell>
          <cell r="F963" t="str">
            <v>×</v>
          </cell>
          <cell r="G963" t="str">
            <v>×</v>
          </cell>
          <cell r="H963" t="str">
            <v>×</v>
          </cell>
          <cell r="I963" t="str">
            <v>×</v>
          </cell>
          <cell r="J963" t="str">
            <v>現評公企評がないため</v>
          </cell>
        </row>
        <row r="964">
          <cell r="E964">
            <v>42098</v>
          </cell>
          <cell r="F964" t="str">
            <v>○</v>
          </cell>
          <cell r="G964" t="str">
            <v>×</v>
          </cell>
          <cell r="H964" t="str">
            <v>○</v>
          </cell>
          <cell r="I964" t="str">
            <v>○</v>
          </cell>
          <cell r="K964" t="str">
            <v>○</v>
          </cell>
          <cell r="L964" t="str">
            <v>①第１次闘争で提出済（交渉を継続）</v>
          </cell>
          <cell r="M964">
            <v>45227</v>
          </cell>
          <cell r="N964" t="str">
            <v>○</v>
          </cell>
          <cell r="O964" t="str">
            <v>○</v>
          </cell>
          <cell r="Q964" t="str">
            <v>○</v>
          </cell>
          <cell r="R964">
            <v>45254</v>
          </cell>
          <cell r="T964" t="str">
            <v>×</v>
          </cell>
          <cell r="U964" t="str">
            <v>○</v>
          </cell>
          <cell r="W964" t="str">
            <v>○</v>
          </cell>
        </row>
        <row r="965">
          <cell r="E965">
            <v>42101</v>
          </cell>
          <cell r="F965" t="str">
            <v>×</v>
          </cell>
          <cell r="G965" t="str">
            <v>×</v>
          </cell>
          <cell r="H965" t="str">
            <v>×</v>
          </cell>
          <cell r="I965" t="str">
            <v>×</v>
          </cell>
          <cell r="J965" t="str">
            <v>現評公企評がないため</v>
          </cell>
        </row>
        <row r="966">
          <cell r="E966">
            <v>42105</v>
          </cell>
          <cell r="F966" t="str">
            <v>×</v>
          </cell>
          <cell r="G966" t="str">
            <v>×</v>
          </cell>
          <cell r="H966" t="str">
            <v>×</v>
          </cell>
          <cell r="I966" t="str">
            <v>×</v>
          </cell>
          <cell r="J966" t="str">
            <v>現評公企評がないため</v>
          </cell>
        </row>
        <row r="967">
          <cell r="E967">
            <v>42106</v>
          </cell>
          <cell r="F967" t="str">
            <v>×</v>
          </cell>
          <cell r="G967" t="str">
            <v>×</v>
          </cell>
          <cell r="H967" t="str">
            <v>×</v>
          </cell>
          <cell r="I967" t="str">
            <v>×</v>
          </cell>
          <cell r="J967" t="str">
            <v>現評公企評がないため</v>
          </cell>
        </row>
        <row r="968">
          <cell r="E968">
            <v>42107</v>
          </cell>
          <cell r="F968" t="str">
            <v>○</v>
          </cell>
          <cell r="G968" t="str">
            <v>×</v>
          </cell>
          <cell r="H968" t="str">
            <v>○</v>
          </cell>
          <cell r="I968" t="str">
            <v>○</v>
          </cell>
          <cell r="K968" t="str">
            <v>○</v>
          </cell>
          <cell r="L968" t="str">
            <v>①第１次闘争で提出済（交渉を継続）</v>
          </cell>
          <cell r="M968">
            <v>45002</v>
          </cell>
          <cell r="N968" t="str">
            <v>○</v>
          </cell>
          <cell r="O968" t="str">
            <v>○</v>
          </cell>
          <cell r="Q968" t="str">
            <v>○</v>
          </cell>
          <cell r="R968" t="str">
            <v>11/2、11/9、11/16</v>
          </cell>
          <cell r="T968" t="str">
            <v>○</v>
          </cell>
          <cell r="U968" t="str">
            <v>○</v>
          </cell>
          <cell r="W968" t="str">
            <v>○</v>
          </cell>
        </row>
        <row r="969">
          <cell r="E969">
            <v>42108</v>
          </cell>
          <cell r="F969" t="str">
            <v>×</v>
          </cell>
          <cell r="G969" t="str">
            <v>×</v>
          </cell>
          <cell r="H969" t="str">
            <v>×</v>
          </cell>
          <cell r="I969" t="str">
            <v>×</v>
          </cell>
          <cell r="J969" t="str">
            <v>現評公企評がないため</v>
          </cell>
        </row>
        <row r="970">
          <cell r="E970">
            <v>42110</v>
          </cell>
          <cell r="F970" t="str">
            <v>○</v>
          </cell>
          <cell r="G970" t="str">
            <v>×</v>
          </cell>
          <cell r="H970" t="str">
            <v>○</v>
          </cell>
          <cell r="I970" t="str">
            <v>○</v>
          </cell>
          <cell r="K970" t="str">
            <v>○</v>
          </cell>
          <cell r="L970" t="str">
            <v>①第１次闘争で提出済（交渉を継続）</v>
          </cell>
          <cell r="M970">
            <v>45225</v>
          </cell>
          <cell r="N970" t="str">
            <v>○</v>
          </cell>
          <cell r="O970" t="str">
            <v>○</v>
          </cell>
          <cell r="Q970" t="str">
            <v>○</v>
          </cell>
          <cell r="R970" t="str">
            <v>11/2、11/9、11/16</v>
          </cell>
          <cell r="T970" t="str">
            <v>×</v>
          </cell>
          <cell r="U970" t="str">
            <v>×</v>
          </cell>
          <cell r="V970" t="str">
            <v>組合が求めていない</v>
          </cell>
          <cell r="W970" t="str">
            <v>×</v>
          </cell>
        </row>
        <row r="971">
          <cell r="E971">
            <v>42111</v>
          </cell>
          <cell r="F971" t="str">
            <v>○</v>
          </cell>
          <cell r="G971" t="str">
            <v>×</v>
          </cell>
          <cell r="H971" t="str">
            <v>○</v>
          </cell>
          <cell r="I971" t="str">
            <v>○</v>
          </cell>
          <cell r="K971" t="str">
            <v>○</v>
          </cell>
          <cell r="L971" t="str">
            <v>①第１次闘争で提出済（交渉を継続）</v>
          </cell>
          <cell r="M971">
            <v>45197</v>
          </cell>
          <cell r="N971" t="str">
            <v>○</v>
          </cell>
          <cell r="O971" t="str">
            <v>○</v>
          </cell>
          <cell r="Q971" t="str">
            <v>○</v>
          </cell>
          <cell r="R971" t="str">
            <v>10/6、10/11、10/19</v>
          </cell>
          <cell r="T971" t="str">
            <v>○</v>
          </cell>
          <cell r="U971" t="str">
            <v>○</v>
          </cell>
          <cell r="W971" t="str">
            <v>○</v>
          </cell>
        </row>
        <row r="972">
          <cell r="E972">
            <v>42112</v>
          </cell>
          <cell r="F972" t="str">
            <v>○</v>
          </cell>
          <cell r="G972" t="str">
            <v>×</v>
          </cell>
          <cell r="H972" t="str">
            <v>○</v>
          </cell>
          <cell r="I972" t="str">
            <v>○</v>
          </cell>
          <cell r="K972" t="str">
            <v>×</v>
          </cell>
          <cell r="S972" t="str">
            <v>春闘期にすべて妥結済みで、単組独自課題もないため</v>
          </cell>
          <cell r="T972" t="str">
            <v>○</v>
          </cell>
        </row>
        <row r="973">
          <cell r="E973">
            <v>42117</v>
          </cell>
          <cell r="F973" t="str">
            <v>×</v>
          </cell>
          <cell r="G973" t="str">
            <v>×</v>
          </cell>
          <cell r="H973" t="str">
            <v>×</v>
          </cell>
          <cell r="I973" t="str">
            <v>×</v>
          </cell>
          <cell r="J973" t="str">
            <v>現評公企評がないため</v>
          </cell>
        </row>
        <row r="974">
          <cell r="E974">
            <v>42119</v>
          </cell>
          <cell r="F974" t="str">
            <v>×</v>
          </cell>
          <cell r="G974" t="str">
            <v>×</v>
          </cell>
          <cell r="H974" t="str">
            <v>×</v>
          </cell>
          <cell r="I974" t="str">
            <v>×</v>
          </cell>
          <cell r="J974" t="str">
            <v>現評公企評がないため</v>
          </cell>
        </row>
        <row r="975">
          <cell r="E975">
            <v>42122</v>
          </cell>
          <cell r="F975" t="str">
            <v>×</v>
          </cell>
          <cell r="G975" t="str">
            <v>×</v>
          </cell>
          <cell r="H975" t="str">
            <v>×</v>
          </cell>
          <cell r="I975" t="str">
            <v>×</v>
          </cell>
          <cell r="J975" t="str">
            <v>現評公企評がないため</v>
          </cell>
        </row>
        <row r="976">
          <cell r="E976">
            <v>42123</v>
          </cell>
          <cell r="F976" t="str">
            <v>○</v>
          </cell>
          <cell r="G976" t="str">
            <v>×</v>
          </cell>
          <cell r="H976" t="str">
            <v>○</v>
          </cell>
          <cell r="I976" t="str">
            <v>○</v>
          </cell>
          <cell r="K976" t="str">
            <v>○</v>
          </cell>
          <cell r="L976" t="str">
            <v>①第１次闘争で提出済（交渉を継続）</v>
          </cell>
          <cell r="M976">
            <v>45197</v>
          </cell>
          <cell r="N976" t="str">
            <v>○</v>
          </cell>
          <cell r="O976" t="str">
            <v>○</v>
          </cell>
          <cell r="Q976" t="str">
            <v>○</v>
          </cell>
          <cell r="R976" t="str">
            <v>10/5、10/12、10/19</v>
          </cell>
          <cell r="T976" t="str">
            <v>×</v>
          </cell>
          <cell r="U976" t="str">
            <v>○</v>
          </cell>
          <cell r="W976" t="str">
            <v>○</v>
          </cell>
        </row>
        <row r="977">
          <cell r="E977">
            <v>42125</v>
          </cell>
          <cell r="F977" t="str">
            <v>×</v>
          </cell>
          <cell r="G977" t="str">
            <v>×</v>
          </cell>
          <cell r="H977" t="str">
            <v>×</v>
          </cell>
          <cell r="I977" t="str">
            <v>×</v>
          </cell>
          <cell r="J977" t="str">
            <v>現評公企評がないため</v>
          </cell>
        </row>
        <row r="978">
          <cell r="E978">
            <v>42126</v>
          </cell>
          <cell r="F978" t="str">
            <v>×</v>
          </cell>
          <cell r="G978" t="str">
            <v>×</v>
          </cell>
          <cell r="H978" t="str">
            <v>×</v>
          </cell>
          <cell r="I978" t="str">
            <v>×</v>
          </cell>
          <cell r="J978" t="str">
            <v>現評公企評がないため</v>
          </cell>
        </row>
        <row r="979">
          <cell r="E979">
            <v>42128</v>
          </cell>
          <cell r="F979" t="str">
            <v>○</v>
          </cell>
          <cell r="G979" t="str">
            <v>×</v>
          </cell>
          <cell r="H979" t="str">
            <v>○</v>
          </cell>
          <cell r="I979" t="str">
            <v>×</v>
          </cell>
          <cell r="K979" t="str">
            <v>×</v>
          </cell>
          <cell r="S979" t="str">
            <v>春闘期にすべて妥結済みで、単組独自課題もないため</v>
          </cell>
          <cell r="W979" t="str">
            <v>○</v>
          </cell>
        </row>
        <row r="980">
          <cell r="E980">
            <v>42129</v>
          </cell>
          <cell r="F980" t="str">
            <v>○</v>
          </cell>
          <cell r="G980" t="str">
            <v>○</v>
          </cell>
          <cell r="H980" t="str">
            <v>○</v>
          </cell>
          <cell r="I980" t="str">
            <v>○</v>
          </cell>
          <cell r="K980" t="str">
            <v>○</v>
          </cell>
          <cell r="L980" t="str">
            <v>①第１次闘争で提出済（交渉を継続）</v>
          </cell>
          <cell r="M980">
            <v>45225</v>
          </cell>
          <cell r="N980" t="str">
            <v>○</v>
          </cell>
          <cell r="O980" t="str">
            <v>○</v>
          </cell>
          <cell r="Q980" t="str">
            <v>○</v>
          </cell>
          <cell r="R980" t="str">
            <v>11/2、11/9、11/16</v>
          </cell>
          <cell r="T980" t="str">
            <v>×</v>
          </cell>
          <cell r="U980" t="str">
            <v>○</v>
          </cell>
          <cell r="W980" t="str">
            <v>×</v>
          </cell>
        </row>
        <row r="981">
          <cell r="E981">
            <v>42130</v>
          </cell>
          <cell r="F981" t="str">
            <v>○</v>
          </cell>
          <cell r="G981" t="str">
            <v>×</v>
          </cell>
          <cell r="H981" t="str">
            <v>○</v>
          </cell>
          <cell r="I981" t="str">
            <v>○</v>
          </cell>
          <cell r="K981" t="str">
            <v>○</v>
          </cell>
          <cell r="L981" t="str">
            <v>①第１次闘争で提出済（交渉を継続）</v>
          </cell>
          <cell r="M981">
            <v>45225</v>
          </cell>
          <cell r="N981" t="str">
            <v>○</v>
          </cell>
          <cell r="O981" t="str">
            <v>○</v>
          </cell>
          <cell r="Q981" t="str">
            <v>○</v>
          </cell>
          <cell r="R981" t="str">
            <v>11/2、11/9，11/20</v>
          </cell>
          <cell r="T981" t="str">
            <v>○</v>
          </cell>
          <cell r="U981" t="str">
            <v>○</v>
          </cell>
          <cell r="W981" t="str">
            <v>×</v>
          </cell>
        </row>
        <row r="982">
          <cell r="E982">
            <v>42131</v>
          </cell>
          <cell r="F982" t="str">
            <v>○</v>
          </cell>
          <cell r="G982" t="str">
            <v>×</v>
          </cell>
          <cell r="H982" t="str">
            <v>○</v>
          </cell>
          <cell r="I982" t="str">
            <v>○</v>
          </cell>
          <cell r="K982" t="str">
            <v>○</v>
          </cell>
          <cell r="L982" t="str">
            <v>①第１次闘争で提出済（交渉を継続）</v>
          </cell>
          <cell r="M982">
            <v>45225</v>
          </cell>
          <cell r="N982" t="str">
            <v>○</v>
          </cell>
          <cell r="O982" t="str">
            <v>○</v>
          </cell>
          <cell r="Q982" t="str">
            <v>○</v>
          </cell>
          <cell r="R982" t="str">
            <v>11/2、11/9、11/16</v>
          </cell>
          <cell r="T982" t="str">
            <v>○</v>
          </cell>
          <cell r="U982" t="str">
            <v>○</v>
          </cell>
          <cell r="W982" t="str">
            <v>×</v>
          </cell>
        </row>
        <row r="983">
          <cell r="E983">
            <v>42132</v>
          </cell>
          <cell r="F983" t="str">
            <v>○</v>
          </cell>
          <cell r="G983" t="str">
            <v>×</v>
          </cell>
          <cell r="H983" t="str">
            <v>○</v>
          </cell>
          <cell r="I983" t="str">
            <v>○</v>
          </cell>
          <cell r="K983" t="str">
            <v>○</v>
          </cell>
          <cell r="L983" t="str">
            <v>①第１次闘争で提出済（交渉を継続）</v>
          </cell>
          <cell r="M983">
            <v>45224</v>
          </cell>
          <cell r="N983" t="str">
            <v>○</v>
          </cell>
          <cell r="O983" t="str">
            <v>○</v>
          </cell>
          <cell r="Q983" t="str">
            <v>○</v>
          </cell>
          <cell r="R983" t="str">
            <v>11/1、11/9、11/16</v>
          </cell>
          <cell r="T983" t="str">
            <v>○</v>
          </cell>
          <cell r="U983" t="str">
            <v>○</v>
          </cell>
          <cell r="W983" t="str">
            <v>×</v>
          </cell>
        </row>
        <row r="984">
          <cell r="E984">
            <v>42133</v>
          </cell>
          <cell r="F984" t="str">
            <v>○</v>
          </cell>
          <cell r="G984" t="str">
            <v>×</v>
          </cell>
          <cell r="H984" t="str">
            <v>○</v>
          </cell>
          <cell r="I984" t="str">
            <v>○</v>
          </cell>
          <cell r="K984" t="str">
            <v>○</v>
          </cell>
          <cell r="L984" t="str">
            <v>①第１次闘争で提出済（交渉を継続）</v>
          </cell>
          <cell r="T984" t="str">
            <v>×</v>
          </cell>
        </row>
        <row r="985">
          <cell r="E985">
            <v>42134</v>
          </cell>
          <cell r="F985" t="str">
            <v>×</v>
          </cell>
          <cell r="G985" t="str">
            <v>○</v>
          </cell>
          <cell r="H985" t="str">
            <v>○</v>
          </cell>
          <cell r="I985" t="str">
            <v>○</v>
          </cell>
          <cell r="K985" t="str">
            <v>○</v>
          </cell>
          <cell r="L985" t="str">
            <v>①第１次闘争で提出済（交渉を継続）</v>
          </cell>
          <cell r="M985">
            <v>45197</v>
          </cell>
          <cell r="N985" t="str">
            <v>○</v>
          </cell>
          <cell r="O985" t="str">
            <v>○</v>
          </cell>
          <cell r="Q985" t="str">
            <v>○</v>
          </cell>
          <cell r="R985" t="str">
            <v>10/5，10/12、10/19</v>
          </cell>
          <cell r="T985" t="str">
            <v>○</v>
          </cell>
          <cell r="U985" t="str">
            <v>○</v>
          </cell>
          <cell r="W985" t="str">
            <v>×</v>
          </cell>
        </row>
        <row r="986">
          <cell r="E986">
            <v>42136</v>
          </cell>
          <cell r="F986" t="str">
            <v>×</v>
          </cell>
          <cell r="G986" t="str">
            <v>×</v>
          </cell>
          <cell r="H986" t="str">
            <v>×</v>
          </cell>
          <cell r="I986" t="str">
            <v>×</v>
          </cell>
          <cell r="J986" t="str">
            <v>現評公企評がないため</v>
          </cell>
        </row>
        <row r="987">
          <cell r="E987">
            <v>42137</v>
          </cell>
          <cell r="F987" t="str">
            <v>×</v>
          </cell>
          <cell r="G987" t="str">
            <v>○</v>
          </cell>
          <cell r="H987" t="str">
            <v>○</v>
          </cell>
          <cell r="I987" t="str">
            <v>○</v>
          </cell>
          <cell r="K987" t="str">
            <v>○</v>
          </cell>
          <cell r="L987" t="str">
            <v>①第１次闘争で提出済（交渉を継続）</v>
          </cell>
          <cell r="M987">
            <v>45197</v>
          </cell>
          <cell r="N987" t="str">
            <v>○</v>
          </cell>
          <cell r="O987" t="str">
            <v>○</v>
          </cell>
          <cell r="Q987" t="str">
            <v>○</v>
          </cell>
          <cell r="R987">
            <v>45218</v>
          </cell>
          <cell r="T987" t="str">
            <v>○</v>
          </cell>
          <cell r="U987" t="str">
            <v>○</v>
          </cell>
          <cell r="W987" t="str">
            <v>×</v>
          </cell>
        </row>
        <row r="988">
          <cell r="E988">
            <v>42138</v>
          </cell>
          <cell r="F988" t="str">
            <v>×</v>
          </cell>
          <cell r="G988" t="str">
            <v>×</v>
          </cell>
          <cell r="H988" t="str">
            <v>×</v>
          </cell>
          <cell r="I988" t="str">
            <v>×</v>
          </cell>
          <cell r="J988" t="str">
            <v>現評公企評がないため</v>
          </cell>
        </row>
        <row r="989">
          <cell r="E989">
            <v>42139</v>
          </cell>
          <cell r="F989" t="str">
            <v>○</v>
          </cell>
          <cell r="G989" t="str">
            <v>×</v>
          </cell>
          <cell r="H989" t="str">
            <v>○</v>
          </cell>
          <cell r="I989" t="str">
            <v>○</v>
          </cell>
          <cell r="K989" t="str">
            <v>○</v>
          </cell>
          <cell r="L989" t="str">
            <v>①第１次闘争で提出済（交渉を継続）</v>
          </cell>
          <cell r="M989">
            <v>45225</v>
          </cell>
          <cell r="N989" t="str">
            <v>○</v>
          </cell>
          <cell r="O989" t="str">
            <v>○</v>
          </cell>
          <cell r="Q989" t="str">
            <v>○</v>
          </cell>
          <cell r="R989">
            <v>45246</v>
          </cell>
          <cell r="T989" t="str">
            <v>×</v>
          </cell>
          <cell r="U989" t="str">
            <v>×</v>
          </cell>
          <cell r="W989" t="str">
            <v>×</v>
          </cell>
        </row>
        <row r="990">
          <cell r="E990">
            <v>42140</v>
          </cell>
          <cell r="F990" t="str">
            <v>○</v>
          </cell>
          <cell r="G990" t="str">
            <v>○</v>
          </cell>
          <cell r="H990" t="str">
            <v>○</v>
          </cell>
          <cell r="I990" t="str">
            <v>○</v>
          </cell>
          <cell r="K990" t="str">
            <v>○</v>
          </cell>
          <cell r="L990" t="str">
            <v>①第１次闘争で提出済（交渉を継続）</v>
          </cell>
          <cell r="M990">
            <v>45197</v>
          </cell>
          <cell r="N990" t="str">
            <v>○</v>
          </cell>
          <cell r="O990" t="str">
            <v>○</v>
          </cell>
          <cell r="Q990" t="str">
            <v>○</v>
          </cell>
          <cell r="R990" t="str">
            <v>11/7，11/13，11/16</v>
          </cell>
          <cell r="T990" t="str">
            <v>×</v>
          </cell>
          <cell r="U990" t="str">
            <v>○</v>
          </cell>
          <cell r="W990" t="str">
            <v>×</v>
          </cell>
        </row>
        <row r="991">
          <cell r="E991">
            <v>42141</v>
          </cell>
          <cell r="F991" t="str">
            <v>×</v>
          </cell>
          <cell r="G991" t="str">
            <v>×</v>
          </cell>
          <cell r="H991" t="str">
            <v>×</v>
          </cell>
          <cell r="I991" t="str">
            <v>×</v>
          </cell>
          <cell r="J991" t="str">
            <v>現評公企評がないため</v>
          </cell>
        </row>
        <row r="992">
          <cell r="E992">
            <v>42144</v>
          </cell>
          <cell r="F992" t="str">
            <v>○</v>
          </cell>
          <cell r="G992" t="str">
            <v>×</v>
          </cell>
          <cell r="H992" t="str">
            <v>○</v>
          </cell>
          <cell r="I992" t="str">
            <v>○</v>
          </cell>
          <cell r="K992" t="str">
            <v>○</v>
          </cell>
          <cell r="L992" t="str">
            <v>①第１次闘争で提出済（交渉を継続）</v>
          </cell>
          <cell r="M992">
            <v>45198</v>
          </cell>
          <cell r="N992" t="str">
            <v>○</v>
          </cell>
          <cell r="O992" t="str">
            <v>○</v>
          </cell>
          <cell r="T992" t="str">
            <v>○</v>
          </cell>
          <cell r="U992" t="str">
            <v>○</v>
          </cell>
          <cell r="W992" t="str">
            <v>×</v>
          </cell>
        </row>
        <row r="993">
          <cell r="E993">
            <v>42147</v>
          </cell>
          <cell r="F993" t="str">
            <v>○</v>
          </cell>
          <cell r="G993" t="str">
            <v>×</v>
          </cell>
          <cell r="H993" t="str">
            <v>○</v>
          </cell>
          <cell r="I993" t="str">
            <v>○</v>
          </cell>
          <cell r="K993" t="str">
            <v>○</v>
          </cell>
          <cell r="L993" t="str">
            <v>①第１次闘争で提出済（交渉を継続）</v>
          </cell>
          <cell r="M993">
            <v>45201</v>
          </cell>
          <cell r="N993" t="str">
            <v>○</v>
          </cell>
          <cell r="O993" t="str">
            <v>○</v>
          </cell>
          <cell r="Q993" t="str">
            <v>○</v>
          </cell>
          <cell r="R993" t="str">
            <v>10/5、10/12，10/19</v>
          </cell>
          <cell r="T993" t="str">
            <v>○</v>
          </cell>
          <cell r="U993" t="str">
            <v>○</v>
          </cell>
          <cell r="W993" t="str">
            <v>×</v>
          </cell>
        </row>
        <row r="994">
          <cell r="E994">
            <v>42153</v>
          </cell>
          <cell r="F994" t="str">
            <v>×</v>
          </cell>
          <cell r="G994" t="str">
            <v>×</v>
          </cell>
          <cell r="H994" t="str">
            <v>×</v>
          </cell>
          <cell r="I994" t="str">
            <v>×</v>
          </cell>
          <cell r="J994" t="str">
            <v>現評公企評がないため</v>
          </cell>
        </row>
        <row r="995">
          <cell r="E995">
            <v>42154</v>
          </cell>
          <cell r="F995" t="str">
            <v>×</v>
          </cell>
          <cell r="G995" t="str">
            <v>×</v>
          </cell>
          <cell r="H995" t="str">
            <v>×</v>
          </cell>
          <cell r="I995" t="str">
            <v>×</v>
          </cell>
          <cell r="J995" t="str">
            <v>現評公企評がないため</v>
          </cell>
        </row>
        <row r="996">
          <cell r="E996">
            <v>42155</v>
          </cell>
          <cell r="F996" t="str">
            <v>×</v>
          </cell>
          <cell r="G996" t="str">
            <v>×</v>
          </cell>
          <cell r="H996" t="str">
            <v>×</v>
          </cell>
          <cell r="I996" t="str">
            <v>×</v>
          </cell>
          <cell r="J996" t="str">
            <v>現評公企評がないため</v>
          </cell>
        </row>
        <row r="997">
          <cell r="E997">
            <v>42156</v>
          </cell>
          <cell r="F997" t="str">
            <v>×</v>
          </cell>
          <cell r="G997" t="str">
            <v>○</v>
          </cell>
          <cell r="H997" t="str">
            <v>×</v>
          </cell>
          <cell r="I997" t="str">
            <v>×</v>
          </cell>
          <cell r="K997" t="str">
            <v>○</v>
          </cell>
          <cell r="M997">
            <v>45225</v>
          </cell>
          <cell r="O997" t="str">
            <v>○</v>
          </cell>
          <cell r="Q997" t="str">
            <v>○</v>
          </cell>
          <cell r="R997">
            <v>45232</v>
          </cell>
          <cell r="W997" t="str">
            <v>×</v>
          </cell>
        </row>
        <row r="998">
          <cell r="E998">
            <v>42162</v>
          </cell>
          <cell r="F998" t="str">
            <v>×</v>
          </cell>
          <cell r="G998" t="str">
            <v>×</v>
          </cell>
          <cell r="H998" t="str">
            <v>×</v>
          </cell>
          <cell r="I998" t="str">
            <v>×</v>
          </cell>
          <cell r="J998" t="str">
            <v>現評公企評がないため</v>
          </cell>
        </row>
        <row r="999">
          <cell r="E999">
            <v>42163</v>
          </cell>
          <cell r="F999" t="str">
            <v>×</v>
          </cell>
          <cell r="G999" t="str">
            <v>×</v>
          </cell>
          <cell r="H999" t="str">
            <v>×</v>
          </cell>
          <cell r="I999" t="str">
            <v>×</v>
          </cell>
          <cell r="J999" t="str">
            <v>現評公企評がないため</v>
          </cell>
        </row>
        <row r="1000">
          <cell r="E1000">
            <v>42165</v>
          </cell>
          <cell r="F1000" t="str">
            <v>×</v>
          </cell>
          <cell r="G1000" t="str">
            <v>×</v>
          </cell>
          <cell r="H1000" t="str">
            <v>×</v>
          </cell>
          <cell r="I1000" t="str">
            <v>×</v>
          </cell>
          <cell r="J1000" t="str">
            <v>現評公企評がないため</v>
          </cell>
        </row>
        <row r="1001">
          <cell r="E1001">
            <v>42166</v>
          </cell>
          <cell r="F1001" t="str">
            <v>×</v>
          </cell>
          <cell r="G1001" t="str">
            <v>×</v>
          </cell>
          <cell r="H1001" t="str">
            <v>×</v>
          </cell>
          <cell r="I1001" t="str">
            <v>×</v>
          </cell>
          <cell r="J1001" t="str">
            <v>現評公企評がないため</v>
          </cell>
        </row>
        <row r="1002">
          <cell r="E1002">
            <v>42167</v>
          </cell>
          <cell r="F1002" t="str">
            <v>×</v>
          </cell>
          <cell r="G1002" t="str">
            <v>×</v>
          </cell>
          <cell r="H1002" t="str">
            <v>×</v>
          </cell>
          <cell r="I1002" t="str">
            <v>×</v>
          </cell>
          <cell r="J1002" t="str">
            <v>現評公企評がないため</v>
          </cell>
        </row>
        <row r="1003">
          <cell r="E1003">
            <v>42170</v>
          </cell>
          <cell r="F1003" t="str">
            <v>×</v>
          </cell>
          <cell r="G1003" t="str">
            <v>×</v>
          </cell>
          <cell r="H1003" t="str">
            <v>×</v>
          </cell>
          <cell r="I1003" t="str">
            <v>×</v>
          </cell>
          <cell r="J1003" t="str">
            <v>現評公企評がないため</v>
          </cell>
        </row>
        <row r="1004">
          <cell r="E1004">
            <v>42171</v>
          </cell>
          <cell r="F1004" t="str">
            <v>×</v>
          </cell>
          <cell r="G1004" t="str">
            <v>○</v>
          </cell>
          <cell r="H1004" t="str">
            <v>○</v>
          </cell>
          <cell r="I1004" t="str">
            <v>○</v>
          </cell>
          <cell r="K1004" t="str">
            <v>○</v>
          </cell>
          <cell r="L1004" t="str">
            <v>①第１次闘争で提出済（交渉を継続）</v>
          </cell>
          <cell r="M1004">
            <v>45225</v>
          </cell>
          <cell r="N1004" t="str">
            <v>○</v>
          </cell>
          <cell r="O1004" t="str">
            <v>○</v>
          </cell>
          <cell r="Q1004" t="str">
            <v>○</v>
          </cell>
          <cell r="R1004" t="str">
            <v>11/2、11/9、11/16</v>
          </cell>
          <cell r="T1004" t="str">
            <v>○</v>
          </cell>
          <cell r="U1004" t="str">
            <v>○</v>
          </cell>
          <cell r="W1004" t="str">
            <v>×</v>
          </cell>
        </row>
        <row r="1005">
          <cell r="E1005">
            <v>42172</v>
          </cell>
          <cell r="F1005" t="str">
            <v>×</v>
          </cell>
          <cell r="G1005" t="str">
            <v>×</v>
          </cell>
          <cell r="H1005" t="str">
            <v>×</v>
          </cell>
          <cell r="I1005" t="str">
            <v>×</v>
          </cell>
          <cell r="J1005" t="str">
            <v>現評公企評がないため</v>
          </cell>
        </row>
        <row r="1006">
          <cell r="E1006">
            <v>42173</v>
          </cell>
          <cell r="F1006" t="str">
            <v>×</v>
          </cell>
          <cell r="G1006" t="str">
            <v>×</v>
          </cell>
          <cell r="H1006" t="str">
            <v>×</v>
          </cell>
          <cell r="I1006" t="str">
            <v>×</v>
          </cell>
          <cell r="J1006" t="str">
            <v>現評公企評がないため</v>
          </cell>
        </row>
        <row r="1007">
          <cell r="E1007">
            <v>42174</v>
          </cell>
          <cell r="F1007" t="str">
            <v>×</v>
          </cell>
          <cell r="G1007" t="str">
            <v>×</v>
          </cell>
          <cell r="H1007" t="str">
            <v>×</v>
          </cell>
          <cell r="I1007" t="str">
            <v>×</v>
          </cell>
          <cell r="J1007" t="str">
            <v>現評公企評がないため</v>
          </cell>
        </row>
        <row r="1008">
          <cell r="E1008">
            <v>42175</v>
          </cell>
          <cell r="F1008" t="str">
            <v>×</v>
          </cell>
          <cell r="G1008" t="str">
            <v>×</v>
          </cell>
          <cell r="H1008" t="str">
            <v>×</v>
          </cell>
          <cell r="I1008" t="str">
            <v>×</v>
          </cell>
          <cell r="J1008" t="str">
            <v>現評公企評がないため</v>
          </cell>
        </row>
        <row r="1009">
          <cell r="E1009">
            <v>42177</v>
          </cell>
          <cell r="F1009" t="str">
            <v>×</v>
          </cell>
          <cell r="G1009" t="str">
            <v>×</v>
          </cell>
          <cell r="H1009" t="str">
            <v>×</v>
          </cell>
          <cell r="I1009" t="str">
            <v>×</v>
          </cell>
          <cell r="J1009" t="str">
            <v>現評公企評がないため</v>
          </cell>
        </row>
        <row r="1010">
          <cell r="E1010">
            <v>42180</v>
          </cell>
          <cell r="F1010" t="str">
            <v>×</v>
          </cell>
          <cell r="G1010" t="str">
            <v>×</v>
          </cell>
          <cell r="H1010" t="str">
            <v>×</v>
          </cell>
          <cell r="I1010" t="str">
            <v>×</v>
          </cell>
          <cell r="J1010" t="str">
            <v>現評公企評がないため</v>
          </cell>
        </row>
        <row r="1011">
          <cell r="E1011">
            <v>42181</v>
          </cell>
          <cell r="F1011" t="str">
            <v>×</v>
          </cell>
          <cell r="G1011" t="str">
            <v>×</v>
          </cell>
          <cell r="H1011" t="str">
            <v>×</v>
          </cell>
          <cell r="I1011" t="str">
            <v>×</v>
          </cell>
          <cell r="J1011" t="str">
            <v>現評公企評がないため</v>
          </cell>
        </row>
        <row r="1012">
          <cell r="E1012">
            <v>42182</v>
          </cell>
          <cell r="F1012" t="str">
            <v>×</v>
          </cell>
          <cell r="G1012" t="str">
            <v>○</v>
          </cell>
          <cell r="H1012" t="str">
            <v>○</v>
          </cell>
          <cell r="I1012" t="str">
            <v>○</v>
          </cell>
          <cell r="K1012" t="str">
            <v>○</v>
          </cell>
          <cell r="L1012" t="str">
            <v>①第１次闘争で提出済（交渉を継続）</v>
          </cell>
          <cell r="M1012">
            <v>45225</v>
          </cell>
          <cell r="N1012" t="str">
            <v>○</v>
          </cell>
          <cell r="O1012" t="str">
            <v>○</v>
          </cell>
          <cell r="Q1012" t="str">
            <v>○</v>
          </cell>
          <cell r="R1012" t="str">
            <v>11/1，11/9、11/16</v>
          </cell>
          <cell r="T1012" t="str">
            <v>○</v>
          </cell>
        </row>
        <row r="1013">
          <cell r="E1013">
            <v>42184</v>
          </cell>
          <cell r="F1013" t="str">
            <v>○</v>
          </cell>
          <cell r="G1013" t="str">
            <v>×</v>
          </cell>
          <cell r="H1013" t="str">
            <v>○</v>
          </cell>
          <cell r="I1013" t="str">
            <v>○</v>
          </cell>
          <cell r="K1013" t="str">
            <v>○</v>
          </cell>
          <cell r="L1013" t="str">
            <v>①第１次闘争で提出済（交渉を継続）</v>
          </cell>
          <cell r="M1013">
            <v>45194</v>
          </cell>
          <cell r="N1013" t="str">
            <v>○</v>
          </cell>
          <cell r="O1013" t="str">
            <v>○</v>
          </cell>
          <cell r="Q1013" t="str">
            <v>○</v>
          </cell>
          <cell r="R1013" t="str">
            <v>11/1，11/9、11/16</v>
          </cell>
          <cell r="T1013" t="str">
            <v>○</v>
          </cell>
        </row>
        <row r="1014">
          <cell r="E1014">
            <v>42185</v>
          </cell>
          <cell r="F1014" t="str">
            <v>×</v>
          </cell>
          <cell r="G1014" t="str">
            <v>×</v>
          </cell>
          <cell r="H1014" t="str">
            <v>×</v>
          </cell>
          <cell r="I1014" t="str">
            <v>×</v>
          </cell>
          <cell r="J1014" t="str">
            <v>現評公企評がないため</v>
          </cell>
        </row>
        <row r="1015">
          <cell r="E1015">
            <v>42187</v>
          </cell>
          <cell r="F1015" t="str">
            <v>×</v>
          </cell>
          <cell r="G1015" t="str">
            <v>×</v>
          </cell>
          <cell r="H1015" t="str">
            <v>×</v>
          </cell>
          <cell r="I1015" t="str">
            <v>×</v>
          </cell>
          <cell r="J1015" t="str">
            <v>現評公企評がないため</v>
          </cell>
        </row>
        <row r="1016">
          <cell r="E1016">
            <v>42191</v>
          </cell>
          <cell r="F1016" t="str">
            <v>×</v>
          </cell>
          <cell r="G1016" t="str">
            <v>×</v>
          </cell>
          <cell r="H1016" t="str">
            <v>×</v>
          </cell>
          <cell r="I1016" t="str">
            <v>×</v>
          </cell>
          <cell r="J1016" t="str">
            <v>現評公企評がないため</v>
          </cell>
        </row>
        <row r="1017">
          <cell r="E1017">
            <v>42192</v>
          </cell>
          <cell r="G1017" t="str">
            <v>○</v>
          </cell>
          <cell r="H1017" t="str">
            <v>○</v>
          </cell>
          <cell r="I1017" t="str">
            <v>○</v>
          </cell>
          <cell r="K1017" t="str">
            <v>○</v>
          </cell>
          <cell r="L1017" t="str">
            <v>①第１次闘争で提出済（交渉を継続）</v>
          </cell>
          <cell r="M1017">
            <v>45197</v>
          </cell>
          <cell r="N1017" t="str">
            <v>○</v>
          </cell>
          <cell r="O1017" t="str">
            <v>○</v>
          </cell>
          <cell r="Q1017" t="str">
            <v>○</v>
          </cell>
          <cell r="T1017" t="str">
            <v>○</v>
          </cell>
        </row>
        <row r="1018">
          <cell r="E1018">
            <v>42193</v>
          </cell>
          <cell r="F1018" t="str">
            <v>×</v>
          </cell>
          <cell r="G1018" t="str">
            <v>×</v>
          </cell>
          <cell r="H1018" t="str">
            <v>×</v>
          </cell>
          <cell r="I1018" t="str">
            <v>×</v>
          </cell>
          <cell r="J1018" t="str">
            <v>現評公企評がないため</v>
          </cell>
        </row>
        <row r="1019">
          <cell r="E1019">
            <v>42196</v>
          </cell>
          <cell r="F1019" t="str">
            <v>×</v>
          </cell>
          <cell r="G1019" t="str">
            <v>×</v>
          </cell>
          <cell r="H1019" t="str">
            <v>×</v>
          </cell>
          <cell r="I1019" t="str">
            <v>×</v>
          </cell>
          <cell r="J1019" t="str">
            <v>現評公企評がないため</v>
          </cell>
        </row>
        <row r="1020">
          <cell r="E1020">
            <v>42198</v>
          </cell>
          <cell r="F1020" t="str">
            <v>×</v>
          </cell>
          <cell r="G1020" t="str">
            <v>×</v>
          </cell>
          <cell r="H1020" t="str">
            <v>×</v>
          </cell>
          <cell r="I1020" t="str">
            <v>×</v>
          </cell>
          <cell r="J1020" t="str">
            <v>現評公企評がないため</v>
          </cell>
        </row>
        <row r="1021">
          <cell r="E1021">
            <v>42199</v>
          </cell>
          <cell r="F1021" t="str">
            <v>×</v>
          </cell>
          <cell r="G1021" t="str">
            <v>×</v>
          </cell>
          <cell r="H1021" t="str">
            <v>×</v>
          </cell>
          <cell r="I1021" t="str">
            <v>×</v>
          </cell>
          <cell r="J1021" t="str">
            <v>現評公企評がないため</v>
          </cell>
        </row>
        <row r="1022">
          <cell r="E1022">
            <v>42200</v>
          </cell>
          <cell r="F1022" t="str">
            <v>×</v>
          </cell>
          <cell r="G1022" t="str">
            <v>×</v>
          </cell>
          <cell r="H1022" t="str">
            <v>×</v>
          </cell>
          <cell r="I1022" t="str">
            <v>×</v>
          </cell>
          <cell r="J1022" t="str">
            <v>現評公企評がないため</v>
          </cell>
        </row>
        <row r="1023">
          <cell r="E1023">
            <v>42201</v>
          </cell>
          <cell r="F1023" t="str">
            <v>×</v>
          </cell>
          <cell r="G1023" t="str">
            <v>×</v>
          </cell>
          <cell r="H1023" t="str">
            <v>×</v>
          </cell>
          <cell r="I1023" t="str">
            <v>×</v>
          </cell>
          <cell r="J1023" t="str">
            <v>現評公企評がないため</v>
          </cell>
        </row>
        <row r="1024">
          <cell r="E1024">
            <v>42202</v>
          </cell>
          <cell r="F1024" t="str">
            <v>×</v>
          </cell>
          <cell r="G1024" t="str">
            <v>×</v>
          </cell>
          <cell r="H1024" t="str">
            <v>×</v>
          </cell>
          <cell r="I1024" t="str">
            <v>×</v>
          </cell>
          <cell r="J1024" t="str">
            <v>現評公企評がないため</v>
          </cell>
        </row>
        <row r="1025">
          <cell r="E1025">
            <v>42203</v>
          </cell>
          <cell r="F1025" t="str">
            <v>×</v>
          </cell>
          <cell r="G1025" t="str">
            <v>×</v>
          </cell>
          <cell r="H1025" t="str">
            <v>×</v>
          </cell>
          <cell r="I1025" t="str">
            <v>×</v>
          </cell>
          <cell r="J1025" t="str">
            <v>現評公企評がないため</v>
          </cell>
        </row>
        <row r="1026">
          <cell r="E1026">
            <v>42204</v>
          </cell>
          <cell r="F1026" t="str">
            <v>×</v>
          </cell>
          <cell r="G1026" t="str">
            <v>×</v>
          </cell>
          <cell r="H1026" t="str">
            <v>×</v>
          </cell>
          <cell r="I1026" t="str">
            <v>×</v>
          </cell>
          <cell r="J1026" t="str">
            <v>現評公企評がないため</v>
          </cell>
        </row>
        <row r="1027">
          <cell r="E1027">
            <v>42205</v>
          </cell>
          <cell r="F1027" t="str">
            <v>×</v>
          </cell>
          <cell r="G1027" t="str">
            <v>×</v>
          </cell>
          <cell r="H1027" t="str">
            <v>×</v>
          </cell>
          <cell r="I1027" t="str">
            <v>×</v>
          </cell>
          <cell r="J1027" t="str">
            <v>現評公企評がないため</v>
          </cell>
        </row>
        <row r="1028">
          <cell r="E1028">
            <v>43001</v>
          </cell>
          <cell r="F1028" t="str">
            <v>○</v>
          </cell>
          <cell r="G1028" t="str">
            <v>×</v>
          </cell>
          <cell r="H1028" t="str">
            <v>○</v>
          </cell>
          <cell r="I1028" t="str">
            <v>○</v>
          </cell>
          <cell r="K1028" t="str">
            <v>○</v>
          </cell>
          <cell r="L1028" t="str">
            <v>②第１次闘争で提出済の要求書に、第２次闘争で要求書を提出</v>
          </cell>
          <cell r="M1028" t="str">
            <v>10月4日</v>
          </cell>
          <cell r="N1028" t="str">
            <v>○</v>
          </cell>
          <cell r="O1028" t="str">
            <v>○</v>
          </cell>
          <cell r="Q1028" t="str">
            <v>○</v>
          </cell>
          <cell r="R1028" t="str">
            <v>11月8日、11月14日</v>
          </cell>
          <cell r="T1028" t="str">
            <v>〇</v>
          </cell>
          <cell r="U1028" t="str">
            <v>×</v>
          </cell>
          <cell r="V1028" t="str">
            <v>長年の信頼関係で確認のみ</v>
          </cell>
          <cell r="W1028" t="str">
            <v>×</v>
          </cell>
        </row>
        <row r="1029">
          <cell r="E1029">
            <v>43002</v>
          </cell>
          <cell r="F1029" t="str">
            <v>○</v>
          </cell>
          <cell r="G1029" t="str">
            <v>×</v>
          </cell>
          <cell r="H1029" t="str">
            <v>×</v>
          </cell>
          <cell r="I1029" t="str">
            <v>×</v>
          </cell>
          <cell r="J1029" t="str">
            <v>基本組織との調整不足</v>
          </cell>
          <cell r="K1029" t="str">
            <v>○</v>
          </cell>
          <cell r="L1029" t="str">
            <v>③第２次闘争で初めて提出</v>
          </cell>
          <cell r="M1029">
            <v>45232</v>
          </cell>
          <cell r="N1029" t="str">
            <v>○</v>
          </cell>
          <cell r="O1029" t="str">
            <v>○</v>
          </cell>
          <cell r="Q1029" t="str">
            <v>○</v>
          </cell>
          <cell r="R1029">
            <v>45292</v>
          </cell>
          <cell r="T1029" t="str">
            <v>○</v>
          </cell>
        </row>
        <row r="1030">
          <cell r="E1030">
            <v>43003</v>
          </cell>
          <cell r="F1030" t="str">
            <v>○</v>
          </cell>
          <cell r="G1030" t="str">
            <v>×</v>
          </cell>
          <cell r="H1030" t="str">
            <v>○</v>
          </cell>
          <cell r="I1030" t="str">
            <v>○</v>
          </cell>
          <cell r="K1030" t="str">
            <v>○</v>
          </cell>
          <cell r="L1030" t="str">
            <v>④その他の闘争で課題を盛り込み提出</v>
          </cell>
          <cell r="M1030" t="str">
            <v>１１月６日</v>
          </cell>
          <cell r="N1030" t="str">
            <v>○</v>
          </cell>
          <cell r="O1030" t="str">
            <v>○</v>
          </cell>
          <cell r="Q1030" t="str">
            <v>○</v>
          </cell>
          <cell r="R1030" t="str">
            <v>11月22日</v>
          </cell>
          <cell r="T1030" t="str">
            <v>〇</v>
          </cell>
          <cell r="U1030" t="str">
            <v>○</v>
          </cell>
          <cell r="W1030" t="str">
            <v>×</v>
          </cell>
        </row>
        <row r="1031">
          <cell r="E1031">
            <v>43004</v>
          </cell>
          <cell r="F1031" t="str">
            <v>×</v>
          </cell>
          <cell r="G1031" t="str">
            <v>○</v>
          </cell>
          <cell r="H1031" t="str">
            <v>○</v>
          </cell>
          <cell r="J1031" t="str">
            <v>基本組織の要求に盛り込み、独自では行っていない。</v>
          </cell>
          <cell r="K1031" t="str">
            <v>×</v>
          </cell>
        </row>
        <row r="1032">
          <cell r="E1032">
            <v>43008</v>
          </cell>
          <cell r="F1032" t="str">
            <v>○</v>
          </cell>
          <cell r="G1032" t="str">
            <v>○</v>
          </cell>
          <cell r="H1032" t="str">
            <v>○</v>
          </cell>
          <cell r="I1032" t="str">
            <v>×</v>
          </cell>
          <cell r="J1032" t="str">
            <v>文書の回答で問題なかったため</v>
          </cell>
          <cell r="K1032" t="str">
            <v>×</v>
          </cell>
        </row>
        <row r="1033">
          <cell r="E1033">
            <v>43010</v>
          </cell>
          <cell r="F1033" t="str">
            <v>○</v>
          </cell>
          <cell r="G1033" t="str">
            <v>×</v>
          </cell>
          <cell r="H1033" t="str">
            <v>○</v>
          </cell>
          <cell r="I1033" t="str">
            <v>○</v>
          </cell>
          <cell r="K1033" t="str">
            <v>○</v>
          </cell>
          <cell r="L1033" t="str">
            <v>①第１次闘争で提出済（交渉を継続）</v>
          </cell>
          <cell r="M1033" t="str">
            <v>6月8日</v>
          </cell>
          <cell r="N1033" t="str">
            <v>×</v>
          </cell>
          <cell r="O1033" t="str">
            <v>○</v>
          </cell>
          <cell r="Q1033" t="str">
            <v>×</v>
          </cell>
          <cell r="S1033" t="str">
            <v>特に無し</v>
          </cell>
          <cell r="T1033" t="str">
            <v>不明</v>
          </cell>
          <cell r="U1033" t="str">
            <v>交渉未実施</v>
          </cell>
          <cell r="W1033" t="str">
            <v>×</v>
          </cell>
        </row>
        <row r="1034">
          <cell r="E1034">
            <v>43016</v>
          </cell>
          <cell r="F1034" t="str">
            <v>○</v>
          </cell>
          <cell r="G1034" t="str">
            <v>×</v>
          </cell>
          <cell r="H1034" t="str">
            <v>○</v>
          </cell>
          <cell r="I1034" t="str">
            <v>×</v>
          </cell>
          <cell r="J1034" t="str">
            <v>本市の現業職員は1名と少なく、要求書の内容に関しても、県本部からの統一要求をそのまま提出している状況で、当局からの回答を得た後は、交渉までは実施することがない。</v>
          </cell>
          <cell r="K1034" t="str">
            <v>○</v>
          </cell>
          <cell r="L1034" t="str">
            <v>②第１次闘争で提出済の要求書に、第２次闘争で要求書を提出</v>
          </cell>
          <cell r="M1034" t="str">
            <v>11月2日</v>
          </cell>
          <cell r="N1034" t="str">
            <v>×</v>
          </cell>
          <cell r="O1034" t="str">
            <v>×</v>
          </cell>
          <cell r="Q1034" t="str">
            <v>×</v>
          </cell>
          <cell r="S1034" t="str">
            <v>第１次闘争における交渉未実施と同様の理由</v>
          </cell>
          <cell r="T1034" t="str">
            <v>不明</v>
          </cell>
          <cell r="U1034" t="str">
            <v>交渉未実施</v>
          </cell>
          <cell r="W1034" t="str">
            <v>×</v>
          </cell>
        </row>
        <row r="1035">
          <cell r="E1035">
            <v>43020</v>
          </cell>
          <cell r="F1035" t="str">
            <v>×</v>
          </cell>
          <cell r="G1035" t="str">
            <v>×</v>
          </cell>
          <cell r="H1035" t="str">
            <v>○</v>
          </cell>
          <cell r="I1035" t="str">
            <v>○</v>
          </cell>
          <cell r="K1035" t="str">
            <v>×</v>
          </cell>
        </row>
        <row r="1036">
          <cell r="E1036">
            <v>43029</v>
          </cell>
          <cell r="F1036" t="str">
            <v>○</v>
          </cell>
          <cell r="G1036" t="str">
            <v>×</v>
          </cell>
          <cell r="H1036" t="str">
            <v>○</v>
          </cell>
          <cell r="I1036" t="str">
            <v>○</v>
          </cell>
          <cell r="K1036" t="str">
            <v>○</v>
          </cell>
          <cell r="L1036" t="str">
            <v>④その他の闘争で課題を盛り込み提出</v>
          </cell>
          <cell r="M1036" t="str">
            <v>11月15日</v>
          </cell>
          <cell r="N1036" t="str">
            <v>○</v>
          </cell>
          <cell r="O1036" t="str">
            <v>○</v>
          </cell>
          <cell r="Q1036" t="str">
            <v>×</v>
          </cell>
          <cell r="S1036" t="str">
            <v>回答待ち</v>
          </cell>
          <cell r="T1036" t="str">
            <v>〇</v>
          </cell>
          <cell r="U1036" t="str">
            <v>交渉未実施</v>
          </cell>
          <cell r="W1036" t="str">
            <v>×</v>
          </cell>
        </row>
        <row r="1037">
          <cell r="E1037">
            <v>43034</v>
          </cell>
          <cell r="F1037" t="str">
            <v>○</v>
          </cell>
          <cell r="G1037" t="str">
            <v>×</v>
          </cell>
          <cell r="H1037" t="str">
            <v>○</v>
          </cell>
          <cell r="J1037" t="str">
            <v>親組合に合わせた</v>
          </cell>
          <cell r="K1037" t="str">
            <v>○</v>
          </cell>
          <cell r="L1037" t="str">
            <v>③第２次闘争で初めて提出</v>
          </cell>
          <cell r="M1037" t="str">
            <v>１１月２日</v>
          </cell>
          <cell r="N1037" t="str">
            <v>○</v>
          </cell>
          <cell r="O1037" t="str">
            <v>○</v>
          </cell>
          <cell r="Q1037" t="str">
            <v>○</v>
          </cell>
          <cell r="R1037" t="str">
            <v>未定</v>
          </cell>
          <cell r="T1037" t="str">
            <v>〇</v>
          </cell>
          <cell r="U1037" t="str">
            <v>交渉未実施</v>
          </cell>
          <cell r="W1037" t="str">
            <v>×</v>
          </cell>
        </row>
        <row r="1038">
          <cell r="E1038">
            <v>43045</v>
          </cell>
          <cell r="F1038" t="str">
            <v>×</v>
          </cell>
          <cell r="G1038" t="str">
            <v>×</v>
          </cell>
          <cell r="H1038" t="str">
            <v>○</v>
          </cell>
          <cell r="I1038" t="str">
            <v>×</v>
          </cell>
          <cell r="J1038" t="str">
            <v>時間が取れなかった</v>
          </cell>
          <cell r="K1038" t="str">
            <v>×</v>
          </cell>
        </row>
        <row r="1039">
          <cell r="E1039">
            <v>43049</v>
          </cell>
          <cell r="F1039" t="str">
            <v>○</v>
          </cell>
          <cell r="G1039" t="str">
            <v>×</v>
          </cell>
          <cell r="H1039" t="str">
            <v>○</v>
          </cell>
          <cell r="J1039" t="str">
            <v>組合全体の要求書の時期とあわせたため。</v>
          </cell>
          <cell r="K1039" t="str">
            <v>○</v>
          </cell>
          <cell r="L1039" t="str">
            <v>③第２次闘争で初めて提出</v>
          </cell>
          <cell r="M1039" t="str">
            <v>10月18日</v>
          </cell>
          <cell r="N1039" t="str">
            <v>×</v>
          </cell>
          <cell r="O1039" t="str">
            <v>○</v>
          </cell>
          <cell r="Q1039" t="str">
            <v>○</v>
          </cell>
          <cell r="R1039" t="str">
            <v>未定</v>
          </cell>
          <cell r="T1039" t="str">
            <v>〇</v>
          </cell>
          <cell r="U1039" t="str">
            <v>交渉未実施</v>
          </cell>
          <cell r="W1039" t="str">
            <v>×</v>
          </cell>
        </row>
        <row r="1040">
          <cell r="E1040">
            <v>43061</v>
          </cell>
          <cell r="F1040" t="str">
            <v>○</v>
          </cell>
          <cell r="G1040" t="str">
            <v>×</v>
          </cell>
          <cell r="H1040" t="str">
            <v>○</v>
          </cell>
          <cell r="I1040" t="str">
            <v>×</v>
          </cell>
          <cell r="J1040" t="str">
            <v>交渉の必要があまりなかった為</v>
          </cell>
          <cell r="K1040" t="str">
            <v>○</v>
          </cell>
          <cell r="L1040" t="str">
            <v>②第１次闘争で提出済の要求書に、第２次闘争で要求書を提出</v>
          </cell>
          <cell r="M1040" t="str">
            <v>10月25日</v>
          </cell>
          <cell r="N1040" t="str">
            <v>×</v>
          </cell>
          <cell r="O1040" t="str">
            <v>×</v>
          </cell>
          <cell r="Q1040" t="str">
            <v>×</v>
          </cell>
          <cell r="S1040" t="str">
            <v>交渉の必要があまりなかった為</v>
          </cell>
          <cell r="T1040" t="str">
            <v>〇</v>
          </cell>
          <cell r="U1040" t="str">
            <v>交渉未実施</v>
          </cell>
          <cell r="W1040" t="str">
            <v>×</v>
          </cell>
        </row>
        <row r="1041">
          <cell r="E1041">
            <v>44001</v>
          </cell>
          <cell r="F1041" t="str">
            <v>○</v>
          </cell>
          <cell r="G1041" t="str">
            <v>×</v>
          </cell>
          <cell r="H1041" t="str">
            <v>○</v>
          </cell>
          <cell r="I1041" t="str">
            <v>○</v>
          </cell>
          <cell r="K1041" t="str">
            <v>○</v>
          </cell>
          <cell r="L1041" t="str">
            <v>①第１次闘争で提出済（交渉を継続）</v>
          </cell>
          <cell r="M1041">
            <v>45072</v>
          </cell>
          <cell r="N1041" t="str">
            <v>○</v>
          </cell>
          <cell r="O1041" t="str">
            <v>○</v>
          </cell>
          <cell r="Q1041" t="str">
            <v>○</v>
          </cell>
          <cell r="R1041">
            <v>45278</v>
          </cell>
          <cell r="T1041" t="str">
            <v>〇</v>
          </cell>
          <cell r="U1041" t="str">
            <v>○</v>
          </cell>
          <cell r="W1041" t="str">
            <v>×</v>
          </cell>
        </row>
        <row r="1042">
          <cell r="E1042">
            <v>44004</v>
          </cell>
          <cell r="F1042" t="str">
            <v>×</v>
          </cell>
          <cell r="G1042" t="str">
            <v>○</v>
          </cell>
          <cell r="H1042" t="str">
            <v>×</v>
          </cell>
          <cell r="J1042" t="str">
            <v>来年11月また〜12月初旬に一括して団体交渉(要求書提出)を行っている。</v>
          </cell>
          <cell r="K1042" t="str">
            <v>○</v>
          </cell>
          <cell r="L1042" t="str">
            <v>④その他の闘争で課題を盛り込み提出</v>
          </cell>
          <cell r="M1042">
            <v>45264</v>
          </cell>
          <cell r="N1042" t="str">
            <v>○</v>
          </cell>
          <cell r="O1042" t="str">
            <v>○</v>
          </cell>
          <cell r="Q1042" t="str">
            <v>○</v>
          </cell>
          <cell r="R1042">
            <v>45264</v>
          </cell>
          <cell r="T1042" t="str">
            <v>〇</v>
          </cell>
          <cell r="U1042" t="str">
            <v>交渉未実施</v>
          </cell>
          <cell r="W1042" t="str">
            <v>×</v>
          </cell>
        </row>
        <row r="1043">
          <cell r="E1043">
            <v>44005</v>
          </cell>
          <cell r="F1043" t="str">
            <v>○</v>
          </cell>
          <cell r="G1043" t="str">
            <v>○</v>
          </cell>
          <cell r="H1043" t="str">
            <v>○</v>
          </cell>
          <cell r="J1043" t="str">
            <v>基本組合と同時交渉のため、行えなかった。</v>
          </cell>
          <cell r="K1043" t="str">
            <v>○</v>
          </cell>
          <cell r="L1043" t="str">
            <v>③第２次闘争で初めて提出</v>
          </cell>
          <cell r="M1043" t="str">
            <v>未定</v>
          </cell>
          <cell r="N1043" t="str">
            <v>○</v>
          </cell>
          <cell r="O1043" t="str">
            <v>○</v>
          </cell>
          <cell r="Q1043" t="str">
            <v>×</v>
          </cell>
          <cell r="S1043" t="str">
            <v>現在、要求書を提出予定のため、実施できていない。</v>
          </cell>
          <cell r="T1043" t="str">
            <v>〇</v>
          </cell>
          <cell r="U1043" t="str">
            <v>×</v>
          </cell>
          <cell r="V1043" t="str">
            <v>慣例として行っていないため。</v>
          </cell>
          <cell r="W1043" t="str">
            <v>×</v>
          </cell>
        </row>
        <row r="1044">
          <cell r="E1044">
            <v>44006</v>
          </cell>
          <cell r="F1044" t="str">
            <v>×</v>
          </cell>
          <cell r="G1044" t="str">
            <v>×</v>
          </cell>
          <cell r="H1044" t="str">
            <v>×</v>
          </cell>
          <cell r="J1044" t="str">
            <v>　現業職場における要求書を提出していないため</v>
          </cell>
          <cell r="K1044" t="str">
            <v>○</v>
          </cell>
          <cell r="L1044" t="str">
            <v>④その他の闘争で課題を盛り込み提出</v>
          </cell>
          <cell r="M1044" t="str">
            <v>未定</v>
          </cell>
          <cell r="N1044" t="str">
            <v>○</v>
          </cell>
          <cell r="O1044" t="str">
            <v>×</v>
          </cell>
          <cell r="Q1044" t="str">
            <v>×</v>
          </cell>
          <cell r="S1044" t="str">
            <v>現業職場における要求書を提出していないため</v>
          </cell>
          <cell r="T1044" t="str">
            <v>〇</v>
          </cell>
          <cell r="U1044" t="str">
            <v>交渉未実施</v>
          </cell>
          <cell r="W1044" t="str">
            <v>×</v>
          </cell>
        </row>
        <row r="1045">
          <cell r="E1045">
            <v>44007</v>
          </cell>
          <cell r="F1045" t="str">
            <v>○</v>
          </cell>
          <cell r="G1045" t="str">
            <v>×</v>
          </cell>
          <cell r="H1045" t="str">
            <v>×</v>
          </cell>
          <cell r="J1045" t="str">
            <v>第2次闘争のみサイクルが確立されている</v>
          </cell>
          <cell r="K1045" t="str">
            <v>○</v>
          </cell>
          <cell r="L1045" t="str">
            <v>③第２次闘争で初めて提出</v>
          </cell>
          <cell r="M1045">
            <v>45210</v>
          </cell>
          <cell r="N1045" t="str">
            <v>○</v>
          </cell>
          <cell r="O1045" t="str">
            <v>○</v>
          </cell>
          <cell r="Q1045" t="str">
            <v>○</v>
          </cell>
          <cell r="R1045">
            <v>45210</v>
          </cell>
          <cell r="T1045" t="str">
            <v>〇</v>
          </cell>
          <cell r="U1045" t="str">
            <v>×</v>
          </cell>
          <cell r="V1045" t="str">
            <v>協約内容について、組合と当局とで乖離いていることから締結に至っていない。締結に向けて継続協議中。</v>
          </cell>
          <cell r="W1045" t="str">
            <v>○</v>
          </cell>
        </row>
        <row r="1046">
          <cell r="E1046">
            <v>44008</v>
          </cell>
          <cell r="F1046" t="str">
            <v>○</v>
          </cell>
          <cell r="G1046" t="str">
            <v>○</v>
          </cell>
          <cell r="H1046" t="str">
            <v>×</v>
          </cell>
          <cell r="J1046" t="str">
            <v>例年取り組んでいないため</v>
          </cell>
          <cell r="K1046" t="str">
            <v>○</v>
          </cell>
          <cell r="L1046" t="str">
            <v>③第２次闘争で初めて提出</v>
          </cell>
          <cell r="M1046">
            <v>45245</v>
          </cell>
          <cell r="N1046" t="str">
            <v>○</v>
          </cell>
          <cell r="O1046" t="str">
            <v>○</v>
          </cell>
          <cell r="Q1046" t="str">
            <v>○</v>
          </cell>
          <cell r="R1046" t="str">
            <v>未定</v>
          </cell>
          <cell r="T1046" t="str">
            <v>〇</v>
          </cell>
          <cell r="U1046" t="str">
            <v>交渉未実施</v>
          </cell>
          <cell r="W1046" t="str">
            <v>×</v>
          </cell>
        </row>
        <row r="1047">
          <cell r="E1047">
            <v>44009</v>
          </cell>
          <cell r="F1047" t="str">
            <v>×</v>
          </cell>
          <cell r="G1047" t="str">
            <v>○</v>
          </cell>
          <cell r="H1047" t="str">
            <v>×</v>
          </cell>
          <cell r="J1047" t="str">
            <v>役員体制が確立していないため、評議会としての取り組みが難しいため</v>
          </cell>
          <cell r="K1047" t="str">
            <v>×</v>
          </cell>
        </row>
        <row r="1048">
          <cell r="E1048">
            <v>44010</v>
          </cell>
          <cell r="F1048" t="str">
            <v>○</v>
          </cell>
          <cell r="G1048" t="str">
            <v>○</v>
          </cell>
          <cell r="H1048" t="str">
            <v>○</v>
          </cell>
          <cell r="I1048" t="str">
            <v>○</v>
          </cell>
          <cell r="K1048" t="str">
            <v>○</v>
          </cell>
          <cell r="L1048" t="str">
            <v>②第１次闘争で提出済の要求書に、第２次闘争で要求書を提出</v>
          </cell>
          <cell r="M1048">
            <v>45231</v>
          </cell>
          <cell r="N1048" t="str">
            <v>○</v>
          </cell>
          <cell r="O1048" t="str">
            <v>○</v>
          </cell>
          <cell r="Q1048" t="str">
            <v>○</v>
          </cell>
          <cell r="R1048" t="str">
            <v>11月28日予定</v>
          </cell>
          <cell r="T1048" t="str">
            <v>〇</v>
          </cell>
          <cell r="U1048" t="str">
            <v>交渉未実施</v>
          </cell>
          <cell r="W1048" t="str">
            <v>×</v>
          </cell>
        </row>
        <row r="1049">
          <cell r="E1049">
            <v>44011</v>
          </cell>
          <cell r="F1049" t="str">
            <v>○</v>
          </cell>
          <cell r="G1049" t="str">
            <v>○</v>
          </cell>
          <cell r="H1049" t="str">
            <v>×</v>
          </cell>
          <cell r="J1049" t="str">
            <v>現業公企評議会が休会状態であったため。</v>
          </cell>
          <cell r="K1049" t="str">
            <v>○</v>
          </cell>
          <cell r="L1049" t="str">
            <v>③第２次闘争で初めて提出</v>
          </cell>
          <cell r="M1049">
            <v>45222</v>
          </cell>
          <cell r="N1049" t="str">
            <v>×</v>
          </cell>
          <cell r="O1049" t="str">
            <v>○</v>
          </cell>
          <cell r="Q1049" t="str">
            <v>○</v>
          </cell>
          <cell r="R1049">
            <v>45251</v>
          </cell>
          <cell r="T1049" t="str">
            <v>〇</v>
          </cell>
          <cell r="U1049" t="str">
            <v>×</v>
          </cell>
          <cell r="V1049" t="str">
            <v>組合側から求めていない</v>
          </cell>
          <cell r="W1049" t="str">
            <v>○</v>
          </cell>
        </row>
        <row r="1050">
          <cell r="E1050">
            <v>44016</v>
          </cell>
          <cell r="F1050" t="str">
            <v>○</v>
          </cell>
          <cell r="G1050" t="str">
            <v>○</v>
          </cell>
          <cell r="H1050" t="str">
            <v>×</v>
          </cell>
          <cell r="J1050" t="str">
            <v>2023賃金確定闘争要求と併せて要求するため</v>
          </cell>
          <cell r="K1050" t="str">
            <v>○</v>
          </cell>
          <cell r="L1050" t="str">
            <v>④その他の闘争で課題を盛り込み提出</v>
          </cell>
          <cell r="M1050">
            <v>45278</v>
          </cell>
          <cell r="N1050" t="str">
            <v>○</v>
          </cell>
          <cell r="O1050" t="str">
            <v>×</v>
          </cell>
          <cell r="Q1050" t="str">
            <v>○</v>
          </cell>
          <cell r="S1050" t="str">
            <v>2033賃金確定闘争要求と併せて要求するため。</v>
          </cell>
          <cell r="T1050" t="str">
            <v>〇</v>
          </cell>
          <cell r="U1050" t="str">
            <v>交渉未実施</v>
          </cell>
          <cell r="W1050" t="str">
            <v>×</v>
          </cell>
        </row>
        <row r="1051">
          <cell r="E1051">
            <v>44017</v>
          </cell>
          <cell r="F1051" t="str">
            <v>○</v>
          </cell>
          <cell r="G1051" t="str">
            <v>○</v>
          </cell>
          <cell r="H1051" t="str">
            <v>×</v>
          </cell>
          <cell r="J1051" t="str">
            <v>第２次で交渉を行うこととしていたため。</v>
          </cell>
          <cell r="K1051" t="str">
            <v>○</v>
          </cell>
          <cell r="L1051" t="str">
            <v>③第２次闘争で初めて提出</v>
          </cell>
          <cell r="M1051">
            <v>45211</v>
          </cell>
          <cell r="N1051" t="str">
            <v>○</v>
          </cell>
          <cell r="O1051" t="str">
            <v>○</v>
          </cell>
          <cell r="Q1051" t="str">
            <v>○</v>
          </cell>
          <cell r="R1051">
            <v>45229</v>
          </cell>
          <cell r="T1051" t="str">
            <v>〇</v>
          </cell>
          <cell r="U1051" t="str">
            <v>○</v>
          </cell>
          <cell r="W1051" t="str">
            <v>○</v>
          </cell>
        </row>
        <row r="1052">
          <cell r="E1052">
            <v>44022</v>
          </cell>
          <cell r="F1052" t="str">
            <v>○</v>
          </cell>
          <cell r="G1052" t="str">
            <v>○</v>
          </cell>
          <cell r="H1052" t="str">
            <v>○</v>
          </cell>
          <cell r="I1052" t="str">
            <v>○</v>
          </cell>
          <cell r="J1052" t="str">
            <v>春闘と併せて取り組んだ。</v>
          </cell>
          <cell r="K1052" t="str">
            <v>○</v>
          </cell>
          <cell r="L1052" t="str">
            <v>③第２次闘争で初めて提出</v>
          </cell>
          <cell r="M1052">
            <v>45224</v>
          </cell>
          <cell r="N1052" t="str">
            <v>○</v>
          </cell>
          <cell r="O1052" t="str">
            <v>○</v>
          </cell>
          <cell r="Q1052" t="str">
            <v>○</v>
          </cell>
          <cell r="R1052">
            <v>45232</v>
          </cell>
          <cell r="T1052" t="str">
            <v>〇</v>
          </cell>
          <cell r="U1052" t="str">
            <v>×</v>
          </cell>
          <cell r="V1052" t="str">
            <v>組合側から求めていない</v>
          </cell>
          <cell r="W1052" t="str">
            <v>○</v>
          </cell>
        </row>
        <row r="1053">
          <cell r="E1053">
            <v>44025</v>
          </cell>
          <cell r="F1053" t="str">
            <v>○</v>
          </cell>
          <cell r="G1053" t="str">
            <v>×</v>
          </cell>
          <cell r="H1053" t="str">
            <v>○</v>
          </cell>
          <cell r="I1053" t="str">
            <v>○</v>
          </cell>
          <cell r="K1053" t="str">
            <v>○</v>
          </cell>
          <cell r="L1053" t="str">
            <v>②第１次闘争で提出済の要求書に、第２次闘争で要求書を提出</v>
          </cell>
          <cell r="M1053" t="str">
            <v>未定</v>
          </cell>
          <cell r="N1053" t="str">
            <v>○</v>
          </cell>
          <cell r="O1053" t="str">
            <v>○</v>
          </cell>
          <cell r="Q1053" t="str">
            <v>○</v>
          </cell>
          <cell r="R1053" t="str">
            <v>未定</v>
          </cell>
          <cell r="T1053" t="str">
            <v>〇</v>
          </cell>
          <cell r="U1053" t="str">
            <v>○</v>
          </cell>
          <cell r="W1053" t="str">
            <v>×</v>
          </cell>
        </row>
        <row r="1054">
          <cell r="E1054">
            <v>44026</v>
          </cell>
          <cell r="F1054" t="str">
            <v>○</v>
          </cell>
          <cell r="G1054" t="str">
            <v>○</v>
          </cell>
          <cell r="H1054" t="str">
            <v>○</v>
          </cell>
          <cell r="I1054" t="str">
            <v>○</v>
          </cell>
          <cell r="K1054" t="str">
            <v>○</v>
          </cell>
          <cell r="L1054" t="str">
            <v>②第１次闘争で提出済の要求書に、第２次闘争で要求書を提出</v>
          </cell>
          <cell r="M1054">
            <v>45252</v>
          </cell>
          <cell r="N1054" t="str">
            <v>○</v>
          </cell>
          <cell r="O1054" t="str">
            <v>○</v>
          </cell>
          <cell r="Q1054" t="str">
            <v>○</v>
          </cell>
          <cell r="R1054" t="str">
            <v>未定</v>
          </cell>
          <cell r="T1054" t="str">
            <v>〇</v>
          </cell>
          <cell r="U1054" t="str">
            <v>×</v>
          </cell>
          <cell r="V1054" t="str">
            <v>当局との信義則に則り</v>
          </cell>
          <cell r="W1054" t="str">
            <v>×</v>
          </cell>
        </row>
        <row r="1055">
          <cell r="E1055">
            <v>44029</v>
          </cell>
          <cell r="F1055" t="str">
            <v>○</v>
          </cell>
          <cell r="G1055" t="str">
            <v>○</v>
          </cell>
          <cell r="H1055" t="str">
            <v>×</v>
          </cell>
          <cell r="J1055" t="str">
            <v>例年準備が間に合わず、第2次闘争での取り組みしか行っていないたむ</v>
          </cell>
          <cell r="K1055" t="str">
            <v>○</v>
          </cell>
          <cell r="L1055" t="str">
            <v>③第２次闘争で初めて提出</v>
          </cell>
          <cell r="M1055">
            <v>45232</v>
          </cell>
          <cell r="N1055" t="str">
            <v>○</v>
          </cell>
          <cell r="O1055" t="str">
            <v>○</v>
          </cell>
          <cell r="Q1055" t="str">
            <v>○</v>
          </cell>
          <cell r="R1055">
            <v>45245</v>
          </cell>
          <cell r="T1055" t="str">
            <v>不明</v>
          </cell>
          <cell r="U1055" t="str">
            <v>×</v>
          </cell>
          <cell r="V1055" t="str">
            <v>交渉継続中の案件等あるため、書面化の話はある程度内容がまとまってからとの考えです。</v>
          </cell>
          <cell r="W1055" t="str">
            <v>○</v>
          </cell>
        </row>
        <row r="1056">
          <cell r="E1056">
            <v>44038</v>
          </cell>
          <cell r="F1056" t="str">
            <v>×</v>
          </cell>
          <cell r="G1056" t="str">
            <v>○</v>
          </cell>
          <cell r="H1056" t="str">
            <v>○</v>
          </cell>
          <cell r="I1056" t="str">
            <v>○</v>
          </cell>
          <cell r="J1056" t="str">
            <v>春闘で対応したため</v>
          </cell>
          <cell r="K1056" t="str">
            <v>○</v>
          </cell>
          <cell r="L1056" t="str">
            <v>③第２次闘争で初めて提出</v>
          </cell>
          <cell r="M1056">
            <v>45219</v>
          </cell>
          <cell r="N1056" t="str">
            <v>○</v>
          </cell>
          <cell r="O1056" t="str">
            <v>○</v>
          </cell>
          <cell r="Q1056" t="str">
            <v>○</v>
          </cell>
          <cell r="R1056" t="str">
            <v>10月20日、10月27日</v>
          </cell>
          <cell r="T1056" t="str">
            <v>〇</v>
          </cell>
          <cell r="U1056" t="str">
            <v>×</v>
          </cell>
          <cell r="V1056" t="str">
            <v>回答書受領で了としている</v>
          </cell>
          <cell r="W1056" t="str">
            <v>×</v>
          </cell>
        </row>
        <row r="1057">
          <cell r="E1057">
            <v>44040</v>
          </cell>
          <cell r="F1057" t="str">
            <v>○</v>
          </cell>
          <cell r="G1057" t="str">
            <v>×</v>
          </cell>
          <cell r="H1057" t="str">
            <v>×</v>
          </cell>
          <cell r="J1057" t="str">
            <v>体制が取れていない</v>
          </cell>
          <cell r="K1057" t="str">
            <v>×</v>
          </cell>
        </row>
        <row r="1058">
          <cell r="E1058">
            <v>44046</v>
          </cell>
          <cell r="F1058" t="str">
            <v>○</v>
          </cell>
          <cell r="G1058" t="str">
            <v>○</v>
          </cell>
          <cell r="H1058" t="str">
            <v>×</v>
          </cell>
          <cell r="J1058" t="str">
            <v>秋季に親組合と併せて実施しているため。</v>
          </cell>
          <cell r="K1058" t="str">
            <v>○</v>
          </cell>
          <cell r="L1058" t="str">
            <v>③第２次闘争で初めて提出</v>
          </cell>
          <cell r="M1058">
            <v>45239</v>
          </cell>
          <cell r="N1058" t="str">
            <v>○</v>
          </cell>
          <cell r="O1058" t="str">
            <v>○</v>
          </cell>
          <cell r="Q1058" t="str">
            <v>×</v>
          </cell>
          <cell r="S1058" t="str">
            <v>要求書の回答がされていないため。</v>
          </cell>
          <cell r="T1058" t="str">
            <v>〇</v>
          </cell>
          <cell r="U1058" t="str">
            <v>交渉未実施</v>
          </cell>
          <cell r="W1058" t="str">
            <v>×</v>
          </cell>
        </row>
        <row r="1059">
          <cell r="E1059">
            <v>44050</v>
          </cell>
          <cell r="F1059" t="str">
            <v>○</v>
          </cell>
          <cell r="G1059" t="str">
            <v>×</v>
          </cell>
          <cell r="H1059" t="str">
            <v>×</v>
          </cell>
          <cell r="J1059" t="str">
            <v>合意しているから</v>
          </cell>
          <cell r="K1059" t="str">
            <v>○</v>
          </cell>
          <cell r="L1059" t="str">
            <v>④その他の闘争で課題を盛り込み提出</v>
          </cell>
          <cell r="M1059" t="str">
            <v>未定</v>
          </cell>
          <cell r="N1059" t="str">
            <v>×</v>
          </cell>
          <cell r="O1059" t="str">
            <v>×</v>
          </cell>
          <cell r="Q1059" t="str">
            <v>×</v>
          </cell>
          <cell r="S1059" t="str">
            <v>来年度まで合意しているから</v>
          </cell>
          <cell r="T1059" t="str">
            <v>〇</v>
          </cell>
          <cell r="U1059" t="str">
            <v>○</v>
          </cell>
          <cell r="W1059" t="str">
            <v>×</v>
          </cell>
        </row>
        <row r="1060">
          <cell r="E1060">
            <v>44055</v>
          </cell>
          <cell r="F1060" t="str">
            <v>○</v>
          </cell>
          <cell r="G1060" t="str">
            <v>○</v>
          </cell>
          <cell r="H1060" t="str">
            <v>○</v>
          </cell>
          <cell r="I1060" t="str">
            <v>○</v>
          </cell>
          <cell r="K1060" t="str">
            <v>○</v>
          </cell>
          <cell r="L1060" t="str">
            <v>①第１次闘争で提出済（交渉を継続）</v>
          </cell>
          <cell r="M1060">
            <v>45224</v>
          </cell>
          <cell r="N1060" t="str">
            <v>○</v>
          </cell>
          <cell r="O1060" t="str">
            <v>○</v>
          </cell>
          <cell r="Q1060" t="str">
            <v>○</v>
          </cell>
          <cell r="R1060" t="str">
            <v>未定</v>
          </cell>
          <cell r="T1060" t="str">
            <v>〇</v>
          </cell>
          <cell r="U1060" t="str">
            <v>○</v>
          </cell>
          <cell r="W1060" t="str">
            <v>○</v>
          </cell>
        </row>
        <row r="1061">
          <cell r="E1061">
            <v>44063</v>
          </cell>
          <cell r="F1061" t="str">
            <v>○</v>
          </cell>
          <cell r="G1061" t="str">
            <v>○</v>
          </cell>
          <cell r="H1061" t="str">
            <v>×</v>
          </cell>
          <cell r="J1061" t="str">
            <v>単組との共同が取れなかったため</v>
          </cell>
          <cell r="K1061" t="str">
            <v>○</v>
          </cell>
          <cell r="L1061" t="str">
            <v>③第２次闘争で初めて提出</v>
          </cell>
          <cell r="M1061">
            <v>45224</v>
          </cell>
          <cell r="N1061" t="str">
            <v>×</v>
          </cell>
          <cell r="O1061" t="str">
            <v>○</v>
          </cell>
          <cell r="Q1061" t="str">
            <v>○</v>
          </cell>
          <cell r="R1061">
            <v>45240</v>
          </cell>
          <cell r="T1061" t="str">
            <v>〇</v>
          </cell>
          <cell r="U1061" t="str">
            <v>○</v>
          </cell>
          <cell r="W1061" t="str">
            <v>×</v>
          </cell>
        </row>
        <row r="1062">
          <cell r="E1062">
            <v>44077</v>
          </cell>
          <cell r="F1062" t="str">
            <v>×</v>
          </cell>
          <cell r="G1062" t="str">
            <v>×</v>
          </cell>
          <cell r="H1062" t="str">
            <v>×</v>
          </cell>
          <cell r="J1062" t="str">
            <v>当局との信頼関係が維持されていることから、年に1回、秋季に取り組んでいるため。</v>
          </cell>
          <cell r="K1062" t="str">
            <v>○</v>
          </cell>
          <cell r="L1062" t="str">
            <v>③第２次闘争で初めて提出</v>
          </cell>
          <cell r="M1062">
            <v>45222</v>
          </cell>
          <cell r="N1062" t="str">
            <v>×</v>
          </cell>
          <cell r="O1062" t="str">
            <v>○</v>
          </cell>
          <cell r="Q1062" t="str">
            <v>○</v>
          </cell>
          <cell r="R1062">
            <v>45231</v>
          </cell>
          <cell r="T1062" t="str">
            <v>〇</v>
          </cell>
          <cell r="U1062" t="str">
            <v>×</v>
          </cell>
          <cell r="V1062" t="str">
            <v>当局との信頼関係が維持されていると確認できたため。</v>
          </cell>
          <cell r="W1062" t="str">
            <v>○</v>
          </cell>
        </row>
        <row r="1063">
          <cell r="E1063">
            <v>44091</v>
          </cell>
          <cell r="F1063" t="str">
            <v>×</v>
          </cell>
          <cell r="G1063" t="str">
            <v>×</v>
          </cell>
          <cell r="H1063" t="str">
            <v>○</v>
          </cell>
          <cell r="I1063" t="str">
            <v>○</v>
          </cell>
          <cell r="K1063" t="str">
            <v>○</v>
          </cell>
          <cell r="L1063" t="str">
            <v>①第１次闘争で提出済（交渉を継続）</v>
          </cell>
          <cell r="M1063">
            <v>45209</v>
          </cell>
          <cell r="N1063" t="str">
            <v>○</v>
          </cell>
          <cell r="O1063" t="str">
            <v>○</v>
          </cell>
          <cell r="Q1063" t="str">
            <v>○</v>
          </cell>
          <cell r="S1063" t="str">
            <v>11月28日実施予定</v>
          </cell>
          <cell r="T1063" t="str">
            <v>〇</v>
          </cell>
          <cell r="U1063" t="str">
            <v>交渉未実施</v>
          </cell>
          <cell r="W1063" t="str">
            <v>×</v>
          </cell>
        </row>
        <row r="1064">
          <cell r="E1064">
            <v>45001</v>
          </cell>
          <cell r="F1064" t="str">
            <v>○</v>
          </cell>
          <cell r="G1064" t="str">
            <v>×</v>
          </cell>
          <cell r="K1064" t="str">
            <v>○</v>
          </cell>
          <cell r="Q1064" t="str">
            <v>○</v>
          </cell>
          <cell r="T1064" t="str">
            <v>○</v>
          </cell>
          <cell r="U1064" t="str">
            <v>○</v>
          </cell>
          <cell r="W1064" t="str">
            <v>○</v>
          </cell>
        </row>
        <row r="1065">
          <cell r="E1065">
            <v>45002</v>
          </cell>
          <cell r="F1065" t="str">
            <v>×</v>
          </cell>
          <cell r="G1065" t="str">
            <v>○</v>
          </cell>
          <cell r="K1065" t="str">
            <v>○</v>
          </cell>
          <cell r="Q1065" t="str">
            <v>○</v>
          </cell>
          <cell r="T1065" t="str">
            <v>○</v>
          </cell>
          <cell r="U1065" t="str">
            <v>○</v>
          </cell>
        </row>
        <row r="1066">
          <cell r="E1066">
            <v>45004</v>
          </cell>
          <cell r="F1066" t="str">
            <v>×</v>
          </cell>
          <cell r="G1066" t="str">
            <v>○</v>
          </cell>
          <cell r="K1066" t="str">
            <v>○</v>
          </cell>
          <cell r="Q1066" t="str">
            <v>○</v>
          </cell>
          <cell r="T1066" t="str">
            <v>○</v>
          </cell>
          <cell r="U1066" t="str">
            <v>○</v>
          </cell>
        </row>
        <row r="1067">
          <cell r="E1067">
            <v>45005</v>
          </cell>
          <cell r="F1067" t="str">
            <v>○</v>
          </cell>
          <cell r="G1067" t="str">
            <v>○</v>
          </cell>
          <cell r="K1067" t="str">
            <v>○</v>
          </cell>
          <cell r="T1067" t="str">
            <v>○</v>
          </cell>
          <cell r="U1067" t="str">
            <v>○</v>
          </cell>
          <cell r="W1067" t="str">
            <v>○</v>
          </cell>
        </row>
        <row r="1068">
          <cell r="E1068">
            <v>45007</v>
          </cell>
          <cell r="F1068" t="str">
            <v>×</v>
          </cell>
          <cell r="G1068" t="str">
            <v>×</v>
          </cell>
          <cell r="K1068" t="str">
            <v>○</v>
          </cell>
          <cell r="Q1068" t="str">
            <v>○</v>
          </cell>
          <cell r="T1068" t="str">
            <v>○</v>
          </cell>
        </row>
        <row r="1069">
          <cell r="E1069">
            <v>45008</v>
          </cell>
          <cell r="F1069" t="str">
            <v>×</v>
          </cell>
          <cell r="G1069" t="str">
            <v>×</v>
          </cell>
          <cell r="K1069" t="str">
            <v>○</v>
          </cell>
          <cell r="Q1069" t="str">
            <v>○</v>
          </cell>
          <cell r="T1069" t="str">
            <v>○</v>
          </cell>
          <cell r="U1069" t="str">
            <v>○</v>
          </cell>
          <cell r="W1069" t="str">
            <v>○</v>
          </cell>
        </row>
        <row r="1070">
          <cell r="E1070">
            <v>45010</v>
          </cell>
          <cell r="F1070" t="str">
            <v>○</v>
          </cell>
          <cell r="G1070" t="str">
            <v>×</v>
          </cell>
          <cell r="K1070" t="str">
            <v>○</v>
          </cell>
          <cell r="Q1070" t="str">
            <v>○</v>
          </cell>
          <cell r="T1070" t="str">
            <v>○</v>
          </cell>
          <cell r="U1070" t="str">
            <v>○</v>
          </cell>
          <cell r="W1070" t="str">
            <v>○</v>
          </cell>
        </row>
        <row r="1071">
          <cell r="E1071">
            <v>45011</v>
          </cell>
          <cell r="F1071" t="str">
            <v>×</v>
          </cell>
          <cell r="G1071" t="str">
            <v>○</v>
          </cell>
          <cell r="K1071" t="str">
            <v>○</v>
          </cell>
          <cell r="Q1071" t="str">
            <v>○</v>
          </cell>
          <cell r="T1071" t="str">
            <v>○</v>
          </cell>
          <cell r="U1071" t="str">
            <v>○</v>
          </cell>
          <cell r="W1071" t="str">
            <v>○</v>
          </cell>
        </row>
        <row r="1072">
          <cell r="E1072">
            <v>45012</v>
          </cell>
          <cell r="F1072" t="str">
            <v>×</v>
          </cell>
          <cell r="G1072" t="str">
            <v>×</v>
          </cell>
          <cell r="K1072" t="str">
            <v>○</v>
          </cell>
          <cell r="Q1072" t="str">
            <v>○</v>
          </cell>
          <cell r="T1072" t="str">
            <v>○</v>
          </cell>
          <cell r="U1072" t="str">
            <v>○</v>
          </cell>
          <cell r="W1072" t="str">
            <v>○</v>
          </cell>
        </row>
        <row r="1073">
          <cell r="E1073">
            <v>45014</v>
          </cell>
          <cell r="F1073" t="str">
            <v>×</v>
          </cell>
          <cell r="G1073" t="str">
            <v>×</v>
          </cell>
          <cell r="K1073" t="str">
            <v>○</v>
          </cell>
          <cell r="Q1073" t="str">
            <v>○</v>
          </cell>
          <cell r="T1073" t="str">
            <v>○</v>
          </cell>
          <cell r="U1073" t="str">
            <v>○</v>
          </cell>
          <cell r="W1073" t="str">
            <v>○</v>
          </cell>
        </row>
        <row r="1074">
          <cell r="E1074">
            <v>45023</v>
          </cell>
          <cell r="F1074" t="str">
            <v>○</v>
          </cell>
          <cell r="G1074" t="str">
            <v>×</v>
          </cell>
          <cell r="K1074" t="str">
            <v>○</v>
          </cell>
          <cell r="Q1074" t="str">
            <v>○</v>
          </cell>
          <cell r="T1074" t="str">
            <v>○</v>
          </cell>
          <cell r="U1074" t="str">
            <v>○</v>
          </cell>
          <cell r="W1074" t="str">
            <v>○</v>
          </cell>
        </row>
        <row r="1075">
          <cell r="E1075">
            <v>45026</v>
          </cell>
          <cell r="F1075" t="str">
            <v>○</v>
          </cell>
          <cell r="G1075" t="str">
            <v>×</v>
          </cell>
          <cell r="K1075" t="str">
            <v>○</v>
          </cell>
          <cell r="Q1075" t="str">
            <v>○</v>
          </cell>
          <cell r="T1075" t="str">
            <v>○</v>
          </cell>
          <cell r="U1075" t="str">
            <v>○</v>
          </cell>
          <cell r="W1075" t="str">
            <v>○</v>
          </cell>
        </row>
        <row r="1076">
          <cell r="E1076">
            <v>45028</v>
          </cell>
          <cell r="F1076" t="str">
            <v>○</v>
          </cell>
          <cell r="G1076" t="str">
            <v>×</v>
          </cell>
          <cell r="K1076" t="str">
            <v>○</v>
          </cell>
          <cell r="Q1076" t="str">
            <v>○</v>
          </cell>
          <cell r="T1076" t="str">
            <v>○</v>
          </cell>
          <cell r="U1076" t="str">
            <v>○</v>
          </cell>
          <cell r="W1076" t="str">
            <v>○</v>
          </cell>
        </row>
        <row r="1077">
          <cell r="E1077">
            <v>45029</v>
          </cell>
          <cell r="F1077" t="str">
            <v>○</v>
          </cell>
          <cell r="G1077" t="str">
            <v>○</v>
          </cell>
          <cell r="K1077" t="str">
            <v>○</v>
          </cell>
          <cell r="Q1077" t="str">
            <v>○</v>
          </cell>
          <cell r="T1077" t="str">
            <v>○</v>
          </cell>
          <cell r="U1077" t="str">
            <v>○</v>
          </cell>
          <cell r="W1077" t="str">
            <v>○</v>
          </cell>
        </row>
        <row r="1078">
          <cell r="E1078">
            <v>45030</v>
          </cell>
          <cell r="F1078" t="str">
            <v>○</v>
          </cell>
          <cell r="G1078" t="str">
            <v>×</v>
          </cell>
          <cell r="K1078" t="str">
            <v>○</v>
          </cell>
          <cell r="Q1078" t="str">
            <v>○</v>
          </cell>
          <cell r="T1078" t="str">
            <v>○</v>
          </cell>
          <cell r="U1078" t="str">
            <v>○</v>
          </cell>
          <cell r="W1078" t="str">
            <v>○</v>
          </cell>
        </row>
        <row r="1079">
          <cell r="E1079">
            <v>45042</v>
          </cell>
          <cell r="F1079" t="str">
            <v>○</v>
          </cell>
          <cell r="G1079" t="str">
            <v>×</v>
          </cell>
          <cell r="K1079" t="str">
            <v>○</v>
          </cell>
          <cell r="Q1079" t="str">
            <v>○</v>
          </cell>
          <cell r="T1079" t="str">
            <v>○</v>
          </cell>
          <cell r="U1079" t="str">
            <v>○</v>
          </cell>
          <cell r="W1079" t="str">
            <v>○</v>
          </cell>
        </row>
        <row r="1080">
          <cell r="E1080">
            <v>45047</v>
          </cell>
          <cell r="F1080" t="str">
            <v>○</v>
          </cell>
          <cell r="G1080" t="str">
            <v>×</v>
          </cell>
          <cell r="K1080" t="str">
            <v>○</v>
          </cell>
          <cell r="Q1080" t="str">
            <v>○</v>
          </cell>
          <cell r="T1080" t="str">
            <v>○</v>
          </cell>
          <cell r="U1080" t="str">
            <v>○</v>
          </cell>
          <cell r="W1080" t="str">
            <v>○</v>
          </cell>
        </row>
        <row r="1081">
          <cell r="E1081">
            <v>45058</v>
          </cell>
          <cell r="F1081" t="str">
            <v>○</v>
          </cell>
          <cell r="G1081" t="str">
            <v>×</v>
          </cell>
          <cell r="K1081" t="str">
            <v>○</v>
          </cell>
          <cell r="Q1081" t="str">
            <v>○</v>
          </cell>
          <cell r="T1081" t="str">
            <v>○</v>
          </cell>
          <cell r="U1081" t="str">
            <v>○</v>
          </cell>
          <cell r="W1081" t="str">
            <v>○</v>
          </cell>
        </row>
        <row r="1082">
          <cell r="E1082">
            <v>45067</v>
          </cell>
          <cell r="F1082" t="str">
            <v>○</v>
          </cell>
          <cell r="G1082" t="str">
            <v>○</v>
          </cell>
          <cell r="K1082" t="str">
            <v>○</v>
          </cell>
          <cell r="Q1082" t="str">
            <v>○</v>
          </cell>
          <cell r="T1082" t="str">
            <v>○</v>
          </cell>
          <cell r="U1082" t="str">
            <v>○</v>
          </cell>
          <cell r="W1082" t="str">
            <v>○</v>
          </cell>
        </row>
        <row r="1083">
          <cell r="E1083">
            <v>45075</v>
          </cell>
          <cell r="F1083" t="str">
            <v>○</v>
          </cell>
          <cell r="G1083" t="str">
            <v>×</v>
          </cell>
          <cell r="K1083" t="str">
            <v>○</v>
          </cell>
          <cell r="Q1083" t="str">
            <v>○</v>
          </cell>
          <cell r="T1083" t="str">
            <v>○</v>
          </cell>
          <cell r="U1083" t="str">
            <v>○</v>
          </cell>
          <cell r="W1083" t="str">
            <v>○</v>
          </cell>
        </row>
        <row r="1084">
          <cell r="E1084">
            <v>46003</v>
          </cell>
          <cell r="F1084" t="str">
            <v>○</v>
          </cell>
          <cell r="H1084" t="str">
            <v>○</v>
          </cell>
          <cell r="I1084" t="str">
            <v>×</v>
          </cell>
          <cell r="K1084" t="str">
            <v>○</v>
          </cell>
          <cell r="L1084" t="str">
            <v>②第１次闘争で提出済の要求書に、第２次闘争で要求書を提出</v>
          </cell>
          <cell r="M1084">
            <v>45219</v>
          </cell>
          <cell r="N1084" t="str">
            <v>○</v>
          </cell>
          <cell r="O1084" t="str">
            <v>○</v>
          </cell>
          <cell r="Q1084" t="str">
            <v>○</v>
          </cell>
          <cell r="R1084">
            <v>45230</v>
          </cell>
          <cell r="T1084" t="str">
            <v>〇</v>
          </cell>
          <cell r="U1084" t="str">
            <v>×</v>
          </cell>
          <cell r="V1084" t="str">
            <v>協議継続中</v>
          </cell>
          <cell r="W1084" t="str">
            <v>×</v>
          </cell>
        </row>
        <row r="1085">
          <cell r="E1085">
            <v>46004</v>
          </cell>
          <cell r="F1085" t="str">
            <v>○</v>
          </cell>
          <cell r="H1085" t="str">
            <v>○</v>
          </cell>
          <cell r="I1085" t="str">
            <v>×</v>
          </cell>
          <cell r="K1085" t="str">
            <v>×</v>
          </cell>
        </row>
        <row r="1086">
          <cell r="E1086">
            <v>46005</v>
          </cell>
          <cell r="F1086" t="str">
            <v>○</v>
          </cell>
          <cell r="G1086" t="str">
            <v>○</v>
          </cell>
          <cell r="H1086" t="str">
            <v>○</v>
          </cell>
          <cell r="I1086" t="str">
            <v>○</v>
          </cell>
          <cell r="K1086" t="str">
            <v>×</v>
          </cell>
        </row>
        <row r="1087">
          <cell r="E1087">
            <v>46006</v>
          </cell>
          <cell r="F1087" t="str">
            <v>○</v>
          </cell>
          <cell r="G1087" t="str">
            <v>×</v>
          </cell>
          <cell r="H1087" t="str">
            <v>○</v>
          </cell>
          <cell r="I1087" t="str">
            <v>○</v>
          </cell>
          <cell r="K1087" t="str">
            <v>×</v>
          </cell>
        </row>
        <row r="1088">
          <cell r="E1088">
            <v>46007</v>
          </cell>
          <cell r="F1088" t="str">
            <v>○</v>
          </cell>
          <cell r="G1088" t="str">
            <v>×</v>
          </cell>
          <cell r="H1088" t="str">
            <v>○</v>
          </cell>
          <cell r="I1088" t="str">
            <v>○</v>
          </cell>
          <cell r="K1088" t="str">
            <v>○</v>
          </cell>
          <cell r="L1088" t="str">
            <v>①第１次闘争で提出済（交渉を継続）</v>
          </cell>
          <cell r="M1088" t="str">
            <v>6月8日、11月9日</v>
          </cell>
          <cell r="N1088" t="str">
            <v>○</v>
          </cell>
          <cell r="O1088" t="str">
            <v>○</v>
          </cell>
          <cell r="Q1088" t="str">
            <v>○</v>
          </cell>
          <cell r="R1088" t="str">
            <v>12月5日（予定）</v>
          </cell>
          <cell r="T1088" t="str">
            <v>〇</v>
          </cell>
          <cell r="U1088" t="str">
            <v>交渉未実施</v>
          </cell>
          <cell r="W1088" t="str">
            <v>×</v>
          </cell>
        </row>
        <row r="1089">
          <cell r="E1089">
            <v>46008</v>
          </cell>
          <cell r="F1089" t="str">
            <v>○</v>
          </cell>
          <cell r="G1089" t="str">
            <v>○</v>
          </cell>
          <cell r="H1089" t="str">
            <v>○</v>
          </cell>
          <cell r="I1089" t="str">
            <v>○</v>
          </cell>
          <cell r="K1089" t="str">
            <v>○</v>
          </cell>
          <cell r="L1089" t="str">
            <v>②第１次闘争で提出済の要求書に、第２次闘争で要求書を提出</v>
          </cell>
          <cell r="M1089" t="str">
            <v>10月30日</v>
          </cell>
          <cell r="N1089" t="str">
            <v>×</v>
          </cell>
          <cell r="O1089" t="str">
            <v>○</v>
          </cell>
          <cell r="Q1089" t="str">
            <v>○</v>
          </cell>
          <cell r="R1089" t="str">
            <v>11月6日</v>
          </cell>
          <cell r="T1089" t="str">
            <v>〇</v>
          </cell>
          <cell r="U1089" t="str">
            <v>○</v>
          </cell>
          <cell r="W1089" t="str">
            <v>○</v>
          </cell>
        </row>
        <row r="1090">
          <cell r="E1090">
            <v>46009</v>
          </cell>
          <cell r="F1090" t="str">
            <v>○</v>
          </cell>
          <cell r="H1090" t="str">
            <v>○</v>
          </cell>
          <cell r="I1090" t="str">
            <v>×</v>
          </cell>
          <cell r="K1090" t="str">
            <v>×</v>
          </cell>
        </row>
        <row r="1091">
          <cell r="E1091">
            <v>46010</v>
          </cell>
          <cell r="F1091" t="str">
            <v>○</v>
          </cell>
          <cell r="H1091" t="str">
            <v>○</v>
          </cell>
          <cell r="I1091" t="str">
            <v>○</v>
          </cell>
          <cell r="K1091" t="str">
            <v>○</v>
          </cell>
          <cell r="L1091" t="str">
            <v>②第１次闘争で提出済の要求書に、第２次闘争で要求書を提出</v>
          </cell>
          <cell r="M1091">
            <v>45219</v>
          </cell>
          <cell r="N1091" t="str">
            <v>○</v>
          </cell>
          <cell r="O1091" t="str">
            <v>○</v>
          </cell>
          <cell r="Q1091" t="str">
            <v>○</v>
          </cell>
          <cell r="R1091">
            <v>45226</v>
          </cell>
          <cell r="T1091" t="str">
            <v>〇</v>
          </cell>
          <cell r="U1091" t="str">
            <v>×</v>
          </cell>
          <cell r="V1091" t="str">
            <v>妥結していない</v>
          </cell>
          <cell r="W1091" t="str">
            <v>×</v>
          </cell>
        </row>
        <row r="1092">
          <cell r="E1092">
            <v>46011</v>
          </cell>
          <cell r="F1092" t="str">
            <v>○</v>
          </cell>
          <cell r="G1092" t="str">
            <v>○</v>
          </cell>
          <cell r="H1092" t="str">
            <v>×</v>
          </cell>
          <cell r="J1092" t="str">
            <v>特になし</v>
          </cell>
          <cell r="K1092" t="str">
            <v>×</v>
          </cell>
        </row>
        <row r="1093">
          <cell r="E1093">
            <v>46013</v>
          </cell>
          <cell r="F1093" t="str">
            <v>○</v>
          </cell>
          <cell r="G1093" t="str">
            <v>○</v>
          </cell>
          <cell r="H1093" t="str">
            <v>○</v>
          </cell>
          <cell r="I1093" t="str">
            <v>×</v>
          </cell>
          <cell r="J1093" t="str">
            <v>主な交渉事項がなかったため</v>
          </cell>
          <cell r="K1093" t="str">
            <v>×</v>
          </cell>
        </row>
        <row r="1094">
          <cell r="E1094">
            <v>46014</v>
          </cell>
          <cell r="F1094" t="str">
            <v>○</v>
          </cell>
          <cell r="G1094" t="str">
            <v>○</v>
          </cell>
          <cell r="H1094" t="str">
            <v>○</v>
          </cell>
          <cell r="I1094" t="str">
            <v>○</v>
          </cell>
          <cell r="K1094" t="str">
            <v>○</v>
          </cell>
          <cell r="L1094" t="str">
            <v>①第１次闘争で提出済（交渉を継続）</v>
          </cell>
          <cell r="M1094" t="str">
            <v>3月10日</v>
          </cell>
          <cell r="N1094" t="str">
            <v>○</v>
          </cell>
          <cell r="O1094" t="str">
            <v>○</v>
          </cell>
          <cell r="Q1094" t="str">
            <v>○</v>
          </cell>
          <cell r="R1094" t="str">
            <v>未定</v>
          </cell>
          <cell r="T1094" t="str">
            <v>〇</v>
          </cell>
          <cell r="U1094" t="str">
            <v>○</v>
          </cell>
          <cell r="W1094" t="str">
            <v>×</v>
          </cell>
        </row>
        <row r="1095">
          <cell r="E1095">
            <v>46015</v>
          </cell>
          <cell r="F1095" t="str">
            <v>×</v>
          </cell>
          <cell r="G1095" t="str">
            <v>×</v>
          </cell>
          <cell r="H1095" t="str">
            <v>×</v>
          </cell>
          <cell r="J1095" t="str">
            <v>現業職の採用が無いこと、公企職はいるが同一組合員として組織されているため。</v>
          </cell>
          <cell r="K1095" t="str">
            <v>×</v>
          </cell>
        </row>
        <row r="1096">
          <cell r="E1096">
            <v>46016</v>
          </cell>
          <cell r="F1096" t="str">
            <v>○</v>
          </cell>
          <cell r="H1096" t="str">
            <v>×</v>
          </cell>
          <cell r="I1096" t="str">
            <v>×</v>
          </cell>
          <cell r="K1096" t="str">
            <v>×</v>
          </cell>
        </row>
        <row r="1097">
          <cell r="E1097">
            <v>46017</v>
          </cell>
          <cell r="F1097" t="str">
            <v>○</v>
          </cell>
          <cell r="G1097" t="str">
            <v>×</v>
          </cell>
          <cell r="H1097" t="str">
            <v>○</v>
          </cell>
          <cell r="I1097" t="str">
            <v>○</v>
          </cell>
          <cell r="K1097" t="str">
            <v>×</v>
          </cell>
        </row>
        <row r="1098">
          <cell r="E1098">
            <v>46018</v>
          </cell>
          <cell r="F1098" t="str">
            <v>○</v>
          </cell>
          <cell r="H1098" t="str">
            <v>○</v>
          </cell>
          <cell r="I1098" t="str">
            <v>○</v>
          </cell>
          <cell r="K1098" t="str">
            <v>×</v>
          </cell>
        </row>
        <row r="1099">
          <cell r="E1099">
            <v>46020</v>
          </cell>
          <cell r="F1099" t="str">
            <v>○</v>
          </cell>
          <cell r="H1099" t="str">
            <v>×</v>
          </cell>
          <cell r="I1099" t="str">
            <v>×</v>
          </cell>
          <cell r="K1099" t="str">
            <v>×</v>
          </cell>
        </row>
        <row r="1100">
          <cell r="E1100">
            <v>46021</v>
          </cell>
          <cell r="F1100" t="str">
            <v>×</v>
          </cell>
          <cell r="G1100" t="str">
            <v>○</v>
          </cell>
          <cell r="H1100" t="str">
            <v>○</v>
          </cell>
          <cell r="I1100" t="str">
            <v>○</v>
          </cell>
          <cell r="K1100" t="str">
            <v>○</v>
          </cell>
          <cell r="L1100" t="str">
            <v>②第１次闘争で提出済の要求書に、第２次闘争で要求書を提出</v>
          </cell>
          <cell r="M1100" t="str">
            <v>10月30日</v>
          </cell>
          <cell r="N1100" t="str">
            <v>○</v>
          </cell>
          <cell r="O1100" t="str">
            <v>×</v>
          </cell>
          <cell r="Q1100" t="str">
            <v>○</v>
          </cell>
          <cell r="R1100" t="str">
            <v>11月8日</v>
          </cell>
          <cell r="T1100" t="str">
            <v>〇</v>
          </cell>
          <cell r="U1100" t="str">
            <v>○</v>
          </cell>
          <cell r="W1100" t="str">
            <v>×</v>
          </cell>
        </row>
        <row r="1101">
          <cell r="E1101">
            <v>46028</v>
          </cell>
          <cell r="F1101" t="str">
            <v>○</v>
          </cell>
          <cell r="G1101" t="str">
            <v>×</v>
          </cell>
          <cell r="H1101" t="str">
            <v>○</v>
          </cell>
          <cell r="I1101" t="str">
            <v>○</v>
          </cell>
          <cell r="K1101" t="str">
            <v>×</v>
          </cell>
        </row>
        <row r="1102">
          <cell r="E1102">
            <v>46036</v>
          </cell>
          <cell r="F1102" t="str">
            <v>×</v>
          </cell>
          <cell r="G1102" t="str">
            <v>×</v>
          </cell>
          <cell r="H1102" t="str">
            <v>○</v>
          </cell>
          <cell r="I1102" t="str">
            <v>×</v>
          </cell>
          <cell r="J1102" t="str">
            <v>当局側の人員確保について前向きな対応であると判断したため</v>
          </cell>
          <cell r="K1102" t="str">
            <v>×</v>
          </cell>
        </row>
        <row r="1103">
          <cell r="E1103">
            <v>46040</v>
          </cell>
          <cell r="F1103" t="str">
            <v>○</v>
          </cell>
          <cell r="H1103" t="str">
            <v>○</v>
          </cell>
          <cell r="I1103" t="str">
            <v>×</v>
          </cell>
          <cell r="K1103" t="str">
            <v>×</v>
          </cell>
        </row>
        <row r="1104">
          <cell r="E1104">
            <v>46043</v>
          </cell>
          <cell r="F1104" t="str">
            <v>○</v>
          </cell>
          <cell r="H1104" t="str">
            <v>○</v>
          </cell>
          <cell r="I1104" t="str">
            <v>×</v>
          </cell>
          <cell r="K1104" t="str">
            <v>×</v>
          </cell>
        </row>
        <row r="1105">
          <cell r="E1105">
            <v>46046</v>
          </cell>
          <cell r="F1105" t="str">
            <v>○</v>
          </cell>
          <cell r="G1105" t="str">
            <v>○</v>
          </cell>
          <cell r="H1105" t="str">
            <v>×</v>
          </cell>
          <cell r="J1105" t="str">
            <v>なし</v>
          </cell>
          <cell r="K1105" t="str">
            <v>×</v>
          </cell>
        </row>
        <row r="1106">
          <cell r="E1106">
            <v>47001</v>
          </cell>
          <cell r="F1106" t="str">
            <v>○</v>
          </cell>
          <cell r="G1106" t="str">
            <v>×</v>
          </cell>
          <cell r="H1106" t="str">
            <v>○</v>
          </cell>
          <cell r="I1106" t="str">
            <v>○</v>
          </cell>
          <cell r="K1106" t="str">
            <v>○</v>
          </cell>
          <cell r="L1106" t="str">
            <v>②第１次闘争で提出済の要求書に、第２次闘争で要求書を提出</v>
          </cell>
          <cell r="M1106">
            <v>45252</v>
          </cell>
          <cell r="N1106" t="str">
            <v>○</v>
          </cell>
          <cell r="O1106" t="str">
            <v>○</v>
          </cell>
          <cell r="Q1106" t="str">
            <v>○</v>
          </cell>
          <cell r="R1106" t="str">
            <v>未定</v>
          </cell>
          <cell r="T1106" t="str">
            <v>〇</v>
          </cell>
          <cell r="U1106" t="str">
            <v>○</v>
          </cell>
          <cell r="W1106" t="str">
            <v>×</v>
          </cell>
        </row>
        <row r="1107">
          <cell r="E1107">
            <v>47003</v>
          </cell>
          <cell r="F1107" t="str">
            <v>○</v>
          </cell>
          <cell r="G1107" t="str">
            <v>×</v>
          </cell>
          <cell r="H1107" t="str">
            <v>○</v>
          </cell>
          <cell r="I1107" t="str">
            <v>○</v>
          </cell>
          <cell r="K1107" t="str">
            <v>○</v>
          </cell>
          <cell r="L1107" t="str">
            <v>②第１次闘争で提出済の要求書に、第２次闘争で要求書を提出</v>
          </cell>
          <cell r="M1107">
            <v>45196</v>
          </cell>
          <cell r="N1107" t="str">
            <v>○</v>
          </cell>
          <cell r="O1107" t="str">
            <v>○</v>
          </cell>
          <cell r="Q1107" t="str">
            <v>○</v>
          </cell>
          <cell r="R1107">
            <v>45219</v>
          </cell>
          <cell r="T1107" t="str">
            <v>〇</v>
          </cell>
          <cell r="U1107" t="str">
            <v>×</v>
          </cell>
          <cell r="V1107" t="str">
            <v>継続協議で妥結していないため</v>
          </cell>
          <cell r="W1107" t="str">
            <v>○</v>
          </cell>
        </row>
        <row r="1108">
          <cell r="E1108">
            <v>47006</v>
          </cell>
          <cell r="F1108" t="str">
            <v>○</v>
          </cell>
          <cell r="G1108" t="str">
            <v>○</v>
          </cell>
          <cell r="H1108" t="str">
            <v>○</v>
          </cell>
          <cell r="I1108" t="str">
            <v>×</v>
          </cell>
          <cell r="J1108" t="str">
            <v>調整できなかった</v>
          </cell>
          <cell r="K1108" t="str">
            <v>○</v>
          </cell>
          <cell r="L1108" t="str">
            <v>②第１次闘争で提出済の要求書に、第２次闘争で要求書を提出</v>
          </cell>
          <cell r="M1108">
            <v>45272</v>
          </cell>
          <cell r="N1108" t="str">
            <v>○</v>
          </cell>
          <cell r="O1108" t="str">
            <v>○</v>
          </cell>
          <cell r="Q1108" t="str">
            <v>○</v>
          </cell>
          <cell r="R1108" t="str">
            <v>調整中</v>
          </cell>
          <cell r="T1108" t="str">
            <v>〇</v>
          </cell>
          <cell r="U1108" t="str">
            <v>交渉未実施</v>
          </cell>
          <cell r="W1108" t="str">
            <v>×</v>
          </cell>
        </row>
        <row r="1109">
          <cell r="E1109">
            <v>47008</v>
          </cell>
          <cell r="F1109" t="str">
            <v>○</v>
          </cell>
          <cell r="G1109" t="str">
            <v>×</v>
          </cell>
          <cell r="H1109" t="str">
            <v>○</v>
          </cell>
          <cell r="I1109" t="str">
            <v>×</v>
          </cell>
          <cell r="J1109" t="str">
            <v>日程調整が出来なかった</v>
          </cell>
          <cell r="K1109" t="str">
            <v>○</v>
          </cell>
          <cell r="L1109" t="str">
            <v>②第１次闘争で提出済の要求書に、第２次闘争で要求書を提出</v>
          </cell>
          <cell r="M1109">
            <v>45197</v>
          </cell>
          <cell r="N1109" t="str">
            <v>○</v>
          </cell>
          <cell r="O1109" t="str">
            <v>×</v>
          </cell>
          <cell r="Q1109" t="str">
            <v>○</v>
          </cell>
          <cell r="R1109">
            <v>45237</v>
          </cell>
          <cell r="T1109" t="str">
            <v>〇</v>
          </cell>
          <cell r="U1109" t="str">
            <v>×</v>
          </cell>
          <cell r="V1109" t="str">
            <v>継続協議</v>
          </cell>
          <cell r="W1109" t="str">
            <v>○</v>
          </cell>
        </row>
        <row r="1110">
          <cell r="E1110">
            <v>47009</v>
          </cell>
          <cell r="F1110" t="str">
            <v>○</v>
          </cell>
          <cell r="G1110" t="str">
            <v>○</v>
          </cell>
          <cell r="H1110" t="str">
            <v>○</v>
          </cell>
          <cell r="I1110" t="str">
            <v>×</v>
          </cell>
          <cell r="J1110" t="str">
            <v>時間が取れなかったため</v>
          </cell>
          <cell r="K1110" t="str">
            <v>○</v>
          </cell>
          <cell r="L1110" t="str">
            <v>②第１次闘争で提出済の要求書に、第２次闘争で要求書を提出</v>
          </cell>
          <cell r="M1110">
            <v>45209</v>
          </cell>
          <cell r="N1110" t="str">
            <v>○</v>
          </cell>
          <cell r="O1110" t="str">
            <v>○</v>
          </cell>
          <cell r="Q1110" t="str">
            <v>○</v>
          </cell>
          <cell r="R1110" t="str">
            <v>1013日.11月7日.11月14日</v>
          </cell>
          <cell r="T1110" t="str">
            <v>〇</v>
          </cell>
          <cell r="U1110" t="str">
            <v>×</v>
          </cell>
          <cell r="V1110" t="str">
            <v>組合側から求めていない</v>
          </cell>
          <cell r="W1110" t="str">
            <v>×</v>
          </cell>
        </row>
        <row r="1111">
          <cell r="E1111">
            <v>47010</v>
          </cell>
          <cell r="F1111" t="str">
            <v>○</v>
          </cell>
          <cell r="G1111" t="str">
            <v>×</v>
          </cell>
          <cell r="H1111" t="str">
            <v>○</v>
          </cell>
          <cell r="I1111" t="str">
            <v>×</v>
          </cell>
          <cell r="J1111" t="str">
            <v>総務課との日程調整不足</v>
          </cell>
          <cell r="K1111" t="str">
            <v>○</v>
          </cell>
          <cell r="L1111" t="str">
            <v>①第１次闘争で提出済（交渉を継続）</v>
          </cell>
          <cell r="M1111">
            <v>45190</v>
          </cell>
          <cell r="N1111" t="str">
            <v>○</v>
          </cell>
          <cell r="O1111" t="str">
            <v>○</v>
          </cell>
          <cell r="Q1111" t="str">
            <v>○</v>
          </cell>
          <cell r="R1111">
            <v>45225</v>
          </cell>
          <cell r="T1111" t="str">
            <v>〇</v>
          </cell>
          <cell r="U1111" t="str">
            <v>×</v>
          </cell>
          <cell r="V1111" t="str">
            <v>当局側が締結（書面化）を拒否した</v>
          </cell>
          <cell r="W1111" t="str">
            <v>○</v>
          </cell>
        </row>
        <row r="1112">
          <cell r="E1112">
            <v>47012</v>
          </cell>
          <cell r="F1112" t="str">
            <v>○</v>
          </cell>
          <cell r="G1112" t="str">
            <v>×</v>
          </cell>
          <cell r="H1112" t="str">
            <v>○</v>
          </cell>
          <cell r="I1112" t="str">
            <v>○</v>
          </cell>
          <cell r="K1112" t="str">
            <v>○</v>
          </cell>
          <cell r="L1112" t="str">
            <v>②第１次闘争で提出済の要求書に、第２次闘争で要求書を提出</v>
          </cell>
          <cell r="M1112">
            <v>45211</v>
          </cell>
          <cell r="N1112" t="str">
            <v>○</v>
          </cell>
          <cell r="O1112" t="str">
            <v>○</v>
          </cell>
          <cell r="Q1112" t="str">
            <v>○</v>
          </cell>
          <cell r="R1112">
            <v>45273</v>
          </cell>
          <cell r="T1112" t="str">
            <v>〇</v>
          </cell>
          <cell r="U1112" t="str">
            <v>○</v>
          </cell>
          <cell r="W1112" t="str">
            <v>○</v>
          </cell>
        </row>
        <row r="1113">
          <cell r="E1113">
            <v>47017</v>
          </cell>
          <cell r="F1113" t="str">
            <v>×</v>
          </cell>
          <cell r="G1113" t="str">
            <v>×</v>
          </cell>
          <cell r="H1113" t="str">
            <v>×</v>
          </cell>
          <cell r="J1113" t="str">
            <v>現業部がないため</v>
          </cell>
          <cell r="K1113" t="str">
            <v>×</v>
          </cell>
        </row>
        <row r="1114">
          <cell r="E1114">
            <v>47018</v>
          </cell>
          <cell r="F1114" t="str">
            <v>○</v>
          </cell>
          <cell r="G1114" t="str">
            <v>×</v>
          </cell>
          <cell r="H1114" t="str">
            <v>○</v>
          </cell>
          <cell r="I1114" t="str">
            <v>○</v>
          </cell>
          <cell r="K1114" t="str">
            <v>○</v>
          </cell>
          <cell r="L1114" t="str">
            <v>②第１次闘争で提出済の要求書に、第２次闘争で要求書を提出</v>
          </cell>
          <cell r="M1114">
            <v>45189</v>
          </cell>
          <cell r="N1114" t="str">
            <v>○</v>
          </cell>
          <cell r="O1114" t="str">
            <v>○</v>
          </cell>
          <cell r="Q1114" t="str">
            <v>○</v>
          </cell>
          <cell r="R1114">
            <v>45215</v>
          </cell>
          <cell r="T1114" t="str">
            <v>〇</v>
          </cell>
          <cell r="U1114" t="str">
            <v>×</v>
          </cell>
          <cell r="V1114" t="str">
            <v>何も合意事項がなかった</v>
          </cell>
          <cell r="W1114" t="str">
            <v>○</v>
          </cell>
        </row>
        <row r="1115">
          <cell r="E1115">
            <v>47020</v>
          </cell>
          <cell r="F1115" t="str">
            <v>○</v>
          </cell>
          <cell r="G1115" t="str">
            <v>×</v>
          </cell>
          <cell r="H1115" t="str">
            <v>○</v>
          </cell>
          <cell r="I1115" t="str">
            <v>○</v>
          </cell>
          <cell r="J1115" t="str">
            <v>現業で独自要求を取りまとめた後から実施する予定。</v>
          </cell>
          <cell r="K1115" t="str">
            <v>○</v>
          </cell>
          <cell r="L1115" t="str">
            <v>④その他の闘争で課題を盛り込み提出</v>
          </cell>
          <cell r="M1115" t="str">
            <v>未定</v>
          </cell>
          <cell r="N1115" t="str">
            <v>×</v>
          </cell>
          <cell r="O1115" t="str">
            <v>○</v>
          </cell>
          <cell r="Q1115" t="str">
            <v>○</v>
          </cell>
          <cell r="R1115" t="str">
            <v>未定</v>
          </cell>
          <cell r="T1115" t="str">
            <v>〇</v>
          </cell>
          <cell r="U1115" t="str">
            <v>交渉未実施</v>
          </cell>
          <cell r="W1115" t="str">
            <v>×</v>
          </cell>
        </row>
        <row r="1116">
          <cell r="E1116">
            <v>47021</v>
          </cell>
          <cell r="F1116" t="str">
            <v>○</v>
          </cell>
          <cell r="G1116" t="str">
            <v>○</v>
          </cell>
          <cell r="H1116" t="str">
            <v>○</v>
          </cell>
          <cell r="I1116" t="str">
            <v>○</v>
          </cell>
          <cell r="J1116" t="str">
            <v>要求書に対して望む回答をもらったので</v>
          </cell>
          <cell r="K1116" t="str">
            <v>○</v>
          </cell>
          <cell r="L1116" t="str">
            <v>②第１次闘争で提出済の要求書に、第２次闘争で要求書を提出</v>
          </cell>
          <cell r="M1116">
            <v>45196</v>
          </cell>
          <cell r="N1116" t="str">
            <v>○</v>
          </cell>
          <cell r="O1116" t="str">
            <v>○</v>
          </cell>
          <cell r="Q1116" t="str">
            <v>○</v>
          </cell>
          <cell r="R1116" t="str">
            <v>1月に調整中</v>
          </cell>
          <cell r="T1116" t="str">
            <v>〇</v>
          </cell>
          <cell r="U1116" t="str">
            <v>交渉未実施</v>
          </cell>
          <cell r="W1116" t="str">
            <v>×</v>
          </cell>
        </row>
        <row r="1117">
          <cell r="E1117">
            <v>47024</v>
          </cell>
          <cell r="F1117" t="str">
            <v>○</v>
          </cell>
          <cell r="G1117" t="str">
            <v>×</v>
          </cell>
          <cell r="H1117" t="str">
            <v>×</v>
          </cell>
          <cell r="J1117" t="str">
            <v>第2次で行うため</v>
          </cell>
          <cell r="K1117" t="str">
            <v>○</v>
          </cell>
          <cell r="L1117" t="str">
            <v>③第２次闘争で初めて提出</v>
          </cell>
          <cell r="M1117">
            <v>45203</v>
          </cell>
          <cell r="N1117" t="str">
            <v>○</v>
          </cell>
          <cell r="O1117" t="str">
            <v>○</v>
          </cell>
          <cell r="Q1117" t="str">
            <v>○</v>
          </cell>
          <cell r="R1117">
            <v>45216</v>
          </cell>
          <cell r="T1117" t="str">
            <v>〇</v>
          </cell>
          <cell r="U1117" t="str">
            <v>×</v>
          </cell>
          <cell r="V1117" t="str">
            <v>特にない</v>
          </cell>
          <cell r="W1117" t="str">
            <v>×</v>
          </cell>
        </row>
        <row r="1118">
          <cell r="E1118">
            <v>47025</v>
          </cell>
          <cell r="F1118" t="str">
            <v>○</v>
          </cell>
          <cell r="G1118" t="str">
            <v>×</v>
          </cell>
          <cell r="H1118" t="str">
            <v>×</v>
          </cell>
          <cell r="J1118" t="str">
            <v>必要ない</v>
          </cell>
          <cell r="K1118" t="str">
            <v>×</v>
          </cell>
        </row>
        <row r="1119">
          <cell r="E1119">
            <v>47029</v>
          </cell>
          <cell r="F1119" t="str">
            <v>×</v>
          </cell>
          <cell r="G1119" t="str">
            <v>×</v>
          </cell>
          <cell r="H1119" t="str">
            <v>×</v>
          </cell>
          <cell r="J1119" t="str">
            <v>対象職員がいないため</v>
          </cell>
          <cell r="K1119" t="str">
            <v>×</v>
          </cell>
        </row>
        <row r="1120">
          <cell r="E1120">
            <v>47037</v>
          </cell>
          <cell r="F1120" t="str">
            <v>×</v>
          </cell>
          <cell r="G1120" t="str">
            <v>×</v>
          </cell>
          <cell r="H1120" t="str">
            <v>×</v>
          </cell>
          <cell r="J1120" t="str">
            <v>該当する職員がいないため</v>
          </cell>
          <cell r="K1120" t="str">
            <v>×</v>
          </cell>
        </row>
        <row r="1121">
          <cell r="E1121">
            <v>47038</v>
          </cell>
          <cell r="F1121" t="str">
            <v>×</v>
          </cell>
          <cell r="G1121" t="str">
            <v>×</v>
          </cell>
          <cell r="H1121" t="str">
            <v>×</v>
          </cell>
          <cell r="J1121" t="str">
            <v>現時点で職場に現業職員並びに公営企業がないため</v>
          </cell>
          <cell r="K1121" t="str">
            <v>×</v>
          </cell>
        </row>
        <row r="1122">
          <cell r="E1122">
            <v>47041</v>
          </cell>
          <cell r="F1122" t="str">
            <v>×</v>
          </cell>
          <cell r="G1122" t="str">
            <v>×</v>
          </cell>
          <cell r="H1122" t="str">
            <v>×</v>
          </cell>
          <cell r="J1122" t="str">
            <v>現業職場及び従事職員がいないため</v>
          </cell>
          <cell r="K1122" t="str">
            <v>×</v>
          </cell>
        </row>
        <row r="1123">
          <cell r="E1123">
            <v>47043</v>
          </cell>
          <cell r="F1123" t="str">
            <v>○</v>
          </cell>
          <cell r="G1123" t="str">
            <v>×</v>
          </cell>
          <cell r="H1123" t="str">
            <v>○</v>
          </cell>
          <cell r="J1123" t="str">
            <v>統一要求時に提出</v>
          </cell>
          <cell r="K1123" t="str">
            <v>○</v>
          </cell>
          <cell r="L1123" t="str">
            <v>③第２次闘争で初めて提出</v>
          </cell>
          <cell r="M1123">
            <v>45215</v>
          </cell>
          <cell r="N1123" t="str">
            <v>○</v>
          </cell>
          <cell r="O1123" t="str">
            <v>○</v>
          </cell>
          <cell r="Q1123" t="str">
            <v>×</v>
          </cell>
          <cell r="S1123" t="str">
            <v>アンケート回答日現在で当局からの回答がない</v>
          </cell>
          <cell r="T1123" t="str">
            <v>〇</v>
          </cell>
          <cell r="U1123" t="str">
            <v>交渉未実施</v>
          </cell>
          <cell r="W1123" t="str">
            <v>×</v>
          </cell>
        </row>
        <row r="1124">
          <cell r="E1124">
            <v>47048</v>
          </cell>
          <cell r="F1124" t="str">
            <v>×</v>
          </cell>
          <cell r="G1124" t="str">
            <v>×</v>
          </cell>
          <cell r="H1124" t="str">
            <v>○</v>
          </cell>
          <cell r="I1124" t="str">
            <v>○</v>
          </cell>
          <cell r="K1124" t="str">
            <v>×</v>
          </cell>
        </row>
        <row r="1125">
          <cell r="E1125">
            <v>47049</v>
          </cell>
          <cell r="F1125" t="str">
            <v>○</v>
          </cell>
          <cell r="G1125" t="str">
            <v>×</v>
          </cell>
          <cell r="H1125" t="str">
            <v>○</v>
          </cell>
          <cell r="I1125" t="str">
            <v>○</v>
          </cell>
          <cell r="J1125" t="str">
            <v>事務折衝をしたので</v>
          </cell>
          <cell r="K1125" t="str">
            <v>○</v>
          </cell>
          <cell r="L1125" t="str">
            <v>②第１次闘争で提出済の要求書に、第２次闘争で要求書を提出</v>
          </cell>
          <cell r="M1125">
            <v>45202</v>
          </cell>
          <cell r="N1125" t="str">
            <v>○</v>
          </cell>
          <cell r="O1125" t="str">
            <v>○</v>
          </cell>
          <cell r="Q1125" t="str">
            <v>○</v>
          </cell>
          <cell r="R1125" t="str">
            <v>11月下旬予定</v>
          </cell>
          <cell r="T1125" t="str">
            <v>〇</v>
          </cell>
          <cell r="U1125" t="str">
            <v>○</v>
          </cell>
          <cell r="W1125" t="str">
            <v>○</v>
          </cell>
        </row>
        <row r="1126">
          <cell r="E1126">
            <v>47063</v>
          </cell>
          <cell r="F1126" t="str">
            <v>○</v>
          </cell>
          <cell r="G1126" t="str">
            <v>×</v>
          </cell>
          <cell r="H1126" t="str">
            <v>○</v>
          </cell>
          <cell r="I1126" t="str">
            <v>○</v>
          </cell>
          <cell r="K1126" t="str">
            <v>○</v>
          </cell>
          <cell r="L1126" t="str">
            <v>②第１次闘争で提出済の要求書に、第２次闘争で要求書を提出</v>
          </cell>
          <cell r="M1126" t="str">
            <v>12月の第一週</v>
          </cell>
          <cell r="N1126" t="str">
            <v>○</v>
          </cell>
          <cell r="O1126" t="str">
            <v>○</v>
          </cell>
          <cell r="Q1126" t="str">
            <v>○</v>
          </cell>
          <cell r="R1126">
            <v>45292</v>
          </cell>
          <cell r="T1126" t="str">
            <v>〇</v>
          </cell>
          <cell r="U1126" t="str">
            <v>×</v>
          </cell>
          <cell r="V1126" t="str">
            <v>当局側が締結（書面化）を拒否した</v>
          </cell>
          <cell r="W1126" t="str">
            <v>×</v>
          </cell>
        </row>
        <row r="1127">
          <cell r="E1127">
            <v>47069</v>
          </cell>
          <cell r="F1127" t="str">
            <v>○</v>
          </cell>
          <cell r="G1127" t="str">
            <v>×</v>
          </cell>
          <cell r="H1127" t="str">
            <v>○</v>
          </cell>
          <cell r="I1127" t="str">
            <v>×</v>
          </cell>
          <cell r="J1127" t="str">
            <v>前任の役員の時なので、わからないです</v>
          </cell>
          <cell r="K1127" t="str">
            <v>○</v>
          </cell>
          <cell r="L1127" t="str">
            <v>②第１次闘争で提出済の要求書に、第２次闘争で要求書を提出</v>
          </cell>
          <cell r="M1127">
            <v>45244</v>
          </cell>
          <cell r="N1127" t="str">
            <v>○</v>
          </cell>
          <cell r="O1127" t="str">
            <v>○</v>
          </cell>
          <cell r="Q1127" t="str">
            <v>○</v>
          </cell>
          <cell r="R1127">
            <v>45258</v>
          </cell>
          <cell r="T1127" t="str">
            <v>〇</v>
          </cell>
          <cell r="U1127" t="str">
            <v>交渉未実施</v>
          </cell>
          <cell r="W1127" t="str">
            <v>×</v>
          </cell>
        </row>
        <row r="1128">
          <cell r="E1128">
            <v>47075</v>
          </cell>
          <cell r="F1128" t="str">
            <v>○</v>
          </cell>
          <cell r="G1128" t="str">
            <v>×</v>
          </cell>
          <cell r="H1128" t="str">
            <v>○</v>
          </cell>
          <cell r="I1128" t="str">
            <v>×</v>
          </cell>
          <cell r="J1128" t="str">
            <v>コロナの影響だと思いたい</v>
          </cell>
          <cell r="K1128" t="str">
            <v>○</v>
          </cell>
          <cell r="L1128" t="str">
            <v>②第１次闘争で提出済の要求書に、第２次闘争で要求書を提出</v>
          </cell>
          <cell r="M1128">
            <v>45188</v>
          </cell>
          <cell r="N1128" t="str">
            <v>○</v>
          </cell>
          <cell r="O1128" t="str">
            <v>○</v>
          </cell>
          <cell r="Q1128" t="str">
            <v>○</v>
          </cell>
          <cell r="R1128" t="str">
            <v>未定</v>
          </cell>
          <cell r="T1128" t="str">
            <v>〇</v>
          </cell>
          <cell r="U1128" t="str">
            <v>交渉未実施</v>
          </cell>
          <cell r="W1128" t="str">
            <v>○</v>
          </cell>
        </row>
        <row r="1129">
          <cell r="E1129">
            <v>47103</v>
          </cell>
          <cell r="F1129" t="str">
            <v>×</v>
          </cell>
          <cell r="G1129" t="str">
            <v>×</v>
          </cell>
          <cell r="H1129" t="str">
            <v>○</v>
          </cell>
          <cell r="I1129" t="str">
            <v>○</v>
          </cell>
          <cell r="K1129" t="str">
            <v>○</v>
          </cell>
          <cell r="L1129" t="str">
            <v>③第２次闘争で初めて提出</v>
          </cell>
          <cell r="M1129">
            <v>45212</v>
          </cell>
          <cell r="N1129" t="str">
            <v>○</v>
          </cell>
          <cell r="O1129" t="str">
            <v>○</v>
          </cell>
          <cell r="Q1129" t="str">
            <v>×</v>
          </cell>
          <cell r="S1129" t="str">
            <v>要求書の回答がなかった</v>
          </cell>
          <cell r="T1129" t="str">
            <v>×</v>
          </cell>
          <cell r="U1129" t="str">
            <v>×</v>
          </cell>
          <cell r="V1129" t="str">
            <v>当局側が締結（書面化）を拒否した</v>
          </cell>
          <cell r="W1129" t="str">
            <v>○</v>
          </cell>
        </row>
        <row r="1130">
          <cell r="E1130">
            <v>47107</v>
          </cell>
          <cell r="F1130" t="str">
            <v>×</v>
          </cell>
          <cell r="G1130" t="str">
            <v>×</v>
          </cell>
          <cell r="H1130" t="str">
            <v>×</v>
          </cell>
          <cell r="J1130" t="str">
            <v>現業・公企がないため</v>
          </cell>
          <cell r="K1130" t="str">
            <v>×</v>
          </cell>
        </row>
        <row r="1131">
          <cell r="E1131">
            <v>47123</v>
          </cell>
          <cell r="F1131" t="str">
            <v>×</v>
          </cell>
          <cell r="G1131" t="str">
            <v>×</v>
          </cell>
          <cell r="H1131" t="str">
            <v>×</v>
          </cell>
          <cell r="J1131" t="str">
            <v>現業評議会及び公営企業評議会が存在しないため</v>
          </cell>
          <cell r="K1131" t="str">
            <v>×</v>
          </cell>
        </row>
        <row r="1132">
          <cell r="E1132">
            <v>47144</v>
          </cell>
          <cell r="F1132" t="str">
            <v>×</v>
          </cell>
          <cell r="G1132" t="str">
            <v>×</v>
          </cell>
          <cell r="H1132" t="str">
            <v>×</v>
          </cell>
          <cell r="J1132" t="str">
            <v>現業職員・公営企業職員の該当がなく、今後も見込みがないため</v>
          </cell>
          <cell r="K1132" t="str">
            <v>×</v>
          </cell>
        </row>
        <row r="1133">
          <cell r="E1133">
            <v>47152</v>
          </cell>
          <cell r="F1133" t="str">
            <v>×</v>
          </cell>
          <cell r="G1133" t="str">
            <v>×</v>
          </cell>
          <cell r="H1133" t="str">
            <v>×</v>
          </cell>
          <cell r="J1133" t="str">
            <v>現業部がないため。</v>
          </cell>
          <cell r="K1133" t="str">
            <v>×</v>
          </cell>
        </row>
        <row r="1134">
          <cell r="E1134">
            <v>47167</v>
          </cell>
          <cell r="F1134" t="str">
            <v>×</v>
          </cell>
          <cell r="G1134" t="str">
            <v>×</v>
          </cell>
          <cell r="H1134" t="str">
            <v>×</v>
          </cell>
          <cell r="J1134" t="str">
            <v>内容検討中のため</v>
          </cell>
          <cell r="K1134" t="str">
            <v>×</v>
          </cell>
        </row>
        <row r="1135">
          <cell r="E1135">
            <v>48001</v>
          </cell>
          <cell r="F1135" t="str">
            <v>○</v>
          </cell>
          <cell r="G1135" t="str">
            <v>×</v>
          </cell>
          <cell r="H1135" t="str">
            <v>○</v>
          </cell>
          <cell r="I1135" t="str">
            <v>○</v>
          </cell>
          <cell r="K1135" t="str">
            <v>○</v>
          </cell>
          <cell r="L1135" t="str">
            <v>③第２次闘争で初めて提出</v>
          </cell>
          <cell r="M1135" t="str">
            <v>10月12日(木)</v>
          </cell>
          <cell r="N1135" t="str">
            <v>○</v>
          </cell>
          <cell r="O1135" t="str">
            <v>○</v>
          </cell>
          <cell r="Q1135" t="str">
            <v>○</v>
          </cell>
          <cell r="R1135" t="str">
            <v>10月12日(木)提出交渉・10月19日(木)回答交渉</v>
          </cell>
          <cell r="T1135" t="str">
            <v>〇</v>
          </cell>
          <cell r="U1135" t="str">
            <v>×</v>
          </cell>
          <cell r="V1135" t="str">
            <v>全廃方針を踏まえた中で、交渉時のやり取りで、定年・暫定再任用までの現業職員としての雇用を再確認。</v>
          </cell>
          <cell r="W1135" t="str">
            <v>○</v>
          </cell>
        </row>
        <row r="1136">
          <cell r="E1136">
            <v>48002</v>
          </cell>
          <cell r="F1136" t="str">
            <v>○</v>
          </cell>
          <cell r="G1136" t="str">
            <v>×</v>
          </cell>
          <cell r="H1136" t="str">
            <v>○</v>
          </cell>
          <cell r="I1136" t="str">
            <v>○</v>
          </cell>
          <cell r="K1136" t="str">
            <v>○</v>
          </cell>
          <cell r="L1136" t="str">
            <v>②第１次闘争で提出済の要求書に、第２次闘争で要求書を提出</v>
          </cell>
          <cell r="M1136">
            <v>45204</v>
          </cell>
          <cell r="N1136" t="str">
            <v>○</v>
          </cell>
          <cell r="O1136" t="str">
            <v>○</v>
          </cell>
          <cell r="Q1136" t="str">
            <v>○</v>
          </cell>
          <cell r="R1136">
            <v>45222</v>
          </cell>
          <cell r="T1136" t="str">
            <v>〇</v>
          </cell>
          <cell r="U1136" t="str">
            <v>×</v>
          </cell>
          <cell r="V1136" t="str">
            <v>労使慣行であるため</v>
          </cell>
          <cell r="W1136" t="str">
            <v>○</v>
          </cell>
        </row>
        <row r="1137">
          <cell r="E1137">
            <v>48005</v>
          </cell>
          <cell r="F1137" t="str">
            <v>○</v>
          </cell>
          <cell r="G1137" t="str">
            <v>○</v>
          </cell>
          <cell r="H1137" t="str">
            <v>×</v>
          </cell>
          <cell r="J1137" t="str">
            <v>間に合わなかった為</v>
          </cell>
          <cell r="K1137" t="str">
            <v>○</v>
          </cell>
          <cell r="L1137" t="str">
            <v>③第２次闘争で初めて提出</v>
          </cell>
          <cell r="M1137">
            <v>45245</v>
          </cell>
          <cell r="N1137" t="str">
            <v>○</v>
          </cell>
          <cell r="O1137" t="str">
            <v>○</v>
          </cell>
          <cell r="Q1137" t="str">
            <v>○</v>
          </cell>
          <cell r="R1137">
            <v>45259</v>
          </cell>
          <cell r="T1137" t="str">
            <v>〇</v>
          </cell>
          <cell r="U1137" t="str">
            <v>○</v>
          </cell>
          <cell r="W1137" t="str">
            <v>×</v>
          </cell>
        </row>
        <row r="1138">
          <cell r="E1138">
            <v>48007</v>
          </cell>
          <cell r="F1138" t="str">
            <v>×</v>
          </cell>
          <cell r="G1138" t="str">
            <v>○</v>
          </cell>
          <cell r="H1138" t="str">
            <v>×</v>
          </cell>
          <cell r="J1138" t="str">
            <v>当局との日程調整が出来なかった。</v>
          </cell>
          <cell r="K1138" t="str">
            <v>○</v>
          </cell>
          <cell r="L1138" t="str">
            <v>③第２次闘争で初めて提出</v>
          </cell>
          <cell r="M1138">
            <v>45244</v>
          </cell>
          <cell r="N1138" t="str">
            <v>×</v>
          </cell>
          <cell r="O1138" t="str">
            <v>○</v>
          </cell>
          <cell r="Q1138" t="str">
            <v>○</v>
          </cell>
          <cell r="R1138">
            <v>45254</v>
          </cell>
          <cell r="T1138" t="str">
            <v>〇</v>
          </cell>
          <cell r="U1138" t="str">
            <v>×</v>
          </cell>
          <cell r="V1138" t="str">
            <v>組合側から求めていない</v>
          </cell>
          <cell r="W1138" t="str">
            <v>○</v>
          </cell>
        </row>
        <row r="1139">
          <cell r="E1139">
            <v>48008</v>
          </cell>
          <cell r="F1139" t="str">
            <v>○</v>
          </cell>
          <cell r="G1139" t="str">
            <v>○</v>
          </cell>
          <cell r="H1139" t="str">
            <v>○</v>
          </cell>
          <cell r="I1139" t="str">
            <v>○</v>
          </cell>
          <cell r="K1139" t="str">
            <v>○</v>
          </cell>
          <cell r="L1139" t="str">
            <v>②第１次闘争で提出済の要求書に、第２次闘争で要求書を提出</v>
          </cell>
          <cell r="M1139">
            <v>45226</v>
          </cell>
          <cell r="N1139" t="str">
            <v>○</v>
          </cell>
          <cell r="O1139" t="str">
            <v>○</v>
          </cell>
          <cell r="Q1139" t="str">
            <v>○</v>
          </cell>
          <cell r="R1139" t="str">
            <v>未定</v>
          </cell>
          <cell r="T1139" t="str">
            <v>〇</v>
          </cell>
          <cell r="U1139" t="str">
            <v>交渉未実施</v>
          </cell>
          <cell r="W1139" t="str">
            <v>×</v>
          </cell>
        </row>
        <row r="1140">
          <cell r="E1140">
            <v>48012</v>
          </cell>
          <cell r="F1140" t="str">
            <v>○</v>
          </cell>
          <cell r="G1140" t="str">
            <v>×</v>
          </cell>
          <cell r="H1140" t="str">
            <v>○</v>
          </cell>
          <cell r="I1140" t="str">
            <v>○</v>
          </cell>
          <cell r="K1140" t="str">
            <v>○</v>
          </cell>
          <cell r="L1140" t="str">
            <v>②第１次闘争で提出済の要求書に、第２次闘争で要求書を提出</v>
          </cell>
          <cell r="M1140" t="str">
            <v>未提出　10月２日</v>
          </cell>
          <cell r="N1140" t="str">
            <v>○</v>
          </cell>
          <cell r="O1140" t="str">
            <v>×</v>
          </cell>
          <cell r="Q1140" t="str">
            <v>○</v>
          </cell>
          <cell r="R1140" t="str">
            <v>確定闘争と一緒に行った。11月16日</v>
          </cell>
          <cell r="T1140" t="str">
            <v>〇</v>
          </cell>
          <cell r="U1140" t="str">
            <v>○</v>
          </cell>
          <cell r="W1140" t="str">
            <v>○</v>
          </cell>
        </row>
        <row r="1141">
          <cell r="E1141">
            <v>48016</v>
          </cell>
          <cell r="F1141" t="str">
            <v>○</v>
          </cell>
          <cell r="G1141" t="str">
            <v>○</v>
          </cell>
          <cell r="H1141" t="str">
            <v>○</v>
          </cell>
          <cell r="I1141" t="str">
            <v>×</v>
          </cell>
          <cell r="J1141" t="str">
            <v>要求書のみ提出</v>
          </cell>
          <cell r="K1141" t="str">
            <v>×</v>
          </cell>
        </row>
        <row r="1142">
          <cell r="E1142">
            <v>48017</v>
          </cell>
          <cell r="F1142" t="str">
            <v>〇</v>
          </cell>
          <cell r="G1142" t="str">
            <v>〇</v>
          </cell>
          <cell r="H1142" t="str">
            <v>×</v>
          </cell>
          <cell r="I1142" t="str">
            <v>×</v>
          </cell>
          <cell r="J1142" t="str">
            <v>例年、第２次闘争で取り組んでいる</v>
          </cell>
          <cell r="K1142" t="str">
            <v>〇</v>
          </cell>
          <cell r="L1142" t="str">
            <v>③第２次闘争で初めて提出</v>
          </cell>
          <cell r="M1142">
            <v>45215</v>
          </cell>
          <cell r="N1142" t="str">
            <v>〇</v>
          </cell>
          <cell r="O1142" t="str">
            <v>〇</v>
          </cell>
          <cell r="Q1142" t="str">
            <v>〇</v>
          </cell>
          <cell r="R1142">
            <v>45250</v>
          </cell>
          <cell r="S1142" t="str">
            <v>引き続き交渉申し入れをしている（継続協議）</v>
          </cell>
          <cell r="T1142" t="str">
            <v>〇</v>
          </cell>
          <cell r="U1142" t="str">
            <v>×</v>
          </cell>
          <cell r="V1142" t="str">
            <v>今から行うつもりである</v>
          </cell>
          <cell r="W1142" t="str">
            <v>×</v>
          </cell>
        </row>
        <row r="1143">
          <cell r="E1143">
            <v>48019</v>
          </cell>
          <cell r="F1143" t="str">
            <v>○</v>
          </cell>
          <cell r="G1143" t="str">
            <v>×</v>
          </cell>
          <cell r="H1143" t="str">
            <v>×</v>
          </cell>
          <cell r="J1143" t="str">
            <v>例年、第１次闘争では、交渉を行っていないので</v>
          </cell>
          <cell r="K1143" t="str">
            <v>○</v>
          </cell>
          <cell r="L1143" t="str">
            <v>③第２次闘争で初めて提出</v>
          </cell>
          <cell r="M1143">
            <v>45198</v>
          </cell>
          <cell r="N1143" t="str">
            <v>○</v>
          </cell>
          <cell r="O1143" t="str">
            <v>○</v>
          </cell>
          <cell r="Q1143" t="str">
            <v>○</v>
          </cell>
          <cell r="R1143">
            <v>45243</v>
          </cell>
          <cell r="T1143" t="str">
            <v>〇</v>
          </cell>
          <cell r="U1143" t="str">
            <v>○</v>
          </cell>
          <cell r="W1143" t="str">
            <v>○</v>
          </cell>
        </row>
        <row r="1144">
          <cell r="E1144">
            <v>48026</v>
          </cell>
          <cell r="F1144" t="str">
            <v>○</v>
          </cell>
          <cell r="G1144" t="str">
            <v>○</v>
          </cell>
          <cell r="H1144" t="str">
            <v>×</v>
          </cell>
          <cell r="J1144" t="str">
            <v>第２次闘争に集中して取り組むため</v>
          </cell>
          <cell r="K1144" t="str">
            <v>○</v>
          </cell>
          <cell r="L1144" t="str">
            <v>③第２次闘争で初めて提出</v>
          </cell>
          <cell r="M1144" t="str">
            <v>10月３日提出</v>
          </cell>
          <cell r="N1144" t="str">
            <v>○</v>
          </cell>
          <cell r="O1144" t="str">
            <v>○</v>
          </cell>
          <cell r="Q1144" t="str">
            <v>○</v>
          </cell>
          <cell r="R1144" t="str">
            <v>11月14日、12月６日</v>
          </cell>
          <cell r="T1144" t="str">
            <v>〇</v>
          </cell>
          <cell r="U1144" t="str">
            <v>×</v>
          </cell>
          <cell r="V1144" t="str">
            <v>労働協約は締結済</v>
          </cell>
          <cell r="W1144" t="str">
            <v>○</v>
          </cell>
        </row>
        <row r="1145">
          <cell r="E1145">
            <v>48036</v>
          </cell>
          <cell r="F1145" t="str">
            <v>○</v>
          </cell>
          <cell r="G1145" t="str">
            <v>○</v>
          </cell>
          <cell r="H1145" t="str">
            <v>×</v>
          </cell>
          <cell r="J1145" t="str">
            <v>失念</v>
          </cell>
          <cell r="K1145" t="str">
            <v>○</v>
          </cell>
          <cell r="L1145" t="str">
            <v>③第２次闘争で初めて提出</v>
          </cell>
          <cell r="M1145">
            <v>45204</v>
          </cell>
          <cell r="N1145" t="str">
            <v>○</v>
          </cell>
          <cell r="O1145" t="str">
            <v>×</v>
          </cell>
          <cell r="Q1145" t="str">
            <v>×</v>
          </cell>
          <cell r="S1145" t="str">
            <v>執行部の回答を検討し交渉しなかった。</v>
          </cell>
          <cell r="T1145" t="str">
            <v>〇</v>
          </cell>
          <cell r="U1145" t="str">
            <v>交渉未実施</v>
          </cell>
          <cell r="W1145" t="str">
            <v>○</v>
          </cell>
        </row>
        <row r="1146">
          <cell r="E1146">
            <v>48037</v>
          </cell>
          <cell r="F1146" t="str">
            <v>○</v>
          </cell>
          <cell r="G1146" t="str">
            <v>○</v>
          </cell>
          <cell r="H1146" t="str">
            <v>×</v>
          </cell>
          <cell r="J1146" t="str">
            <v>業務に追われて時間がなかった</v>
          </cell>
          <cell r="K1146" t="str">
            <v>○</v>
          </cell>
          <cell r="L1146" t="str">
            <v>③第２次闘争で初めて提出</v>
          </cell>
          <cell r="M1146">
            <v>45202</v>
          </cell>
          <cell r="N1146" t="str">
            <v>×</v>
          </cell>
          <cell r="O1146" t="str">
            <v>○</v>
          </cell>
          <cell r="Q1146" t="str">
            <v>○</v>
          </cell>
          <cell r="S1146" t="str">
            <v>確定期に一緒に交渉を行う予定</v>
          </cell>
          <cell r="T1146" t="str">
            <v>×</v>
          </cell>
          <cell r="U1146" t="str">
            <v>交渉未実施</v>
          </cell>
          <cell r="W1146" t="str">
            <v>×</v>
          </cell>
        </row>
        <row r="1147">
          <cell r="E1147">
            <v>48049</v>
          </cell>
          <cell r="F1147" t="str">
            <v>×</v>
          </cell>
          <cell r="G1147" t="str">
            <v>○</v>
          </cell>
          <cell r="H1147" t="str">
            <v>×</v>
          </cell>
          <cell r="J1147" t="str">
            <v>調整ができなかったため。</v>
          </cell>
          <cell r="K1147" t="str">
            <v>○</v>
          </cell>
          <cell r="L1147" t="str">
            <v>④その他の闘争で課題を盛り込み提出</v>
          </cell>
          <cell r="M1147" t="str">
            <v>2023年11月９日（確定闘争）</v>
          </cell>
          <cell r="N1147" t="str">
            <v>×</v>
          </cell>
          <cell r="O1147" t="str">
            <v>○</v>
          </cell>
          <cell r="Q1147" t="str">
            <v>×</v>
          </cell>
          <cell r="S1147" t="str">
            <v>調整ができなかったため。</v>
          </cell>
          <cell r="T1147" t="str">
            <v>〇</v>
          </cell>
          <cell r="U1147" t="str">
            <v>交渉未実施</v>
          </cell>
          <cell r="W1147" t="str">
            <v>×</v>
          </cell>
        </row>
        <row r="1148">
          <cell r="E1148">
            <v>48054</v>
          </cell>
          <cell r="F1148" t="str">
            <v>○</v>
          </cell>
          <cell r="G1148" t="str">
            <v>○</v>
          </cell>
          <cell r="H1148" t="str">
            <v>×</v>
          </cell>
          <cell r="J1148" t="str">
            <v>業務の都合により組合員での協議が出来なかった。</v>
          </cell>
          <cell r="K1148" t="str">
            <v>×</v>
          </cell>
        </row>
        <row r="1149">
          <cell r="E1149">
            <v>48104</v>
          </cell>
          <cell r="F1149" t="str">
            <v>○</v>
          </cell>
          <cell r="G1149" t="str">
            <v>○</v>
          </cell>
          <cell r="H1149" t="str">
            <v>○</v>
          </cell>
          <cell r="I1149" t="str">
            <v>○</v>
          </cell>
          <cell r="K1149" t="str">
            <v>○</v>
          </cell>
          <cell r="L1149" t="str">
            <v>③第２次闘争で初めて提出</v>
          </cell>
          <cell r="M1149">
            <v>45210</v>
          </cell>
          <cell r="N1149" t="str">
            <v>×</v>
          </cell>
          <cell r="O1149" t="str">
            <v>○</v>
          </cell>
          <cell r="Q1149" t="str">
            <v>×</v>
          </cell>
          <cell r="S1149" t="str">
            <v>現業は人数が少なく、公企はできたばかりであるため。</v>
          </cell>
          <cell r="T1149" t="str">
            <v>〇</v>
          </cell>
          <cell r="U1149" t="str">
            <v>○</v>
          </cell>
          <cell r="W1149" t="str">
            <v>×</v>
          </cell>
        </row>
        <row r="1150">
          <cell r="E1150">
            <v>48114</v>
          </cell>
          <cell r="F1150" t="str">
            <v>○</v>
          </cell>
          <cell r="G1150" t="str">
            <v>×</v>
          </cell>
          <cell r="H1150" t="str">
            <v>○</v>
          </cell>
          <cell r="I1150" t="str">
            <v>○</v>
          </cell>
          <cell r="K1150" t="str">
            <v>○</v>
          </cell>
          <cell r="L1150" t="str">
            <v>②第１次闘争で提出済の要求書に、第２次闘争で要求書を提出</v>
          </cell>
          <cell r="M1150">
            <v>45201</v>
          </cell>
          <cell r="N1150" t="str">
            <v>○</v>
          </cell>
          <cell r="O1150" t="str">
            <v>○</v>
          </cell>
          <cell r="Q1150" t="str">
            <v>○</v>
          </cell>
          <cell r="S1150" t="str">
            <v>賃金確定闘争と現業統一闘争を一緒に取り組む予定の為、現在日程調整中。</v>
          </cell>
          <cell r="T1150" t="str">
            <v>〇</v>
          </cell>
          <cell r="U1150" t="str">
            <v>交渉未実施</v>
          </cell>
          <cell r="W1150" t="str">
            <v>×</v>
          </cell>
        </row>
        <row r="1151">
          <cell r="E1151">
            <v>48136</v>
          </cell>
          <cell r="F1151" t="str">
            <v>○</v>
          </cell>
          <cell r="G1151" t="str">
            <v>×</v>
          </cell>
          <cell r="H1151" t="str">
            <v>○</v>
          </cell>
          <cell r="I1151" t="str">
            <v>○</v>
          </cell>
          <cell r="K1151" t="str">
            <v>○</v>
          </cell>
          <cell r="L1151" t="str">
            <v>②第１次闘争で提出済の要求書に、第２次闘争で要求書を提出</v>
          </cell>
          <cell r="M1151">
            <v>45198</v>
          </cell>
          <cell r="N1151" t="str">
            <v>○</v>
          </cell>
          <cell r="O1151" t="str">
            <v>○</v>
          </cell>
          <cell r="Q1151" t="str">
            <v>○</v>
          </cell>
          <cell r="R1151">
            <v>45225</v>
          </cell>
          <cell r="T1151" t="str">
            <v>〇</v>
          </cell>
          <cell r="U1151" t="str">
            <v>○</v>
          </cell>
          <cell r="W1151" t="str">
            <v>×</v>
          </cell>
        </row>
        <row r="1152">
          <cell r="E1152">
            <v>48139</v>
          </cell>
          <cell r="F1152" t="str">
            <v>○</v>
          </cell>
          <cell r="G1152" t="str">
            <v>○</v>
          </cell>
          <cell r="H1152" t="str">
            <v>○</v>
          </cell>
          <cell r="I1152" t="str">
            <v>○</v>
          </cell>
          <cell r="K1152" t="str">
            <v>○</v>
          </cell>
          <cell r="L1152" t="str">
            <v>②第１次闘争で提出済の要求書に、第２次闘争で要求書を提出</v>
          </cell>
          <cell r="M1152">
            <v>45203</v>
          </cell>
          <cell r="N1152" t="str">
            <v>○</v>
          </cell>
          <cell r="O1152" t="str">
            <v>○</v>
          </cell>
          <cell r="Q1152" t="str">
            <v>○</v>
          </cell>
          <cell r="R1152">
            <v>45250</v>
          </cell>
          <cell r="T1152" t="str">
            <v>〇</v>
          </cell>
          <cell r="U1152" t="str">
            <v>交渉未実施</v>
          </cell>
          <cell r="W1152" t="str">
            <v>×</v>
          </cell>
        </row>
        <row r="1153">
          <cell r="E1153">
            <v>48139</v>
          </cell>
          <cell r="F1153" t="str">
            <v>○</v>
          </cell>
          <cell r="G1153" t="str">
            <v>○</v>
          </cell>
          <cell r="H1153" t="str">
            <v>○</v>
          </cell>
          <cell r="I1153" t="str">
            <v>○</v>
          </cell>
          <cell r="K1153" t="str">
            <v>○</v>
          </cell>
          <cell r="L1153" t="str">
            <v>②第１次闘争で提出済の要求書に、第２次闘争で要求書を提出</v>
          </cell>
          <cell r="M1153">
            <v>45203</v>
          </cell>
          <cell r="N1153" t="str">
            <v>○</v>
          </cell>
          <cell r="O1153" t="str">
            <v>○</v>
          </cell>
          <cell r="Q1153" t="str">
            <v>○</v>
          </cell>
          <cell r="R1153">
            <v>45250</v>
          </cell>
          <cell r="T1153" t="str">
            <v>〇</v>
          </cell>
          <cell r="U1153" t="str">
            <v>交渉未実施</v>
          </cell>
          <cell r="W1153" t="str">
            <v>×</v>
          </cell>
        </row>
        <row r="1154">
          <cell r="E1154">
            <v>48140</v>
          </cell>
          <cell r="F1154" t="str">
            <v>×</v>
          </cell>
          <cell r="G1154" t="str">
            <v>○</v>
          </cell>
          <cell r="H1154" t="str">
            <v>×</v>
          </cell>
          <cell r="J1154" t="str">
            <v>特になし</v>
          </cell>
          <cell r="K1154" t="str">
            <v>○</v>
          </cell>
          <cell r="L1154" t="str">
            <v>③第２次闘争で初めて提出</v>
          </cell>
          <cell r="M1154">
            <v>45210</v>
          </cell>
          <cell r="N1154" t="str">
            <v>○</v>
          </cell>
          <cell r="O1154" t="str">
            <v>○</v>
          </cell>
          <cell r="Q1154" t="str">
            <v>○</v>
          </cell>
          <cell r="R1154">
            <v>45250</v>
          </cell>
          <cell r="T1154" t="str">
            <v>〇</v>
          </cell>
          <cell r="U1154" t="str">
            <v>×</v>
          </cell>
          <cell r="V1154" t="str">
            <v>継続協議案件があるため</v>
          </cell>
          <cell r="W1154" t="str">
            <v>×</v>
          </cell>
        </row>
        <row r="1155">
          <cell r="E1155">
            <v>48142</v>
          </cell>
          <cell r="F1155" t="str">
            <v>○</v>
          </cell>
          <cell r="G1155" t="str">
            <v>×</v>
          </cell>
          <cell r="H1155" t="str">
            <v>×</v>
          </cell>
          <cell r="J1155" t="str">
            <v>準備ができなかった</v>
          </cell>
          <cell r="K1155" t="str">
            <v>○</v>
          </cell>
          <cell r="L1155" t="str">
            <v>③第２次闘争で初めて提出</v>
          </cell>
          <cell r="M1155">
            <v>45216</v>
          </cell>
          <cell r="N1155" t="str">
            <v>○</v>
          </cell>
          <cell r="O1155" t="str">
            <v>○</v>
          </cell>
          <cell r="Q1155" t="str">
            <v>○</v>
          </cell>
          <cell r="S1155" t="str">
            <v>１１月１０日付けで回答があったため、交渉についてまだ協議ができていない。</v>
          </cell>
          <cell r="T1155" t="str">
            <v>〇</v>
          </cell>
          <cell r="U1155" t="str">
            <v>交渉未実施</v>
          </cell>
          <cell r="W1155" t="str">
            <v>○</v>
          </cell>
        </row>
        <row r="1156">
          <cell r="E1156">
            <v>48143</v>
          </cell>
          <cell r="F1156" t="str">
            <v>×</v>
          </cell>
          <cell r="G1156" t="str">
            <v>○</v>
          </cell>
          <cell r="H1156" t="str">
            <v>○</v>
          </cell>
          <cell r="I1156" t="str">
            <v>○</v>
          </cell>
          <cell r="K1156" t="str">
            <v>○</v>
          </cell>
          <cell r="L1156" t="str">
            <v>②第１次闘争で提出済の要求書に、第２次闘争で要求書を提出</v>
          </cell>
          <cell r="M1156">
            <v>45225</v>
          </cell>
          <cell r="N1156" t="str">
            <v>○</v>
          </cell>
          <cell r="O1156" t="str">
            <v>×</v>
          </cell>
          <cell r="Q1156" t="str">
            <v>○</v>
          </cell>
          <cell r="R1156">
            <v>45247</v>
          </cell>
          <cell r="T1156" t="str">
            <v>〇</v>
          </cell>
          <cell r="U1156" t="str">
            <v>交渉未実施</v>
          </cell>
          <cell r="W1156" t="str">
            <v>×</v>
          </cell>
        </row>
        <row r="1157">
          <cell r="E1157">
            <v>48144</v>
          </cell>
          <cell r="F1157" t="str">
            <v>○</v>
          </cell>
          <cell r="G1157" t="str">
            <v>×</v>
          </cell>
          <cell r="H1157" t="str">
            <v>×</v>
          </cell>
          <cell r="J1157" t="str">
            <v xml:space="preserve">特になし
</v>
          </cell>
          <cell r="K1157" t="str">
            <v>○</v>
          </cell>
          <cell r="L1157" t="str">
            <v>③第２次闘争で初めて提出</v>
          </cell>
          <cell r="M1157">
            <v>45201</v>
          </cell>
          <cell r="N1157" t="str">
            <v>○</v>
          </cell>
          <cell r="O1157" t="str">
            <v>○</v>
          </cell>
          <cell r="Q1157" t="str">
            <v>○</v>
          </cell>
          <cell r="R1157">
            <v>45229</v>
          </cell>
          <cell r="T1157" t="str">
            <v>〇</v>
          </cell>
          <cell r="U1157" t="str">
            <v>×</v>
          </cell>
          <cell r="V1157" t="str">
            <v>組合側から求めていない</v>
          </cell>
          <cell r="W1157" t="str">
            <v>○</v>
          </cell>
        </row>
        <row r="1158">
          <cell r="E1158">
            <v>48145</v>
          </cell>
          <cell r="F1158" t="str">
            <v>○</v>
          </cell>
          <cell r="G1158" t="str">
            <v>○</v>
          </cell>
          <cell r="H1158" t="str">
            <v>×</v>
          </cell>
          <cell r="J1158" t="str">
            <v>例年10月に要求を行っているため</v>
          </cell>
          <cell r="K1158" t="str">
            <v>○</v>
          </cell>
          <cell r="L1158" t="str">
            <v>③第２次闘争で初めて提出</v>
          </cell>
          <cell r="M1158">
            <v>45203</v>
          </cell>
          <cell r="N1158" t="str">
            <v>○</v>
          </cell>
          <cell r="O1158" t="str">
            <v>×</v>
          </cell>
          <cell r="Q1158" t="str">
            <v>×</v>
          </cell>
          <cell r="S1158" t="str">
            <v>賃金確定期と併せて交渉を行う予定だったが、職場討議（組合員へのアンケート調査）の結果、単組独自要求項目がなかったため</v>
          </cell>
          <cell r="T1158" t="str">
            <v>〇</v>
          </cell>
          <cell r="U1158" t="str">
            <v>×</v>
          </cell>
          <cell r="V1158" t="str">
            <v>組合側から求めていない</v>
          </cell>
          <cell r="W1158" t="str">
            <v>×</v>
          </cell>
        </row>
        <row r="1159">
          <cell r="E1159">
            <v>48146</v>
          </cell>
          <cell r="F1159" t="str">
            <v>×</v>
          </cell>
          <cell r="G1159" t="str">
            <v>○</v>
          </cell>
          <cell r="H1159" t="str">
            <v>○</v>
          </cell>
          <cell r="I1159" t="str">
            <v>○</v>
          </cell>
          <cell r="K1159" t="str">
            <v>○</v>
          </cell>
          <cell r="L1159" t="str">
            <v>②第１次闘争で提出済の要求書に、第２次闘争で要求書を提出</v>
          </cell>
          <cell r="M1159">
            <v>45202</v>
          </cell>
          <cell r="N1159" t="str">
            <v>×</v>
          </cell>
          <cell r="O1159" t="str">
            <v>○</v>
          </cell>
          <cell r="Q1159" t="str">
            <v>○</v>
          </cell>
          <cell r="R1159">
            <v>45238</v>
          </cell>
          <cell r="T1159" t="str">
            <v>〇</v>
          </cell>
          <cell r="U1159" t="str">
            <v>×</v>
          </cell>
          <cell r="V1159" t="str">
            <v>組合側から求めていない</v>
          </cell>
          <cell r="W1159" t="str">
            <v>○</v>
          </cell>
        </row>
        <row r="1160">
          <cell r="E1160">
            <v>48149</v>
          </cell>
          <cell r="F1160" t="str">
            <v>○</v>
          </cell>
          <cell r="G1160" t="str">
            <v>○</v>
          </cell>
          <cell r="H1160" t="str">
            <v>×</v>
          </cell>
          <cell r="J1160" t="str">
            <v>毎年行っていない</v>
          </cell>
          <cell r="K1160" t="str">
            <v>○</v>
          </cell>
          <cell r="L1160" t="str">
            <v>③第２次闘争で初めて提出</v>
          </cell>
          <cell r="M1160">
            <v>45198</v>
          </cell>
          <cell r="N1160" t="str">
            <v>○</v>
          </cell>
          <cell r="O1160" t="str">
            <v>○</v>
          </cell>
          <cell r="Q1160" t="str">
            <v>〇</v>
          </cell>
          <cell r="S1160" t="str">
            <v>日程調整中</v>
          </cell>
          <cell r="T1160" t="str">
            <v>〇</v>
          </cell>
          <cell r="U1160" t="str">
            <v>交渉未実施</v>
          </cell>
          <cell r="W1160" t="str">
            <v>×</v>
          </cell>
        </row>
        <row r="1161">
          <cell r="E1161">
            <v>48151</v>
          </cell>
          <cell r="F1161" t="str">
            <v>○</v>
          </cell>
          <cell r="G1161" t="str">
            <v>○</v>
          </cell>
          <cell r="H1161" t="str">
            <v>○</v>
          </cell>
          <cell r="I1161" t="str">
            <v>○</v>
          </cell>
          <cell r="K1161" t="str">
            <v>○</v>
          </cell>
          <cell r="L1161" t="str">
            <v>③第２次闘争で初めて提出</v>
          </cell>
          <cell r="M1161">
            <v>45205</v>
          </cell>
          <cell r="N1161" t="str">
            <v>○</v>
          </cell>
          <cell r="O1161" t="str">
            <v>○</v>
          </cell>
          <cell r="Q1161" t="str">
            <v>○</v>
          </cell>
          <cell r="R1161" t="str">
            <v>10月25日、10月30日</v>
          </cell>
          <cell r="T1161" t="str">
            <v>〇</v>
          </cell>
          <cell r="U1161" t="str">
            <v>○</v>
          </cell>
          <cell r="W1161" t="str">
            <v>○</v>
          </cell>
        </row>
        <row r="1162">
          <cell r="E1162">
            <v>49001</v>
          </cell>
          <cell r="F1162" t="str">
            <v>○</v>
          </cell>
          <cell r="G1162" t="str">
            <v>○</v>
          </cell>
          <cell r="H1162" t="str">
            <v>×</v>
          </cell>
          <cell r="J1162" t="str">
            <v>議会も重なり、取り組みの遅れもあったため。</v>
          </cell>
          <cell r="K1162" t="str">
            <v>○</v>
          </cell>
          <cell r="L1162" t="str">
            <v>④その他の闘争で課題を盛り込み提出</v>
          </cell>
          <cell r="M1162" t="str">
            <v>未定</v>
          </cell>
          <cell r="N1162" t="str">
            <v>○</v>
          </cell>
          <cell r="O1162" t="str">
            <v>○</v>
          </cell>
          <cell r="Q1162" t="str">
            <v>○</v>
          </cell>
          <cell r="S1162" t="str">
            <v>事務交渉</v>
          </cell>
          <cell r="T1162" t="str">
            <v>〇</v>
          </cell>
          <cell r="U1162" t="str">
            <v>交渉未実施</v>
          </cell>
          <cell r="W1162" t="str">
            <v>×</v>
          </cell>
        </row>
        <row r="1163">
          <cell r="E1163">
            <v>49002</v>
          </cell>
          <cell r="F1163" t="str">
            <v>○</v>
          </cell>
          <cell r="G1163" t="str">
            <v>×</v>
          </cell>
          <cell r="H1163" t="str">
            <v>×</v>
          </cell>
          <cell r="J1163" t="str">
            <v>取り組める職員が居ない。</v>
          </cell>
          <cell r="K1163" t="str">
            <v>×</v>
          </cell>
        </row>
        <row r="1164">
          <cell r="E1164">
            <v>49007</v>
          </cell>
          <cell r="F1164" t="str">
            <v>○</v>
          </cell>
          <cell r="G1164" t="str">
            <v>×</v>
          </cell>
          <cell r="H1164" t="str">
            <v>○</v>
          </cell>
          <cell r="I1164" t="str">
            <v>○</v>
          </cell>
          <cell r="J1164" t="str">
            <v>明確な回答を引き出したため</v>
          </cell>
          <cell r="K1164" t="str">
            <v>○</v>
          </cell>
          <cell r="L1164" t="str">
            <v>①第１次闘争で提出済（交渉を継続）</v>
          </cell>
          <cell r="M1164" t="str">
            <v>６月６日（教育長部局）・６月15日（村長部局）</v>
          </cell>
          <cell r="N1164" t="str">
            <v>○</v>
          </cell>
          <cell r="O1164" t="str">
            <v>○</v>
          </cell>
          <cell r="Q1164" t="str">
            <v>○</v>
          </cell>
          <cell r="R1164" t="str">
            <v>未定</v>
          </cell>
          <cell r="T1164" t="str">
            <v>〇</v>
          </cell>
          <cell r="U1164" t="str">
            <v>○</v>
          </cell>
          <cell r="W1164" t="str">
            <v>×</v>
          </cell>
        </row>
        <row r="1165">
          <cell r="E1165">
            <v>49008</v>
          </cell>
          <cell r="F1165" t="str">
            <v>○</v>
          </cell>
          <cell r="G1165" t="str">
            <v>×</v>
          </cell>
          <cell r="H1165" t="str">
            <v>○</v>
          </cell>
          <cell r="I1165" t="str">
            <v>○</v>
          </cell>
          <cell r="J1165" t="str">
            <v>要求書の提出は行ったが、基本単組とうまく調整ができず提出には至りませんでした。</v>
          </cell>
          <cell r="K1165" t="str">
            <v>○</v>
          </cell>
          <cell r="L1165" t="str">
            <v>③第２次闘争で初めて提出</v>
          </cell>
          <cell r="M1165">
            <v>45231</v>
          </cell>
          <cell r="N1165" t="str">
            <v>○</v>
          </cell>
          <cell r="O1165" t="str">
            <v>○</v>
          </cell>
          <cell r="Q1165" t="str">
            <v>○</v>
          </cell>
          <cell r="R1165" t="str">
            <v>未定</v>
          </cell>
          <cell r="T1165" t="str">
            <v>不明</v>
          </cell>
          <cell r="U1165" t="str">
            <v>交渉未実施</v>
          </cell>
          <cell r="W1165" t="str">
            <v>×</v>
          </cell>
        </row>
        <row r="1166">
          <cell r="E1166">
            <v>49011</v>
          </cell>
          <cell r="F1166" t="str">
            <v>×</v>
          </cell>
          <cell r="G1166" t="str">
            <v>×</v>
          </cell>
          <cell r="H1166" t="str">
            <v>○</v>
          </cell>
          <cell r="I1166" t="str">
            <v>○</v>
          </cell>
          <cell r="J1166" t="str">
            <v>職場全体の要求として取り組む</v>
          </cell>
          <cell r="K1166" t="str">
            <v>○</v>
          </cell>
          <cell r="L1166" t="str">
            <v>④その他の闘争で課題を盛り込み提出</v>
          </cell>
          <cell r="M1166">
            <v>45252</v>
          </cell>
          <cell r="N1166" t="str">
            <v>○</v>
          </cell>
          <cell r="O1166" t="str">
            <v>×</v>
          </cell>
          <cell r="Q1166" t="str">
            <v>○</v>
          </cell>
          <cell r="S1166" t="str">
            <v>職場全体の要求として取り組む</v>
          </cell>
          <cell r="T1166" t="str">
            <v>不明</v>
          </cell>
          <cell r="U1166" t="str">
            <v>交渉未実施</v>
          </cell>
          <cell r="W1166" t="str">
            <v>×</v>
          </cell>
        </row>
        <row r="1167">
          <cell r="E1167">
            <v>49012</v>
          </cell>
          <cell r="F1167" t="str">
            <v>×</v>
          </cell>
          <cell r="G1167" t="str">
            <v>×</v>
          </cell>
          <cell r="H1167" t="str">
            <v>×</v>
          </cell>
          <cell r="K1167" t="str">
            <v>○</v>
          </cell>
          <cell r="L1167" t="str">
            <v>③第２次闘争で初めて提出</v>
          </cell>
          <cell r="M1167">
            <v>45237</v>
          </cell>
          <cell r="N1167" t="str">
            <v>○</v>
          </cell>
          <cell r="O1167" t="str">
            <v>○</v>
          </cell>
          <cell r="Q1167" t="str">
            <v>○</v>
          </cell>
          <cell r="R1167">
            <v>45243</v>
          </cell>
          <cell r="T1167" t="str">
            <v>〇</v>
          </cell>
          <cell r="U1167" t="str">
            <v>○</v>
          </cell>
          <cell r="W1167" t="str">
            <v>×</v>
          </cell>
        </row>
        <row r="1168">
          <cell r="E1168">
            <v>49025</v>
          </cell>
          <cell r="F1168" t="str">
            <v>○</v>
          </cell>
          <cell r="G1168" t="str">
            <v>×</v>
          </cell>
          <cell r="H1168" t="str">
            <v>○</v>
          </cell>
          <cell r="I1168" t="str">
            <v>×</v>
          </cell>
          <cell r="J1168" t="str">
            <v>ほぼ希望通り要求が通った為。</v>
          </cell>
          <cell r="K1168" t="str">
            <v>○</v>
          </cell>
          <cell r="L1168" t="str">
            <v>④その他の闘争で課題を盛り込み提出</v>
          </cell>
          <cell r="M1168">
            <v>45238</v>
          </cell>
          <cell r="N1168" t="str">
            <v>○</v>
          </cell>
          <cell r="O1168" t="str">
            <v>○</v>
          </cell>
          <cell r="Q1168" t="str">
            <v>×</v>
          </cell>
          <cell r="S1168" t="str">
            <v>第一次闘争でほぼ希望通り要求が通った為。</v>
          </cell>
          <cell r="T1168" t="str">
            <v>〇</v>
          </cell>
          <cell r="U1168" t="str">
            <v>交渉未実施</v>
          </cell>
          <cell r="W1168" t="str">
            <v>○</v>
          </cell>
        </row>
        <row r="1169">
          <cell r="E1169">
            <v>49028</v>
          </cell>
          <cell r="F1169" t="str">
            <v>○</v>
          </cell>
          <cell r="G1169" t="str">
            <v>×</v>
          </cell>
          <cell r="H1169" t="str">
            <v>○</v>
          </cell>
          <cell r="I1169" t="str">
            <v>○</v>
          </cell>
          <cell r="K1169" t="str">
            <v>×</v>
          </cell>
        </row>
        <row r="1170">
          <cell r="E1170">
            <v>49032</v>
          </cell>
          <cell r="F1170" t="str">
            <v>○</v>
          </cell>
          <cell r="G1170" t="str">
            <v>×</v>
          </cell>
          <cell r="H1170" t="str">
            <v>○</v>
          </cell>
          <cell r="I1170" t="str">
            <v>○</v>
          </cell>
          <cell r="J1170" t="str">
            <v>基本組織と合同提出</v>
          </cell>
          <cell r="K1170" t="str">
            <v>×</v>
          </cell>
        </row>
        <row r="1171">
          <cell r="E1171">
            <v>49035</v>
          </cell>
          <cell r="F1171" t="str">
            <v>×</v>
          </cell>
          <cell r="G1171" t="str">
            <v>×</v>
          </cell>
          <cell r="H1171" t="str">
            <v>×</v>
          </cell>
          <cell r="J1171" t="str">
            <v>評議会がないため</v>
          </cell>
          <cell r="K1171" t="str">
            <v>×</v>
          </cell>
        </row>
        <row r="1172">
          <cell r="E1172">
            <v>49038</v>
          </cell>
          <cell r="F1172" t="str">
            <v>×</v>
          </cell>
          <cell r="G1172" t="str">
            <v>×</v>
          </cell>
          <cell r="H1172" t="str">
            <v>○</v>
          </cell>
          <cell r="I1172" t="str">
            <v>○</v>
          </cell>
          <cell r="J1172" t="str">
            <v>春闘要求書にて盛り込み済み。事務交渉等は継続的に実施。</v>
          </cell>
          <cell r="K1172" t="str">
            <v>○</v>
          </cell>
          <cell r="L1172" t="str">
            <v>④その他の闘争で課題を盛り込み提出</v>
          </cell>
          <cell r="M1172">
            <v>45010</v>
          </cell>
          <cell r="N1172" t="str">
            <v>○</v>
          </cell>
          <cell r="O1172" t="str">
            <v>○</v>
          </cell>
          <cell r="Q1172" t="str">
            <v>○</v>
          </cell>
          <cell r="R1172">
            <v>45240</v>
          </cell>
          <cell r="T1172" t="str">
            <v>〇</v>
          </cell>
          <cell r="U1172" t="str">
            <v>○</v>
          </cell>
          <cell r="W1172" t="str">
            <v>×</v>
          </cell>
        </row>
        <row r="1173">
          <cell r="E1173">
            <v>49040</v>
          </cell>
          <cell r="F1173" t="str">
            <v>×</v>
          </cell>
          <cell r="G1173" t="str">
            <v>×</v>
          </cell>
          <cell r="H1173" t="str">
            <v>×</v>
          </cell>
          <cell r="J1173" t="str">
            <v>行財政改革の為</v>
          </cell>
          <cell r="K1173" t="str">
            <v>×</v>
          </cell>
        </row>
        <row r="1174">
          <cell r="E1174">
            <v>49052</v>
          </cell>
          <cell r="F1174" t="str">
            <v>×</v>
          </cell>
          <cell r="G1174" t="str">
            <v>×</v>
          </cell>
          <cell r="H1174" t="str">
            <v>×</v>
          </cell>
          <cell r="J1174" t="str">
            <v>組合活動がなかなかでいない</v>
          </cell>
          <cell r="K1174" t="str">
            <v>×</v>
          </cell>
        </row>
      </sheetData>
      <sheetData sheetId="50">
        <row r="5">
          <cell r="A5" t="e">
            <v>#REF!</v>
          </cell>
          <cell r="B5" t="e">
            <v>#REF!</v>
          </cell>
        </row>
        <row r="6">
          <cell r="A6" t="e">
            <v>#REF!</v>
          </cell>
          <cell r="B6" t="e">
            <v>#REF!</v>
          </cell>
        </row>
        <row r="7">
          <cell r="A7" t="e">
            <v>#REF!</v>
          </cell>
          <cell r="B7" t="e">
            <v>#REF!</v>
          </cell>
        </row>
        <row r="8">
          <cell r="A8" t="e">
            <v>#REF!</v>
          </cell>
          <cell r="B8" t="e">
            <v>#REF!</v>
          </cell>
        </row>
        <row r="9">
          <cell r="A9" t="e">
            <v>#REF!</v>
          </cell>
          <cell r="B9" t="e">
            <v>#REF!</v>
          </cell>
        </row>
        <row r="10">
          <cell r="A10" t="e">
            <v>#REF!</v>
          </cell>
          <cell r="B10" t="e">
            <v>#REF!</v>
          </cell>
        </row>
        <row r="11">
          <cell r="A11" t="e">
            <v>#REF!</v>
          </cell>
          <cell r="B11" t="e">
            <v>#REF!</v>
          </cell>
        </row>
        <row r="12">
          <cell r="A12" t="e">
            <v>#REF!</v>
          </cell>
          <cell r="B12" t="e">
            <v>#REF!</v>
          </cell>
        </row>
        <row r="13">
          <cell r="A13" t="e">
            <v>#REF!</v>
          </cell>
          <cell r="B13" t="e">
            <v>#REF!</v>
          </cell>
        </row>
        <row r="14">
          <cell r="A14" t="e">
            <v>#REF!</v>
          </cell>
          <cell r="B14" t="e">
            <v>#REF!</v>
          </cell>
        </row>
        <row r="15">
          <cell r="A15" t="e">
            <v>#REF!</v>
          </cell>
          <cell r="B15" t="e">
            <v>#REF!</v>
          </cell>
        </row>
        <row r="16">
          <cell r="A16" t="e">
            <v>#REF!</v>
          </cell>
          <cell r="B16" t="e">
            <v>#REF!</v>
          </cell>
        </row>
        <row r="17">
          <cell r="A17" t="e">
            <v>#REF!</v>
          </cell>
          <cell r="B17" t="e">
            <v>#REF!</v>
          </cell>
        </row>
        <row r="18">
          <cell r="A18" t="e">
            <v>#REF!</v>
          </cell>
          <cell r="B18" t="e">
            <v>#REF!</v>
          </cell>
        </row>
        <row r="19">
          <cell r="A19" t="e">
            <v>#REF!</v>
          </cell>
          <cell r="B19" t="e">
            <v>#REF!</v>
          </cell>
        </row>
        <row r="20">
          <cell r="A20" t="e">
            <v>#REF!</v>
          </cell>
          <cell r="B20" t="e">
            <v>#REF!</v>
          </cell>
        </row>
        <row r="21">
          <cell r="A21" t="e">
            <v>#REF!</v>
          </cell>
          <cell r="B21" t="e">
            <v>#REF!</v>
          </cell>
        </row>
        <row r="22">
          <cell r="A22" t="e">
            <v>#REF!</v>
          </cell>
          <cell r="B22" t="e">
            <v>#REF!</v>
          </cell>
        </row>
        <row r="23">
          <cell r="A23" t="e">
            <v>#REF!</v>
          </cell>
          <cell r="B23" t="e">
            <v>#REF!</v>
          </cell>
        </row>
        <row r="24">
          <cell r="A24" t="e">
            <v>#REF!</v>
          </cell>
          <cell r="B24" t="e">
            <v>#REF!</v>
          </cell>
        </row>
        <row r="25">
          <cell r="A25" t="e">
            <v>#REF!</v>
          </cell>
          <cell r="B25" t="e">
            <v>#REF!</v>
          </cell>
        </row>
        <row r="26">
          <cell r="A26" t="e">
            <v>#REF!</v>
          </cell>
          <cell r="B26" t="e">
            <v>#REF!</v>
          </cell>
        </row>
        <row r="27">
          <cell r="A27" t="e">
            <v>#REF!</v>
          </cell>
          <cell r="B27" t="e">
            <v>#REF!</v>
          </cell>
        </row>
        <row r="28">
          <cell r="A28" t="e">
            <v>#REF!</v>
          </cell>
          <cell r="B28" t="e">
            <v>#REF!</v>
          </cell>
        </row>
        <row r="29">
          <cell r="A29" t="e">
            <v>#REF!</v>
          </cell>
          <cell r="B29" t="e">
            <v>#REF!</v>
          </cell>
        </row>
        <row r="30">
          <cell r="A30" t="e">
            <v>#REF!</v>
          </cell>
          <cell r="B30" t="e">
            <v>#REF!</v>
          </cell>
        </row>
        <row r="31">
          <cell r="A31" t="e">
            <v>#REF!</v>
          </cell>
          <cell r="B31" t="e">
            <v>#REF!</v>
          </cell>
        </row>
        <row r="32">
          <cell r="A32" t="e">
            <v>#REF!</v>
          </cell>
          <cell r="B32" t="e">
            <v>#REF!</v>
          </cell>
        </row>
        <row r="33">
          <cell r="A33" t="e">
            <v>#REF!</v>
          </cell>
          <cell r="B33" t="e">
            <v>#REF!</v>
          </cell>
        </row>
        <row r="34">
          <cell r="A34" t="e">
            <v>#REF!</v>
          </cell>
          <cell r="B34" t="e">
            <v>#REF!</v>
          </cell>
        </row>
        <row r="35">
          <cell r="A35" t="e">
            <v>#REF!</v>
          </cell>
          <cell r="B35" t="e">
            <v>#REF!</v>
          </cell>
        </row>
        <row r="36">
          <cell r="A36" t="e">
            <v>#REF!</v>
          </cell>
          <cell r="B36" t="e">
            <v>#REF!</v>
          </cell>
        </row>
        <row r="37">
          <cell r="A37" t="e">
            <v>#REF!</v>
          </cell>
          <cell r="B37" t="e">
            <v>#REF!</v>
          </cell>
        </row>
        <row r="38">
          <cell r="A38" t="e">
            <v>#REF!</v>
          </cell>
          <cell r="B38" t="e">
            <v>#REF!</v>
          </cell>
        </row>
        <row r="39">
          <cell r="A39" t="e">
            <v>#REF!</v>
          </cell>
          <cell r="B39" t="e">
            <v>#REF!</v>
          </cell>
        </row>
        <row r="40">
          <cell r="A40" t="e">
            <v>#REF!</v>
          </cell>
          <cell r="B40" t="e">
            <v>#REF!</v>
          </cell>
        </row>
        <row r="41">
          <cell r="A41" t="e">
            <v>#REF!</v>
          </cell>
          <cell r="B41" t="e">
            <v>#REF!</v>
          </cell>
        </row>
        <row r="42">
          <cell r="A42" t="e">
            <v>#REF!</v>
          </cell>
          <cell r="B42" t="e">
            <v>#REF!</v>
          </cell>
        </row>
        <row r="43">
          <cell r="A43" t="e">
            <v>#REF!</v>
          </cell>
          <cell r="B43" t="e">
            <v>#REF!</v>
          </cell>
        </row>
        <row r="44">
          <cell r="A44" t="e">
            <v>#REF!</v>
          </cell>
          <cell r="B44" t="e">
            <v>#REF!</v>
          </cell>
        </row>
        <row r="45">
          <cell r="A45" t="e">
            <v>#REF!</v>
          </cell>
          <cell r="B45" t="e">
            <v>#REF!</v>
          </cell>
        </row>
        <row r="46">
          <cell r="A46" t="e">
            <v>#REF!</v>
          </cell>
          <cell r="B46" t="e">
            <v>#REF!</v>
          </cell>
        </row>
        <row r="47">
          <cell r="A47" t="e">
            <v>#REF!</v>
          </cell>
          <cell r="B47" t="e">
            <v>#REF!</v>
          </cell>
        </row>
        <row r="48">
          <cell r="A48" t="e">
            <v>#REF!</v>
          </cell>
          <cell r="B48" t="e">
            <v>#REF!</v>
          </cell>
        </row>
        <row r="49">
          <cell r="A49" t="e">
            <v>#REF!</v>
          </cell>
          <cell r="B49" t="e">
            <v>#REF!</v>
          </cell>
        </row>
        <row r="50">
          <cell r="A50" t="e">
            <v>#REF!</v>
          </cell>
          <cell r="B50" t="e">
            <v>#REF!</v>
          </cell>
        </row>
        <row r="51">
          <cell r="A51" t="e">
            <v>#REF!</v>
          </cell>
          <cell r="B51" t="e">
            <v>#REF!</v>
          </cell>
        </row>
        <row r="52">
          <cell r="A52" t="e">
            <v>#REF!</v>
          </cell>
          <cell r="B52" t="e">
            <v>#REF!</v>
          </cell>
        </row>
        <row r="53">
          <cell r="A53" t="e">
            <v>#REF!</v>
          </cell>
          <cell r="B53" t="e">
            <v>#REF!</v>
          </cell>
        </row>
        <row r="54">
          <cell r="A54" t="e">
            <v>#REF!</v>
          </cell>
          <cell r="B54" t="e">
            <v>#REF!</v>
          </cell>
        </row>
        <row r="55">
          <cell r="A55" t="e">
            <v>#REF!</v>
          </cell>
          <cell r="B55" t="e">
            <v>#REF!</v>
          </cell>
        </row>
        <row r="56">
          <cell r="A56" t="e">
            <v>#REF!</v>
          </cell>
          <cell r="B56" t="e">
            <v>#REF!</v>
          </cell>
        </row>
        <row r="57">
          <cell r="A57" t="e">
            <v>#REF!</v>
          </cell>
          <cell r="B57" t="e">
            <v>#REF!</v>
          </cell>
        </row>
        <row r="58">
          <cell r="A58" t="e">
            <v>#REF!</v>
          </cell>
          <cell r="B58" t="e">
            <v>#REF!</v>
          </cell>
        </row>
        <row r="59">
          <cell r="A59" t="e">
            <v>#REF!</v>
          </cell>
          <cell r="B59" t="e">
            <v>#REF!</v>
          </cell>
        </row>
        <row r="60">
          <cell r="A60" t="e">
            <v>#REF!</v>
          </cell>
          <cell r="B60" t="e">
            <v>#REF!</v>
          </cell>
        </row>
        <row r="61">
          <cell r="A61" t="e">
            <v>#REF!</v>
          </cell>
          <cell r="B61" t="e">
            <v>#REF!</v>
          </cell>
        </row>
        <row r="62">
          <cell r="A62" t="e">
            <v>#REF!</v>
          </cell>
          <cell r="B62" t="e">
            <v>#REF!</v>
          </cell>
        </row>
        <row r="63">
          <cell r="A63" t="e">
            <v>#REF!</v>
          </cell>
          <cell r="B63" t="e">
            <v>#REF!</v>
          </cell>
        </row>
        <row r="64">
          <cell r="A64" t="e">
            <v>#REF!</v>
          </cell>
          <cell r="B64" t="e">
            <v>#REF!</v>
          </cell>
        </row>
        <row r="65">
          <cell r="A65" t="e">
            <v>#REF!</v>
          </cell>
          <cell r="B65" t="e">
            <v>#REF!</v>
          </cell>
        </row>
        <row r="66">
          <cell r="A66" t="e">
            <v>#REF!</v>
          </cell>
          <cell r="B66" t="e">
            <v>#REF!</v>
          </cell>
        </row>
        <row r="67">
          <cell r="A67" t="e">
            <v>#REF!</v>
          </cell>
          <cell r="B67" t="e">
            <v>#REF!</v>
          </cell>
        </row>
        <row r="68">
          <cell r="A68" t="e">
            <v>#REF!</v>
          </cell>
          <cell r="B68" t="e">
            <v>#REF!</v>
          </cell>
        </row>
        <row r="69">
          <cell r="A69" t="e">
            <v>#REF!</v>
          </cell>
          <cell r="B69" t="e">
            <v>#REF!</v>
          </cell>
        </row>
        <row r="70">
          <cell r="A70" t="e">
            <v>#REF!</v>
          </cell>
          <cell r="B70" t="e">
            <v>#REF!</v>
          </cell>
        </row>
        <row r="71">
          <cell r="A71" t="e">
            <v>#REF!</v>
          </cell>
          <cell r="B71" t="e">
            <v>#REF!</v>
          </cell>
        </row>
        <row r="72">
          <cell r="A72" t="e">
            <v>#REF!</v>
          </cell>
          <cell r="B72" t="e">
            <v>#REF!</v>
          </cell>
        </row>
        <row r="73">
          <cell r="A73" t="e">
            <v>#REF!</v>
          </cell>
          <cell r="B73" t="e">
            <v>#REF!</v>
          </cell>
        </row>
        <row r="74">
          <cell r="A74" t="e">
            <v>#REF!</v>
          </cell>
          <cell r="B74" t="e">
            <v>#REF!</v>
          </cell>
        </row>
        <row r="75">
          <cell r="A75" t="e">
            <v>#REF!</v>
          </cell>
          <cell r="B75" t="e">
            <v>#REF!</v>
          </cell>
        </row>
        <row r="76">
          <cell r="A76" t="e">
            <v>#REF!</v>
          </cell>
          <cell r="B76" t="e">
            <v>#REF!</v>
          </cell>
        </row>
        <row r="77">
          <cell r="A77" t="e">
            <v>#REF!</v>
          </cell>
          <cell r="B77" t="e">
            <v>#REF!</v>
          </cell>
        </row>
        <row r="78">
          <cell r="A78" t="e">
            <v>#REF!</v>
          </cell>
          <cell r="B78" t="e">
            <v>#REF!</v>
          </cell>
        </row>
        <row r="79">
          <cell r="A79" t="e">
            <v>#REF!</v>
          </cell>
          <cell r="B79" t="e">
            <v>#REF!</v>
          </cell>
        </row>
        <row r="80">
          <cell r="A80" t="e">
            <v>#REF!</v>
          </cell>
          <cell r="B80" t="e">
            <v>#REF!</v>
          </cell>
        </row>
        <row r="81">
          <cell r="A81" t="e">
            <v>#REF!</v>
          </cell>
          <cell r="B81" t="e">
            <v>#REF!</v>
          </cell>
        </row>
        <row r="82">
          <cell r="A82" t="e">
            <v>#REF!</v>
          </cell>
          <cell r="B82" t="e">
            <v>#REF!</v>
          </cell>
        </row>
        <row r="83">
          <cell r="A83" t="e">
            <v>#REF!</v>
          </cell>
          <cell r="B83" t="e">
            <v>#REF!</v>
          </cell>
        </row>
        <row r="84">
          <cell r="A84" t="e">
            <v>#REF!</v>
          </cell>
          <cell r="B84" t="e">
            <v>#REF!</v>
          </cell>
        </row>
        <row r="85">
          <cell r="A85" t="e">
            <v>#REF!</v>
          </cell>
          <cell r="B85" t="e">
            <v>#REF!</v>
          </cell>
        </row>
        <row r="86">
          <cell r="A86" t="e">
            <v>#REF!</v>
          </cell>
          <cell r="B86" t="e">
            <v>#REF!</v>
          </cell>
        </row>
        <row r="87">
          <cell r="A87" t="e">
            <v>#REF!</v>
          </cell>
          <cell r="B87" t="e">
            <v>#REF!</v>
          </cell>
        </row>
        <row r="88">
          <cell r="A88" t="e">
            <v>#REF!</v>
          </cell>
          <cell r="B88" t="e">
            <v>#REF!</v>
          </cell>
        </row>
        <row r="89">
          <cell r="A89" t="e">
            <v>#REF!</v>
          </cell>
          <cell r="B89" t="e">
            <v>#REF!</v>
          </cell>
        </row>
        <row r="90">
          <cell r="A90" t="e">
            <v>#REF!</v>
          </cell>
          <cell r="B90" t="e">
            <v>#REF!</v>
          </cell>
        </row>
        <row r="91">
          <cell r="A91" t="e">
            <v>#REF!</v>
          </cell>
          <cell r="B91" t="e">
            <v>#REF!</v>
          </cell>
        </row>
        <row r="92">
          <cell r="A92" t="e">
            <v>#REF!</v>
          </cell>
          <cell r="B92" t="e">
            <v>#REF!</v>
          </cell>
        </row>
        <row r="93">
          <cell r="A93" t="e">
            <v>#REF!</v>
          </cell>
          <cell r="B93" t="e">
            <v>#REF!</v>
          </cell>
        </row>
        <row r="94">
          <cell r="A94" t="e">
            <v>#REF!</v>
          </cell>
          <cell r="B94" t="e">
            <v>#REF!</v>
          </cell>
        </row>
        <row r="95">
          <cell r="A95" t="e">
            <v>#REF!</v>
          </cell>
          <cell r="B95" t="e">
            <v>#REF!</v>
          </cell>
        </row>
        <row r="96">
          <cell r="A96" t="e">
            <v>#REF!</v>
          </cell>
          <cell r="B96" t="e">
            <v>#REF!</v>
          </cell>
        </row>
        <row r="97">
          <cell r="A97" t="e">
            <v>#REF!</v>
          </cell>
          <cell r="B97" t="e">
            <v>#REF!</v>
          </cell>
        </row>
        <row r="98">
          <cell r="A98" t="e">
            <v>#REF!</v>
          </cell>
          <cell r="B98" t="e">
            <v>#REF!</v>
          </cell>
        </row>
        <row r="99">
          <cell r="A99" t="e">
            <v>#REF!</v>
          </cell>
          <cell r="B99" t="e">
            <v>#REF!</v>
          </cell>
        </row>
        <row r="100">
          <cell r="A100" t="e">
            <v>#REF!</v>
          </cell>
          <cell r="B100" t="e">
            <v>#REF!</v>
          </cell>
        </row>
        <row r="101">
          <cell r="A101" t="e">
            <v>#REF!</v>
          </cell>
          <cell r="B101" t="e">
            <v>#REF!</v>
          </cell>
        </row>
        <row r="102">
          <cell r="A102" t="e">
            <v>#REF!</v>
          </cell>
          <cell r="B102" t="e">
            <v>#REF!</v>
          </cell>
        </row>
        <row r="103">
          <cell r="A103" t="e">
            <v>#REF!</v>
          </cell>
          <cell r="B103" t="e">
            <v>#REF!</v>
          </cell>
        </row>
        <row r="104">
          <cell r="A104" t="e">
            <v>#REF!</v>
          </cell>
          <cell r="B104" t="e">
            <v>#REF!</v>
          </cell>
        </row>
        <row r="105">
          <cell r="A105" t="e">
            <v>#REF!</v>
          </cell>
          <cell r="B105" t="e">
            <v>#REF!</v>
          </cell>
        </row>
        <row r="106">
          <cell r="A106" t="e">
            <v>#REF!</v>
          </cell>
          <cell r="B106" t="e">
            <v>#REF!</v>
          </cell>
        </row>
        <row r="107">
          <cell r="A107" t="e">
            <v>#REF!</v>
          </cell>
          <cell r="B107" t="e">
            <v>#REF!</v>
          </cell>
        </row>
        <row r="108">
          <cell r="A108" t="e">
            <v>#REF!</v>
          </cell>
          <cell r="B108" t="e">
            <v>#REF!</v>
          </cell>
        </row>
        <row r="109">
          <cell r="A109" t="e">
            <v>#REF!</v>
          </cell>
          <cell r="B109" t="e">
            <v>#REF!</v>
          </cell>
        </row>
        <row r="110">
          <cell r="A110" t="e">
            <v>#REF!</v>
          </cell>
          <cell r="B110" t="e">
            <v>#REF!</v>
          </cell>
        </row>
        <row r="111">
          <cell r="A111" t="e">
            <v>#REF!</v>
          </cell>
          <cell r="B111" t="e">
            <v>#REF!</v>
          </cell>
        </row>
        <row r="112">
          <cell r="A112" t="e">
            <v>#REF!</v>
          </cell>
          <cell r="B112" t="e">
            <v>#REF!</v>
          </cell>
        </row>
        <row r="113">
          <cell r="A113" t="e">
            <v>#REF!</v>
          </cell>
          <cell r="B113" t="e">
            <v>#REF!</v>
          </cell>
        </row>
        <row r="114">
          <cell r="A114" t="e">
            <v>#REF!</v>
          </cell>
          <cell r="B114" t="e">
            <v>#REF!</v>
          </cell>
        </row>
        <row r="115">
          <cell r="A115" t="e">
            <v>#REF!</v>
          </cell>
          <cell r="B115" t="e">
            <v>#REF!</v>
          </cell>
        </row>
        <row r="116">
          <cell r="A116" t="e">
            <v>#REF!</v>
          </cell>
          <cell r="B116" t="e">
            <v>#REF!</v>
          </cell>
        </row>
        <row r="117">
          <cell r="A117" t="e">
            <v>#REF!</v>
          </cell>
          <cell r="B117" t="e">
            <v>#REF!</v>
          </cell>
        </row>
        <row r="118">
          <cell r="A118" t="e">
            <v>#REF!</v>
          </cell>
          <cell r="B118" t="e">
            <v>#REF!</v>
          </cell>
        </row>
        <row r="119">
          <cell r="A119" t="e">
            <v>#REF!</v>
          </cell>
          <cell r="B119" t="e">
            <v>#REF!</v>
          </cell>
        </row>
        <row r="120">
          <cell r="A120" t="e">
            <v>#REF!</v>
          </cell>
          <cell r="B120" t="e">
            <v>#REF!</v>
          </cell>
        </row>
        <row r="121">
          <cell r="A121" t="e">
            <v>#REF!</v>
          </cell>
          <cell r="B121" t="e">
            <v>#REF!</v>
          </cell>
        </row>
        <row r="122">
          <cell r="A122" t="e">
            <v>#REF!</v>
          </cell>
          <cell r="B122" t="e">
            <v>#REF!</v>
          </cell>
        </row>
        <row r="123">
          <cell r="A123" t="e">
            <v>#REF!</v>
          </cell>
          <cell r="B123" t="e">
            <v>#REF!</v>
          </cell>
        </row>
        <row r="124">
          <cell r="A124" t="e">
            <v>#REF!</v>
          </cell>
          <cell r="B124" t="e">
            <v>#REF!</v>
          </cell>
        </row>
        <row r="125">
          <cell r="A125" t="e">
            <v>#REF!</v>
          </cell>
          <cell r="B125" t="e">
            <v>#REF!</v>
          </cell>
        </row>
        <row r="126">
          <cell r="A126" t="e">
            <v>#REF!</v>
          </cell>
          <cell r="B126" t="e">
            <v>#REF!</v>
          </cell>
        </row>
        <row r="127">
          <cell r="A127" t="e">
            <v>#REF!</v>
          </cell>
          <cell r="B127" t="e">
            <v>#REF!</v>
          </cell>
        </row>
        <row r="128">
          <cell r="A128" t="e">
            <v>#REF!</v>
          </cell>
          <cell r="B128" t="e">
            <v>#REF!</v>
          </cell>
        </row>
        <row r="129">
          <cell r="A129" t="e">
            <v>#REF!</v>
          </cell>
          <cell r="B129" t="e">
            <v>#REF!</v>
          </cell>
        </row>
        <row r="130">
          <cell r="A130" t="e">
            <v>#REF!</v>
          </cell>
          <cell r="B130" t="e">
            <v>#REF!</v>
          </cell>
        </row>
        <row r="131">
          <cell r="A131" t="e">
            <v>#REF!</v>
          </cell>
          <cell r="B131" t="e">
            <v>#REF!</v>
          </cell>
        </row>
        <row r="132">
          <cell r="A132" t="e">
            <v>#REF!</v>
          </cell>
          <cell r="B132" t="e">
            <v>#REF!</v>
          </cell>
        </row>
        <row r="133">
          <cell r="A133" t="e">
            <v>#REF!</v>
          </cell>
          <cell r="B133" t="e">
            <v>#REF!</v>
          </cell>
        </row>
        <row r="134">
          <cell r="A134" t="e">
            <v>#REF!</v>
          </cell>
          <cell r="B134" t="e">
            <v>#REF!</v>
          </cell>
        </row>
        <row r="135">
          <cell r="A135" t="e">
            <v>#REF!</v>
          </cell>
          <cell r="B135" t="e">
            <v>#REF!</v>
          </cell>
        </row>
        <row r="136">
          <cell r="A136" t="e">
            <v>#REF!</v>
          </cell>
          <cell r="B136" t="e">
            <v>#REF!</v>
          </cell>
        </row>
        <row r="137">
          <cell r="A137" t="e">
            <v>#REF!</v>
          </cell>
          <cell r="B137" t="e">
            <v>#REF!</v>
          </cell>
        </row>
        <row r="138">
          <cell r="A138" t="e">
            <v>#REF!</v>
          </cell>
          <cell r="B138" t="e">
            <v>#REF!</v>
          </cell>
        </row>
        <row r="139">
          <cell r="A139" t="e">
            <v>#REF!</v>
          </cell>
          <cell r="B139" t="e">
            <v>#REF!</v>
          </cell>
        </row>
        <row r="140">
          <cell r="A140" t="e">
            <v>#REF!</v>
          </cell>
          <cell r="B140" t="e">
            <v>#REF!</v>
          </cell>
        </row>
        <row r="141">
          <cell r="A141" t="e">
            <v>#REF!</v>
          </cell>
          <cell r="B141" t="e">
            <v>#REF!</v>
          </cell>
        </row>
        <row r="142">
          <cell r="A142" t="e">
            <v>#REF!</v>
          </cell>
          <cell r="B142" t="e">
            <v>#REF!</v>
          </cell>
        </row>
        <row r="143">
          <cell r="A143" t="e">
            <v>#REF!</v>
          </cell>
          <cell r="B143" t="e">
            <v>#REF!</v>
          </cell>
        </row>
        <row r="144">
          <cell r="A144" t="e">
            <v>#REF!</v>
          </cell>
          <cell r="B144" t="e">
            <v>#REF!</v>
          </cell>
        </row>
        <row r="145">
          <cell r="A145" t="e">
            <v>#REF!</v>
          </cell>
          <cell r="B145" t="e">
            <v>#REF!</v>
          </cell>
        </row>
        <row r="146">
          <cell r="A146" t="e">
            <v>#REF!</v>
          </cell>
          <cell r="B146" t="e">
            <v>#REF!</v>
          </cell>
        </row>
        <row r="147">
          <cell r="A147" t="e">
            <v>#REF!</v>
          </cell>
          <cell r="B147" t="e">
            <v>#REF!</v>
          </cell>
        </row>
        <row r="148">
          <cell r="A148" t="e">
            <v>#REF!</v>
          </cell>
          <cell r="B148" t="e">
            <v>#REF!</v>
          </cell>
        </row>
        <row r="149">
          <cell r="A149" t="e">
            <v>#REF!</v>
          </cell>
          <cell r="B149" t="e">
            <v>#REF!</v>
          </cell>
        </row>
        <row r="150">
          <cell r="A150" t="e">
            <v>#REF!</v>
          </cell>
          <cell r="B150" t="e">
            <v>#REF!</v>
          </cell>
        </row>
        <row r="151">
          <cell r="A151" t="e">
            <v>#REF!</v>
          </cell>
          <cell r="B151" t="e">
            <v>#REF!</v>
          </cell>
        </row>
        <row r="152">
          <cell r="A152" t="e">
            <v>#REF!</v>
          </cell>
          <cell r="B152" t="e">
            <v>#REF!</v>
          </cell>
        </row>
        <row r="153">
          <cell r="A153" t="e">
            <v>#REF!</v>
          </cell>
          <cell r="B153" t="e">
            <v>#REF!</v>
          </cell>
        </row>
        <row r="154">
          <cell r="A154" t="e">
            <v>#REF!</v>
          </cell>
          <cell r="B154" t="e">
            <v>#REF!</v>
          </cell>
        </row>
        <row r="155">
          <cell r="A155" t="e">
            <v>#REF!</v>
          </cell>
          <cell r="B155" t="e">
            <v>#REF!</v>
          </cell>
        </row>
        <row r="156">
          <cell r="A156" t="e">
            <v>#REF!</v>
          </cell>
          <cell r="B156" t="e">
            <v>#REF!</v>
          </cell>
        </row>
        <row r="157">
          <cell r="A157" t="e">
            <v>#REF!</v>
          </cell>
          <cell r="B157" t="e">
            <v>#REF!</v>
          </cell>
        </row>
        <row r="158">
          <cell r="A158" t="e">
            <v>#REF!</v>
          </cell>
          <cell r="B158" t="e">
            <v>#REF!</v>
          </cell>
        </row>
        <row r="159">
          <cell r="A159" t="e">
            <v>#REF!</v>
          </cell>
          <cell r="B159" t="e">
            <v>#REF!</v>
          </cell>
        </row>
        <row r="160">
          <cell r="A160" t="e">
            <v>#REF!</v>
          </cell>
          <cell r="B160" t="e">
            <v>#REF!</v>
          </cell>
        </row>
        <row r="161">
          <cell r="A161" t="e">
            <v>#REF!</v>
          </cell>
          <cell r="B161" t="e">
            <v>#REF!</v>
          </cell>
        </row>
        <row r="162">
          <cell r="A162" t="e">
            <v>#REF!</v>
          </cell>
          <cell r="B162" t="e">
            <v>#REF!</v>
          </cell>
        </row>
        <row r="163">
          <cell r="A163" t="e">
            <v>#REF!</v>
          </cell>
          <cell r="B163" t="e">
            <v>#REF!</v>
          </cell>
        </row>
        <row r="164">
          <cell r="A164" t="e">
            <v>#REF!</v>
          </cell>
          <cell r="B164" t="e">
            <v>#REF!</v>
          </cell>
        </row>
        <row r="165">
          <cell r="A165" t="e">
            <v>#REF!</v>
          </cell>
          <cell r="B165" t="e">
            <v>#REF!</v>
          </cell>
        </row>
        <row r="166">
          <cell r="A166" t="e">
            <v>#REF!</v>
          </cell>
          <cell r="B166" t="e">
            <v>#REF!</v>
          </cell>
        </row>
        <row r="167">
          <cell r="A167" t="e">
            <v>#REF!</v>
          </cell>
          <cell r="B167" t="e">
            <v>#REF!</v>
          </cell>
        </row>
        <row r="168">
          <cell r="A168" t="e">
            <v>#REF!</v>
          </cell>
          <cell r="B168" t="e">
            <v>#REF!</v>
          </cell>
        </row>
        <row r="169">
          <cell r="A169" t="e">
            <v>#REF!</v>
          </cell>
          <cell r="B169" t="e">
            <v>#REF!</v>
          </cell>
        </row>
        <row r="170">
          <cell r="A170" t="e">
            <v>#REF!</v>
          </cell>
          <cell r="B170" t="e">
            <v>#REF!</v>
          </cell>
        </row>
        <row r="171">
          <cell r="A171" t="e">
            <v>#REF!</v>
          </cell>
          <cell r="B171" t="e">
            <v>#REF!</v>
          </cell>
        </row>
        <row r="172">
          <cell r="A172" t="e">
            <v>#REF!</v>
          </cell>
          <cell r="B172" t="e">
            <v>#REF!</v>
          </cell>
        </row>
        <row r="173">
          <cell r="A173" t="e">
            <v>#REF!</v>
          </cell>
          <cell r="B173" t="e">
            <v>#REF!</v>
          </cell>
        </row>
        <row r="174">
          <cell r="A174" t="e">
            <v>#REF!</v>
          </cell>
          <cell r="B174" t="e">
            <v>#REF!</v>
          </cell>
        </row>
        <row r="175">
          <cell r="A175" t="e">
            <v>#REF!</v>
          </cell>
          <cell r="B175" t="e">
            <v>#REF!</v>
          </cell>
        </row>
        <row r="176">
          <cell r="A176" t="e">
            <v>#REF!</v>
          </cell>
          <cell r="B176" t="e">
            <v>#REF!</v>
          </cell>
        </row>
        <row r="177">
          <cell r="A177" t="e">
            <v>#REF!</v>
          </cell>
          <cell r="B177" t="e">
            <v>#REF!</v>
          </cell>
        </row>
        <row r="178">
          <cell r="A178" t="e">
            <v>#REF!</v>
          </cell>
          <cell r="B178" t="e">
            <v>#REF!</v>
          </cell>
        </row>
        <row r="179">
          <cell r="A179" t="e">
            <v>#REF!</v>
          </cell>
          <cell r="B179" t="e">
            <v>#REF!</v>
          </cell>
        </row>
        <row r="180">
          <cell r="A180" t="e">
            <v>#REF!</v>
          </cell>
          <cell r="B180" t="e">
            <v>#REF!</v>
          </cell>
        </row>
        <row r="181">
          <cell r="A181" t="e">
            <v>#REF!</v>
          </cell>
          <cell r="B181" t="e">
            <v>#REF!</v>
          </cell>
        </row>
        <row r="182">
          <cell r="A182" t="e">
            <v>#REF!</v>
          </cell>
          <cell r="B182" t="e">
            <v>#REF!</v>
          </cell>
        </row>
        <row r="183">
          <cell r="A183" t="e">
            <v>#REF!</v>
          </cell>
          <cell r="B183" t="e">
            <v>#REF!</v>
          </cell>
        </row>
        <row r="184">
          <cell r="A184" t="e">
            <v>#REF!</v>
          </cell>
          <cell r="B184" t="e">
            <v>#REF!</v>
          </cell>
        </row>
        <row r="185">
          <cell r="A185" t="e">
            <v>#REF!</v>
          </cell>
          <cell r="B185" t="e">
            <v>#REF!</v>
          </cell>
        </row>
        <row r="186">
          <cell r="A186" t="e">
            <v>#REF!</v>
          </cell>
          <cell r="B186" t="e">
            <v>#REF!</v>
          </cell>
        </row>
        <row r="187">
          <cell r="A187" t="e">
            <v>#REF!</v>
          </cell>
          <cell r="B187" t="e">
            <v>#REF!</v>
          </cell>
        </row>
        <row r="188">
          <cell r="A188" t="e">
            <v>#REF!</v>
          </cell>
          <cell r="B188" t="e">
            <v>#REF!</v>
          </cell>
        </row>
        <row r="189">
          <cell r="A189" t="e">
            <v>#REF!</v>
          </cell>
          <cell r="B189" t="e">
            <v>#REF!</v>
          </cell>
        </row>
        <row r="190">
          <cell r="A190" t="e">
            <v>#REF!</v>
          </cell>
          <cell r="B190" t="e">
            <v>#REF!</v>
          </cell>
        </row>
        <row r="191">
          <cell r="A191" t="e">
            <v>#REF!</v>
          </cell>
          <cell r="B191" t="e">
            <v>#REF!</v>
          </cell>
        </row>
        <row r="192">
          <cell r="A192" t="e">
            <v>#REF!</v>
          </cell>
          <cell r="B192" t="e">
            <v>#REF!</v>
          </cell>
        </row>
        <row r="193">
          <cell r="A193" t="e">
            <v>#REF!</v>
          </cell>
          <cell r="B193" t="e">
            <v>#REF!</v>
          </cell>
        </row>
        <row r="194">
          <cell r="A194" t="e">
            <v>#REF!</v>
          </cell>
          <cell r="B194" t="e">
            <v>#REF!</v>
          </cell>
        </row>
        <row r="195">
          <cell r="A195" t="e">
            <v>#REF!</v>
          </cell>
          <cell r="B195" t="e">
            <v>#REF!</v>
          </cell>
        </row>
        <row r="196">
          <cell r="A196" t="e">
            <v>#REF!</v>
          </cell>
          <cell r="B196" t="e">
            <v>#REF!</v>
          </cell>
        </row>
        <row r="197">
          <cell r="A197" t="e">
            <v>#REF!</v>
          </cell>
          <cell r="B197" t="e">
            <v>#REF!</v>
          </cell>
        </row>
        <row r="198">
          <cell r="A198" t="e">
            <v>#REF!</v>
          </cell>
          <cell r="B198" t="e">
            <v>#REF!</v>
          </cell>
        </row>
        <row r="199">
          <cell r="A199" t="e">
            <v>#REF!</v>
          </cell>
          <cell r="B199" t="e">
            <v>#REF!</v>
          </cell>
        </row>
        <row r="200">
          <cell r="A200" t="e">
            <v>#REF!</v>
          </cell>
          <cell r="B200" t="e">
            <v>#REF!</v>
          </cell>
        </row>
        <row r="201">
          <cell r="A201" t="e">
            <v>#REF!</v>
          </cell>
          <cell r="B201" t="e">
            <v>#REF!</v>
          </cell>
        </row>
        <row r="202">
          <cell r="A202" t="e">
            <v>#REF!</v>
          </cell>
          <cell r="B202" t="e">
            <v>#REF!</v>
          </cell>
        </row>
        <row r="203">
          <cell r="A203" t="e">
            <v>#REF!</v>
          </cell>
          <cell r="B203" t="e">
            <v>#REF!</v>
          </cell>
        </row>
        <row r="204">
          <cell r="A204" t="e">
            <v>#REF!</v>
          </cell>
          <cell r="B204" t="e">
            <v>#REF!</v>
          </cell>
        </row>
        <row r="205">
          <cell r="A205" t="e">
            <v>#REF!</v>
          </cell>
          <cell r="B205" t="e">
            <v>#REF!</v>
          </cell>
        </row>
        <row r="206">
          <cell r="A206" t="e">
            <v>#REF!</v>
          </cell>
          <cell r="B206" t="e">
            <v>#REF!</v>
          </cell>
        </row>
        <row r="207">
          <cell r="A207" t="e">
            <v>#REF!</v>
          </cell>
          <cell r="B207" t="e">
            <v>#REF!</v>
          </cell>
        </row>
        <row r="208">
          <cell r="A208" t="e">
            <v>#REF!</v>
          </cell>
          <cell r="B208" t="e">
            <v>#REF!</v>
          </cell>
        </row>
        <row r="209">
          <cell r="A209" t="e">
            <v>#REF!</v>
          </cell>
          <cell r="B209" t="e">
            <v>#REF!</v>
          </cell>
        </row>
        <row r="210">
          <cell r="A210" t="e">
            <v>#REF!</v>
          </cell>
          <cell r="B210" t="e">
            <v>#REF!</v>
          </cell>
        </row>
        <row r="211">
          <cell r="A211" t="e">
            <v>#REF!</v>
          </cell>
          <cell r="B211" t="e">
            <v>#REF!</v>
          </cell>
        </row>
        <row r="212">
          <cell r="A212" t="e">
            <v>#REF!</v>
          </cell>
          <cell r="B212" t="e">
            <v>#REF!</v>
          </cell>
        </row>
        <row r="213">
          <cell r="A213" t="e">
            <v>#REF!</v>
          </cell>
          <cell r="B213" t="e">
            <v>#REF!</v>
          </cell>
        </row>
        <row r="214">
          <cell r="A214" t="e">
            <v>#REF!</v>
          </cell>
          <cell r="B214" t="e">
            <v>#REF!</v>
          </cell>
        </row>
        <row r="215">
          <cell r="A215" t="e">
            <v>#REF!</v>
          </cell>
          <cell r="B215" t="e">
            <v>#REF!</v>
          </cell>
        </row>
        <row r="216">
          <cell r="A216" t="e">
            <v>#REF!</v>
          </cell>
          <cell r="B216" t="e">
            <v>#REF!</v>
          </cell>
        </row>
        <row r="217">
          <cell r="A217" t="e">
            <v>#REF!</v>
          </cell>
          <cell r="B217" t="e">
            <v>#REF!</v>
          </cell>
        </row>
        <row r="218">
          <cell r="A218" t="e">
            <v>#REF!</v>
          </cell>
          <cell r="B218" t="e">
            <v>#REF!</v>
          </cell>
        </row>
        <row r="219">
          <cell r="A219" t="e">
            <v>#REF!</v>
          </cell>
          <cell r="B219" t="e">
            <v>#REF!</v>
          </cell>
        </row>
        <row r="220">
          <cell r="A220" t="e">
            <v>#REF!</v>
          </cell>
          <cell r="B220" t="e">
            <v>#REF!</v>
          </cell>
        </row>
        <row r="221">
          <cell r="A221" t="e">
            <v>#REF!</v>
          </cell>
          <cell r="B221" t="e">
            <v>#REF!</v>
          </cell>
        </row>
        <row r="222">
          <cell r="A222" t="e">
            <v>#REF!</v>
          </cell>
          <cell r="B222" t="e">
            <v>#REF!</v>
          </cell>
        </row>
        <row r="223">
          <cell r="A223" t="e">
            <v>#REF!</v>
          </cell>
          <cell r="B223" t="e">
            <v>#REF!</v>
          </cell>
        </row>
        <row r="224">
          <cell r="A224" t="e">
            <v>#REF!</v>
          </cell>
          <cell r="B224" t="e">
            <v>#REF!</v>
          </cell>
        </row>
        <row r="225">
          <cell r="A225" t="e">
            <v>#REF!</v>
          </cell>
          <cell r="B225" t="e">
            <v>#REF!</v>
          </cell>
        </row>
        <row r="226">
          <cell r="A226" t="e">
            <v>#REF!</v>
          </cell>
          <cell r="B226" t="e">
            <v>#REF!</v>
          </cell>
        </row>
        <row r="227">
          <cell r="A227" t="e">
            <v>#REF!</v>
          </cell>
          <cell r="B227" t="e">
            <v>#REF!</v>
          </cell>
        </row>
        <row r="228">
          <cell r="A228" t="e">
            <v>#REF!</v>
          </cell>
          <cell r="B228" t="e">
            <v>#REF!</v>
          </cell>
        </row>
        <row r="229">
          <cell r="A229" t="e">
            <v>#REF!</v>
          </cell>
          <cell r="B229" t="e">
            <v>#REF!</v>
          </cell>
        </row>
        <row r="230">
          <cell r="A230" t="e">
            <v>#REF!</v>
          </cell>
          <cell r="B230" t="e">
            <v>#REF!</v>
          </cell>
        </row>
        <row r="231">
          <cell r="A231" t="e">
            <v>#REF!</v>
          </cell>
          <cell r="B231" t="e">
            <v>#REF!</v>
          </cell>
        </row>
        <row r="232">
          <cell r="A232" t="e">
            <v>#REF!</v>
          </cell>
          <cell r="B232" t="e">
            <v>#REF!</v>
          </cell>
        </row>
        <row r="233">
          <cell r="A233" t="e">
            <v>#REF!</v>
          </cell>
          <cell r="B233" t="e">
            <v>#REF!</v>
          </cell>
        </row>
        <row r="234">
          <cell r="A234" t="e">
            <v>#REF!</v>
          </cell>
          <cell r="B234" t="e">
            <v>#REF!</v>
          </cell>
        </row>
        <row r="235">
          <cell r="A235" t="e">
            <v>#REF!</v>
          </cell>
          <cell r="B235" t="e">
            <v>#REF!</v>
          </cell>
        </row>
        <row r="236">
          <cell r="A236" t="e">
            <v>#REF!</v>
          </cell>
          <cell r="B236" t="e">
            <v>#REF!</v>
          </cell>
        </row>
        <row r="237">
          <cell r="A237" t="e">
            <v>#REF!</v>
          </cell>
          <cell r="B237" t="e">
            <v>#REF!</v>
          </cell>
        </row>
        <row r="238">
          <cell r="A238" t="e">
            <v>#REF!</v>
          </cell>
          <cell r="B238" t="e">
            <v>#REF!</v>
          </cell>
        </row>
        <row r="239">
          <cell r="A239" t="e">
            <v>#REF!</v>
          </cell>
          <cell r="B239" t="e">
            <v>#REF!</v>
          </cell>
        </row>
        <row r="240">
          <cell r="A240" t="e">
            <v>#REF!</v>
          </cell>
          <cell r="B240" t="e">
            <v>#REF!</v>
          </cell>
        </row>
        <row r="241">
          <cell r="A241" t="e">
            <v>#REF!</v>
          </cell>
          <cell r="B241" t="e">
            <v>#REF!</v>
          </cell>
        </row>
        <row r="242">
          <cell r="A242" t="e">
            <v>#REF!</v>
          </cell>
          <cell r="B242" t="e">
            <v>#REF!</v>
          </cell>
        </row>
        <row r="243">
          <cell r="A243" t="e">
            <v>#REF!</v>
          </cell>
          <cell r="B243" t="e">
            <v>#REF!</v>
          </cell>
        </row>
        <row r="244">
          <cell r="A244" t="e">
            <v>#REF!</v>
          </cell>
          <cell r="B244" t="e">
            <v>#REF!</v>
          </cell>
        </row>
        <row r="245">
          <cell r="A245" t="e">
            <v>#REF!</v>
          </cell>
          <cell r="B245" t="e">
            <v>#REF!</v>
          </cell>
        </row>
        <row r="246">
          <cell r="A246" t="e">
            <v>#REF!</v>
          </cell>
          <cell r="B246" t="e">
            <v>#REF!</v>
          </cell>
        </row>
        <row r="247">
          <cell r="A247" t="e">
            <v>#REF!</v>
          </cell>
          <cell r="B247" t="e">
            <v>#REF!</v>
          </cell>
        </row>
        <row r="248">
          <cell r="A248" t="e">
            <v>#REF!</v>
          </cell>
          <cell r="B248" t="e">
            <v>#REF!</v>
          </cell>
        </row>
        <row r="249">
          <cell r="A249" t="e">
            <v>#REF!</v>
          </cell>
          <cell r="B249" t="e">
            <v>#REF!</v>
          </cell>
        </row>
        <row r="250">
          <cell r="A250" t="e">
            <v>#REF!</v>
          </cell>
          <cell r="B250" t="e">
            <v>#REF!</v>
          </cell>
        </row>
        <row r="251">
          <cell r="A251" t="e">
            <v>#REF!</v>
          </cell>
          <cell r="B251" t="e">
            <v>#REF!</v>
          </cell>
        </row>
        <row r="252">
          <cell r="A252" t="e">
            <v>#REF!</v>
          </cell>
          <cell r="B252" t="e">
            <v>#REF!</v>
          </cell>
        </row>
        <row r="253">
          <cell r="A253" t="e">
            <v>#REF!</v>
          </cell>
          <cell r="B253" t="e">
            <v>#REF!</v>
          </cell>
        </row>
        <row r="254">
          <cell r="A254" t="e">
            <v>#REF!</v>
          </cell>
          <cell r="B254" t="e">
            <v>#REF!</v>
          </cell>
        </row>
        <row r="255">
          <cell r="A255" t="e">
            <v>#REF!</v>
          </cell>
          <cell r="B255" t="e">
            <v>#REF!</v>
          </cell>
        </row>
        <row r="256">
          <cell r="A256" t="e">
            <v>#REF!</v>
          </cell>
          <cell r="B256" t="e">
            <v>#REF!</v>
          </cell>
        </row>
        <row r="257">
          <cell r="A257" t="e">
            <v>#REF!</v>
          </cell>
          <cell r="B257" t="e">
            <v>#REF!</v>
          </cell>
        </row>
        <row r="258">
          <cell r="A258" t="e">
            <v>#REF!</v>
          </cell>
          <cell r="B258" t="e">
            <v>#REF!</v>
          </cell>
        </row>
        <row r="259">
          <cell r="A259" t="e">
            <v>#REF!</v>
          </cell>
          <cell r="B259" t="e">
            <v>#REF!</v>
          </cell>
        </row>
        <row r="260">
          <cell r="A260" t="e">
            <v>#REF!</v>
          </cell>
          <cell r="B260" t="e">
            <v>#REF!</v>
          </cell>
        </row>
        <row r="261">
          <cell r="A261" t="e">
            <v>#REF!</v>
          </cell>
          <cell r="B261" t="e">
            <v>#REF!</v>
          </cell>
        </row>
        <row r="262">
          <cell r="A262" t="e">
            <v>#REF!</v>
          </cell>
          <cell r="B262" t="e">
            <v>#REF!</v>
          </cell>
        </row>
        <row r="263">
          <cell r="A263" t="e">
            <v>#REF!</v>
          </cell>
          <cell r="B263" t="e">
            <v>#REF!</v>
          </cell>
        </row>
        <row r="264">
          <cell r="A264" t="e">
            <v>#REF!</v>
          </cell>
          <cell r="B264" t="e">
            <v>#REF!</v>
          </cell>
        </row>
        <row r="265">
          <cell r="A265" t="e">
            <v>#REF!</v>
          </cell>
          <cell r="B265" t="e">
            <v>#REF!</v>
          </cell>
        </row>
        <row r="266">
          <cell r="A266" t="e">
            <v>#REF!</v>
          </cell>
          <cell r="B266" t="e">
            <v>#REF!</v>
          </cell>
        </row>
        <row r="267">
          <cell r="A267" t="e">
            <v>#REF!</v>
          </cell>
          <cell r="B267" t="e">
            <v>#REF!</v>
          </cell>
        </row>
        <row r="268">
          <cell r="A268" t="e">
            <v>#REF!</v>
          </cell>
          <cell r="B268" t="e">
            <v>#REF!</v>
          </cell>
        </row>
        <row r="269">
          <cell r="A269" t="e">
            <v>#REF!</v>
          </cell>
          <cell r="B269" t="e">
            <v>#REF!</v>
          </cell>
        </row>
        <row r="270">
          <cell r="A270" t="e">
            <v>#REF!</v>
          </cell>
          <cell r="B270" t="e">
            <v>#REF!</v>
          </cell>
        </row>
        <row r="271">
          <cell r="A271" t="e">
            <v>#REF!</v>
          </cell>
          <cell r="B271" t="e">
            <v>#REF!</v>
          </cell>
        </row>
        <row r="272">
          <cell r="A272" t="e">
            <v>#REF!</v>
          </cell>
          <cell r="B272" t="e">
            <v>#REF!</v>
          </cell>
        </row>
        <row r="273">
          <cell r="A273" t="e">
            <v>#REF!</v>
          </cell>
          <cell r="B273" t="e">
            <v>#REF!</v>
          </cell>
        </row>
        <row r="274">
          <cell r="A274" t="e">
            <v>#REF!</v>
          </cell>
          <cell r="B274" t="e">
            <v>#REF!</v>
          </cell>
        </row>
        <row r="275">
          <cell r="A275" t="e">
            <v>#REF!</v>
          </cell>
          <cell r="B275" t="e">
            <v>#REF!</v>
          </cell>
        </row>
        <row r="276">
          <cell r="A276" t="e">
            <v>#REF!</v>
          </cell>
          <cell r="B276" t="e">
            <v>#REF!</v>
          </cell>
        </row>
        <row r="277">
          <cell r="A277" t="e">
            <v>#REF!</v>
          </cell>
          <cell r="B277" t="e">
            <v>#REF!</v>
          </cell>
        </row>
        <row r="278">
          <cell r="A278" t="e">
            <v>#REF!</v>
          </cell>
          <cell r="B278" t="e">
            <v>#REF!</v>
          </cell>
        </row>
        <row r="279">
          <cell r="A279" t="e">
            <v>#REF!</v>
          </cell>
          <cell r="B279" t="e">
            <v>#REF!</v>
          </cell>
        </row>
        <row r="280">
          <cell r="A280" t="e">
            <v>#REF!</v>
          </cell>
          <cell r="B280" t="e">
            <v>#REF!</v>
          </cell>
        </row>
        <row r="281">
          <cell r="A281" t="e">
            <v>#REF!</v>
          </cell>
          <cell r="B281" t="e">
            <v>#REF!</v>
          </cell>
        </row>
        <row r="282">
          <cell r="A282" t="e">
            <v>#REF!</v>
          </cell>
          <cell r="B282" t="e">
            <v>#REF!</v>
          </cell>
        </row>
        <row r="283">
          <cell r="A283" t="e">
            <v>#REF!</v>
          </cell>
          <cell r="B283" t="e">
            <v>#REF!</v>
          </cell>
        </row>
        <row r="284">
          <cell r="A284" t="e">
            <v>#REF!</v>
          </cell>
          <cell r="B284" t="e">
            <v>#REF!</v>
          </cell>
        </row>
        <row r="285">
          <cell r="A285" t="e">
            <v>#REF!</v>
          </cell>
          <cell r="B285" t="e">
            <v>#REF!</v>
          </cell>
        </row>
        <row r="286">
          <cell r="A286" t="e">
            <v>#REF!</v>
          </cell>
          <cell r="B286" t="e">
            <v>#REF!</v>
          </cell>
        </row>
        <row r="287">
          <cell r="A287" t="e">
            <v>#REF!</v>
          </cell>
          <cell r="B287" t="e">
            <v>#REF!</v>
          </cell>
        </row>
        <row r="288">
          <cell r="A288" t="e">
            <v>#REF!</v>
          </cell>
          <cell r="B288" t="e">
            <v>#REF!</v>
          </cell>
        </row>
        <row r="289">
          <cell r="A289" t="e">
            <v>#REF!</v>
          </cell>
          <cell r="B289" t="e">
            <v>#REF!</v>
          </cell>
        </row>
        <row r="290">
          <cell r="A290" t="e">
            <v>#REF!</v>
          </cell>
          <cell r="B290" t="e">
            <v>#REF!</v>
          </cell>
        </row>
        <row r="291">
          <cell r="A291" t="e">
            <v>#REF!</v>
          </cell>
          <cell r="B291" t="e">
            <v>#REF!</v>
          </cell>
        </row>
        <row r="292">
          <cell r="A292" t="e">
            <v>#REF!</v>
          </cell>
          <cell r="B292" t="e">
            <v>#REF!</v>
          </cell>
        </row>
        <row r="293">
          <cell r="A293" t="e">
            <v>#REF!</v>
          </cell>
          <cell r="B293" t="e">
            <v>#REF!</v>
          </cell>
        </row>
        <row r="294">
          <cell r="A294" t="e">
            <v>#REF!</v>
          </cell>
          <cell r="B294" t="e">
            <v>#REF!</v>
          </cell>
        </row>
        <row r="295">
          <cell r="A295" t="e">
            <v>#REF!</v>
          </cell>
          <cell r="B295" t="e">
            <v>#REF!</v>
          </cell>
        </row>
        <row r="296">
          <cell r="A296" t="e">
            <v>#REF!</v>
          </cell>
          <cell r="B296" t="e">
            <v>#REF!</v>
          </cell>
        </row>
        <row r="297">
          <cell r="A297" t="e">
            <v>#REF!</v>
          </cell>
          <cell r="B297" t="e">
            <v>#REF!</v>
          </cell>
        </row>
        <row r="298">
          <cell r="A298" t="e">
            <v>#REF!</v>
          </cell>
          <cell r="B298" t="e">
            <v>#REF!</v>
          </cell>
        </row>
        <row r="299">
          <cell r="A299" t="e">
            <v>#REF!</v>
          </cell>
          <cell r="B299" t="e">
            <v>#REF!</v>
          </cell>
        </row>
        <row r="300">
          <cell r="A300" t="e">
            <v>#REF!</v>
          </cell>
          <cell r="B300" t="e">
            <v>#REF!</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D2729-5B15-4310-BB57-3E5B61A25436}">
  <dimension ref="A1:BF300"/>
  <sheetViews>
    <sheetView view="pageBreakPreview" zoomScale="90" zoomScaleNormal="85" zoomScaleSheetLayoutView="90" workbookViewId="0">
      <pane xSplit="36" ySplit="4" topLeftCell="AV5" activePane="bottomRight" state="frozen"/>
      <selection activeCell="AV37" sqref="AV37:AW38"/>
      <selection pane="topRight" activeCell="AV37" sqref="AV37:AW38"/>
      <selection pane="bottomLeft" activeCell="AV37" sqref="AV37:AW38"/>
      <selection pane="bottomRight" activeCell="AV1" sqref="AV1:BF1"/>
    </sheetView>
  </sheetViews>
  <sheetFormatPr defaultColWidth="9" defaultRowHeight="28.5" customHeight="1" outlineLevelCol="1"/>
  <cols>
    <col min="1" max="1" width="6.58203125" style="25" customWidth="1"/>
    <col min="2" max="2" width="32.5" style="30" customWidth="1"/>
    <col min="3" max="4" width="8.25" style="25" hidden="1" customWidth="1" outlineLevel="1"/>
    <col min="5" max="5" width="6.5" style="25" hidden="1" customWidth="1" outlineLevel="1"/>
    <col min="6" max="24" width="8.25" style="25" hidden="1" customWidth="1" outlineLevel="1"/>
    <col min="25" max="26" width="9.25" style="25" hidden="1" customWidth="1" outlineLevel="1"/>
    <col min="27" max="27" width="8.25" style="50" hidden="1" customWidth="1" outlineLevel="1"/>
    <col min="28" max="31" width="9.25" style="25" hidden="1" customWidth="1" outlineLevel="1"/>
    <col min="32" max="32" width="9.25" style="52" hidden="1" customWidth="1" outlineLevel="1"/>
    <col min="33" max="34" width="9.25" style="25" hidden="1" customWidth="1" outlineLevel="1"/>
    <col min="35" max="36" width="8.25" style="25" hidden="1" customWidth="1" outlineLevel="1"/>
    <col min="37" max="37" width="9" style="17" customWidth="1" collapsed="1"/>
    <col min="38" max="46" width="9" style="17" customWidth="1"/>
    <col min="47" max="47" width="9" style="1" customWidth="1"/>
    <col min="48" max="49" width="8.58203125" style="1" customWidth="1"/>
    <col min="50" max="50" width="7.5" style="1" bestFit="1" customWidth="1"/>
    <col min="51" max="51" width="9" style="1"/>
    <col min="52" max="52" width="7.5" style="1" bestFit="1" customWidth="1"/>
    <col min="53" max="53" width="9" style="1"/>
    <col min="54" max="54" width="9.5" style="1" bestFit="1" customWidth="1"/>
    <col min="55" max="55" width="11.5" style="1" customWidth="1"/>
    <col min="56" max="56" width="7.75" style="1" customWidth="1"/>
    <col min="57" max="57" width="13.83203125" style="1" bestFit="1" customWidth="1"/>
    <col min="58" max="16384" width="9" style="1"/>
  </cols>
  <sheetData>
    <row r="1" spans="1:58" ht="28.5" customHeight="1">
      <c r="A1" s="140"/>
      <c r="B1" s="188"/>
      <c r="C1" s="229" t="s">
        <v>676</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142"/>
      <c r="AB2" s="229" t="s">
        <v>8</v>
      </c>
      <c r="AC2" s="230"/>
      <c r="AD2" s="229" t="s">
        <v>9</v>
      </c>
      <c r="AE2" s="230"/>
      <c r="AF2" s="231" t="s">
        <v>12</v>
      </c>
      <c r="AG2" s="229" t="s">
        <v>10</v>
      </c>
      <c r="AH2" s="230"/>
      <c r="AI2" s="233" t="s">
        <v>11</v>
      </c>
      <c r="AJ2" s="234"/>
      <c r="AK2" s="239" t="s">
        <v>7</v>
      </c>
      <c r="AL2" s="240"/>
      <c r="AM2" s="242" t="s">
        <v>8</v>
      </c>
      <c r="AN2" s="240"/>
      <c r="AO2" s="242" t="s">
        <v>9</v>
      </c>
      <c r="AP2" s="240"/>
      <c r="AQ2" s="243" t="s">
        <v>12</v>
      </c>
      <c r="AR2" s="242" t="s">
        <v>10</v>
      </c>
      <c r="AS2" s="240"/>
      <c r="AT2" s="227" t="s">
        <v>13</v>
      </c>
      <c r="AU2" s="228"/>
      <c r="AV2" s="239" t="s">
        <v>7</v>
      </c>
      <c r="AW2" s="240"/>
      <c r="AX2" s="242" t="s">
        <v>8</v>
      </c>
      <c r="AY2" s="240"/>
      <c r="AZ2" s="242" t="s">
        <v>9</v>
      </c>
      <c r="BA2" s="240"/>
      <c r="BB2" s="243" t="s">
        <v>12</v>
      </c>
      <c r="BC2" s="242" t="s">
        <v>10</v>
      </c>
      <c r="BD2" s="240"/>
      <c r="BE2" s="227" t="s">
        <v>13</v>
      </c>
      <c r="BF2" s="228"/>
    </row>
    <row r="3" spans="1:58" ht="28.5" customHeight="1" thickBot="1">
      <c r="A3" s="143" t="s">
        <v>14</v>
      </c>
      <c r="B3" s="189" t="s">
        <v>15</v>
      </c>
      <c r="C3" s="144" t="s">
        <v>16</v>
      </c>
      <c r="D3" s="144" t="s">
        <v>17</v>
      </c>
      <c r="E3" s="144" t="s">
        <v>713</v>
      </c>
      <c r="F3" s="144" t="s">
        <v>18</v>
      </c>
      <c r="G3" s="144" t="s">
        <v>19</v>
      </c>
      <c r="H3" s="144" t="s">
        <v>18</v>
      </c>
      <c r="I3" s="144" t="s">
        <v>19</v>
      </c>
      <c r="J3" s="144" t="s">
        <v>18</v>
      </c>
      <c r="K3" s="144" t="s">
        <v>19</v>
      </c>
      <c r="L3" s="144" t="s">
        <v>18</v>
      </c>
      <c r="M3" s="144" t="s">
        <v>19</v>
      </c>
      <c r="N3" s="144" t="s">
        <v>16</v>
      </c>
      <c r="O3" s="144" t="s">
        <v>17</v>
      </c>
      <c r="P3" s="144" t="s">
        <v>713</v>
      </c>
      <c r="Q3" s="144" t="s">
        <v>18</v>
      </c>
      <c r="R3" s="144" t="s">
        <v>19</v>
      </c>
      <c r="S3" s="144" t="s">
        <v>18</v>
      </c>
      <c r="T3" s="144" t="s">
        <v>19</v>
      </c>
      <c r="U3" s="144" t="s">
        <v>18</v>
      </c>
      <c r="V3" s="144" t="s">
        <v>19</v>
      </c>
      <c r="W3" s="144" t="s">
        <v>18</v>
      </c>
      <c r="X3" s="144" t="s">
        <v>19</v>
      </c>
      <c r="Y3" s="144" t="s">
        <v>16</v>
      </c>
      <c r="Z3" s="144" t="s">
        <v>17</v>
      </c>
      <c r="AA3" s="145"/>
      <c r="AB3" s="144" t="s">
        <v>18</v>
      </c>
      <c r="AC3" s="144" t="s">
        <v>19</v>
      </c>
      <c r="AD3" s="144" t="s">
        <v>18</v>
      </c>
      <c r="AE3" s="144" t="s">
        <v>19</v>
      </c>
      <c r="AF3" s="232"/>
      <c r="AG3" s="144" t="s">
        <v>18</v>
      </c>
      <c r="AH3" s="144" t="s">
        <v>19</v>
      </c>
      <c r="AI3" s="144" t="s">
        <v>18</v>
      </c>
      <c r="AJ3" s="146" t="s">
        <v>19</v>
      </c>
      <c r="AK3" s="147" t="s">
        <v>16</v>
      </c>
      <c r="AL3" s="148" t="s">
        <v>17</v>
      </c>
      <c r="AM3" s="148" t="s">
        <v>18</v>
      </c>
      <c r="AN3" s="148" t="s">
        <v>19</v>
      </c>
      <c r="AO3" s="148" t="s">
        <v>18</v>
      </c>
      <c r="AP3" s="148" t="s">
        <v>19</v>
      </c>
      <c r="AQ3" s="244"/>
      <c r="AR3" s="148" t="s">
        <v>18</v>
      </c>
      <c r="AS3" s="148" t="s">
        <v>19</v>
      </c>
      <c r="AT3" s="148" t="s">
        <v>18</v>
      </c>
      <c r="AU3" s="149" t="s">
        <v>19</v>
      </c>
      <c r="AV3" s="147" t="s">
        <v>16</v>
      </c>
      <c r="AW3" s="148" t="s">
        <v>17</v>
      </c>
      <c r="AX3" s="148" t="s">
        <v>18</v>
      </c>
      <c r="AY3" s="148" t="s">
        <v>19</v>
      </c>
      <c r="AZ3" s="148" t="s">
        <v>18</v>
      </c>
      <c r="BA3" s="148" t="s">
        <v>19</v>
      </c>
      <c r="BB3" s="244"/>
      <c r="BC3" s="148" t="s">
        <v>18</v>
      </c>
      <c r="BD3" s="148" t="s">
        <v>19</v>
      </c>
      <c r="BE3" s="148" t="s">
        <v>18</v>
      </c>
      <c r="BF3" s="149" t="s">
        <v>19</v>
      </c>
    </row>
    <row r="4" spans="1:58" ht="28.5" customHeight="1" thickBot="1">
      <c r="A4" s="235" t="s">
        <v>20</v>
      </c>
      <c r="B4" s="236"/>
      <c r="C4" s="132">
        <v>35</v>
      </c>
      <c r="D4" s="132">
        <v>16</v>
      </c>
      <c r="E4" s="132" t="s">
        <v>713</v>
      </c>
      <c r="F4" s="132">
        <v>18</v>
      </c>
      <c r="G4" s="132">
        <v>11</v>
      </c>
      <c r="H4" s="132">
        <v>7</v>
      </c>
      <c r="I4" s="132">
        <v>85</v>
      </c>
      <c r="J4" s="132">
        <v>4</v>
      </c>
      <c r="K4" s="132"/>
      <c r="L4" s="132"/>
      <c r="M4" s="132"/>
      <c r="N4" s="132">
        <v>37</v>
      </c>
      <c r="O4" s="132">
        <v>34</v>
      </c>
      <c r="P4" s="132" t="s">
        <v>713</v>
      </c>
      <c r="Q4" s="132">
        <v>11</v>
      </c>
      <c r="R4" s="132">
        <v>78</v>
      </c>
      <c r="S4" s="132">
        <v>14</v>
      </c>
      <c r="T4" s="132">
        <v>6</v>
      </c>
      <c r="U4" s="132">
        <v>1</v>
      </c>
      <c r="V4" s="132"/>
      <c r="W4" s="132"/>
      <c r="X4" s="132"/>
      <c r="Y4" s="132">
        <v>33</v>
      </c>
      <c r="Z4" s="132">
        <v>26</v>
      </c>
      <c r="AA4" s="133" t="s">
        <v>713</v>
      </c>
      <c r="AB4" s="132">
        <v>99</v>
      </c>
      <c r="AC4" s="132">
        <v>113</v>
      </c>
      <c r="AD4" s="132">
        <v>62</v>
      </c>
      <c r="AE4" s="134">
        <v>62</v>
      </c>
      <c r="AF4" s="135"/>
      <c r="AG4" s="134"/>
      <c r="AH4" s="134">
        <v>34</v>
      </c>
      <c r="AI4" s="134"/>
      <c r="AJ4" s="136"/>
      <c r="AK4" s="137">
        <v>24</v>
      </c>
      <c r="AL4" s="138">
        <v>6</v>
      </c>
      <c r="AM4" s="138">
        <v>0</v>
      </c>
      <c r="AN4" s="138">
        <v>65</v>
      </c>
      <c r="AO4" s="138">
        <v>0</v>
      </c>
      <c r="AP4" s="138">
        <v>26</v>
      </c>
      <c r="AQ4" s="138">
        <v>0</v>
      </c>
      <c r="AR4" s="138">
        <v>0</v>
      </c>
      <c r="AS4" s="138">
        <v>20</v>
      </c>
      <c r="AT4" s="138">
        <v>0</v>
      </c>
      <c r="AU4" s="139">
        <v>13</v>
      </c>
      <c r="AV4" s="137">
        <f>COUNTIF(AV5:AV188,"○")</f>
        <v>0</v>
      </c>
      <c r="AW4" s="138">
        <f>COUNTIF(AW5:AW188,"○")</f>
        <v>0</v>
      </c>
      <c r="AX4" s="138">
        <f t="shared" ref="AX4:BF4" si="0">COUNTIF(AX5:AX188,"○")</f>
        <v>0</v>
      </c>
      <c r="AY4" s="138">
        <f t="shared" si="0"/>
        <v>0</v>
      </c>
      <c r="AZ4" s="138">
        <f t="shared" si="0"/>
        <v>0</v>
      </c>
      <c r="BA4" s="138">
        <f t="shared" si="0"/>
        <v>0</v>
      </c>
      <c r="BB4" s="138">
        <f t="shared" si="0"/>
        <v>0</v>
      </c>
      <c r="BC4" s="138">
        <f t="shared" si="0"/>
        <v>0</v>
      </c>
      <c r="BD4" s="138">
        <f t="shared" si="0"/>
        <v>0</v>
      </c>
      <c r="BE4" s="138">
        <f t="shared" si="0"/>
        <v>0</v>
      </c>
      <c r="BF4" s="139">
        <f t="shared" si="0"/>
        <v>0</v>
      </c>
    </row>
    <row r="5" spans="1:58" ht="28.5" customHeight="1">
      <c r="A5" s="123">
        <v>1001</v>
      </c>
      <c r="B5" s="190" t="s">
        <v>714</v>
      </c>
      <c r="C5" s="125" t="s">
        <v>25</v>
      </c>
      <c r="D5" s="78" t="s">
        <v>25</v>
      </c>
      <c r="E5" s="78"/>
      <c r="F5" s="78"/>
      <c r="G5" s="78"/>
      <c r="H5" s="78"/>
      <c r="I5" s="78"/>
      <c r="J5" s="78"/>
      <c r="K5" s="78"/>
      <c r="L5" s="78"/>
      <c r="M5" s="78"/>
      <c r="N5" s="78" t="s">
        <v>24</v>
      </c>
      <c r="O5" s="78" t="s">
        <v>24</v>
      </c>
      <c r="P5" s="78"/>
      <c r="Q5" s="78"/>
      <c r="R5" s="78"/>
      <c r="S5" s="78"/>
      <c r="T5" s="78"/>
      <c r="U5" s="78"/>
      <c r="V5" s="78"/>
      <c r="W5" s="78"/>
      <c r="X5" s="78"/>
      <c r="Y5" s="78" t="s">
        <v>26</v>
      </c>
      <c r="Z5" s="78" t="s">
        <v>26</v>
      </c>
      <c r="AA5" s="84" t="s">
        <v>26</v>
      </c>
      <c r="AB5" s="78" t="s">
        <v>26</v>
      </c>
      <c r="AC5" s="78" t="s">
        <v>26</v>
      </c>
      <c r="AD5" s="78" t="s">
        <v>26</v>
      </c>
      <c r="AE5" s="77" t="s">
        <v>26</v>
      </c>
      <c r="AF5" s="126"/>
      <c r="AG5" s="77" t="s">
        <v>26</v>
      </c>
      <c r="AH5" s="77" t="s">
        <v>26</v>
      </c>
      <c r="AI5" s="77" t="s">
        <v>26</v>
      </c>
      <c r="AJ5" s="127" t="s">
        <v>26</v>
      </c>
      <c r="AK5" s="128" t="s">
        <v>26</v>
      </c>
      <c r="AL5" s="74" t="s">
        <v>26</v>
      </c>
      <c r="AM5" s="74" t="s">
        <v>26</v>
      </c>
      <c r="AN5" s="74" t="s">
        <v>26</v>
      </c>
      <c r="AO5" s="74" t="s">
        <v>26</v>
      </c>
      <c r="AP5" s="74" t="s">
        <v>26</v>
      </c>
      <c r="AQ5" s="74" t="s">
        <v>26</v>
      </c>
      <c r="AR5" s="74"/>
      <c r="AS5" s="74" t="s">
        <v>26</v>
      </c>
      <c r="AT5" s="74"/>
      <c r="AU5" s="129" t="s">
        <v>26</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24</v>
      </c>
      <c r="BD5" s="313" t="str">
        <f>SUBSTITUTE(SUBSTITUTE(IFERROR(VLOOKUP($A5,単組回答!$E:$R,14,FALSE),""),"① 行った","○"),"② 行っていない","×")</f>
        <v/>
      </c>
      <c r="BE5" s="74" t="s">
        <v>24</v>
      </c>
      <c r="BF5" s="316" t="str">
        <f>SUBSTITUTE(SUBSTITUTE(IFERROR(VLOOKUP($A5,単組回答!$E:$T,16,FALSE),""),"① 行った","○"),"② 行っていない","×")</f>
        <v/>
      </c>
    </row>
    <row r="6" spans="1:58" ht="28.5" customHeight="1">
      <c r="A6" s="20">
        <v>1002</v>
      </c>
      <c r="B6" s="65" t="s">
        <v>715</v>
      </c>
      <c r="C6" s="45" t="s">
        <v>25</v>
      </c>
      <c r="D6" s="18" t="s">
        <v>25</v>
      </c>
      <c r="E6" s="18"/>
      <c r="F6" s="18"/>
      <c r="G6" s="18" t="s">
        <v>22</v>
      </c>
      <c r="H6" s="18"/>
      <c r="I6" s="18" t="s">
        <v>22</v>
      </c>
      <c r="J6" s="18"/>
      <c r="K6" s="18"/>
      <c r="L6" s="18"/>
      <c r="M6" s="18"/>
      <c r="N6" s="18" t="s">
        <v>24</v>
      </c>
      <c r="O6" s="18" t="s">
        <v>24</v>
      </c>
      <c r="P6" s="18"/>
      <c r="Q6" s="18"/>
      <c r="R6" s="18" t="s">
        <v>23</v>
      </c>
      <c r="S6" s="18"/>
      <c r="T6" s="18" t="s">
        <v>23</v>
      </c>
      <c r="U6" s="18"/>
      <c r="V6" s="18"/>
      <c r="W6" s="18"/>
      <c r="X6" s="18"/>
      <c r="Y6" s="18" t="s">
        <v>26</v>
      </c>
      <c r="Z6" s="18" t="s">
        <v>26</v>
      </c>
      <c r="AA6" s="48" t="s">
        <v>26</v>
      </c>
      <c r="AB6" s="18" t="s">
        <v>26</v>
      </c>
      <c r="AC6" s="18" t="s">
        <v>26</v>
      </c>
      <c r="AD6" s="18" t="s">
        <v>22</v>
      </c>
      <c r="AE6" s="19" t="s">
        <v>26</v>
      </c>
      <c r="AF6" s="49"/>
      <c r="AG6" s="19" t="s">
        <v>26</v>
      </c>
      <c r="AH6" s="19" t="s">
        <v>26</v>
      </c>
      <c r="AI6" s="19" t="s">
        <v>26</v>
      </c>
      <c r="AJ6" s="75" t="s">
        <v>26</v>
      </c>
      <c r="AK6" s="102" t="s">
        <v>26</v>
      </c>
      <c r="AL6" s="83" t="s">
        <v>26</v>
      </c>
      <c r="AM6" s="83" t="s">
        <v>26</v>
      </c>
      <c r="AN6" s="83" t="s">
        <v>26</v>
      </c>
      <c r="AO6" s="83" t="s">
        <v>26</v>
      </c>
      <c r="AP6" s="83" t="s">
        <v>26</v>
      </c>
      <c r="AQ6" s="83" t="s">
        <v>26</v>
      </c>
      <c r="AR6" s="83"/>
      <c r="AS6" s="83" t="s">
        <v>26</v>
      </c>
      <c r="AT6" s="83"/>
      <c r="AU6" s="103" t="s">
        <v>26</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24</v>
      </c>
      <c r="BD6" s="313" t="str">
        <f>SUBSTITUTE(SUBSTITUTE(IFERROR(VLOOKUP($A6,単組回答!$E:$R,14,FALSE),""),"① 行った","○"),"② 行っていない","×")</f>
        <v/>
      </c>
      <c r="BE6" s="83" t="s">
        <v>24</v>
      </c>
      <c r="BF6" s="316" t="str">
        <f>SUBSTITUTE(SUBSTITUTE(IFERROR(VLOOKUP($A6,単組回答!$E:$T,16,FALSE),""),"① 行った","○"),"② 行っていない","×")</f>
        <v/>
      </c>
    </row>
    <row r="7" spans="1:58" ht="28.5" customHeight="1">
      <c r="A7" s="20">
        <v>1003</v>
      </c>
      <c r="B7" s="65" t="s">
        <v>716</v>
      </c>
      <c r="C7" s="45" t="s">
        <v>22</v>
      </c>
      <c r="D7" s="45" t="s">
        <v>22</v>
      </c>
      <c r="E7" s="18">
        <v>2</v>
      </c>
      <c r="F7" s="45" t="s">
        <v>22</v>
      </c>
      <c r="G7" s="18" t="s">
        <v>22</v>
      </c>
      <c r="H7" s="45" t="s">
        <v>22</v>
      </c>
      <c r="I7" s="18" t="s">
        <v>22</v>
      </c>
      <c r="J7" s="45" t="s">
        <v>22</v>
      </c>
      <c r="K7" s="18"/>
      <c r="L7" s="18"/>
      <c r="M7" s="18"/>
      <c r="N7" s="18" t="s">
        <v>22</v>
      </c>
      <c r="O7" s="18" t="s">
        <v>22</v>
      </c>
      <c r="P7" s="18">
        <v>2</v>
      </c>
      <c r="Q7" s="18" t="s">
        <v>23</v>
      </c>
      <c r="R7" s="18" t="s">
        <v>23</v>
      </c>
      <c r="S7" s="18" t="s">
        <v>22</v>
      </c>
      <c r="T7" s="18" t="s">
        <v>23</v>
      </c>
      <c r="U7" s="18"/>
      <c r="V7" s="18"/>
      <c r="W7" s="18"/>
      <c r="X7" s="18"/>
      <c r="Y7" s="18" t="s">
        <v>22</v>
      </c>
      <c r="Z7" s="18" t="s">
        <v>22</v>
      </c>
      <c r="AA7" s="48" t="s">
        <v>22</v>
      </c>
      <c r="AB7" s="18" t="s">
        <v>22</v>
      </c>
      <c r="AC7" s="18" t="s">
        <v>22</v>
      </c>
      <c r="AD7" s="18" t="s">
        <v>22</v>
      </c>
      <c r="AE7" s="19" t="s">
        <v>22</v>
      </c>
      <c r="AF7" s="49"/>
      <c r="AG7" s="19" t="s">
        <v>26</v>
      </c>
      <c r="AH7" s="19" t="s">
        <v>22</v>
      </c>
      <c r="AI7" s="19" t="s">
        <v>26</v>
      </c>
      <c r="AJ7" s="75"/>
      <c r="AK7" s="102" t="s">
        <v>22</v>
      </c>
      <c r="AL7" s="83" t="s">
        <v>22</v>
      </c>
      <c r="AM7" s="83" t="s">
        <v>25</v>
      </c>
      <c r="AN7" s="83" t="s">
        <v>22</v>
      </c>
      <c r="AO7" s="83" t="s">
        <v>25</v>
      </c>
      <c r="AP7" s="83" t="s">
        <v>22</v>
      </c>
      <c r="AQ7" s="83">
        <v>0</v>
      </c>
      <c r="AR7" s="83"/>
      <c r="AS7" s="83" t="s">
        <v>22</v>
      </c>
      <c r="AT7" s="83"/>
      <c r="AU7" s="103"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24</v>
      </c>
      <c r="BD7" s="313" t="str">
        <f>SUBSTITUTE(SUBSTITUTE(IFERROR(VLOOKUP($A7,単組回答!$E:$R,14,FALSE),""),"① 行った","○"),"② 行っていない","×")</f>
        <v/>
      </c>
      <c r="BE7" s="83" t="s">
        <v>24</v>
      </c>
      <c r="BF7" s="316" t="str">
        <f>SUBSTITUTE(SUBSTITUTE(IFERROR(VLOOKUP($A7,単組回答!$E:$T,16,FALSE),""),"① 行った","○"),"② 行っていない","×")</f>
        <v/>
      </c>
    </row>
    <row r="8" spans="1:58" ht="28.5" customHeight="1">
      <c r="A8" s="20">
        <v>1004</v>
      </c>
      <c r="B8" s="65" t="s">
        <v>717</v>
      </c>
      <c r="C8" s="45" t="s">
        <v>22</v>
      </c>
      <c r="D8" s="18" t="s">
        <v>22</v>
      </c>
      <c r="E8" s="18">
        <v>2</v>
      </c>
      <c r="F8" s="18" t="s">
        <v>22</v>
      </c>
      <c r="G8" s="18"/>
      <c r="H8" s="18" t="s">
        <v>22</v>
      </c>
      <c r="I8" s="18"/>
      <c r="J8" s="18"/>
      <c r="K8" s="18"/>
      <c r="L8" s="18"/>
      <c r="M8" s="18"/>
      <c r="N8" s="18" t="s">
        <v>22</v>
      </c>
      <c r="O8" s="18" t="s">
        <v>22</v>
      </c>
      <c r="P8" s="18">
        <v>2</v>
      </c>
      <c r="Q8" s="18" t="s">
        <v>22</v>
      </c>
      <c r="R8" s="18"/>
      <c r="S8" s="18" t="s">
        <v>22</v>
      </c>
      <c r="T8" s="18"/>
      <c r="U8" s="18"/>
      <c r="V8" s="18"/>
      <c r="W8" s="18"/>
      <c r="X8" s="18"/>
      <c r="Y8" s="18" t="s">
        <v>22</v>
      </c>
      <c r="Z8" s="18" t="s">
        <v>22</v>
      </c>
      <c r="AA8" s="48" t="s">
        <v>22</v>
      </c>
      <c r="AB8" s="18" t="s">
        <v>22</v>
      </c>
      <c r="AC8" s="18" t="s">
        <v>22</v>
      </c>
      <c r="AD8" s="18" t="s">
        <v>22</v>
      </c>
      <c r="AE8" s="19" t="s">
        <v>22</v>
      </c>
      <c r="AF8" s="49"/>
      <c r="AG8" s="19" t="s">
        <v>26</v>
      </c>
      <c r="AH8" s="19" t="s">
        <v>22</v>
      </c>
      <c r="AI8" s="19" t="s">
        <v>26</v>
      </c>
      <c r="AJ8" s="75"/>
      <c r="AK8" s="102" t="s">
        <v>22</v>
      </c>
      <c r="AL8" s="83" t="s">
        <v>25</v>
      </c>
      <c r="AM8" s="83" t="s">
        <v>25</v>
      </c>
      <c r="AN8" s="83" t="s">
        <v>22</v>
      </c>
      <c r="AO8" s="83" t="s">
        <v>25</v>
      </c>
      <c r="AP8" s="83" t="s">
        <v>22</v>
      </c>
      <c r="AQ8" s="83">
        <v>0</v>
      </c>
      <c r="AR8" s="83"/>
      <c r="AS8" s="83" t="s">
        <v>25</v>
      </c>
      <c r="AT8" s="83"/>
      <c r="AU8" s="103"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24</v>
      </c>
      <c r="BD8" s="313" t="str">
        <f>SUBSTITUTE(SUBSTITUTE(IFERROR(VLOOKUP($A8,単組回答!$E:$R,14,FALSE),""),"① 行った","○"),"② 行っていない","×")</f>
        <v/>
      </c>
      <c r="BE8" s="83" t="s">
        <v>24</v>
      </c>
      <c r="BF8" s="316" t="str">
        <f>SUBSTITUTE(SUBSTITUTE(IFERROR(VLOOKUP($A8,単組回答!$E:$T,16,FALSE),""),"① 行った","○"),"② 行っていない","×")</f>
        <v/>
      </c>
    </row>
    <row r="9" spans="1:58" ht="28.5" customHeight="1">
      <c r="A9" s="20">
        <v>1005</v>
      </c>
      <c r="B9" s="65" t="s">
        <v>718</v>
      </c>
      <c r="C9" s="45" t="s">
        <v>22</v>
      </c>
      <c r="D9" s="18" t="s">
        <v>25</v>
      </c>
      <c r="E9" s="18">
        <v>1</v>
      </c>
      <c r="F9" s="45" t="s">
        <v>22</v>
      </c>
      <c r="G9" s="18" t="s">
        <v>22</v>
      </c>
      <c r="H9" s="45" t="s">
        <v>22</v>
      </c>
      <c r="I9" s="18"/>
      <c r="J9" s="18"/>
      <c r="K9" s="18"/>
      <c r="L9" s="18"/>
      <c r="M9" s="18"/>
      <c r="N9" s="18" t="s">
        <v>22</v>
      </c>
      <c r="O9" s="18" t="s">
        <v>24</v>
      </c>
      <c r="P9" s="18">
        <v>1</v>
      </c>
      <c r="Q9" s="18" t="s">
        <v>22</v>
      </c>
      <c r="R9" s="18" t="s">
        <v>23</v>
      </c>
      <c r="S9" s="18" t="s">
        <v>22</v>
      </c>
      <c r="T9" s="18" t="s">
        <v>23</v>
      </c>
      <c r="U9" s="18"/>
      <c r="V9" s="18"/>
      <c r="W9" s="18"/>
      <c r="X9" s="18"/>
      <c r="Y9" s="18" t="s">
        <v>22</v>
      </c>
      <c r="Z9" s="18" t="s">
        <v>25</v>
      </c>
      <c r="AA9" s="48" t="s">
        <v>25</v>
      </c>
      <c r="AB9" s="18" t="s">
        <v>22</v>
      </c>
      <c r="AC9" s="18" t="s">
        <v>22</v>
      </c>
      <c r="AD9" s="18" t="s">
        <v>26</v>
      </c>
      <c r="AE9" s="19" t="s">
        <v>22</v>
      </c>
      <c r="AF9" s="49"/>
      <c r="AG9" s="19" t="s">
        <v>26</v>
      </c>
      <c r="AH9" s="19" t="s">
        <v>25</v>
      </c>
      <c r="AI9" s="19" t="s">
        <v>26</v>
      </c>
      <c r="AJ9" s="75"/>
      <c r="AK9" s="102" t="s">
        <v>22</v>
      </c>
      <c r="AL9" s="83" t="s">
        <v>25</v>
      </c>
      <c r="AM9" s="83" t="s">
        <v>25</v>
      </c>
      <c r="AN9" s="83" t="s">
        <v>22</v>
      </c>
      <c r="AO9" s="83" t="s">
        <v>25</v>
      </c>
      <c r="AP9" s="83" t="s">
        <v>25</v>
      </c>
      <c r="AQ9" s="83">
        <v>0</v>
      </c>
      <c r="AR9" s="83"/>
      <c r="AS9" s="83" t="s">
        <v>25</v>
      </c>
      <c r="AT9" s="83"/>
      <c r="AU9" s="103"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24</v>
      </c>
      <c r="BD9" s="313" t="str">
        <f>SUBSTITUTE(SUBSTITUTE(IFERROR(VLOOKUP($A9,単組回答!$E:$R,14,FALSE),""),"① 行った","○"),"② 行っていない","×")</f>
        <v/>
      </c>
      <c r="BE9" s="83" t="s">
        <v>24</v>
      </c>
      <c r="BF9" s="316" t="str">
        <f>SUBSTITUTE(SUBSTITUTE(IFERROR(VLOOKUP($A9,単組回答!$E:$T,16,FALSE),""),"① 行った","○"),"② 行っていない","×")</f>
        <v/>
      </c>
    </row>
    <row r="10" spans="1:58" ht="28.5" customHeight="1">
      <c r="A10" s="20">
        <v>1006</v>
      </c>
      <c r="B10" s="65" t="s">
        <v>719</v>
      </c>
      <c r="C10" s="45" t="s">
        <v>25</v>
      </c>
      <c r="D10" s="18" t="s">
        <v>25</v>
      </c>
      <c r="E10" s="18"/>
      <c r="F10" s="18"/>
      <c r="G10" s="18"/>
      <c r="H10" s="18"/>
      <c r="I10" s="18"/>
      <c r="J10" s="18"/>
      <c r="K10" s="18"/>
      <c r="L10" s="18"/>
      <c r="M10" s="18"/>
      <c r="N10" s="18" t="s">
        <v>24</v>
      </c>
      <c r="O10" s="18" t="s">
        <v>24</v>
      </c>
      <c r="P10" s="18"/>
      <c r="Q10" s="18"/>
      <c r="R10" s="18" t="s">
        <v>23</v>
      </c>
      <c r="S10" s="18"/>
      <c r="T10" s="18" t="s">
        <v>23</v>
      </c>
      <c r="U10" s="18"/>
      <c r="V10" s="18"/>
      <c r="W10" s="18"/>
      <c r="X10" s="18"/>
      <c r="Y10" s="18" t="s">
        <v>25</v>
      </c>
      <c r="Z10" s="18" t="s">
        <v>25</v>
      </c>
      <c r="AA10" s="48" t="s">
        <v>25</v>
      </c>
      <c r="AB10" s="18" t="s">
        <v>26</v>
      </c>
      <c r="AC10" s="18" t="s">
        <v>22</v>
      </c>
      <c r="AD10" s="18" t="s">
        <v>26</v>
      </c>
      <c r="AE10" s="19" t="s">
        <v>25</v>
      </c>
      <c r="AF10" s="49"/>
      <c r="AG10" s="19" t="s">
        <v>26</v>
      </c>
      <c r="AH10" s="19" t="s">
        <v>22</v>
      </c>
      <c r="AI10" s="19" t="s">
        <v>26</v>
      </c>
      <c r="AJ10" s="75"/>
      <c r="AK10" s="102" t="s">
        <v>25</v>
      </c>
      <c r="AL10" s="83" t="s">
        <v>25</v>
      </c>
      <c r="AM10" s="83" t="s">
        <v>25</v>
      </c>
      <c r="AN10" s="83" t="s">
        <v>22</v>
      </c>
      <c r="AO10" s="83" t="s">
        <v>25</v>
      </c>
      <c r="AP10" s="83" t="s">
        <v>25</v>
      </c>
      <c r="AQ10" s="83">
        <v>0</v>
      </c>
      <c r="AR10" s="83"/>
      <c r="AS10" s="83" t="s">
        <v>25</v>
      </c>
      <c r="AT10" s="83"/>
      <c r="AU10" s="103"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24</v>
      </c>
      <c r="BD10" s="313" t="str">
        <f>SUBSTITUTE(SUBSTITUTE(IFERROR(VLOOKUP($A10,単組回答!$E:$R,14,FALSE),""),"① 行った","○"),"② 行っていない","×")</f>
        <v/>
      </c>
      <c r="BE10" s="83" t="s">
        <v>24</v>
      </c>
      <c r="BF10" s="316" t="str">
        <f>SUBSTITUTE(SUBSTITUTE(IFERROR(VLOOKUP($A10,単組回答!$E:$T,16,FALSE),""),"① 行った","○"),"② 行っていない","×")</f>
        <v/>
      </c>
    </row>
    <row r="11" spans="1:58" ht="28.5" customHeight="1">
      <c r="A11" s="20">
        <v>1007</v>
      </c>
      <c r="B11" s="65" t="s">
        <v>720</v>
      </c>
      <c r="C11" s="45" t="s">
        <v>22</v>
      </c>
      <c r="D11" s="18" t="s">
        <v>721</v>
      </c>
      <c r="E11" s="18">
        <v>1</v>
      </c>
      <c r="F11" s="18"/>
      <c r="G11" s="18" t="s">
        <v>22</v>
      </c>
      <c r="H11" s="18"/>
      <c r="I11" s="18" t="s">
        <v>22</v>
      </c>
      <c r="J11" s="45" t="s">
        <v>22</v>
      </c>
      <c r="K11" s="18"/>
      <c r="L11" s="18"/>
      <c r="M11" s="18"/>
      <c r="N11" s="18" t="s">
        <v>22</v>
      </c>
      <c r="O11" s="18" t="s">
        <v>24</v>
      </c>
      <c r="P11" s="18">
        <v>1</v>
      </c>
      <c r="Q11" s="18"/>
      <c r="R11" s="18" t="s">
        <v>23</v>
      </c>
      <c r="S11" s="18"/>
      <c r="T11" s="18" t="s">
        <v>23</v>
      </c>
      <c r="U11" s="18"/>
      <c r="V11" s="18"/>
      <c r="W11" s="18"/>
      <c r="X11" s="18"/>
      <c r="Y11" s="18" t="s">
        <v>25</v>
      </c>
      <c r="Z11" s="18" t="s">
        <v>25</v>
      </c>
      <c r="AA11" s="48" t="s">
        <v>25</v>
      </c>
      <c r="AB11" s="18" t="s">
        <v>26</v>
      </c>
      <c r="AC11" s="18" t="s">
        <v>22</v>
      </c>
      <c r="AD11" s="18" t="s">
        <v>26</v>
      </c>
      <c r="AE11" s="19" t="s">
        <v>22</v>
      </c>
      <c r="AF11" s="49"/>
      <c r="AG11" s="19" t="s">
        <v>26</v>
      </c>
      <c r="AH11" s="19" t="s">
        <v>22</v>
      </c>
      <c r="AI11" s="19" t="s">
        <v>26</v>
      </c>
      <c r="AJ11" s="75"/>
      <c r="AK11" s="102" t="s">
        <v>22</v>
      </c>
      <c r="AL11" s="83" t="s">
        <v>25</v>
      </c>
      <c r="AM11" s="83" t="s">
        <v>25</v>
      </c>
      <c r="AN11" s="83" t="s">
        <v>22</v>
      </c>
      <c r="AO11" s="83" t="s">
        <v>25</v>
      </c>
      <c r="AP11" s="83" t="s">
        <v>22</v>
      </c>
      <c r="AQ11" s="83">
        <v>0</v>
      </c>
      <c r="AR11" s="83"/>
      <c r="AS11" s="83" t="s">
        <v>22</v>
      </c>
      <c r="AT11" s="83"/>
      <c r="AU11" s="103"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24</v>
      </c>
      <c r="BD11" s="313" t="str">
        <f>SUBSTITUTE(SUBSTITUTE(IFERROR(VLOOKUP($A11,単組回答!$E:$R,14,FALSE),""),"① 行った","○"),"② 行っていない","×")</f>
        <v/>
      </c>
      <c r="BE11" s="83" t="s">
        <v>24</v>
      </c>
      <c r="BF11" s="316" t="str">
        <f>SUBSTITUTE(SUBSTITUTE(IFERROR(VLOOKUP($A11,単組回答!$E:$T,16,FALSE),""),"① 行った","○"),"② 行っていない","×")</f>
        <v/>
      </c>
    </row>
    <row r="12" spans="1:58" ht="28.5" customHeight="1">
      <c r="A12" s="20">
        <v>1008</v>
      </c>
      <c r="B12" s="65" t="s">
        <v>722</v>
      </c>
      <c r="C12" s="45" t="s">
        <v>25</v>
      </c>
      <c r="D12" s="18" t="s">
        <v>25</v>
      </c>
      <c r="E12" s="18"/>
      <c r="F12" s="45" t="s">
        <v>22</v>
      </c>
      <c r="G12" s="18" t="s">
        <v>22</v>
      </c>
      <c r="H12" s="45" t="s">
        <v>22</v>
      </c>
      <c r="I12" s="18" t="s">
        <v>22</v>
      </c>
      <c r="J12" s="45" t="s">
        <v>22</v>
      </c>
      <c r="K12" s="18"/>
      <c r="L12" s="18"/>
      <c r="M12" s="18"/>
      <c r="N12" s="18" t="s">
        <v>24</v>
      </c>
      <c r="O12" s="18" t="s">
        <v>22</v>
      </c>
      <c r="P12" s="18">
        <v>1</v>
      </c>
      <c r="Q12" s="18" t="s">
        <v>22</v>
      </c>
      <c r="R12" s="18" t="s">
        <v>23</v>
      </c>
      <c r="S12" s="18" t="s">
        <v>22</v>
      </c>
      <c r="T12" s="18" t="s">
        <v>23</v>
      </c>
      <c r="U12" s="18"/>
      <c r="V12" s="18"/>
      <c r="W12" s="18"/>
      <c r="X12" s="18"/>
      <c r="Y12" s="18" t="s">
        <v>25</v>
      </c>
      <c r="Z12" s="18" t="s">
        <v>22</v>
      </c>
      <c r="AA12" s="48" t="s">
        <v>22</v>
      </c>
      <c r="AB12" s="18" t="s">
        <v>22</v>
      </c>
      <c r="AC12" s="18" t="s">
        <v>22</v>
      </c>
      <c r="AD12" s="18" t="s">
        <v>22</v>
      </c>
      <c r="AE12" s="19" t="s">
        <v>22</v>
      </c>
      <c r="AF12" s="49"/>
      <c r="AG12" s="19" t="s">
        <v>26</v>
      </c>
      <c r="AH12" s="19" t="s">
        <v>22</v>
      </c>
      <c r="AI12" s="19" t="s">
        <v>26</v>
      </c>
      <c r="AJ12" s="75"/>
      <c r="AK12" s="102" t="s">
        <v>22</v>
      </c>
      <c r="AL12" s="83" t="s">
        <v>25</v>
      </c>
      <c r="AM12" s="83" t="s">
        <v>25</v>
      </c>
      <c r="AN12" s="83" t="s">
        <v>22</v>
      </c>
      <c r="AO12" s="83" t="s">
        <v>25</v>
      </c>
      <c r="AP12" s="83" t="s">
        <v>22</v>
      </c>
      <c r="AQ12" s="83">
        <v>0</v>
      </c>
      <c r="AR12" s="83"/>
      <c r="AS12" s="83" t="s">
        <v>22</v>
      </c>
      <c r="AT12" s="83"/>
      <c r="AU12" s="103"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24</v>
      </c>
      <c r="BD12" s="313" t="str">
        <f>SUBSTITUTE(SUBSTITUTE(IFERROR(VLOOKUP($A12,単組回答!$E:$R,14,FALSE),""),"① 行った","○"),"② 行っていない","×")</f>
        <v/>
      </c>
      <c r="BE12" s="83" t="s">
        <v>24</v>
      </c>
      <c r="BF12" s="316" t="str">
        <f>SUBSTITUTE(SUBSTITUTE(IFERROR(VLOOKUP($A12,単組回答!$E:$T,16,FALSE),""),"① 行った","○"),"② 行っていない","×")</f>
        <v/>
      </c>
    </row>
    <row r="13" spans="1:58" ht="28.5" customHeight="1">
      <c r="A13" s="20">
        <v>1009</v>
      </c>
      <c r="B13" s="65" t="s">
        <v>723</v>
      </c>
      <c r="C13" s="45" t="s">
        <v>25</v>
      </c>
      <c r="D13" s="18" t="s">
        <v>25</v>
      </c>
      <c r="E13" s="18"/>
      <c r="F13" s="45" t="s">
        <v>22</v>
      </c>
      <c r="G13" s="18"/>
      <c r="H13" s="45" t="s">
        <v>22</v>
      </c>
      <c r="I13" s="18"/>
      <c r="J13" s="18"/>
      <c r="K13" s="18"/>
      <c r="L13" s="18"/>
      <c r="M13" s="18"/>
      <c r="N13" s="18" t="s">
        <v>24</v>
      </c>
      <c r="O13" s="18" t="s">
        <v>24</v>
      </c>
      <c r="P13" s="18"/>
      <c r="Q13" s="18" t="s">
        <v>22</v>
      </c>
      <c r="R13" s="18"/>
      <c r="S13" s="18" t="s">
        <v>22</v>
      </c>
      <c r="T13" s="18"/>
      <c r="U13" s="18"/>
      <c r="V13" s="18"/>
      <c r="W13" s="18"/>
      <c r="X13" s="18"/>
      <c r="Y13" s="18" t="s">
        <v>25</v>
      </c>
      <c r="Z13" s="18" t="s">
        <v>25</v>
      </c>
      <c r="AA13" s="48" t="s">
        <v>25</v>
      </c>
      <c r="AB13" s="18" t="s">
        <v>22</v>
      </c>
      <c r="AC13" s="18" t="s">
        <v>22</v>
      </c>
      <c r="AD13" s="18" t="s">
        <v>26</v>
      </c>
      <c r="AE13" s="19" t="s">
        <v>25</v>
      </c>
      <c r="AF13" s="49"/>
      <c r="AG13" s="19" t="s">
        <v>26</v>
      </c>
      <c r="AH13" s="19" t="s">
        <v>26</v>
      </c>
      <c r="AI13" s="19" t="s">
        <v>26</v>
      </c>
      <c r="AJ13" s="75"/>
      <c r="AK13" s="102" t="s">
        <v>25</v>
      </c>
      <c r="AL13" s="83" t="s">
        <v>25</v>
      </c>
      <c r="AM13" s="83" t="s">
        <v>25</v>
      </c>
      <c r="AN13" s="83" t="s">
        <v>25</v>
      </c>
      <c r="AO13" s="83" t="s">
        <v>25</v>
      </c>
      <c r="AP13" s="83" t="s">
        <v>25</v>
      </c>
      <c r="AQ13" s="83">
        <v>0</v>
      </c>
      <c r="AR13" s="83"/>
      <c r="AS13" s="83" t="s">
        <v>25</v>
      </c>
      <c r="AT13" s="83"/>
      <c r="AU13" s="103"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24</v>
      </c>
      <c r="BD13" s="313" t="str">
        <f>SUBSTITUTE(SUBSTITUTE(IFERROR(VLOOKUP($A13,単組回答!$E:$R,14,FALSE),""),"① 行った","○"),"② 行っていない","×")</f>
        <v/>
      </c>
      <c r="BE13" s="83" t="s">
        <v>24</v>
      </c>
      <c r="BF13" s="316" t="str">
        <f>SUBSTITUTE(SUBSTITUTE(IFERROR(VLOOKUP($A13,単組回答!$E:$T,16,FALSE),""),"① 行った","○"),"② 行っていない","×")</f>
        <v/>
      </c>
    </row>
    <row r="14" spans="1:58" ht="28.5" customHeight="1">
      <c r="A14" s="20">
        <v>1010</v>
      </c>
      <c r="B14" s="65" t="s">
        <v>724</v>
      </c>
      <c r="C14" s="45" t="s">
        <v>25</v>
      </c>
      <c r="D14" s="18" t="s">
        <v>25</v>
      </c>
      <c r="E14" s="18"/>
      <c r="F14" s="18"/>
      <c r="G14" s="18" t="s">
        <v>22</v>
      </c>
      <c r="H14" s="18"/>
      <c r="I14" s="18" t="s">
        <v>22</v>
      </c>
      <c r="J14" s="18"/>
      <c r="K14" s="18"/>
      <c r="L14" s="18"/>
      <c r="M14" s="18"/>
      <c r="N14" s="18" t="s">
        <v>24</v>
      </c>
      <c r="O14" s="18" t="s">
        <v>24</v>
      </c>
      <c r="P14" s="18"/>
      <c r="Q14" s="18" t="s">
        <v>22</v>
      </c>
      <c r="R14" s="18" t="s">
        <v>22</v>
      </c>
      <c r="S14" s="18" t="s">
        <v>22</v>
      </c>
      <c r="T14" s="18" t="s">
        <v>22</v>
      </c>
      <c r="U14" s="18"/>
      <c r="V14" s="18"/>
      <c r="W14" s="18"/>
      <c r="X14" s="18"/>
      <c r="Y14" s="18" t="s">
        <v>25</v>
      </c>
      <c r="Z14" s="18" t="s">
        <v>25</v>
      </c>
      <c r="AA14" s="48" t="s">
        <v>25</v>
      </c>
      <c r="AB14" s="18" t="s">
        <v>22</v>
      </c>
      <c r="AC14" s="18" t="s">
        <v>22</v>
      </c>
      <c r="AD14" s="18" t="s">
        <v>22</v>
      </c>
      <c r="AE14" s="19" t="s">
        <v>25</v>
      </c>
      <c r="AF14" s="49"/>
      <c r="AG14" s="19" t="s">
        <v>26</v>
      </c>
      <c r="AH14" s="19" t="s">
        <v>26</v>
      </c>
      <c r="AI14" s="19" t="s">
        <v>26</v>
      </c>
      <c r="AJ14" s="75"/>
      <c r="AK14" s="102" t="s">
        <v>25</v>
      </c>
      <c r="AL14" s="83" t="s">
        <v>25</v>
      </c>
      <c r="AM14" s="83" t="s">
        <v>25</v>
      </c>
      <c r="AN14" s="83" t="s">
        <v>25</v>
      </c>
      <c r="AO14" s="83" t="s">
        <v>25</v>
      </c>
      <c r="AP14" s="83" t="s">
        <v>25</v>
      </c>
      <c r="AQ14" s="83">
        <v>0</v>
      </c>
      <c r="AR14" s="83"/>
      <c r="AS14" s="83" t="s">
        <v>25</v>
      </c>
      <c r="AT14" s="83"/>
      <c r="AU14" s="103"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24</v>
      </c>
      <c r="BD14" s="313" t="str">
        <f>SUBSTITUTE(SUBSTITUTE(IFERROR(VLOOKUP($A14,単組回答!$E:$R,14,FALSE),""),"① 行った","○"),"② 行っていない","×")</f>
        <v/>
      </c>
      <c r="BE14" s="83" t="s">
        <v>24</v>
      </c>
      <c r="BF14" s="316" t="str">
        <f>SUBSTITUTE(SUBSTITUTE(IFERROR(VLOOKUP($A14,単組回答!$E:$T,16,FALSE),""),"① 行った","○"),"② 行っていない","×")</f>
        <v/>
      </c>
    </row>
    <row r="15" spans="1:58" ht="28.5" customHeight="1">
      <c r="A15" s="20">
        <v>1011</v>
      </c>
      <c r="B15" s="65" t="s">
        <v>725</v>
      </c>
      <c r="C15" s="45" t="s">
        <v>22</v>
      </c>
      <c r="D15" s="45" t="s">
        <v>22</v>
      </c>
      <c r="E15" s="18">
        <v>2</v>
      </c>
      <c r="F15" s="45" t="s">
        <v>22</v>
      </c>
      <c r="G15" s="18" t="s">
        <v>22</v>
      </c>
      <c r="H15" s="45" t="s">
        <v>22</v>
      </c>
      <c r="I15" s="18" t="s">
        <v>22</v>
      </c>
      <c r="J15" s="45" t="s">
        <v>22</v>
      </c>
      <c r="K15" s="18"/>
      <c r="L15" s="18"/>
      <c r="M15" s="18"/>
      <c r="N15" s="18" t="s">
        <v>22</v>
      </c>
      <c r="O15" s="18" t="s">
        <v>24</v>
      </c>
      <c r="P15" s="18">
        <v>1</v>
      </c>
      <c r="Q15" s="18" t="s">
        <v>22</v>
      </c>
      <c r="R15" s="18" t="s">
        <v>22</v>
      </c>
      <c r="S15" s="18" t="s">
        <v>22</v>
      </c>
      <c r="T15" s="18" t="s">
        <v>22</v>
      </c>
      <c r="U15" s="18"/>
      <c r="V15" s="18"/>
      <c r="W15" s="18"/>
      <c r="X15" s="18"/>
      <c r="Y15" s="18" t="s">
        <v>22</v>
      </c>
      <c r="Z15" s="18" t="s">
        <v>25</v>
      </c>
      <c r="AA15" s="48" t="s">
        <v>25</v>
      </c>
      <c r="AB15" s="18" t="s">
        <v>22</v>
      </c>
      <c r="AC15" s="18" t="s">
        <v>22</v>
      </c>
      <c r="AD15" s="18" t="s">
        <v>22</v>
      </c>
      <c r="AE15" s="19" t="s">
        <v>25</v>
      </c>
      <c r="AF15" s="49"/>
      <c r="AG15" s="19" t="s">
        <v>26</v>
      </c>
      <c r="AH15" s="19" t="s">
        <v>22</v>
      </c>
      <c r="AI15" s="19" t="s">
        <v>26</v>
      </c>
      <c r="AJ15" s="75"/>
      <c r="AK15" s="102" t="s">
        <v>22</v>
      </c>
      <c r="AL15" s="83" t="s">
        <v>25</v>
      </c>
      <c r="AM15" s="83" t="s">
        <v>25</v>
      </c>
      <c r="AN15" s="83" t="s">
        <v>22</v>
      </c>
      <c r="AO15" s="83" t="s">
        <v>25</v>
      </c>
      <c r="AP15" s="83" t="s">
        <v>25</v>
      </c>
      <c r="AQ15" s="83">
        <v>0</v>
      </c>
      <c r="AR15" s="83"/>
      <c r="AS15" s="83" t="s">
        <v>22</v>
      </c>
      <c r="AT15" s="83"/>
      <c r="AU15" s="103"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24</v>
      </c>
      <c r="BD15" s="313" t="str">
        <f>SUBSTITUTE(SUBSTITUTE(IFERROR(VLOOKUP($A15,単組回答!$E:$R,14,FALSE),""),"① 行った","○"),"② 行っていない","×")</f>
        <v/>
      </c>
      <c r="BE15" s="83" t="s">
        <v>24</v>
      </c>
      <c r="BF15" s="316" t="str">
        <f>SUBSTITUTE(SUBSTITUTE(IFERROR(VLOOKUP($A15,単組回答!$E:$T,16,FALSE),""),"① 行った","○"),"② 行っていない","×")</f>
        <v/>
      </c>
    </row>
    <row r="16" spans="1:58" ht="28.5" customHeight="1">
      <c r="A16" s="20">
        <v>1012</v>
      </c>
      <c r="B16" s="65" t="s">
        <v>726</v>
      </c>
      <c r="C16" s="45" t="s">
        <v>22</v>
      </c>
      <c r="D16" s="45" t="s">
        <v>22</v>
      </c>
      <c r="E16" s="18">
        <v>2</v>
      </c>
      <c r="F16" s="45" t="s">
        <v>22</v>
      </c>
      <c r="G16" s="18" t="s">
        <v>22</v>
      </c>
      <c r="H16" s="45" t="s">
        <v>22</v>
      </c>
      <c r="I16" s="18" t="s">
        <v>22</v>
      </c>
      <c r="J16" s="45" t="s">
        <v>22</v>
      </c>
      <c r="K16" s="18"/>
      <c r="L16" s="18"/>
      <c r="M16" s="18"/>
      <c r="N16" s="18" t="s">
        <v>22</v>
      </c>
      <c r="O16" s="18" t="s">
        <v>22</v>
      </c>
      <c r="P16" s="18">
        <v>2</v>
      </c>
      <c r="Q16" s="18" t="s">
        <v>22</v>
      </c>
      <c r="R16" s="18" t="s">
        <v>23</v>
      </c>
      <c r="S16" s="18" t="s">
        <v>22</v>
      </c>
      <c r="T16" s="18" t="s">
        <v>23</v>
      </c>
      <c r="U16" s="18"/>
      <c r="V16" s="18"/>
      <c r="W16" s="18"/>
      <c r="X16" s="18"/>
      <c r="Y16" s="18" t="s">
        <v>22</v>
      </c>
      <c r="Z16" s="18" t="s">
        <v>22</v>
      </c>
      <c r="AA16" s="48" t="s">
        <v>22</v>
      </c>
      <c r="AB16" s="18" t="s">
        <v>22</v>
      </c>
      <c r="AC16" s="18" t="s">
        <v>22</v>
      </c>
      <c r="AD16" s="18" t="s">
        <v>22</v>
      </c>
      <c r="AE16" s="19" t="s">
        <v>22</v>
      </c>
      <c r="AF16" s="49"/>
      <c r="AG16" s="19" t="s">
        <v>26</v>
      </c>
      <c r="AH16" s="19" t="s">
        <v>22</v>
      </c>
      <c r="AI16" s="19" t="s">
        <v>26</v>
      </c>
      <c r="AJ16" s="75"/>
      <c r="AK16" s="102" t="s">
        <v>22</v>
      </c>
      <c r="AL16" s="83" t="s">
        <v>25</v>
      </c>
      <c r="AM16" s="83" t="s">
        <v>25</v>
      </c>
      <c r="AN16" s="83" t="s">
        <v>22</v>
      </c>
      <c r="AO16" s="83" t="s">
        <v>25</v>
      </c>
      <c r="AP16" s="83" t="s">
        <v>22</v>
      </c>
      <c r="AQ16" s="83">
        <v>0</v>
      </c>
      <c r="AR16" s="83"/>
      <c r="AS16" s="83" t="s">
        <v>22</v>
      </c>
      <c r="AT16" s="83"/>
      <c r="AU16" s="103"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24</v>
      </c>
      <c r="BD16" s="313" t="str">
        <f>SUBSTITUTE(SUBSTITUTE(IFERROR(VLOOKUP($A16,単組回答!$E:$R,14,FALSE),""),"① 行った","○"),"② 行っていない","×")</f>
        <v/>
      </c>
      <c r="BE16" s="83" t="s">
        <v>24</v>
      </c>
      <c r="BF16" s="316" t="str">
        <f>SUBSTITUTE(SUBSTITUTE(IFERROR(VLOOKUP($A16,単組回答!$E:$T,16,FALSE),""),"① 行った","○"),"② 行っていない","×")</f>
        <v/>
      </c>
    </row>
    <row r="17" spans="1:58" ht="28.5" customHeight="1">
      <c r="A17" s="20">
        <v>1013</v>
      </c>
      <c r="B17" s="65" t="s">
        <v>727</v>
      </c>
      <c r="C17" s="45" t="s">
        <v>22</v>
      </c>
      <c r="D17" s="45" t="s">
        <v>22</v>
      </c>
      <c r="E17" s="18">
        <v>2</v>
      </c>
      <c r="F17" s="45" t="s">
        <v>22</v>
      </c>
      <c r="G17" s="18" t="s">
        <v>22</v>
      </c>
      <c r="H17" s="18"/>
      <c r="I17" s="18" t="s">
        <v>22</v>
      </c>
      <c r="J17" s="18"/>
      <c r="K17" s="18"/>
      <c r="L17" s="18"/>
      <c r="M17" s="18"/>
      <c r="N17" s="18" t="s">
        <v>22</v>
      </c>
      <c r="O17" s="18" t="s">
        <v>22</v>
      </c>
      <c r="P17" s="18">
        <v>2</v>
      </c>
      <c r="Q17" s="18" t="s">
        <v>22</v>
      </c>
      <c r="R17" s="18"/>
      <c r="S17" s="18" t="s">
        <v>22</v>
      </c>
      <c r="T17" s="18"/>
      <c r="U17" s="18"/>
      <c r="V17" s="18"/>
      <c r="W17" s="18"/>
      <c r="X17" s="18"/>
      <c r="Y17" s="18" t="s">
        <v>25</v>
      </c>
      <c r="Z17" s="18" t="s">
        <v>25</v>
      </c>
      <c r="AA17" s="48" t="s">
        <v>25</v>
      </c>
      <c r="AB17" s="18" t="s">
        <v>22</v>
      </c>
      <c r="AC17" s="18" t="s">
        <v>22</v>
      </c>
      <c r="AD17" s="18" t="s">
        <v>22</v>
      </c>
      <c r="AE17" s="19" t="s">
        <v>22</v>
      </c>
      <c r="AF17" s="49"/>
      <c r="AG17" s="19" t="s">
        <v>26</v>
      </c>
      <c r="AH17" s="19" t="s">
        <v>25</v>
      </c>
      <c r="AI17" s="19" t="s">
        <v>26</v>
      </c>
      <c r="AJ17" s="75"/>
      <c r="AK17" s="102" t="s">
        <v>22</v>
      </c>
      <c r="AL17" s="83" t="s">
        <v>22</v>
      </c>
      <c r="AM17" s="83" t="s">
        <v>25</v>
      </c>
      <c r="AN17" s="83" t="s">
        <v>22</v>
      </c>
      <c r="AO17" s="83" t="s">
        <v>25</v>
      </c>
      <c r="AP17" s="83" t="s">
        <v>22</v>
      </c>
      <c r="AQ17" s="83">
        <v>0</v>
      </c>
      <c r="AR17" s="83"/>
      <c r="AS17" s="83">
        <v>0</v>
      </c>
      <c r="AT17" s="83"/>
      <c r="AU17" s="103">
        <v>0</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24</v>
      </c>
      <c r="BD17" s="313" t="str">
        <f>SUBSTITUTE(SUBSTITUTE(IFERROR(VLOOKUP($A17,単組回答!$E:$R,14,FALSE),""),"① 行った","○"),"② 行っていない","×")</f>
        <v/>
      </c>
      <c r="BE17" s="83" t="s">
        <v>24</v>
      </c>
      <c r="BF17" s="316" t="str">
        <f>SUBSTITUTE(SUBSTITUTE(IFERROR(VLOOKUP($A17,単組回答!$E:$T,16,FALSE),""),"① 行った","○"),"② 行っていない","×")</f>
        <v/>
      </c>
    </row>
    <row r="18" spans="1:58" ht="28.5" customHeight="1">
      <c r="A18" s="20">
        <v>1014</v>
      </c>
      <c r="B18" s="65" t="s">
        <v>728</v>
      </c>
      <c r="C18" s="45" t="s">
        <v>22</v>
      </c>
      <c r="D18" s="45" t="s">
        <v>22</v>
      </c>
      <c r="E18" s="18">
        <v>2</v>
      </c>
      <c r="F18" s="45" t="s">
        <v>22</v>
      </c>
      <c r="G18" s="18" t="s">
        <v>22</v>
      </c>
      <c r="H18" s="18"/>
      <c r="I18" s="18" t="s">
        <v>22</v>
      </c>
      <c r="J18" s="18"/>
      <c r="K18" s="18"/>
      <c r="L18" s="18"/>
      <c r="M18" s="18"/>
      <c r="N18" s="18" t="s">
        <v>22</v>
      </c>
      <c r="O18" s="18" t="s">
        <v>22</v>
      </c>
      <c r="P18" s="18">
        <v>2</v>
      </c>
      <c r="Q18" s="18" t="s">
        <v>22</v>
      </c>
      <c r="R18" s="18"/>
      <c r="S18" s="18" t="s">
        <v>22</v>
      </c>
      <c r="T18" s="18"/>
      <c r="U18" s="18"/>
      <c r="V18" s="18"/>
      <c r="W18" s="18"/>
      <c r="X18" s="18"/>
      <c r="Y18" s="18" t="s">
        <v>22</v>
      </c>
      <c r="Z18" s="18" t="s">
        <v>22</v>
      </c>
      <c r="AA18" s="48" t="s">
        <v>22</v>
      </c>
      <c r="AB18" s="18" t="s">
        <v>26</v>
      </c>
      <c r="AC18" s="18" t="s">
        <v>25</v>
      </c>
      <c r="AD18" s="18" t="s">
        <v>26</v>
      </c>
      <c r="AE18" s="19" t="s">
        <v>25</v>
      </c>
      <c r="AF18" s="49"/>
      <c r="AG18" s="19" t="s">
        <v>26</v>
      </c>
      <c r="AH18" s="19"/>
      <c r="AI18" s="19" t="s">
        <v>26</v>
      </c>
      <c r="AJ18" s="75"/>
      <c r="AK18" s="102" t="s">
        <v>22</v>
      </c>
      <c r="AL18" s="83" t="s">
        <v>25</v>
      </c>
      <c r="AM18" s="83" t="s">
        <v>25</v>
      </c>
      <c r="AN18" s="83" t="s">
        <v>22</v>
      </c>
      <c r="AO18" s="83" t="s">
        <v>25</v>
      </c>
      <c r="AP18" s="83" t="s">
        <v>25</v>
      </c>
      <c r="AQ18" s="83">
        <v>0</v>
      </c>
      <c r="AR18" s="83"/>
      <c r="AS18" s="83" t="s">
        <v>25</v>
      </c>
      <c r="AT18" s="83"/>
      <c r="AU18" s="103" t="s">
        <v>25</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24</v>
      </c>
      <c r="BD18" s="313" t="str">
        <f>SUBSTITUTE(SUBSTITUTE(IFERROR(VLOOKUP($A18,単組回答!$E:$R,14,FALSE),""),"① 行った","○"),"② 行っていない","×")</f>
        <v/>
      </c>
      <c r="BE18" s="83" t="s">
        <v>24</v>
      </c>
      <c r="BF18" s="316" t="str">
        <f>SUBSTITUTE(SUBSTITUTE(IFERROR(VLOOKUP($A18,単組回答!$E:$T,16,FALSE),""),"① 行った","○"),"② 行っていない","×")</f>
        <v/>
      </c>
    </row>
    <row r="19" spans="1:58" ht="28.5" customHeight="1">
      <c r="A19" s="20">
        <v>1016</v>
      </c>
      <c r="B19" s="65" t="s">
        <v>729</v>
      </c>
      <c r="C19" s="45" t="s">
        <v>22</v>
      </c>
      <c r="D19" s="45" t="s">
        <v>22</v>
      </c>
      <c r="E19" s="18">
        <v>2</v>
      </c>
      <c r="F19" s="45" t="s">
        <v>22</v>
      </c>
      <c r="G19" s="18" t="s">
        <v>22</v>
      </c>
      <c r="H19" s="45" t="s">
        <v>22</v>
      </c>
      <c r="I19" s="18" t="s">
        <v>22</v>
      </c>
      <c r="J19" s="45" t="s">
        <v>22</v>
      </c>
      <c r="K19" s="18"/>
      <c r="L19" s="18"/>
      <c r="M19" s="18"/>
      <c r="N19" s="18" t="s">
        <v>22</v>
      </c>
      <c r="O19" s="18" t="s">
        <v>24</v>
      </c>
      <c r="P19" s="18">
        <v>1</v>
      </c>
      <c r="Q19" s="18" t="s">
        <v>22</v>
      </c>
      <c r="R19" s="18" t="s">
        <v>23</v>
      </c>
      <c r="S19" s="18" t="s">
        <v>22</v>
      </c>
      <c r="T19" s="18" t="s">
        <v>23</v>
      </c>
      <c r="U19" s="18"/>
      <c r="V19" s="18"/>
      <c r="W19" s="18"/>
      <c r="X19" s="18"/>
      <c r="Y19" s="18" t="s">
        <v>22</v>
      </c>
      <c r="Z19" s="18" t="s">
        <v>22</v>
      </c>
      <c r="AA19" s="48" t="s">
        <v>22</v>
      </c>
      <c r="AB19" s="18" t="s">
        <v>22</v>
      </c>
      <c r="AC19" s="18" t="s">
        <v>22</v>
      </c>
      <c r="AD19" s="18" t="s">
        <v>22</v>
      </c>
      <c r="AE19" s="19" t="s">
        <v>25</v>
      </c>
      <c r="AF19" s="49"/>
      <c r="AG19" s="19" t="s">
        <v>26</v>
      </c>
      <c r="AH19" s="19" t="s">
        <v>25</v>
      </c>
      <c r="AI19" s="19" t="s">
        <v>26</v>
      </c>
      <c r="AJ19" s="75"/>
      <c r="AK19" s="102" t="s">
        <v>26</v>
      </c>
      <c r="AL19" s="83" t="s">
        <v>26</v>
      </c>
      <c r="AM19" s="83" t="s">
        <v>26</v>
      </c>
      <c r="AN19" s="83" t="s">
        <v>26</v>
      </c>
      <c r="AO19" s="83" t="s">
        <v>26</v>
      </c>
      <c r="AP19" s="83" t="s">
        <v>26</v>
      </c>
      <c r="AQ19" s="83" t="s">
        <v>26</v>
      </c>
      <c r="AR19" s="83"/>
      <c r="AS19" s="83" t="s">
        <v>26</v>
      </c>
      <c r="AT19" s="83"/>
      <c r="AU19" s="103"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24</v>
      </c>
      <c r="BD19" s="313" t="str">
        <f>SUBSTITUTE(SUBSTITUTE(IFERROR(VLOOKUP($A19,単組回答!$E:$R,14,FALSE),""),"① 行った","○"),"② 行っていない","×")</f>
        <v/>
      </c>
      <c r="BE19" s="83" t="s">
        <v>24</v>
      </c>
      <c r="BF19" s="316" t="str">
        <f>SUBSTITUTE(SUBSTITUTE(IFERROR(VLOOKUP($A19,単組回答!$E:$T,16,FALSE),""),"① 行った","○"),"② 行っていない","×")</f>
        <v/>
      </c>
    </row>
    <row r="20" spans="1:58" ht="28.5" customHeight="1">
      <c r="A20" s="20">
        <v>1017</v>
      </c>
      <c r="B20" s="65" t="s">
        <v>730</v>
      </c>
      <c r="C20" s="45" t="s">
        <v>25</v>
      </c>
      <c r="D20" s="18" t="s">
        <v>25</v>
      </c>
      <c r="E20" s="18"/>
      <c r="F20" s="45" t="s">
        <v>22</v>
      </c>
      <c r="G20" s="18" t="s">
        <v>22</v>
      </c>
      <c r="H20" s="45" t="s">
        <v>22</v>
      </c>
      <c r="I20" s="18" t="s">
        <v>22</v>
      </c>
      <c r="J20" s="45" t="s">
        <v>22</v>
      </c>
      <c r="K20" s="18"/>
      <c r="L20" s="18"/>
      <c r="M20" s="18"/>
      <c r="N20" s="18" t="s">
        <v>24</v>
      </c>
      <c r="O20" s="18" t="s">
        <v>24</v>
      </c>
      <c r="P20" s="18"/>
      <c r="Q20" s="18" t="s">
        <v>22</v>
      </c>
      <c r="R20" s="18"/>
      <c r="S20" s="18" t="s">
        <v>22</v>
      </c>
      <c r="T20" s="18"/>
      <c r="U20" s="18"/>
      <c r="V20" s="18"/>
      <c r="W20" s="18"/>
      <c r="X20" s="18"/>
      <c r="Y20" s="18" t="s">
        <v>25</v>
      </c>
      <c r="Z20" s="18" t="s">
        <v>25</v>
      </c>
      <c r="AA20" s="48" t="s">
        <v>25</v>
      </c>
      <c r="AB20" s="18" t="s">
        <v>22</v>
      </c>
      <c r="AC20" s="18" t="s">
        <v>22</v>
      </c>
      <c r="AD20" s="18" t="s">
        <v>22</v>
      </c>
      <c r="AE20" s="19" t="s">
        <v>22</v>
      </c>
      <c r="AF20" s="49"/>
      <c r="AG20" s="19" t="s">
        <v>26</v>
      </c>
      <c r="AH20" s="19" t="s">
        <v>26</v>
      </c>
      <c r="AI20" s="19" t="s">
        <v>26</v>
      </c>
      <c r="AJ20" s="75"/>
      <c r="AK20" s="102" t="s">
        <v>25</v>
      </c>
      <c r="AL20" s="83" t="s">
        <v>25</v>
      </c>
      <c r="AM20" s="83" t="s">
        <v>25</v>
      </c>
      <c r="AN20" s="83" t="s">
        <v>25</v>
      </c>
      <c r="AO20" s="83" t="s">
        <v>25</v>
      </c>
      <c r="AP20" s="83" t="s">
        <v>25</v>
      </c>
      <c r="AQ20" s="83">
        <v>0</v>
      </c>
      <c r="AR20" s="83"/>
      <c r="AS20" s="83" t="s">
        <v>25</v>
      </c>
      <c r="AT20" s="83"/>
      <c r="AU20" s="103"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24</v>
      </c>
      <c r="BD20" s="313" t="str">
        <f>SUBSTITUTE(SUBSTITUTE(IFERROR(VLOOKUP($A20,単組回答!$E:$R,14,FALSE),""),"① 行った","○"),"② 行っていない","×")</f>
        <v/>
      </c>
      <c r="BE20" s="83" t="s">
        <v>24</v>
      </c>
      <c r="BF20" s="316" t="str">
        <f>SUBSTITUTE(SUBSTITUTE(IFERROR(VLOOKUP($A20,単組回答!$E:$T,16,FALSE),""),"① 行った","○"),"② 行っていない","×")</f>
        <v/>
      </c>
    </row>
    <row r="21" spans="1:58" ht="28.5" customHeight="1">
      <c r="A21" s="20">
        <v>1018</v>
      </c>
      <c r="B21" s="65" t="s">
        <v>731</v>
      </c>
      <c r="C21" s="45" t="s">
        <v>22</v>
      </c>
      <c r="D21" s="18" t="s">
        <v>25</v>
      </c>
      <c r="E21" s="18">
        <v>1</v>
      </c>
      <c r="F21" s="45" t="s">
        <v>22</v>
      </c>
      <c r="G21" s="18" t="s">
        <v>22</v>
      </c>
      <c r="H21" s="45" t="s">
        <v>22</v>
      </c>
      <c r="I21" s="18"/>
      <c r="J21" s="18"/>
      <c r="K21" s="18"/>
      <c r="L21" s="18"/>
      <c r="M21" s="18"/>
      <c r="N21" s="18" t="s">
        <v>22</v>
      </c>
      <c r="O21" s="18" t="s">
        <v>22</v>
      </c>
      <c r="P21" s="18">
        <v>2</v>
      </c>
      <c r="Q21" s="18" t="s">
        <v>22</v>
      </c>
      <c r="R21" s="18" t="s">
        <v>23</v>
      </c>
      <c r="S21" s="18" t="s">
        <v>22</v>
      </c>
      <c r="T21" s="18" t="s">
        <v>23</v>
      </c>
      <c r="U21" s="18"/>
      <c r="V21" s="18"/>
      <c r="W21" s="18"/>
      <c r="X21" s="18"/>
      <c r="Y21" s="18" t="s">
        <v>22</v>
      </c>
      <c r="Z21" s="18" t="s">
        <v>22</v>
      </c>
      <c r="AA21" s="48" t="s">
        <v>22</v>
      </c>
      <c r="AB21" s="18" t="s">
        <v>26</v>
      </c>
      <c r="AC21" s="18" t="s">
        <v>25</v>
      </c>
      <c r="AD21" s="18" t="s">
        <v>26</v>
      </c>
      <c r="AE21" s="19" t="s">
        <v>25</v>
      </c>
      <c r="AF21" s="49"/>
      <c r="AG21" s="19" t="s">
        <v>26</v>
      </c>
      <c r="AH21" s="19" t="s">
        <v>22</v>
      </c>
      <c r="AI21" s="19" t="s">
        <v>26</v>
      </c>
      <c r="AJ21" s="75"/>
      <c r="AK21" s="102" t="s">
        <v>26</v>
      </c>
      <c r="AL21" s="83" t="s">
        <v>26</v>
      </c>
      <c r="AM21" s="83" t="s">
        <v>26</v>
      </c>
      <c r="AN21" s="83" t="s">
        <v>26</v>
      </c>
      <c r="AO21" s="83" t="s">
        <v>26</v>
      </c>
      <c r="AP21" s="83" t="s">
        <v>26</v>
      </c>
      <c r="AQ21" s="83" t="s">
        <v>26</v>
      </c>
      <c r="AR21" s="83"/>
      <c r="AS21" s="83" t="s">
        <v>26</v>
      </c>
      <c r="AT21" s="83"/>
      <c r="AU21" s="103"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24</v>
      </c>
      <c r="BD21" s="313" t="str">
        <f>SUBSTITUTE(SUBSTITUTE(IFERROR(VLOOKUP($A21,単組回答!$E:$R,14,FALSE),""),"① 行った","○"),"② 行っていない","×")</f>
        <v/>
      </c>
      <c r="BE21" s="83" t="s">
        <v>24</v>
      </c>
      <c r="BF21" s="316" t="str">
        <f>SUBSTITUTE(SUBSTITUTE(IFERROR(VLOOKUP($A21,単組回答!$E:$T,16,FALSE),""),"① 行った","○"),"② 行っていない","×")</f>
        <v/>
      </c>
    </row>
    <row r="22" spans="1:58" ht="28.5" customHeight="1">
      <c r="A22" s="20">
        <v>1019</v>
      </c>
      <c r="B22" s="65" t="s">
        <v>732</v>
      </c>
      <c r="C22" s="45" t="s">
        <v>22</v>
      </c>
      <c r="D22" s="18" t="s">
        <v>25</v>
      </c>
      <c r="E22" s="18">
        <v>1</v>
      </c>
      <c r="F22" s="45" t="s">
        <v>22</v>
      </c>
      <c r="G22" s="18" t="s">
        <v>22</v>
      </c>
      <c r="H22" s="45" t="s">
        <v>22</v>
      </c>
      <c r="I22" s="18" t="s">
        <v>22</v>
      </c>
      <c r="J22" s="45" t="s">
        <v>22</v>
      </c>
      <c r="K22" s="18"/>
      <c r="L22" s="18"/>
      <c r="M22" s="18"/>
      <c r="N22" s="18" t="s">
        <v>22</v>
      </c>
      <c r="O22" s="18" t="s">
        <v>24</v>
      </c>
      <c r="P22" s="18">
        <v>1</v>
      </c>
      <c r="Q22" s="18" t="s">
        <v>22</v>
      </c>
      <c r="R22" s="18"/>
      <c r="S22" s="18" t="s">
        <v>22</v>
      </c>
      <c r="T22" s="18"/>
      <c r="U22" s="18"/>
      <c r="V22" s="18"/>
      <c r="W22" s="18"/>
      <c r="X22" s="18"/>
      <c r="Y22" s="18" t="s">
        <v>22</v>
      </c>
      <c r="Z22" s="18" t="s">
        <v>25</v>
      </c>
      <c r="AA22" s="48" t="s">
        <v>25</v>
      </c>
      <c r="AB22" s="18" t="s">
        <v>22</v>
      </c>
      <c r="AC22" s="18" t="s">
        <v>22</v>
      </c>
      <c r="AD22" s="18" t="s">
        <v>22</v>
      </c>
      <c r="AE22" s="19" t="s">
        <v>25</v>
      </c>
      <c r="AF22" s="49"/>
      <c r="AG22" s="19" t="s">
        <v>26</v>
      </c>
      <c r="AH22" s="19" t="s">
        <v>26</v>
      </c>
      <c r="AI22" s="19" t="s">
        <v>26</v>
      </c>
      <c r="AJ22" s="75"/>
      <c r="AK22" s="102" t="s">
        <v>22</v>
      </c>
      <c r="AL22" s="83" t="s">
        <v>25</v>
      </c>
      <c r="AM22" s="83" t="s">
        <v>25</v>
      </c>
      <c r="AN22" s="83" t="s">
        <v>25</v>
      </c>
      <c r="AO22" s="83" t="s">
        <v>25</v>
      </c>
      <c r="AP22" s="83" t="s">
        <v>25</v>
      </c>
      <c r="AQ22" s="83">
        <v>0</v>
      </c>
      <c r="AR22" s="83"/>
      <c r="AS22" s="83" t="s">
        <v>25</v>
      </c>
      <c r="AT22" s="83"/>
      <c r="AU22" s="103" t="s">
        <v>25</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24</v>
      </c>
      <c r="BD22" s="313" t="str">
        <f>SUBSTITUTE(SUBSTITUTE(IFERROR(VLOOKUP($A22,単組回答!$E:$R,14,FALSE),""),"① 行った","○"),"② 行っていない","×")</f>
        <v/>
      </c>
      <c r="BE22" s="83" t="s">
        <v>24</v>
      </c>
      <c r="BF22" s="316" t="str">
        <f>SUBSTITUTE(SUBSTITUTE(IFERROR(VLOOKUP($A22,単組回答!$E:$T,16,FALSE),""),"① 行った","○"),"② 行っていない","×")</f>
        <v/>
      </c>
    </row>
    <row r="23" spans="1:58" ht="28.5" customHeight="1">
      <c r="A23" s="20">
        <v>1020</v>
      </c>
      <c r="B23" s="65" t="s">
        <v>733</v>
      </c>
      <c r="C23" s="45" t="s">
        <v>22</v>
      </c>
      <c r="D23" s="18" t="s">
        <v>25</v>
      </c>
      <c r="E23" s="18">
        <v>1</v>
      </c>
      <c r="F23" s="45" t="s">
        <v>22</v>
      </c>
      <c r="G23" s="18" t="s">
        <v>22</v>
      </c>
      <c r="H23" s="45" t="s">
        <v>22</v>
      </c>
      <c r="I23" s="18" t="s">
        <v>22</v>
      </c>
      <c r="J23" s="18"/>
      <c r="K23" s="18"/>
      <c r="L23" s="18"/>
      <c r="M23" s="18"/>
      <c r="N23" s="18" t="s">
        <v>22</v>
      </c>
      <c r="O23" s="18" t="s">
        <v>24</v>
      </c>
      <c r="P23" s="18">
        <v>1</v>
      </c>
      <c r="Q23" s="18" t="s">
        <v>22</v>
      </c>
      <c r="R23" s="18" t="s">
        <v>22</v>
      </c>
      <c r="S23" s="18" t="s">
        <v>22</v>
      </c>
      <c r="T23" s="18" t="s">
        <v>22</v>
      </c>
      <c r="U23" s="18"/>
      <c r="V23" s="18"/>
      <c r="W23" s="18"/>
      <c r="X23" s="18"/>
      <c r="Y23" s="18" t="s">
        <v>22</v>
      </c>
      <c r="Z23" s="18" t="s">
        <v>25</v>
      </c>
      <c r="AA23" s="48" t="s">
        <v>25</v>
      </c>
      <c r="AB23" s="18" t="s">
        <v>22</v>
      </c>
      <c r="AC23" s="18" t="s">
        <v>22</v>
      </c>
      <c r="AD23" s="18" t="s">
        <v>22</v>
      </c>
      <c r="AE23" s="19" t="s">
        <v>25</v>
      </c>
      <c r="AF23" s="49"/>
      <c r="AG23" s="19" t="s">
        <v>26</v>
      </c>
      <c r="AH23" s="19" t="s">
        <v>22</v>
      </c>
      <c r="AI23" s="19" t="s">
        <v>26</v>
      </c>
      <c r="AJ23" s="75"/>
      <c r="AK23" s="102" t="s">
        <v>25</v>
      </c>
      <c r="AL23" s="83" t="s">
        <v>25</v>
      </c>
      <c r="AM23" s="83" t="s">
        <v>25</v>
      </c>
      <c r="AN23" s="83" t="s">
        <v>22</v>
      </c>
      <c r="AO23" s="83" t="s">
        <v>25</v>
      </c>
      <c r="AP23" s="83" t="s">
        <v>22</v>
      </c>
      <c r="AQ23" s="83">
        <v>0</v>
      </c>
      <c r="AR23" s="83"/>
      <c r="AS23" s="83" t="s">
        <v>22</v>
      </c>
      <c r="AT23" s="83"/>
      <c r="AU23" s="103" t="s">
        <v>25</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24</v>
      </c>
      <c r="BD23" s="313" t="str">
        <f>SUBSTITUTE(SUBSTITUTE(IFERROR(VLOOKUP($A23,単組回答!$E:$R,14,FALSE),""),"① 行った","○"),"② 行っていない","×")</f>
        <v/>
      </c>
      <c r="BE23" s="83" t="s">
        <v>24</v>
      </c>
      <c r="BF23" s="316" t="str">
        <f>SUBSTITUTE(SUBSTITUTE(IFERROR(VLOOKUP($A23,単組回答!$E:$T,16,FALSE),""),"① 行った","○"),"② 行っていない","×")</f>
        <v/>
      </c>
    </row>
    <row r="24" spans="1:58" ht="28.5" customHeight="1">
      <c r="A24" s="20">
        <v>1021</v>
      </c>
      <c r="B24" s="65" t="s">
        <v>734</v>
      </c>
      <c r="C24" s="45" t="s">
        <v>22</v>
      </c>
      <c r="D24" s="18" t="s">
        <v>25</v>
      </c>
      <c r="E24" s="18">
        <v>1</v>
      </c>
      <c r="F24" s="45" t="s">
        <v>22</v>
      </c>
      <c r="G24" s="18" t="s">
        <v>22</v>
      </c>
      <c r="H24" s="45" t="s">
        <v>22</v>
      </c>
      <c r="I24" s="18" t="s">
        <v>22</v>
      </c>
      <c r="J24" s="45" t="s">
        <v>22</v>
      </c>
      <c r="K24" s="18"/>
      <c r="L24" s="18"/>
      <c r="M24" s="18"/>
      <c r="N24" s="18" t="s">
        <v>22</v>
      </c>
      <c r="O24" s="18" t="s">
        <v>24</v>
      </c>
      <c r="P24" s="18">
        <v>1</v>
      </c>
      <c r="Q24" s="18" t="s">
        <v>22</v>
      </c>
      <c r="R24" s="18"/>
      <c r="S24" s="18" t="s">
        <v>22</v>
      </c>
      <c r="T24" s="18"/>
      <c r="U24" s="18"/>
      <c r="V24" s="18"/>
      <c r="W24" s="18"/>
      <c r="X24" s="18"/>
      <c r="Y24" s="18" t="s">
        <v>22</v>
      </c>
      <c r="Z24" s="18" t="s">
        <v>25</v>
      </c>
      <c r="AA24" s="48" t="s">
        <v>25</v>
      </c>
      <c r="AB24" s="18" t="s">
        <v>26</v>
      </c>
      <c r="AC24" s="18" t="s">
        <v>22</v>
      </c>
      <c r="AD24" s="18" t="s">
        <v>26</v>
      </c>
      <c r="AE24" s="19" t="s">
        <v>25</v>
      </c>
      <c r="AF24" s="49"/>
      <c r="AG24" s="19" t="s">
        <v>26</v>
      </c>
      <c r="AH24" s="19" t="s">
        <v>22</v>
      </c>
      <c r="AI24" s="19" t="s">
        <v>26</v>
      </c>
      <c r="AJ24" s="75"/>
      <c r="AK24" s="102" t="s">
        <v>25</v>
      </c>
      <c r="AL24" s="83" t="s">
        <v>25</v>
      </c>
      <c r="AM24" s="83" t="s">
        <v>25</v>
      </c>
      <c r="AN24" s="83" t="s">
        <v>25</v>
      </c>
      <c r="AO24" s="83" t="s">
        <v>25</v>
      </c>
      <c r="AP24" s="83" t="s">
        <v>25</v>
      </c>
      <c r="AQ24" s="83">
        <v>0</v>
      </c>
      <c r="AR24" s="83"/>
      <c r="AS24" s="83" t="s">
        <v>25</v>
      </c>
      <c r="AT24" s="83"/>
      <c r="AU24" s="103" t="s">
        <v>25</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24</v>
      </c>
      <c r="BD24" s="313" t="str">
        <f>SUBSTITUTE(SUBSTITUTE(IFERROR(VLOOKUP($A24,単組回答!$E:$R,14,FALSE),""),"① 行った","○"),"② 行っていない","×")</f>
        <v/>
      </c>
      <c r="BE24" s="83" t="s">
        <v>24</v>
      </c>
      <c r="BF24" s="316" t="str">
        <f>SUBSTITUTE(SUBSTITUTE(IFERROR(VLOOKUP($A24,単組回答!$E:$T,16,FALSE),""),"① 行った","○"),"② 行っていない","×")</f>
        <v/>
      </c>
    </row>
    <row r="25" spans="1:58" ht="28.5" customHeight="1">
      <c r="A25" s="20">
        <v>1022</v>
      </c>
      <c r="B25" s="65" t="s">
        <v>735</v>
      </c>
      <c r="C25" s="45" t="s">
        <v>22</v>
      </c>
      <c r="D25" s="18" t="s">
        <v>25</v>
      </c>
      <c r="E25" s="18">
        <v>1</v>
      </c>
      <c r="F25" s="45" t="s">
        <v>22</v>
      </c>
      <c r="G25" s="18" t="s">
        <v>22</v>
      </c>
      <c r="H25" s="45" t="s">
        <v>22</v>
      </c>
      <c r="I25" s="18" t="s">
        <v>22</v>
      </c>
      <c r="J25" s="45" t="s">
        <v>22</v>
      </c>
      <c r="K25" s="18"/>
      <c r="L25" s="18"/>
      <c r="M25" s="18"/>
      <c r="N25" s="18" t="s">
        <v>22</v>
      </c>
      <c r="O25" s="18" t="s">
        <v>24</v>
      </c>
      <c r="P25" s="18">
        <v>1</v>
      </c>
      <c r="Q25" s="18" t="s">
        <v>22</v>
      </c>
      <c r="R25" s="18"/>
      <c r="S25" s="18" t="s">
        <v>22</v>
      </c>
      <c r="T25" s="18"/>
      <c r="U25" s="18"/>
      <c r="V25" s="18"/>
      <c r="W25" s="18"/>
      <c r="X25" s="18"/>
      <c r="Y25" s="18" t="s">
        <v>22</v>
      </c>
      <c r="Z25" s="18" t="s">
        <v>25</v>
      </c>
      <c r="AA25" s="48" t="s">
        <v>25</v>
      </c>
      <c r="AB25" s="18" t="s">
        <v>22</v>
      </c>
      <c r="AC25" s="18" t="s">
        <v>22</v>
      </c>
      <c r="AD25" s="18" t="s">
        <v>22</v>
      </c>
      <c r="AE25" s="19" t="s">
        <v>22</v>
      </c>
      <c r="AF25" s="49"/>
      <c r="AG25" s="19" t="s">
        <v>26</v>
      </c>
      <c r="AH25" s="19" t="s">
        <v>22</v>
      </c>
      <c r="AI25" s="19" t="s">
        <v>26</v>
      </c>
      <c r="AJ25" s="75"/>
      <c r="AK25" s="102" t="s">
        <v>25</v>
      </c>
      <c r="AL25" s="83" t="s">
        <v>25</v>
      </c>
      <c r="AM25" s="83" t="s">
        <v>25</v>
      </c>
      <c r="AN25" s="83" t="s">
        <v>25</v>
      </c>
      <c r="AO25" s="83" t="s">
        <v>25</v>
      </c>
      <c r="AP25" s="83" t="s">
        <v>25</v>
      </c>
      <c r="AQ25" s="83">
        <v>0</v>
      </c>
      <c r="AR25" s="83"/>
      <c r="AS25" s="83" t="s">
        <v>25</v>
      </c>
      <c r="AT25" s="83"/>
      <c r="AU25" s="103" t="s">
        <v>25</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24</v>
      </c>
      <c r="BD25" s="313" t="str">
        <f>SUBSTITUTE(SUBSTITUTE(IFERROR(VLOOKUP($A25,単組回答!$E:$R,14,FALSE),""),"① 行った","○"),"② 行っていない","×")</f>
        <v/>
      </c>
      <c r="BE25" s="83" t="s">
        <v>24</v>
      </c>
      <c r="BF25" s="316" t="str">
        <f>SUBSTITUTE(SUBSTITUTE(IFERROR(VLOOKUP($A25,単組回答!$E:$T,16,FALSE),""),"① 行った","○"),"② 行っていない","×")</f>
        <v/>
      </c>
    </row>
    <row r="26" spans="1:58" ht="28.5" customHeight="1">
      <c r="A26" s="20">
        <v>1023</v>
      </c>
      <c r="B26" s="65" t="s">
        <v>736</v>
      </c>
      <c r="C26" s="45" t="s">
        <v>25</v>
      </c>
      <c r="D26" s="18" t="s">
        <v>25</v>
      </c>
      <c r="E26" s="18"/>
      <c r="F26" s="45" t="s">
        <v>22</v>
      </c>
      <c r="G26" s="18" t="s">
        <v>22</v>
      </c>
      <c r="H26" s="45" t="s">
        <v>22</v>
      </c>
      <c r="I26" s="18" t="s">
        <v>22</v>
      </c>
      <c r="J26" s="18"/>
      <c r="K26" s="18"/>
      <c r="L26" s="18"/>
      <c r="M26" s="18"/>
      <c r="N26" s="18" t="s">
        <v>24</v>
      </c>
      <c r="O26" s="18" t="s">
        <v>24</v>
      </c>
      <c r="P26" s="18"/>
      <c r="Q26" s="18" t="s">
        <v>22</v>
      </c>
      <c r="R26" s="18" t="s">
        <v>23</v>
      </c>
      <c r="S26" s="18" t="s">
        <v>22</v>
      </c>
      <c r="T26" s="18" t="s">
        <v>23</v>
      </c>
      <c r="U26" s="18"/>
      <c r="V26" s="18"/>
      <c r="W26" s="18"/>
      <c r="X26" s="18"/>
      <c r="Y26" s="18" t="s">
        <v>25</v>
      </c>
      <c r="Z26" s="18" t="s">
        <v>25</v>
      </c>
      <c r="AA26" s="48" t="s">
        <v>25</v>
      </c>
      <c r="AB26" s="18" t="s">
        <v>22</v>
      </c>
      <c r="AC26" s="18" t="s">
        <v>22</v>
      </c>
      <c r="AD26" s="18" t="s">
        <v>22</v>
      </c>
      <c r="AE26" s="19" t="s">
        <v>22</v>
      </c>
      <c r="AF26" s="49"/>
      <c r="AG26" s="19" t="s">
        <v>26</v>
      </c>
      <c r="AH26" s="19" t="s">
        <v>25</v>
      </c>
      <c r="AI26" s="19" t="s">
        <v>26</v>
      </c>
      <c r="AJ26" s="75"/>
      <c r="AK26" s="102" t="s">
        <v>25</v>
      </c>
      <c r="AL26" s="83" t="s">
        <v>25</v>
      </c>
      <c r="AM26" s="83" t="s">
        <v>25</v>
      </c>
      <c r="AN26" s="83" t="s">
        <v>22</v>
      </c>
      <c r="AO26" s="83" t="s">
        <v>25</v>
      </c>
      <c r="AP26" s="83" t="s">
        <v>22</v>
      </c>
      <c r="AQ26" s="83">
        <v>0</v>
      </c>
      <c r="AR26" s="83"/>
      <c r="AS26" s="83" t="s">
        <v>25</v>
      </c>
      <c r="AT26" s="83"/>
      <c r="AU26" s="103" t="s">
        <v>25</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24</v>
      </c>
      <c r="BD26" s="313" t="str">
        <f>SUBSTITUTE(SUBSTITUTE(IFERROR(VLOOKUP($A26,単組回答!$E:$R,14,FALSE),""),"① 行った","○"),"② 行っていない","×")</f>
        <v/>
      </c>
      <c r="BE26" s="83" t="s">
        <v>24</v>
      </c>
      <c r="BF26" s="316" t="str">
        <f>SUBSTITUTE(SUBSTITUTE(IFERROR(VLOOKUP($A26,単組回答!$E:$T,16,FALSE),""),"① 行った","○"),"② 行っていない","×")</f>
        <v/>
      </c>
    </row>
    <row r="27" spans="1:58" ht="28.5" customHeight="1">
      <c r="A27" s="20">
        <v>1024</v>
      </c>
      <c r="B27" s="65" t="s">
        <v>737</v>
      </c>
      <c r="C27" s="45" t="s">
        <v>22</v>
      </c>
      <c r="D27" s="18" t="s">
        <v>25</v>
      </c>
      <c r="E27" s="18">
        <v>1</v>
      </c>
      <c r="F27" s="45" t="s">
        <v>22</v>
      </c>
      <c r="G27" s="18" t="s">
        <v>22</v>
      </c>
      <c r="H27" s="45" t="s">
        <v>22</v>
      </c>
      <c r="I27" s="18" t="s">
        <v>22</v>
      </c>
      <c r="J27" s="18"/>
      <c r="K27" s="18"/>
      <c r="L27" s="18"/>
      <c r="M27" s="18"/>
      <c r="N27" s="18" t="s">
        <v>22</v>
      </c>
      <c r="O27" s="18" t="s">
        <v>24</v>
      </c>
      <c r="P27" s="18">
        <v>1</v>
      </c>
      <c r="Q27" s="18" t="s">
        <v>22</v>
      </c>
      <c r="R27" s="18"/>
      <c r="S27" s="18" t="s">
        <v>22</v>
      </c>
      <c r="T27" s="18"/>
      <c r="U27" s="18"/>
      <c r="V27" s="18"/>
      <c r="W27" s="18"/>
      <c r="X27" s="18"/>
      <c r="Y27" s="18" t="s">
        <v>22</v>
      </c>
      <c r="Z27" s="18" t="s">
        <v>25</v>
      </c>
      <c r="AA27" s="48" t="s">
        <v>25</v>
      </c>
      <c r="AB27" s="18" t="s">
        <v>22</v>
      </c>
      <c r="AC27" s="18" t="s">
        <v>22</v>
      </c>
      <c r="AD27" s="18" t="s">
        <v>22</v>
      </c>
      <c r="AE27" s="19" t="s">
        <v>25</v>
      </c>
      <c r="AF27" s="49"/>
      <c r="AG27" s="19" t="s">
        <v>26</v>
      </c>
      <c r="AH27" s="19" t="s">
        <v>25</v>
      </c>
      <c r="AI27" s="19" t="s">
        <v>26</v>
      </c>
      <c r="AJ27" s="75"/>
      <c r="AK27" s="102" t="s">
        <v>22</v>
      </c>
      <c r="AL27" s="83" t="s">
        <v>25</v>
      </c>
      <c r="AM27" s="83" t="s">
        <v>25</v>
      </c>
      <c r="AN27" s="83" t="s">
        <v>22</v>
      </c>
      <c r="AO27" s="83" t="s">
        <v>25</v>
      </c>
      <c r="AP27" s="83" t="s">
        <v>25</v>
      </c>
      <c r="AQ27" s="83">
        <v>0</v>
      </c>
      <c r="AR27" s="83"/>
      <c r="AS27" s="83" t="s">
        <v>25</v>
      </c>
      <c r="AT27" s="83"/>
      <c r="AU27" s="103" t="s">
        <v>25</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24</v>
      </c>
      <c r="BD27" s="313" t="str">
        <f>SUBSTITUTE(SUBSTITUTE(IFERROR(VLOOKUP($A27,単組回答!$E:$R,14,FALSE),""),"① 行った","○"),"② 行っていない","×")</f>
        <v/>
      </c>
      <c r="BE27" s="83" t="s">
        <v>24</v>
      </c>
      <c r="BF27" s="316" t="str">
        <f>SUBSTITUTE(SUBSTITUTE(IFERROR(VLOOKUP($A27,単組回答!$E:$T,16,FALSE),""),"① 行った","○"),"② 行っていない","×")</f>
        <v/>
      </c>
    </row>
    <row r="28" spans="1:58" ht="28.5" customHeight="1">
      <c r="A28" s="20">
        <v>1025</v>
      </c>
      <c r="B28" s="65" t="s">
        <v>738</v>
      </c>
      <c r="C28" s="45" t="s">
        <v>25</v>
      </c>
      <c r="D28" s="18" t="s">
        <v>25</v>
      </c>
      <c r="E28" s="18"/>
      <c r="F28" s="45" t="s">
        <v>22</v>
      </c>
      <c r="G28" s="18" t="s">
        <v>22</v>
      </c>
      <c r="H28" s="18"/>
      <c r="I28" s="18" t="s">
        <v>22</v>
      </c>
      <c r="J28" s="18"/>
      <c r="K28" s="18"/>
      <c r="L28" s="18"/>
      <c r="M28" s="18"/>
      <c r="N28" s="18" t="s">
        <v>24</v>
      </c>
      <c r="O28" s="18" t="s">
        <v>24</v>
      </c>
      <c r="P28" s="18"/>
      <c r="Q28" s="18" t="s">
        <v>22</v>
      </c>
      <c r="R28" s="18" t="s">
        <v>23</v>
      </c>
      <c r="S28" s="18" t="s">
        <v>22</v>
      </c>
      <c r="T28" s="18" t="s">
        <v>23</v>
      </c>
      <c r="U28" s="18"/>
      <c r="V28" s="18"/>
      <c r="W28" s="18"/>
      <c r="X28" s="18"/>
      <c r="Y28" s="18" t="s">
        <v>25</v>
      </c>
      <c r="Z28" s="18" t="s">
        <v>25</v>
      </c>
      <c r="AA28" s="48" t="s">
        <v>25</v>
      </c>
      <c r="AB28" s="18" t="s">
        <v>22</v>
      </c>
      <c r="AC28" s="18" t="s">
        <v>22</v>
      </c>
      <c r="AD28" s="18" t="s">
        <v>26</v>
      </c>
      <c r="AE28" s="19" t="s">
        <v>25</v>
      </c>
      <c r="AF28" s="49"/>
      <c r="AG28" s="19" t="s">
        <v>26</v>
      </c>
      <c r="AH28" s="19" t="s">
        <v>26</v>
      </c>
      <c r="AI28" s="19" t="s">
        <v>26</v>
      </c>
      <c r="AJ28" s="75"/>
      <c r="AK28" s="102" t="s">
        <v>26</v>
      </c>
      <c r="AL28" s="83" t="s">
        <v>26</v>
      </c>
      <c r="AM28" s="83" t="s">
        <v>26</v>
      </c>
      <c r="AN28" s="83" t="s">
        <v>26</v>
      </c>
      <c r="AO28" s="83" t="s">
        <v>26</v>
      </c>
      <c r="AP28" s="83" t="s">
        <v>26</v>
      </c>
      <c r="AQ28" s="83" t="s">
        <v>26</v>
      </c>
      <c r="AR28" s="83"/>
      <c r="AS28" s="83" t="s">
        <v>26</v>
      </c>
      <c r="AT28" s="83"/>
      <c r="AU28" s="103"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24</v>
      </c>
      <c r="BD28" s="313" t="str">
        <f>SUBSTITUTE(SUBSTITUTE(IFERROR(VLOOKUP($A28,単組回答!$E:$R,14,FALSE),""),"① 行った","○"),"② 行っていない","×")</f>
        <v/>
      </c>
      <c r="BE28" s="83" t="s">
        <v>24</v>
      </c>
      <c r="BF28" s="316" t="str">
        <f>SUBSTITUTE(SUBSTITUTE(IFERROR(VLOOKUP($A28,単組回答!$E:$T,16,FALSE),""),"① 行った","○"),"② 行っていない","×")</f>
        <v/>
      </c>
    </row>
    <row r="29" spans="1:58" ht="28.5" customHeight="1">
      <c r="A29" s="20">
        <v>1026</v>
      </c>
      <c r="B29" s="65" t="s">
        <v>739</v>
      </c>
      <c r="C29" s="45" t="s">
        <v>25</v>
      </c>
      <c r="D29" s="18" t="s">
        <v>25</v>
      </c>
      <c r="E29" s="18"/>
      <c r="F29" s="45"/>
      <c r="G29" s="18"/>
      <c r="H29" s="45"/>
      <c r="I29" s="18"/>
      <c r="J29" s="18"/>
      <c r="K29" s="18"/>
      <c r="L29" s="18"/>
      <c r="M29" s="18"/>
      <c r="N29" s="18" t="s">
        <v>24</v>
      </c>
      <c r="O29" s="18" t="s">
        <v>24</v>
      </c>
      <c r="P29" s="18"/>
      <c r="Q29" s="18"/>
      <c r="R29" s="18"/>
      <c r="S29" s="18"/>
      <c r="T29" s="18"/>
      <c r="U29" s="18"/>
      <c r="V29" s="18"/>
      <c r="W29" s="18"/>
      <c r="X29" s="18"/>
      <c r="Y29" s="18" t="s">
        <v>25</v>
      </c>
      <c r="Z29" s="18" t="s">
        <v>25</v>
      </c>
      <c r="AA29" s="48" t="s">
        <v>25</v>
      </c>
      <c r="AB29" s="18" t="s">
        <v>26</v>
      </c>
      <c r="AC29" s="18" t="s">
        <v>22</v>
      </c>
      <c r="AD29" s="18" t="s">
        <v>26</v>
      </c>
      <c r="AE29" s="19" t="s">
        <v>25</v>
      </c>
      <c r="AF29" s="49"/>
      <c r="AG29" s="19" t="s">
        <v>26</v>
      </c>
      <c r="AH29" s="19" t="s">
        <v>22</v>
      </c>
      <c r="AI29" s="19" t="s">
        <v>26</v>
      </c>
      <c r="AJ29" s="75"/>
      <c r="AK29" s="102" t="s">
        <v>26</v>
      </c>
      <c r="AL29" s="83" t="s">
        <v>26</v>
      </c>
      <c r="AM29" s="83" t="s">
        <v>26</v>
      </c>
      <c r="AN29" s="83" t="s">
        <v>26</v>
      </c>
      <c r="AO29" s="83" t="s">
        <v>26</v>
      </c>
      <c r="AP29" s="83" t="s">
        <v>26</v>
      </c>
      <c r="AQ29" s="83" t="s">
        <v>26</v>
      </c>
      <c r="AR29" s="83"/>
      <c r="AS29" s="83" t="s">
        <v>26</v>
      </c>
      <c r="AT29" s="83"/>
      <c r="AU29" s="103"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24</v>
      </c>
      <c r="BD29" s="313" t="str">
        <f>SUBSTITUTE(SUBSTITUTE(IFERROR(VLOOKUP($A29,単組回答!$E:$R,14,FALSE),""),"① 行った","○"),"② 行っていない","×")</f>
        <v/>
      </c>
      <c r="BE29" s="83" t="s">
        <v>24</v>
      </c>
      <c r="BF29" s="316" t="str">
        <f>SUBSTITUTE(SUBSTITUTE(IFERROR(VLOOKUP($A29,単組回答!$E:$T,16,FALSE),""),"① 行った","○"),"② 行っていない","×")</f>
        <v/>
      </c>
    </row>
    <row r="30" spans="1:58" ht="28.5" customHeight="1">
      <c r="A30" s="20">
        <v>1027</v>
      </c>
      <c r="B30" s="65" t="s">
        <v>740</v>
      </c>
      <c r="C30" s="45" t="s">
        <v>25</v>
      </c>
      <c r="D30" s="18" t="s">
        <v>25</v>
      </c>
      <c r="E30" s="18"/>
      <c r="F30" s="45" t="s">
        <v>22</v>
      </c>
      <c r="G30" s="18" t="s">
        <v>22</v>
      </c>
      <c r="H30" s="45" t="s">
        <v>22</v>
      </c>
      <c r="I30" s="18" t="s">
        <v>22</v>
      </c>
      <c r="J30" s="18"/>
      <c r="K30" s="18"/>
      <c r="L30" s="18"/>
      <c r="M30" s="18"/>
      <c r="N30" s="18" t="s">
        <v>24</v>
      </c>
      <c r="O30" s="18" t="s">
        <v>24</v>
      </c>
      <c r="P30" s="18"/>
      <c r="Q30" s="18" t="s">
        <v>22</v>
      </c>
      <c r="R30" s="18"/>
      <c r="S30" s="18" t="s">
        <v>22</v>
      </c>
      <c r="T30" s="18"/>
      <c r="U30" s="18"/>
      <c r="V30" s="18"/>
      <c r="W30" s="18"/>
      <c r="X30" s="18"/>
      <c r="Y30" s="18" t="s">
        <v>25</v>
      </c>
      <c r="Z30" s="18" t="s">
        <v>25</v>
      </c>
      <c r="AA30" s="48" t="s">
        <v>25</v>
      </c>
      <c r="AB30" s="18" t="s">
        <v>22</v>
      </c>
      <c r="AC30" s="18" t="s">
        <v>22</v>
      </c>
      <c r="AD30" s="18" t="s">
        <v>22</v>
      </c>
      <c r="AE30" s="19" t="s">
        <v>25</v>
      </c>
      <c r="AF30" s="49"/>
      <c r="AG30" s="19" t="s">
        <v>26</v>
      </c>
      <c r="AH30" s="19" t="s">
        <v>25</v>
      </c>
      <c r="AI30" s="19" t="s">
        <v>26</v>
      </c>
      <c r="AJ30" s="75"/>
      <c r="AK30" s="102" t="s">
        <v>25</v>
      </c>
      <c r="AL30" s="83" t="s">
        <v>25</v>
      </c>
      <c r="AM30" s="83" t="s">
        <v>25</v>
      </c>
      <c r="AN30" s="83" t="s">
        <v>22</v>
      </c>
      <c r="AO30" s="83" t="s">
        <v>25</v>
      </c>
      <c r="AP30" s="83" t="s">
        <v>25</v>
      </c>
      <c r="AQ30" s="83">
        <v>0</v>
      </c>
      <c r="AR30" s="83"/>
      <c r="AS30" s="83" t="s">
        <v>25</v>
      </c>
      <c r="AT30" s="83"/>
      <c r="AU30" s="103" t="s">
        <v>25</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24</v>
      </c>
      <c r="BD30" s="313" t="str">
        <f>SUBSTITUTE(SUBSTITUTE(IFERROR(VLOOKUP($A30,単組回答!$E:$R,14,FALSE),""),"① 行った","○"),"② 行っていない","×")</f>
        <v/>
      </c>
      <c r="BE30" s="83" t="s">
        <v>24</v>
      </c>
      <c r="BF30" s="316" t="str">
        <f>SUBSTITUTE(SUBSTITUTE(IFERROR(VLOOKUP($A30,単組回答!$E:$T,16,FALSE),""),"① 行った","○"),"② 行っていない","×")</f>
        <v/>
      </c>
    </row>
    <row r="31" spans="1:58" ht="28.5" customHeight="1">
      <c r="A31" s="20">
        <v>1028</v>
      </c>
      <c r="B31" s="65" t="s">
        <v>741</v>
      </c>
      <c r="C31" s="45" t="s">
        <v>25</v>
      </c>
      <c r="D31" s="18" t="s">
        <v>25</v>
      </c>
      <c r="E31" s="18"/>
      <c r="F31" s="18"/>
      <c r="G31" s="18"/>
      <c r="H31" s="18"/>
      <c r="I31" s="18"/>
      <c r="J31" s="18"/>
      <c r="K31" s="18"/>
      <c r="L31" s="18"/>
      <c r="M31" s="18"/>
      <c r="N31" s="18" t="s">
        <v>24</v>
      </c>
      <c r="O31" s="18" t="s">
        <v>24</v>
      </c>
      <c r="P31" s="18"/>
      <c r="Q31" s="18"/>
      <c r="R31" s="18"/>
      <c r="S31" s="18"/>
      <c r="T31" s="18"/>
      <c r="U31" s="18"/>
      <c r="V31" s="18"/>
      <c r="W31" s="18"/>
      <c r="X31" s="18"/>
      <c r="Y31" s="18" t="s">
        <v>25</v>
      </c>
      <c r="Z31" s="18" t="s">
        <v>25</v>
      </c>
      <c r="AA31" s="48" t="s">
        <v>25</v>
      </c>
      <c r="AB31" s="18" t="s">
        <v>26</v>
      </c>
      <c r="AC31" s="18" t="s">
        <v>25</v>
      </c>
      <c r="AD31" s="18" t="s">
        <v>26</v>
      </c>
      <c r="AE31" s="19" t="s">
        <v>25</v>
      </c>
      <c r="AF31" s="49"/>
      <c r="AG31" s="19" t="s">
        <v>26</v>
      </c>
      <c r="AH31" s="19" t="s">
        <v>25</v>
      </c>
      <c r="AI31" s="19" t="s">
        <v>26</v>
      </c>
      <c r="AJ31" s="75"/>
      <c r="AK31" s="102" t="s">
        <v>25</v>
      </c>
      <c r="AL31" s="83" t="s">
        <v>25</v>
      </c>
      <c r="AM31" s="83" t="s">
        <v>25</v>
      </c>
      <c r="AN31" s="83" t="s">
        <v>25</v>
      </c>
      <c r="AO31" s="83" t="s">
        <v>25</v>
      </c>
      <c r="AP31" s="83" t="s">
        <v>25</v>
      </c>
      <c r="AQ31" s="83">
        <v>0</v>
      </c>
      <c r="AR31" s="83"/>
      <c r="AS31" s="83" t="s">
        <v>25</v>
      </c>
      <c r="AT31" s="83"/>
      <c r="AU31" s="103" t="s">
        <v>25</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24</v>
      </c>
      <c r="BD31" s="313" t="str">
        <f>SUBSTITUTE(SUBSTITUTE(IFERROR(VLOOKUP($A31,単組回答!$E:$R,14,FALSE),""),"① 行った","○"),"② 行っていない","×")</f>
        <v/>
      </c>
      <c r="BE31" s="83" t="s">
        <v>24</v>
      </c>
      <c r="BF31" s="316" t="str">
        <f>SUBSTITUTE(SUBSTITUTE(IFERROR(VLOOKUP($A31,単組回答!$E:$T,16,FALSE),""),"① 行った","○"),"② 行っていない","×")</f>
        <v/>
      </c>
    </row>
    <row r="32" spans="1:58" ht="28.5" customHeight="1">
      <c r="A32" s="20">
        <v>1029</v>
      </c>
      <c r="B32" s="65" t="s">
        <v>742</v>
      </c>
      <c r="C32" s="45" t="s">
        <v>25</v>
      </c>
      <c r="D32" s="18" t="s">
        <v>25</v>
      </c>
      <c r="E32" s="18"/>
      <c r="F32" s="45" t="s">
        <v>22</v>
      </c>
      <c r="G32" s="18"/>
      <c r="H32" s="18"/>
      <c r="I32" s="18"/>
      <c r="J32" s="18"/>
      <c r="K32" s="18"/>
      <c r="L32" s="18"/>
      <c r="M32" s="18"/>
      <c r="N32" s="18" t="s">
        <v>22</v>
      </c>
      <c r="O32" s="18" t="s">
        <v>23</v>
      </c>
      <c r="P32" s="18">
        <v>2</v>
      </c>
      <c r="Q32" s="18" t="s">
        <v>22</v>
      </c>
      <c r="R32" s="18" t="s">
        <v>23</v>
      </c>
      <c r="S32" s="18" t="s">
        <v>22</v>
      </c>
      <c r="T32" s="18" t="s">
        <v>23</v>
      </c>
      <c r="U32" s="18"/>
      <c r="V32" s="18"/>
      <c r="W32" s="18"/>
      <c r="X32" s="18"/>
      <c r="Y32" s="18" t="s">
        <v>22</v>
      </c>
      <c r="Z32" s="18" t="s">
        <v>25</v>
      </c>
      <c r="AA32" s="48" t="s">
        <v>25</v>
      </c>
      <c r="AB32" s="18" t="s">
        <v>22</v>
      </c>
      <c r="AC32" s="18" t="s">
        <v>22</v>
      </c>
      <c r="AD32" s="18" t="s">
        <v>26</v>
      </c>
      <c r="AE32" s="19" t="s">
        <v>22</v>
      </c>
      <c r="AF32" s="49"/>
      <c r="AG32" s="19" t="s">
        <v>26</v>
      </c>
      <c r="AH32" s="19" t="s">
        <v>22</v>
      </c>
      <c r="AI32" s="19" t="s">
        <v>26</v>
      </c>
      <c r="AJ32" s="75"/>
      <c r="AK32" s="102" t="s">
        <v>22</v>
      </c>
      <c r="AL32" s="83" t="s">
        <v>25</v>
      </c>
      <c r="AM32" s="83" t="s">
        <v>25</v>
      </c>
      <c r="AN32" s="83" t="s">
        <v>22</v>
      </c>
      <c r="AO32" s="83" t="s">
        <v>25</v>
      </c>
      <c r="AP32" s="83" t="s">
        <v>25</v>
      </c>
      <c r="AQ32" s="83">
        <v>0</v>
      </c>
      <c r="AR32" s="83"/>
      <c r="AS32" s="83" t="s">
        <v>25</v>
      </c>
      <c r="AT32" s="83"/>
      <c r="AU32" s="103" t="s">
        <v>22</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24</v>
      </c>
      <c r="BD32" s="313" t="str">
        <f>SUBSTITUTE(SUBSTITUTE(IFERROR(VLOOKUP($A32,単組回答!$E:$R,14,FALSE),""),"① 行った","○"),"② 行っていない","×")</f>
        <v/>
      </c>
      <c r="BE32" s="83" t="s">
        <v>24</v>
      </c>
      <c r="BF32" s="316" t="str">
        <f>SUBSTITUTE(SUBSTITUTE(IFERROR(VLOOKUP($A32,単組回答!$E:$T,16,FALSE),""),"① 行った","○"),"② 行っていない","×")</f>
        <v/>
      </c>
    </row>
    <row r="33" spans="1:58" ht="28.5" customHeight="1">
      <c r="A33" s="20">
        <v>1030</v>
      </c>
      <c r="B33" s="65" t="s">
        <v>743</v>
      </c>
      <c r="C33" s="45" t="s">
        <v>22</v>
      </c>
      <c r="D33" s="45" t="s">
        <v>22</v>
      </c>
      <c r="E33" s="18">
        <v>2</v>
      </c>
      <c r="F33" s="18"/>
      <c r="G33" s="18" t="s">
        <v>22</v>
      </c>
      <c r="H33" s="18"/>
      <c r="I33" s="18" t="s">
        <v>22</v>
      </c>
      <c r="J33" s="18"/>
      <c r="K33" s="18"/>
      <c r="L33" s="18"/>
      <c r="M33" s="18"/>
      <c r="N33" s="18" t="s">
        <v>22</v>
      </c>
      <c r="O33" s="18" t="s">
        <v>22</v>
      </c>
      <c r="P33" s="18">
        <v>2</v>
      </c>
      <c r="Q33" s="18"/>
      <c r="R33" s="18" t="s">
        <v>23</v>
      </c>
      <c r="S33" s="18" t="s">
        <v>22</v>
      </c>
      <c r="T33" s="18" t="s">
        <v>23</v>
      </c>
      <c r="U33" s="18"/>
      <c r="V33" s="18"/>
      <c r="W33" s="18"/>
      <c r="X33" s="18"/>
      <c r="Y33" s="18" t="s">
        <v>22</v>
      </c>
      <c r="Z33" s="18" t="s">
        <v>22</v>
      </c>
      <c r="AA33" s="48" t="s">
        <v>22</v>
      </c>
      <c r="AB33" s="18" t="s">
        <v>26</v>
      </c>
      <c r="AC33" s="18" t="s">
        <v>22</v>
      </c>
      <c r="AD33" s="18" t="s">
        <v>26</v>
      </c>
      <c r="AE33" s="19" t="s">
        <v>22</v>
      </c>
      <c r="AF33" s="49"/>
      <c r="AG33" s="19" t="s">
        <v>26</v>
      </c>
      <c r="AH33" s="19" t="s">
        <v>22</v>
      </c>
      <c r="AI33" s="19" t="s">
        <v>26</v>
      </c>
      <c r="AJ33" s="75"/>
      <c r="AK33" s="102" t="s">
        <v>22</v>
      </c>
      <c r="AL33" s="83" t="s">
        <v>22</v>
      </c>
      <c r="AM33" s="83" t="s">
        <v>25</v>
      </c>
      <c r="AN33" s="83" t="s">
        <v>22</v>
      </c>
      <c r="AO33" s="83" t="s">
        <v>25</v>
      </c>
      <c r="AP33" s="83" t="s">
        <v>22</v>
      </c>
      <c r="AQ33" s="83">
        <v>0</v>
      </c>
      <c r="AR33" s="83"/>
      <c r="AS33" s="83" t="s">
        <v>22</v>
      </c>
      <c r="AT33" s="83"/>
      <c r="AU33" s="103" t="s">
        <v>22</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24</v>
      </c>
      <c r="BD33" s="313" t="str">
        <f>SUBSTITUTE(SUBSTITUTE(IFERROR(VLOOKUP($A33,単組回答!$E:$R,14,FALSE),""),"① 行った","○"),"② 行っていない","×")</f>
        <v/>
      </c>
      <c r="BE33" s="83" t="s">
        <v>24</v>
      </c>
      <c r="BF33" s="316" t="str">
        <f>SUBSTITUTE(SUBSTITUTE(IFERROR(VLOOKUP($A33,単組回答!$E:$T,16,FALSE),""),"① 行った","○"),"② 行っていない","×")</f>
        <v/>
      </c>
    </row>
    <row r="34" spans="1:58" ht="28.5" customHeight="1">
      <c r="A34" s="20">
        <v>1031</v>
      </c>
      <c r="B34" s="65" t="s">
        <v>744</v>
      </c>
      <c r="C34" s="18" t="s">
        <v>22</v>
      </c>
      <c r="D34" s="18" t="s">
        <v>22</v>
      </c>
      <c r="E34" s="18">
        <v>2</v>
      </c>
      <c r="F34" s="18" t="s">
        <v>22</v>
      </c>
      <c r="G34" s="18" t="s">
        <v>22</v>
      </c>
      <c r="H34" s="18" t="s">
        <v>22</v>
      </c>
      <c r="I34" s="18" t="s">
        <v>22</v>
      </c>
      <c r="J34" s="18"/>
      <c r="K34" s="18"/>
      <c r="L34" s="18"/>
      <c r="M34" s="18"/>
      <c r="N34" s="18" t="s">
        <v>22</v>
      </c>
      <c r="O34" s="18" t="s">
        <v>24</v>
      </c>
      <c r="P34" s="18">
        <v>1</v>
      </c>
      <c r="Q34" s="18" t="s">
        <v>22</v>
      </c>
      <c r="R34" s="18" t="s">
        <v>23</v>
      </c>
      <c r="S34" s="18" t="s">
        <v>22</v>
      </c>
      <c r="T34" s="18" t="s">
        <v>23</v>
      </c>
      <c r="U34" s="18" t="s">
        <v>22</v>
      </c>
      <c r="V34" s="18"/>
      <c r="W34" s="18"/>
      <c r="X34" s="18"/>
      <c r="Y34" s="18" t="s">
        <v>22</v>
      </c>
      <c r="Z34" s="18" t="s">
        <v>25</v>
      </c>
      <c r="AA34" s="48" t="s">
        <v>25</v>
      </c>
      <c r="AB34" s="18" t="s">
        <v>22</v>
      </c>
      <c r="AC34" s="18" t="s">
        <v>22</v>
      </c>
      <c r="AD34" s="18" t="s">
        <v>26</v>
      </c>
      <c r="AE34" s="19" t="s">
        <v>25</v>
      </c>
      <c r="AF34" s="49"/>
      <c r="AG34" s="19" t="s">
        <v>26</v>
      </c>
      <c r="AH34" s="19" t="s">
        <v>22</v>
      </c>
      <c r="AI34" s="19" t="s">
        <v>26</v>
      </c>
      <c r="AJ34" s="75"/>
      <c r="AK34" s="102" t="s">
        <v>22</v>
      </c>
      <c r="AL34" s="83" t="s">
        <v>25</v>
      </c>
      <c r="AM34" s="83" t="s">
        <v>25</v>
      </c>
      <c r="AN34" s="83" t="s">
        <v>22</v>
      </c>
      <c r="AO34" s="83" t="s">
        <v>25</v>
      </c>
      <c r="AP34" s="83" t="s">
        <v>25</v>
      </c>
      <c r="AQ34" s="83">
        <v>0</v>
      </c>
      <c r="AR34" s="83"/>
      <c r="AS34" s="83" t="s">
        <v>22</v>
      </c>
      <c r="AT34" s="83"/>
      <c r="AU34" s="103" t="s">
        <v>22</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24</v>
      </c>
      <c r="BD34" s="313" t="str">
        <f>SUBSTITUTE(SUBSTITUTE(IFERROR(VLOOKUP($A34,単組回答!$E:$R,14,FALSE),""),"① 行った","○"),"② 行っていない","×")</f>
        <v/>
      </c>
      <c r="BE34" s="83" t="s">
        <v>24</v>
      </c>
      <c r="BF34" s="316" t="str">
        <f>SUBSTITUTE(SUBSTITUTE(IFERROR(VLOOKUP($A34,単組回答!$E:$T,16,FALSE),""),"① 行った","○"),"② 行っていない","×")</f>
        <v/>
      </c>
    </row>
    <row r="35" spans="1:58" ht="28.5" customHeight="1">
      <c r="A35" s="20">
        <v>1033</v>
      </c>
      <c r="B35" s="65" t="s">
        <v>745</v>
      </c>
      <c r="C35" s="18" t="s">
        <v>25</v>
      </c>
      <c r="D35" s="18" t="s">
        <v>25</v>
      </c>
      <c r="E35" s="18"/>
      <c r="F35" s="18" t="s">
        <v>22</v>
      </c>
      <c r="G35" s="18" t="s">
        <v>22</v>
      </c>
      <c r="H35" s="18" t="s">
        <v>22</v>
      </c>
      <c r="I35" s="18" t="s">
        <v>22</v>
      </c>
      <c r="J35" s="18"/>
      <c r="K35" s="18"/>
      <c r="L35" s="18"/>
      <c r="M35" s="18"/>
      <c r="N35" s="18" t="s">
        <v>24</v>
      </c>
      <c r="O35" s="18" t="s">
        <v>22</v>
      </c>
      <c r="P35" s="18">
        <v>1</v>
      </c>
      <c r="Q35" s="18" t="s">
        <v>22</v>
      </c>
      <c r="R35" s="18"/>
      <c r="S35" s="18" t="s">
        <v>22</v>
      </c>
      <c r="T35" s="18"/>
      <c r="U35" s="18"/>
      <c r="V35" s="18"/>
      <c r="W35" s="18"/>
      <c r="X35" s="18"/>
      <c r="Y35" s="18" t="s">
        <v>25</v>
      </c>
      <c r="Z35" s="18" t="s">
        <v>22</v>
      </c>
      <c r="AA35" s="48" t="s">
        <v>22</v>
      </c>
      <c r="AB35" s="18" t="s">
        <v>22</v>
      </c>
      <c r="AC35" s="18" t="s">
        <v>26</v>
      </c>
      <c r="AD35" s="18" t="s">
        <v>22</v>
      </c>
      <c r="AE35" s="19" t="s">
        <v>26</v>
      </c>
      <c r="AF35" s="49"/>
      <c r="AG35" s="19" t="s">
        <v>26</v>
      </c>
      <c r="AH35" s="19" t="s">
        <v>26</v>
      </c>
      <c r="AI35" s="19" t="s">
        <v>26</v>
      </c>
      <c r="AJ35" s="75" t="s">
        <v>26</v>
      </c>
      <c r="AK35" s="102" t="s">
        <v>26</v>
      </c>
      <c r="AL35" s="83" t="s">
        <v>26</v>
      </c>
      <c r="AM35" s="83" t="s">
        <v>26</v>
      </c>
      <c r="AN35" s="83" t="s">
        <v>26</v>
      </c>
      <c r="AO35" s="83" t="s">
        <v>26</v>
      </c>
      <c r="AP35" s="83" t="s">
        <v>26</v>
      </c>
      <c r="AQ35" s="83" t="s">
        <v>26</v>
      </c>
      <c r="AR35" s="83"/>
      <c r="AS35" s="83" t="s">
        <v>26</v>
      </c>
      <c r="AT35" s="83"/>
      <c r="AU35" s="103"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24</v>
      </c>
      <c r="BD35" s="313" t="str">
        <f>SUBSTITUTE(SUBSTITUTE(IFERROR(VLOOKUP($A35,単組回答!$E:$R,14,FALSE),""),"① 行った","○"),"② 行っていない","×")</f>
        <v/>
      </c>
      <c r="BE35" s="83" t="s">
        <v>24</v>
      </c>
      <c r="BF35" s="316" t="str">
        <f>SUBSTITUTE(SUBSTITUTE(IFERROR(VLOOKUP($A35,単組回答!$E:$T,16,FALSE),""),"① 行った","○"),"② 行っていない","×")</f>
        <v/>
      </c>
    </row>
    <row r="36" spans="1:58" ht="28.5" customHeight="1">
      <c r="A36" s="20">
        <v>1034</v>
      </c>
      <c r="B36" s="65" t="s">
        <v>746</v>
      </c>
      <c r="C36" s="18" t="s">
        <v>25</v>
      </c>
      <c r="D36" s="18" t="s">
        <v>25</v>
      </c>
      <c r="E36" s="18"/>
      <c r="F36" s="18"/>
      <c r="G36" s="18"/>
      <c r="H36" s="18"/>
      <c r="I36" s="18"/>
      <c r="J36" s="18"/>
      <c r="K36" s="18"/>
      <c r="L36" s="18"/>
      <c r="M36" s="18"/>
      <c r="N36" s="18" t="s">
        <v>24</v>
      </c>
      <c r="O36" s="18" t="s">
        <v>22</v>
      </c>
      <c r="P36" s="18">
        <v>1</v>
      </c>
      <c r="Q36" s="18" t="s">
        <v>22</v>
      </c>
      <c r="R36" s="18"/>
      <c r="S36" s="18"/>
      <c r="T36" s="18"/>
      <c r="U36" s="18"/>
      <c r="V36" s="18"/>
      <c r="W36" s="18"/>
      <c r="X36" s="18"/>
      <c r="Y36" s="18" t="s">
        <v>26</v>
      </c>
      <c r="Z36" s="18" t="s">
        <v>26</v>
      </c>
      <c r="AA36" s="48" t="e">
        <v>#N/A</v>
      </c>
      <c r="AB36" s="18" t="s">
        <v>26</v>
      </c>
      <c r="AC36" s="18" t="s">
        <v>22</v>
      </c>
      <c r="AD36" s="18" t="s">
        <v>26</v>
      </c>
      <c r="AE36" s="19" t="s">
        <v>22</v>
      </c>
      <c r="AF36" s="49"/>
      <c r="AG36" s="19" t="s">
        <v>26</v>
      </c>
      <c r="AH36" s="19" t="s">
        <v>25</v>
      </c>
      <c r="AI36" s="19" t="s">
        <v>26</v>
      </c>
      <c r="AJ36" s="75"/>
      <c r="AK36" s="102" t="s">
        <v>25</v>
      </c>
      <c r="AL36" s="83" t="s">
        <v>25</v>
      </c>
      <c r="AM36" s="83" t="s">
        <v>25</v>
      </c>
      <c r="AN36" s="83" t="s">
        <v>22</v>
      </c>
      <c r="AO36" s="83" t="s">
        <v>25</v>
      </c>
      <c r="AP36" s="83" t="s">
        <v>25</v>
      </c>
      <c r="AQ36" s="83">
        <v>0</v>
      </c>
      <c r="AR36" s="83"/>
      <c r="AS36" s="83" t="s">
        <v>25</v>
      </c>
      <c r="AT36" s="83"/>
      <c r="AU36" s="103" t="s">
        <v>25</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24</v>
      </c>
      <c r="BD36" s="313" t="str">
        <f>SUBSTITUTE(SUBSTITUTE(IFERROR(VLOOKUP($A36,単組回答!$E:$R,14,FALSE),""),"① 行った","○"),"② 行っていない","×")</f>
        <v/>
      </c>
      <c r="BE36" s="83" t="s">
        <v>24</v>
      </c>
      <c r="BF36" s="316" t="str">
        <f>SUBSTITUTE(SUBSTITUTE(IFERROR(VLOOKUP($A36,単組回答!$E:$T,16,FALSE),""),"① 行った","○"),"② 行っていない","×")</f>
        <v/>
      </c>
    </row>
    <row r="37" spans="1:58" ht="28.5" customHeight="1">
      <c r="A37" s="20">
        <v>1035</v>
      </c>
      <c r="B37" s="65" t="s">
        <v>747</v>
      </c>
      <c r="C37" s="18" t="s">
        <v>25</v>
      </c>
      <c r="D37" s="18" t="s">
        <v>25</v>
      </c>
      <c r="E37" s="18"/>
      <c r="F37" s="18"/>
      <c r="G37" s="18"/>
      <c r="H37" s="18"/>
      <c r="I37" s="18"/>
      <c r="J37" s="18"/>
      <c r="K37" s="18"/>
      <c r="L37" s="18"/>
      <c r="M37" s="18"/>
      <c r="N37" s="18"/>
      <c r="O37" s="18"/>
      <c r="P37" s="18"/>
      <c r="Q37" s="18"/>
      <c r="R37" s="18"/>
      <c r="S37" s="18"/>
      <c r="T37" s="18"/>
      <c r="U37" s="18"/>
      <c r="V37" s="18"/>
      <c r="W37" s="18"/>
      <c r="X37" s="18"/>
      <c r="Y37" s="18" t="s">
        <v>26</v>
      </c>
      <c r="Z37" s="18" t="s">
        <v>26</v>
      </c>
      <c r="AA37" s="48" t="e">
        <v>#N/A</v>
      </c>
      <c r="AB37" s="18" t="s">
        <v>26</v>
      </c>
      <c r="AC37" s="18" t="s">
        <v>26</v>
      </c>
      <c r="AD37" s="18" t="s">
        <v>26</v>
      </c>
      <c r="AE37" s="19" t="s">
        <v>26</v>
      </c>
      <c r="AF37" s="49"/>
      <c r="AG37" s="19" t="s">
        <v>26</v>
      </c>
      <c r="AH37" s="19" t="s">
        <v>26</v>
      </c>
      <c r="AI37" s="19" t="s">
        <v>26</v>
      </c>
      <c r="AJ37" s="75" t="s">
        <v>26</v>
      </c>
      <c r="AK37" s="102" t="s">
        <v>26</v>
      </c>
      <c r="AL37" s="83" t="s">
        <v>26</v>
      </c>
      <c r="AM37" s="83" t="s">
        <v>26</v>
      </c>
      <c r="AN37" s="83" t="s">
        <v>26</v>
      </c>
      <c r="AO37" s="83" t="s">
        <v>26</v>
      </c>
      <c r="AP37" s="83" t="s">
        <v>26</v>
      </c>
      <c r="AQ37" s="83" t="s">
        <v>26</v>
      </c>
      <c r="AR37" s="83"/>
      <c r="AS37" s="83" t="s">
        <v>26</v>
      </c>
      <c r="AT37" s="83"/>
      <c r="AU37" s="103" t="s">
        <v>26</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24</v>
      </c>
      <c r="BD37" s="313" t="str">
        <f>SUBSTITUTE(SUBSTITUTE(IFERROR(VLOOKUP($A37,単組回答!$E:$R,14,FALSE),""),"① 行った","○"),"② 行っていない","×")</f>
        <v/>
      </c>
      <c r="BE37" s="83" t="s">
        <v>24</v>
      </c>
      <c r="BF37" s="316" t="str">
        <f>SUBSTITUTE(SUBSTITUTE(IFERROR(VLOOKUP($A37,単組回答!$E:$T,16,FALSE),""),"① 行った","○"),"② 行っていない","×")</f>
        <v/>
      </c>
    </row>
    <row r="38" spans="1:58" ht="28.5" customHeight="1">
      <c r="A38" s="20">
        <v>1036</v>
      </c>
      <c r="B38" s="65" t="s">
        <v>748</v>
      </c>
      <c r="C38" s="18" t="s">
        <v>25</v>
      </c>
      <c r="D38" s="18" t="s">
        <v>25</v>
      </c>
      <c r="E38" s="18"/>
      <c r="F38" s="45" t="s">
        <v>22</v>
      </c>
      <c r="G38" s="18" t="s">
        <v>22</v>
      </c>
      <c r="H38" s="45" t="s">
        <v>22</v>
      </c>
      <c r="I38" s="18" t="s">
        <v>22</v>
      </c>
      <c r="J38" s="45" t="s">
        <v>22</v>
      </c>
      <c r="K38" s="18"/>
      <c r="L38" s="18"/>
      <c r="M38" s="18"/>
      <c r="N38" s="18" t="s">
        <v>24</v>
      </c>
      <c r="O38" s="18" t="s">
        <v>22</v>
      </c>
      <c r="P38" s="18">
        <v>1</v>
      </c>
      <c r="Q38" s="18"/>
      <c r="R38" s="18"/>
      <c r="S38" s="18"/>
      <c r="T38" s="18"/>
      <c r="U38" s="18"/>
      <c r="V38" s="18"/>
      <c r="W38" s="18"/>
      <c r="X38" s="18"/>
      <c r="Y38" s="18" t="s">
        <v>25</v>
      </c>
      <c r="Z38" s="18" t="s">
        <v>22</v>
      </c>
      <c r="AA38" s="48" t="s">
        <v>22</v>
      </c>
      <c r="AB38" s="18" t="s">
        <v>26</v>
      </c>
      <c r="AC38" s="18" t="s">
        <v>26</v>
      </c>
      <c r="AD38" s="18" t="s">
        <v>26</v>
      </c>
      <c r="AE38" s="19" t="s">
        <v>26</v>
      </c>
      <c r="AF38" s="49"/>
      <c r="AG38" s="19" t="s">
        <v>26</v>
      </c>
      <c r="AH38" s="19" t="s">
        <v>26</v>
      </c>
      <c r="AI38" s="19" t="s">
        <v>26</v>
      </c>
      <c r="AJ38" s="75" t="s">
        <v>26</v>
      </c>
      <c r="AK38" s="102" t="s">
        <v>26</v>
      </c>
      <c r="AL38" s="83" t="s">
        <v>26</v>
      </c>
      <c r="AM38" s="83" t="s">
        <v>26</v>
      </c>
      <c r="AN38" s="83" t="s">
        <v>26</v>
      </c>
      <c r="AO38" s="83" t="s">
        <v>26</v>
      </c>
      <c r="AP38" s="83" t="s">
        <v>26</v>
      </c>
      <c r="AQ38" s="83" t="s">
        <v>26</v>
      </c>
      <c r="AR38" s="83"/>
      <c r="AS38" s="83" t="s">
        <v>26</v>
      </c>
      <c r="AT38" s="83"/>
      <c r="AU38" s="103" t="s">
        <v>26</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24</v>
      </c>
      <c r="BD38" s="313" t="str">
        <f>SUBSTITUTE(SUBSTITUTE(IFERROR(VLOOKUP($A38,単組回答!$E:$R,14,FALSE),""),"① 行った","○"),"② 行っていない","×")</f>
        <v/>
      </c>
      <c r="BE38" s="83" t="s">
        <v>24</v>
      </c>
      <c r="BF38" s="316" t="str">
        <f>SUBSTITUTE(SUBSTITUTE(IFERROR(VLOOKUP($A38,単組回答!$E:$T,16,FALSE),""),"① 行った","○"),"② 行っていない","×")</f>
        <v/>
      </c>
    </row>
    <row r="39" spans="1:58" ht="28.5" customHeight="1">
      <c r="A39" s="20">
        <v>1037</v>
      </c>
      <c r="B39" s="65" t="s">
        <v>749</v>
      </c>
      <c r="C39" s="18" t="s">
        <v>25</v>
      </c>
      <c r="D39" s="18" t="s">
        <v>25</v>
      </c>
      <c r="E39" s="18"/>
      <c r="F39" s="45" t="s">
        <v>22</v>
      </c>
      <c r="G39" s="18"/>
      <c r="H39" s="18"/>
      <c r="I39" s="18"/>
      <c r="J39" s="18"/>
      <c r="K39" s="18"/>
      <c r="L39" s="18"/>
      <c r="M39" s="18"/>
      <c r="N39" s="18" t="s">
        <v>24</v>
      </c>
      <c r="O39" s="18" t="s">
        <v>24</v>
      </c>
      <c r="P39" s="18"/>
      <c r="Q39" s="18" t="s">
        <v>22</v>
      </c>
      <c r="R39" s="18"/>
      <c r="S39" s="18" t="s">
        <v>22</v>
      </c>
      <c r="T39" s="18"/>
      <c r="U39" s="18"/>
      <c r="V39" s="18"/>
      <c r="W39" s="18"/>
      <c r="X39" s="18"/>
      <c r="Y39" s="18" t="s">
        <v>25</v>
      </c>
      <c r="Z39" s="18" t="s">
        <v>22</v>
      </c>
      <c r="AA39" s="48" t="s">
        <v>22</v>
      </c>
      <c r="AB39" s="18" t="s">
        <v>22</v>
      </c>
      <c r="AC39" s="18" t="s">
        <v>22</v>
      </c>
      <c r="AD39" s="18" t="s">
        <v>26</v>
      </c>
      <c r="AE39" s="19" t="s">
        <v>22</v>
      </c>
      <c r="AF39" s="49"/>
      <c r="AG39" s="19" t="s">
        <v>26</v>
      </c>
      <c r="AH39" s="19"/>
      <c r="AI39" s="19" t="s">
        <v>26</v>
      </c>
      <c r="AJ39" s="75"/>
      <c r="AK39" s="102" t="s">
        <v>26</v>
      </c>
      <c r="AL39" s="83" t="s">
        <v>26</v>
      </c>
      <c r="AM39" s="83" t="s">
        <v>26</v>
      </c>
      <c r="AN39" s="83" t="s">
        <v>26</v>
      </c>
      <c r="AO39" s="83" t="s">
        <v>26</v>
      </c>
      <c r="AP39" s="83" t="s">
        <v>26</v>
      </c>
      <c r="AQ39" s="83" t="s">
        <v>26</v>
      </c>
      <c r="AR39" s="83"/>
      <c r="AS39" s="83" t="s">
        <v>26</v>
      </c>
      <c r="AT39" s="83"/>
      <c r="AU39" s="103" t="s">
        <v>26</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83" t="s">
        <v>24</v>
      </c>
      <c r="BD39" s="313" t="str">
        <f>SUBSTITUTE(SUBSTITUTE(IFERROR(VLOOKUP($A39,単組回答!$E:$R,14,FALSE),""),"① 行った","○"),"② 行っていない","×")</f>
        <v/>
      </c>
      <c r="BE39" s="83" t="s">
        <v>24</v>
      </c>
      <c r="BF39" s="316" t="str">
        <f>SUBSTITUTE(SUBSTITUTE(IFERROR(VLOOKUP($A39,単組回答!$E:$T,16,FALSE),""),"① 行った","○"),"② 行っていない","×")</f>
        <v/>
      </c>
    </row>
    <row r="40" spans="1:58" ht="28.5" customHeight="1">
      <c r="A40" s="20">
        <v>1038</v>
      </c>
      <c r="B40" s="65" t="s">
        <v>750</v>
      </c>
      <c r="C40" s="18" t="s">
        <v>25</v>
      </c>
      <c r="D40" s="18" t="s">
        <v>25</v>
      </c>
      <c r="E40" s="18"/>
      <c r="F40" s="45" t="s">
        <v>22</v>
      </c>
      <c r="G40" s="18"/>
      <c r="H40" s="45" t="s">
        <v>22</v>
      </c>
      <c r="I40" s="18"/>
      <c r="J40" s="18"/>
      <c r="K40" s="18"/>
      <c r="L40" s="18"/>
      <c r="M40" s="18"/>
      <c r="N40" s="18" t="s">
        <v>24</v>
      </c>
      <c r="O40" s="18" t="s">
        <v>22</v>
      </c>
      <c r="P40" s="18">
        <v>1</v>
      </c>
      <c r="Q40" s="18"/>
      <c r="R40" s="18"/>
      <c r="S40" s="18"/>
      <c r="T40" s="18"/>
      <c r="U40" s="18"/>
      <c r="V40" s="18"/>
      <c r="W40" s="18"/>
      <c r="X40" s="18"/>
      <c r="Y40" s="18" t="s">
        <v>25</v>
      </c>
      <c r="Z40" s="18" t="s">
        <v>22</v>
      </c>
      <c r="AA40" s="48" t="s">
        <v>22</v>
      </c>
      <c r="AB40" s="18" t="s">
        <v>26</v>
      </c>
      <c r="AC40" s="18" t="s">
        <v>26</v>
      </c>
      <c r="AD40" s="18" t="s">
        <v>26</v>
      </c>
      <c r="AE40" s="19" t="s">
        <v>26</v>
      </c>
      <c r="AF40" s="49"/>
      <c r="AG40" s="19" t="s">
        <v>26</v>
      </c>
      <c r="AH40" s="19" t="s">
        <v>26</v>
      </c>
      <c r="AI40" s="19" t="s">
        <v>26</v>
      </c>
      <c r="AJ40" s="75" t="s">
        <v>26</v>
      </c>
      <c r="AK40" s="102" t="s">
        <v>26</v>
      </c>
      <c r="AL40" s="83" t="s">
        <v>26</v>
      </c>
      <c r="AM40" s="83" t="s">
        <v>26</v>
      </c>
      <c r="AN40" s="83" t="s">
        <v>26</v>
      </c>
      <c r="AO40" s="83" t="s">
        <v>26</v>
      </c>
      <c r="AP40" s="83" t="s">
        <v>26</v>
      </c>
      <c r="AQ40" s="83" t="s">
        <v>26</v>
      </c>
      <c r="AR40" s="83"/>
      <c r="AS40" s="83" t="s">
        <v>26</v>
      </c>
      <c r="AT40" s="83"/>
      <c r="AU40" s="103" t="s">
        <v>26</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83" t="s">
        <v>24</v>
      </c>
      <c r="BD40" s="313" t="str">
        <f>SUBSTITUTE(SUBSTITUTE(IFERROR(VLOOKUP($A40,単組回答!$E:$R,14,FALSE),""),"① 行った","○"),"② 行っていない","×")</f>
        <v/>
      </c>
      <c r="BE40" s="83" t="s">
        <v>24</v>
      </c>
      <c r="BF40" s="316" t="str">
        <f>SUBSTITUTE(SUBSTITUTE(IFERROR(VLOOKUP($A40,単組回答!$E:$T,16,FALSE),""),"① 行った","○"),"② 行っていない","×")</f>
        <v/>
      </c>
    </row>
    <row r="41" spans="1:58" ht="28.5" customHeight="1">
      <c r="A41" s="20">
        <v>1039</v>
      </c>
      <c r="B41" s="65" t="s">
        <v>751</v>
      </c>
      <c r="C41" s="18" t="s">
        <v>25</v>
      </c>
      <c r="D41" s="18" t="s">
        <v>25</v>
      </c>
      <c r="E41" s="18"/>
      <c r="F41" s="45" t="s">
        <v>22</v>
      </c>
      <c r="G41" s="18"/>
      <c r="H41" s="45" t="s">
        <v>22</v>
      </c>
      <c r="I41" s="18"/>
      <c r="J41" s="45" t="s">
        <v>22</v>
      </c>
      <c r="K41" s="18"/>
      <c r="L41" s="18"/>
      <c r="M41" s="18"/>
      <c r="N41" s="18" t="s">
        <v>24</v>
      </c>
      <c r="O41" s="18" t="s">
        <v>22</v>
      </c>
      <c r="P41" s="18">
        <v>1</v>
      </c>
      <c r="Q41" s="18" t="s">
        <v>22</v>
      </c>
      <c r="R41" s="18"/>
      <c r="S41" s="18" t="s">
        <v>22</v>
      </c>
      <c r="T41" s="18"/>
      <c r="U41" s="18"/>
      <c r="V41" s="18"/>
      <c r="W41" s="18"/>
      <c r="X41" s="18"/>
      <c r="Y41" s="18" t="s">
        <v>25</v>
      </c>
      <c r="Z41" s="18" t="s">
        <v>22</v>
      </c>
      <c r="AA41" s="48" t="s">
        <v>22</v>
      </c>
      <c r="AB41" s="18" t="s">
        <v>22</v>
      </c>
      <c r="AC41" s="18" t="s">
        <v>26</v>
      </c>
      <c r="AD41" s="18" t="s">
        <v>22</v>
      </c>
      <c r="AE41" s="19" t="s">
        <v>26</v>
      </c>
      <c r="AF41" s="49"/>
      <c r="AG41" s="19" t="s">
        <v>26</v>
      </c>
      <c r="AH41" s="19" t="s">
        <v>26</v>
      </c>
      <c r="AI41" s="19" t="s">
        <v>26</v>
      </c>
      <c r="AJ41" s="75" t="s">
        <v>26</v>
      </c>
      <c r="AK41" s="102" t="s">
        <v>26</v>
      </c>
      <c r="AL41" s="83" t="s">
        <v>26</v>
      </c>
      <c r="AM41" s="83" t="s">
        <v>26</v>
      </c>
      <c r="AN41" s="83" t="s">
        <v>26</v>
      </c>
      <c r="AO41" s="83" t="s">
        <v>26</v>
      </c>
      <c r="AP41" s="83" t="s">
        <v>26</v>
      </c>
      <c r="AQ41" s="83" t="s">
        <v>26</v>
      </c>
      <c r="AR41" s="83"/>
      <c r="AS41" s="83" t="s">
        <v>26</v>
      </c>
      <c r="AT41" s="83"/>
      <c r="AU41" s="103" t="s">
        <v>26</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83" t="s">
        <v>24</v>
      </c>
      <c r="BD41" s="313" t="str">
        <f>SUBSTITUTE(SUBSTITUTE(IFERROR(VLOOKUP($A41,単組回答!$E:$R,14,FALSE),""),"① 行った","○"),"② 行っていない","×")</f>
        <v/>
      </c>
      <c r="BE41" s="83" t="s">
        <v>24</v>
      </c>
      <c r="BF41" s="316" t="str">
        <f>SUBSTITUTE(SUBSTITUTE(IFERROR(VLOOKUP($A41,単組回答!$E:$T,16,FALSE),""),"① 行った","○"),"② 行っていない","×")</f>
        <v/>
      </c>
    </row>
    <row r="42" spans="1:58" ht="28.5" customHeight="1">
      <c r="A42" s="20">
        <v>1040</v>
      </c>
      <c r="B42" s="65" t="s">
        <v>752</v>
      </c>
      <c r="C42" s="18" t="s">
        <v>25</v>
      </c>
      <c r="D42" s="18" t="s">
        <v>25</v>
      </c>
      <c r="E42" s="18"/>
      <c r="F42" s="45" t="s">
        <v>22</v>
      </c>
      <c r="G42" s="18"/>
      <c r="H42" s="45" t="s">
        <v>22</v>
      </c>
      <c r="I42" s="18"/>
      <c r="J42" s="45" t="s">
        <v>22</v>
      </c>
      <c r="K42" s="18"/>
      <c r="L42" s="18"/>
      <c r="M42" s="18"/>
      <c r="N42" s="18" t="s">
        <v>24</v>
      </c>
      <c r="O42" s="18" t="s">
        <v>24</v>
      </c>
      <c r="P42" s="18"/>
      <c r="Q42" s="18" t="s">
        <v>22</v>
      </c>
      <c r="R42" s="18" t="s">
        <v>23</v>
      </c>
      <c r="S42" s="18" t="s">
        <v>22</v>
      </c>
      <c r="T42" s="18" t="s">
        <v>23</v>
      </c>
      <c r="U42" s="18"/>
      <c r="V42" s="18"/>
      <c r="W42" s="18"/>
      <c r="X42" s="18"/>
      <c r="Y42" s="18" t="s">
        <v>25</v>
      </c>
      <c r="Z42" s="18" t="s">
        <v>25</v>
      </c>
      <c r="AA42" s="48" t="s">
        <v>25</v>
      </c>
      <c r="AB42" s="18" t="s">
        <v>22</v>
      </c>
      <c r="AC42" s="18" t="s">
        <v>22</v>
      </c>
      <c r="AD42" s="18" t="s">
        <v>26</v>
      </c>
      <c r="AE42" s="19" t="s">
        <v>22</v>
      </c>
      <c r="AF42" s="49"/>
      <c r="AG42" s="19" t="s">
        <v>26</v>
      </c>
      <c r="AH42" s="19" t="s">
        <v>25</v>
      </c>
      <c r="AI42" s="19" t="s">
        <v>26</v>
      </c>
      <c r="AJ42" s="75"/>
      <c r="AK42" s="102" t="s">
        <v>25</v>
      </c>
      <c r="AL42" s="83" t="s">
        <v>25</v>
      </c>
      <c r="AM42" s="83" t="s">
        <v>25</v>
      </c>
      <c r="AN42" s="83" t="s">
        <v>22</v>
      </c>
      <c r="AO42" s="83" t="s">
        <v>25</v>
      </c>
      <c r="AP42" s="83" t="s">
        <v>22</v>
      </c>
      <c r="AQ42" s="83">
        <v>0</v>
      </c>
      <c r="AR42" s="83"/>
      <c r="AS42" s="83" t="s">
        <v>22</v>
      </c>
      <c r="AT42" s="83"/>
      <c r="AU42" s="103" t="s">
        <v>25</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83" t="s">
        <v>24</v>
      </c>
      <c r="BD42" s="313" t="str">
        <f>SUBSTITUTE(SUBSTITUTE(IFERROR(VLOOKUP($A42,単組回答!$E:$R,14,FALSE),""),"① 行った","○"),"② 行っていない","×")</f>
        <v/>
      </c>
      <c r="BE42" s="83" t="s">
        <v>24</v>
      </c>
      <c r="BF42" s="316" t="str">
        <f>SUBSTITUTE(SUBSTITUTE(IFERROR(VLOOKUP($A42,単組回答!$E:$T,16,FALSE),""),"① 行った","○"),"② 行っていない","×")</f>
        <v/>
      </c>
    </row>
    <row r="43" spans="1:58" ht="28.5" customHeight="1">
      <c r="A43" s="20">
        <v>1041</v>
      </c>
      <c r="B43" s="65" t="s">
        <v>753</v>
      </c>
      <c r="C43" s="45" t="s">
        <v>22</v>
      </c>
      <c r="D43" s="18" t="s">
        <v>25</v>
      </c>
      <c r="E43" s="18">
        <v>1</v>
      </c>
      <c r="F43" s="45" t="s">
        <v>22</v>
      </c>
      <c r="G43" s="18"/>
      <c r="H43" s="18"/>
      <c r="I43" s="18"/>
      <c r="J43" s="18"/>
      <c r="K43" s="18"/>
      <c r="L43" s="18"/>
      <c r="M43" s="18"/>
      <c r="N43" s="18" t="s">
        <v>22</v>
      </c>
      <c r="O43" s="18" t="s">
        <v>24</v>
      </c>
      <c r="P43" s="18">
        <v>1</v>
      </c>
      <c r="Q43" s="18" t="s">
        <v>22</v>
      </c>
      <c r="R43" s="18"/>
      <c r="S43" s="18"/>
      <c r="T43" s="18"/>
      <c r="U43" s="18"/>
      <c r="V43" s="18"/>
      <c r="W43" s="18"/>
      <c r="X43" s="18"/>
      <c r="Y43" s="18" t="s">
        <v>22</v>
      </c>
      <c r="Z43" s="18" t="s">
        <v>25</v>
      </c>
      <c r="AA43" s="48" t="s">
        <v>25</v>
      </c>
      <c r="AB43" s="18" t="s">
        <v>22</v>
      </c>
      <c r="AC43" s="18" t="s">
        <v>22</v>
      </c>
      <c r="AD43" s="18" t="s">
        <v>26</v>
      </c>
      <c r="AE43" s="19" t="s">
        <v>22</v>
      </c>
      <c r="AF43" s="49"/>
      <c r="AG43" s="19" t="s">
        <v>26</v>
      </c>
      <c r="AH43" s="19" t="s">
        <v>26</v>
      </c>
      <c r="AI43" s="19" t="s">
        <v>26</v>
      </c>
      <c r="AJ43" s="75"/>
      <c r="AK43" s="102" t="s">
        <v>25</v>
      </c>
      <c r="AL43" s="83" t="s">
        <v>25</v>
      </c>
      <c r="AM43" s="83" t="s">
        <v>25</v>
      </c>
      <c r="AN43" s="83" t="s">
        <v>25</v>
      </c>
      <c r="AO43" s="83" t="s">
        <v>25</v>
      </c>
      <c r="AP43" s="83" t="s">
        <v>25</v>
      </c>
      <c r="AQ43" s="83">
        <v>0</v>
      </c>
      <c r="AR43" s="83"/>
      <c r="AS43" s="83" t="s">
        <v>25</v>
      </c>
      <c r="AT43" s="83"/>
      <c r="AU43" s="103" t="s">
        <v>25</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83" t="s">
        <v>24</v>
      </c>
      <c r="BD43" s="313" t="str">
        <f>SUBSTITUTE(SUBSTITUTE(IFERROR(VLOOKUP($A43,単組回答!$E:$R,14,FALSE),""),"① 行った","○"),"② 行っていない","×")</f>
        <v/>
      </c>
      <c r="BE43" s="83" t="s">
        <v>24</v>
      </c>
      <c r="BF43" s="316" t="str">
        <f>SUBSTITUTE(SUBSTITUTE(IFERROR(VLOOKUP($A43,単組回答!$E:$T,16,FALSE),""),"① 行った","○"),"② 行っていない","×")</f>
        <v/>
      </c>
    </row>
    <row r="44" spans="1:58" ht="28.5" customHeight="1">
      <c r="A44" s="20">
        <v>1042</v>
      </c>
      <c r="B44" s="65" t="s">
        <v>754</v>
      </c>
      <c r="C44" s="45" t="s">
        <v>22</v>
      </c>
      <c r="D44" s="18" t="s">
        <v>25</v>
      </c>
      <c r="E44" s="18">
        <v>1</v>
      </c>
      <c r="F44" s="18"/>
      <c r="G44" s="18" t="s">
        <v>22</v>
      </c>
      <c r="H44" s="18"/>
      <c r="I44" s="18" t="s">
        <v>22</v>
      </c>
      <c r="J44" s="18"/>
      <c r="K44" s="18"/>
      <c r="L44" s="18"/>
      <c r="M44" s="18"/>
      <c r="N44" s="18" t="s">
        <v>22</v>
      </c>
      <c r="O44" s="18" t="s">
        <v>22</v>
      </c>
      <c r="P44" s="18">
        <v>2</v>
      </c>
      <c r="Q44" s="18"/>
      <c r="R44" s="18"/>
      <c r="S44" s="18"/>
      <c r="T44" s="18"/>
      <c r="U44" s="18"/>
      <c r="V44" s="18"/>
      <c r="W44" s="18"/>
      <c r="X44" s="18"/>
      <c r="Y44" s="18" t="s">
        <v>22</v>
      </c>
      <c r="Z44" s="18" t="s">
        <v>22</v>
      </c>
      <c r="AA44" s="48" t="s">
        <v>22</v>
      </c>
      <c r="AB44" s="18" t="s">
        <v>26</v>
      </c>
      <c r="AC44" s="18" t="s">
        <v>25</v>
      </c>
      <c r="AD44" s="18" t="s">
        <v>26</v>
      </c>
      <c r="AE44" s="19" t="s">
        <v>22</v>
      </c>
      <c r="AF44" s="49"/>
      <c r="AG44" s="19" t="s">
        <v>26</v>
      </c>
      <c r="AH44" s="19" t="s">
        <v>25</v>
      </c>
      <c r="AI44" s="19" t="s">
        <v>26</v>
      </c>
      <c r="AJ44" s="75"/>
      <c r="AK44" s="102" t="s">
        <v>22</v>
      </c>
      <c r="AL44" s="83" t="s">
        <v>25</v>
      </c>
      <c r="AM44" s="83" t="s">
        <v>25</v>
      </c>
      <c r="AN44" s="83" t="s">
        <v>25</v>
      </c>
      <c r="AO44" s="83" t="s">
        <v>25</v>
      </c>
      <c r="AP44" s="83" t="s">
        <v>25</v>
      </c>
      <c r="AQ44" s="83">
        <v>0</v>
      </c>
      <c r="AR44" s="83"/>
      <c r="AS44" s="83" t="s">
        <v>25</v>
      </c>
      <c r="AT44" s="83"/>
      <c r="AU44" s="103" t="s">
        <v>25</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83" t="s">
        <v>24</v>
      </c>
      <c r="BD44" s="313" t="str">
        <f>SUBSTITUTE(SUBSTITUTE(IFERROR(VLOOKUP($A44,単組回答!$E:$R,14,FALSE),""),"① 行った","○"),"② 行っていない","×")</f>
        <v/>
      </c>
      <c r="BE44" s="83" t="s">
        <v>24</v>
      </c>
      <c r="BF44" s="316" t="str">
        <f>SUBSTITUTE(SUBSTITUTE(IFERROR(VLOOKUP($A44,単組回答!$E:$T,16,FALSE),""),"① 行った","○"),"② 行っていない","×")</f>
        <v/>
      </c>
    </row>
    <row r="45" spans="1:58" ht="28.5" customHeight="1">
      <c r="A45" s="20">
        <v>1043</v>
      </c>
      <c r="B45" s="65" t="s">
        <v>755</v>
      </c>
      <c r="C45" s="18" t="s">
        <v>25</v>
      </c>
      <c r="D45" s="18" t="s">
        <v>25</v>
      </c>
      <c r="E45" s="18"/>
      <c r="F45" s="18"/>
      <c r="G45" s="18"/>
      <c r="H45" s="18"/>
      <c r="I45" s="18"/>
      <c r="J45" s="18"/>
      <c r="K45" s="18"/>
      <c r="L45" s="18"/>
      <c r="M45" s="18"/>
      <c r="N45" s="18" t="s">
        <v>24</v>
      </c>
      <c r="O45" s="18" t="s">
        <v>24</v>
      </c>
      <c r="P45" s="18"/>
      <c r="Q45" s="18"/>
      <c r="R45" s="18" t="s">
        <v>22</v>
      </c>
      <c r="S45" s="18"/>
      <c r="T45" s="18"/>
      <c r="U45" s="18"/>
      <c r="V45" s="18"/>
      <c r="W45" s="18"/>
      <c r="X45" s="18"/>
      <c r="Y45" s="18" t="s">
        <v>25</v>
      </c>
      <c r="Z45" s="18" t="s">
        <v>25</v>
      </c>
      <c r="AA45" s="48" t="s">
        <v>25</v>
      </c>
      <c r="AB45" s="18" t="s">
        <v>26</v>
      </c>
      <c r="AC45" s="18" t="s">
        <v>25</v>
      </c>
      <c r="AD45" s="18" t="s">
        <v>26</v>
      </c>
      <c r="AE45" s="19" t="s">
        <v>25</v>
      </c>
      <c r="AF45" s="49"/>
      <c r="AG45" s="19" t="s">
        <v>26</v>
      </c>
      <c r="AH45" s="19" t="s">
        <v>25</v>
      </c>
      <c r="AI45" s="19" t="s">
        <v>26</v>
      </c>
      <c r="AJ45" s="75"/>
      <c r="AK45" s="102" t="s">
        <v>26</v>
      </c>
      <c r="AL45" s="83" t="s">
        <v>26</v>
      </c>
      <c r="AM45" s="83" t="s">
        <v>26</v>
      </c>
      <c r="AN45" s="83" t="s">
        <v>26</v>
      </c>
      <c r="AO45" s="83" t="s">
        <v>26</v>
      </c>
      <c r="AP45" s="83" t="s">
        <v>26</v>
      </c>
      <c r="AQ45" s="83" t="s">
        <v>26</v>
      </c>
      <c r="AR45" s="83"/>
      <c r="AS45" s="83" t="s">
        <v>26</v>
      </c>
      <c r="AT45" s="83"/>
      <c r="AU45" s="103" t="s">
        <v>26</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83" t="s">
        <v>24</v>
      </c>
      <c r="BD45" s="313" t="str">
        <f>SUBSTITUTE(SUBSTITUTE(IFERROR(VLOOKUP($A45,単組回答!$E:$R,14,FALSE),""),"① 行った","○"),"② 行っていない","×")</f>
        <v/>
      </c>
      <c r="BE45" s="83" t="s">
        <v>24</v>
      </c>
      <c r="BF45" s="316" t="str">
        <f>SUBSTITUTE(SUBSTITUTE(IFERROR(VLOOKUP($A45,単組回答!$E:$T,16,FALSE),""),"① 行った","○"),"② 行っていない","×")</f>
        <v/>
      </c>
    </row>
    <row r="46" spans="1:58" ht="28.5" customHeight="1">
      <c r="A46" s="20">
        <v>1044</v>
      </c>
      <c r="B46" s="65" t="s">
        <v>756</v>
      </c>
      <c r="C46" s="18" t="s">
        <v>25</v>
      </c>
      <c r="D46" s="18" t="s">
        <v>25</v>
      </c>
      <c r="E46" s="18"/>
      <c r="F46" s="45" t="s">
        <v>22</v>
      </c>
      <c r="G46" s="18"/>
      <c r="H46" s="45" t="s">
        <v>22</v>
      </c>
      <c r="I46" s="18"/>
      <c r="J46" s="18"/>
      <c r="K46" s="18"/>
      <c r="L46" s="18"/>
      <c r="M46" s="18"/>
      <c r="N46" s="18" t="s">
        <v>24</v>
      </c>
      <c r="O46" s="18" t="s">
        <v>24</v>
      </c>
      <c r="P46" s="18"/>
      <c r="Q46" s="18" t="s">
        <v>22</v>
      </c>
      <c r="R46" s="18" t="s">
        <v>22</v>
      </c>
      <c r="S46" s="18" t="s">
        <v>22</v>
      </c>
      <c r="T46" s="18" t="s">
        <v>22</v>
      </c>
      <c r="U46" s="18"/>
      <c r="V46" s="18"/>
      <c r="W46" s="18"/>
      <c r="X46" s="18"/>
      <c r="Y46" s="18" t="s">
        <v>25</v>
      </c>
      <c r="Z46" s="18" t="s">
        <v>25</v>
      </c>
      <c r="AA46" s="48" t="s">
        <v>25</v>
      </c>
      <c r="AB46" s="18" t="s">
        <v>26</v>
      </c>
      <c r="AC46" s="18" t="s">
        <v>25</v>
      </c>
      <c r="AD46" s="18" t="s">
        <v>26</v>
      </c>
      <c r="AE46" s="19" t="s">
        <v>25</v>
      </c>
      <c r="AF46" s="49"/>
      <c r="AG46" s="19" t="s">
        <v>26</v>
      </c>
      <c r="AH46" s="19" t="s">
        <v>25</v>
      </c>
      <c r="AI46" s="19" t="s">
        <v>26</v>
      </c>
      <c r="AJ46" s="75"/>
      <c r="AK46" s="102" t="s">
        <v>25</v>
      </c>
      <c r="AL46" s="83" t="s">
        <v>25</v>
      </c>
      <c r="AM46" s="83" t="s">
        <v>25</v>
      </c>
      <c r="AN46" s="83" t="s">
        <v>25</v>
      </c>
      <c r="AO46" s="83" t="s">
        <v>25</v>
      </c>
      <c r="AP46" s="83" t="s">
        <v>25</v>
      </c>
      <c r="AQ46" s="83">
        <v>0</v>
      </c>
      <c r="AR46" s="83"/>
      <c r="AS46" s="83" t="s">
        <v>25</v>
      </c>
      <c r="AT46" s="83"/>
      <c r="AU46" s="103" t="s">
        <v>25</v>
      </c>
      <c r="AV46" s="314" t="str">
        <f>SUBSTITUTE(SUBSTITUTE(IFERROR(VLOOKUP($A46,単組回答!$E:$F,2,FALSE),""),"あり","○"),"なし","×")</f>
        <v/>
      </c>
      <c r="AW46" s="317" t="str">
        <f>SUBSTITUTE(SUBSTITUTE(IFERROR(VLOOKUP($A46,単組回答!$E:$G,3,FALSE),""),"あり","○"),"なし","×")</f>
        <v/>
      </c>
      <c r="AX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6" s="313" t="str">
        <f>SUBSTITUTE(SUBSTITUTE(IFERROR(VLOOKUP($A46,単組回答!$E:$H,4,FALSE),""),"あり","○"),"なし","×")</f>
        <v/>
      </c>
      <c r="BC46" s="83" t="s">
        <v>24</v>
      </c>
      <c r="BD46" s="313" t="str">
        <f>SUBSTITUTE(SUBSTITUTE(IFERROR(VLOOKUP($A46,単組回答!$E:$R,14,FALSE),""),"① 行った","○"),"② 行っていない","×")</f>
        <v/>
      </c>
      <c r="BE46" s="83" t="s">
        <v>24</v>
      </c>
      <c r="BF46" s="316" t="str">
        <f>SUBSTITUTE(SUBSTITUTE(IFERROR(VLOOKUP($A46,単組回答!$E:$T,16,FALSE),""),"① 行った","○"),"② 行っていない","×")</f>
        <v/>
      </c>
    </row>
    <row r="47" spans="1:58" ht="28.5" customHeight="1">
      <c r="A47" s="20">
        <v>1045</v>
      </c>
      <c r="B47" s="65" t="s">
        <v>757</v>
      </c>
      <c r="C47" s="18" t="s">
        <v>25</v>
      </c>
      <c r="D47" s="18" t="s">
        <v>25</v>
      </c>
      <c r="E47" s="18"/>
      <c r="F47" s="18"/>
      <c r="G47" s="18" t="s">
        <v>22</v>
      </c>
      <c r="H47" s="18"/>
      <c r="I47" s="18" t="s">
        <v>22</v>
      </c>
      <c r="J47" s="18"/>
      <c r="K47" s="18"/>
      <c r="L47" s="18"/>
      <c r="M47" s="18"/>
      <c r="N47" s="18" t="s">
        <v>24</v>
      </c>
      <c r="O47" s="18" t="s">
        <v>24</v>
      </c>
      <c r="P47" s="18"/>
      <c r="Q47" s="18"/>
      <c r="R47" s="18" t="s">
        <v>22</v>
      </c>
      <c r="S47" s="18"/>
      <c r="T47" s="18" t="s">
        <v>22</v>
      </c>
      <c r="U47" s="18"/>
      <c r="V47" s="18"/>
      <c r="W47" s="18"/>
      <c r="X47" s="18"/>
      <c r="Y47" s="18" t="s">
        <v>25</v>
      </c>
      <c r="Z47" s="18" t="s">
        <v>25</v>
      </c>
      <c r="AA47" s="48" t="s">
        <v>25</v>
      </c>
      <c r="AB47" s="18" t="s">
        <v>26</v>
      </c>
      <c r="AC47" s="18" t="s">
        <v>25</v>
      </c>
      <c r="AD47" s="18" t="s">
        <v>26</v>
      </c>
      <c r="AE47" s="19" t="s">
        <v>25</v>
      </c>
      <c r="AF47" s="49"/>
      <c r="AG47" s="19" t="s">
        <v>26</v>
      </c>
      <c r="AH47" s="19" t="s">
        <v>26</v>
      </c>
      <c r="AI47" s="19" t="s">
        <v>26</v>
      </c>
      <c r="AJ47" s="75"/>
      <c r="AK47" s="102" t="s">
        <v>22</v>
      </c>
      <c r="AL47" s="83" t="s">
        <v>25</v>
      </c>
      <c r="AM47" s="83" t="s">
        <v>25</v>
      </c>
      <c r="AN47" s="83" t="s">
        <v>22</v>
      </c>
      <c r="AO47" s="83" t="s">
        <v>25</v>
      </c>
      <c r="AP47" s="83" t="s">
        <v>25</v>
      </c>
      <c r="AQ47" s="83">
        <v>0</v>
      </c>
      <c r="AR47" s="83"/>
      <c r="AS47" s="83" t="s">
        <v>25</v>
      </c>
      <c r="AT47" s="83"/>
      <c r="AU47" s="103" t="s">
        <v>25</v>
      </c>
      <c r="AV47" s="314" t="str">
        <f>SUBSTITUTE(SUBSTITUTE(IFERROR(VLOOKUP($A47,単組回答!$E:$F,2,FALSE),""),"あり","○"),"なし","×")</f>
        <v/>
      </c>
      <c r="AW47" s="317" t="str">
        <f>SUBSTITUTE(SUBSTITUTE(IFERROR(VLOOKUP($A47,単組回答!$E:$G,3,FALSE),""),"あり","○"),"なし","×")</f>
        <v/>
      </c>
      <c r="AX47" s="313" t="str">
        <f>SUBSTITUTE(SUBSTITUTE(SUBSTITUTE(SUBSTITUTE(SUBSTITUTE(SUBSTITUTE(IFERROR(VLOOKUP($A47,単組回答!$E:$I,5,FALSE),""),"①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7" s="313" t="str">
        <f>SUBSTITUTE(SUBSTITUTE(SUBSTITUTE(SUBSTITUTE(SUBSTITUTE(SUBSTITUTE(SUBSTITUTE(IFERROR(VLOOKUP($A47,単組回答!$E:$L,8,FALSE),""),"①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7" s="313" t="str">
        <f>SUBSTITUTE(SUBSTITUTE(SUBSTITUTE(SUBSTITUTE(SUBSTITUTE(SUBSTITUTE(IFERROR(VLOOKUP($A47,単組回答!$E:$J,6,FALSE),""),"①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7" s="313" t="str">
        <f>SUBSTITUTE(SUBSTITUTE(SUBSTITUTE(SUBSTITUTE(SUBSTITUTE(SUBSTITUTE(SUBSTITUTE(IFERROR(VLOOKUP($A47,単組回答!$E:$P,12,FALSE),""),"①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7" s="313" t="str">
        <f>SUBSTITUTE(SUBSTITUTE(IFERROR(VLOOKUP($A47,単組回答!$E:$H,4,FALSE),""),"あり","○"),"なし","×")</f>
        <v/>
      </c>
      <c r="BC47" s="83" t="s">
        <v>24</v>
      </c>
      <c r="BD47" s="313" t="str">
        <f>SUBSTITUTE(SUBSTITUTE(IFERROR(VLOOKUP($A47,単組回答!$E:$R,14,FALSE),""),"① 行った","○"),"② 行っていない","×")</f>
        <v/>
      </c>
      <c r="BE47" s="83" t="s">
        <v>24</v>
      </c>
      <c r="BF47" s="316" t="str">
        <f>SUBSTITUTE(SUBSTITUTE(IFERROR(VLOOKUP($A47,単組回答!$E:$T,16,FALSE),""),"① 行った","○"),"② 行っていない","×")</f>
        <v/>
      </c>
    </row>
    <row r="48" spans="1:58" ht="28.5" customHeight="1">
      <c r="A48" s="20">
        <v>1046</v>
      </c>
      <c r="B48" s="65" t="s">
        <v>758</v>
      </c>
      <c r="C48" s="18" t="s">
        <v>25</v>
      </c>
      <c r="D48" s="18" t="s">
        <v>25</v>
      </c>
      <c r="E48" s="18"/>
      <c r="F48" s="18"/>
      <c r="G48" s="18" t="s">
        <v>22</v>
      </c>
      <c r="H48" s="18"/>
      <c r="I48" s="18" t="s">
        <v>22</v>
      </c>
      <c r="J48" s="18"/>
      <c r="K48" s="18"/>
      <c r="L48" s="18"/>
      <c r="M48" s="18"/>
      <c r="N48" s="18" t="s">
        <v>24</v>
      </c>
      <c r="O48" s="18" t="s">
        <v>24</v>
      </c>
      <c r="P48" s="18"/>
      <c r="Q48" s="18"/>
      <c r="R48" s="18"/>
      <c r="S48" s="18"/>
      <c r="T48" s="18"/>
      <c r="U48" s="18"/>
      <c r="V48" s="18"/>
      <c r="W48" s="18"/>
      <c r="X48" s="18"/>
      <c r="Y48" s="18" t="s">
        <v>25</v>
      </c>
      <c r="Z48" s="18" t="s">
        <v>25</v>
      </c>
      <c r="AA48" s="48" t="s">
        <v>25</v>
      </c>
      <c r="AB48" s="18" t="s">
        <v>26</v>
      </c>
      <c r="AC48" s="18" t="s">
        <v>25</v>
      </c>
      <c r="AD48" s="18" t="s">
        <v>26</v>
      </c>
      <c r="AE48" s="19" t="s">
        <v>25</v>
      </c>
      <c r="AF48" s="49"/>
      <c r="AG48" s="19" t="s">
        <v>26</v>
      </c>
      <c r="AH48" s="19" t="s">
        <v>26</v>
      </c>
      <c r="AI48" s="19" t="s">
        <v>26</v>
      </c>
      <c r="AJ48" s="75"/>
      <c r="AK48" s="102" t="s">
        <v>25</v>
      </c>
      <c r="AL48" s="83" t="s">
        <v>25</v>
      </c>
      <c r="AM48" s="83" t="s">
        <v>25</v>
      </c>
      <c r="AN48" s="83" t="s">
        <v>25</v>
      </c>
      <c r="AO48" s="83" t="s">
        <v>25</v>
      </c>
      <c r="AP48" s="83" t="s">
        <v>25</v>
      </c>
      <c r="AQ48" s="83">
        <v>0</v>
      </c>
      <c r="AR48" s="83"/>
      <c r="AS48" s="83" t="s">
        <v>25</v>
      </c>
      <c r="AT48" s="83"/>
      <c r="AU48" s="103" t="s">
        <v>25</v>
      </c>
      <c r="AV48" s="314" t="str">
        <f>SUBSTITUTE(SUBSTITUTE(IFERROR(VLOOKUP($A48,単組回答!$E:$F,2,FALSE),""),"あり","○"),"なし","×")</f>
        <v/>
      </c>
      <c r="AW48" s="317" t="str">
        <f>SUBSTITUTE(SUBSTITUTE(IFERROR(VLOOKUP($A48,単組回答!$E:$G,3,FALSE),""),"あり","○"),"なし","×")</f>
        <v/>
      </c>
      <c r="AX48" s="313" t="str">
        <f>SUBSTITUTE(SUBSTITUTE(SUBSTITUTE(SUBSTITUTE(SUBSTITUTE(SUBSTITUTE(IFERROR(VLOOKUP($A48,単組回答!$E:$I,5,FALSE),""),"①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8" s="313" t="str">
        <f>SUBSTITUTE(SUBSTITUTE(SUBSTITUTE(SUBSTITUTE(SUBSTITUTE(SUBSTITUTE(SUBSTITUTE(IFERROR(VLOOKUP($A48,単組回答!$E:$L,8,FALSE),""),"①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8" s="313" t="str">
        <f>SUBSTITUTE(SUBSTITUTE(SUBSTITUTE(SUBSTITUTE(SUBSTITUTE(SUBSTITUTE(IFERROR(VLOOKUP($A48,単組回答!$E:$J,6,FALSE),""),"①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8" s="313" t="str">
        <f>SUBSTITUTE(SUBSTITUTE(SUBSTITUTE(SUBSTITUTE(SUBSTITUTE(SUBSTITUTE(SUBSTITUTE(IFERROR(VLOOKUP($A48,単組回答!$E:$P,12,FALSE),""),"①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8" s="313" t="str">
        <f>SUBSTITUTE(SUBSTITUTE(IFERROR(VLOOKUP($A48,単組回答!$E:$H,4,FALSE),""),"あり","○"),"なし","×")</f>
        <v/>
      </c>
      <c r="BC48" s="83" t="s">
        <v>24</v>
      </c>
      <c r="BD48" s="313" t="str">
        <f>SUBSTITUTE(SUBSTITUTE(IFERROR(VLOOKUP($A48,単組回答!$E:$R,14,FALSE),""),"① 行った","○"),"② 行っていない","×")</f>
        <v/>
      </c>
      <c r="BE48" s="83" t="s">
        <v>24</v>
      </c>
      <c r="BF48" s="316" t="str">
        <f>SUBSTITUTE(SUBSTITUTE(IFERROR(VLOOKUP($A48,単組回答!$E:$T,16,FALSE),""),"① 行った","○"),"② 行っていない","×")</f>
        <v/>
      </c>
    </row>
    <row r="49" spans="1:58" ht="28.5" customHeight="1">
      <c r="A49" s="20">
        <v>1047</v>
      </c>
      <c r="B49" s="65" t="s">
        <v>759</v>
      </c>
      <c r="C49" s="18" t="s">
        <v>25</v>
      </c>
      <c r="D49" s="18" t="s">
        <v>25</v>
      </c>
      <c r="E49" s="18"/>
      <c r="F49" s="45" t="s">
        <v>22</v>
      </c>
      <c r="G49" s="18" t="s">
        <v>22</v>
      </c>
      <c r="H49" s="45" t="s">
        <v>22</v>
      </c>
      <c r="I49" s="18" t="s">
        <v>22</v>
      </c>
      <c r="J49" s="45" t="s">
        <v>22</v>
      </c>
      <c r="K49" s="18"/>
      <c r="L49" s="18"/>
      <c r="M49" s="18"/>
      <c r="N49" s="18" t="s">
        <v>24</v>
      </c>
      <c r="O49" s="18" t="s">
        <v>24</v>
      </c>
      <c r="P49" s="18"/>
      <c r="Q49" s="18"/>
      <c r="R49" s="18" t="s">
        <v>23</v>
      </c>
      <c r="S49" s="18"/>
      <c r="T49" s="18" t="s">
        <v>23</v>
      </c>
      <c r="U49" s="18"/>
      <c r="V49" s="18"/>
      <c r="W49" s="18"/>
      <c r="X49" s="18"/>
      <c r="Y49" s="18" t="s">
        <v>25</v>
      </c>
      <c r="Z49" s="18" t="s">
        <v>25</v>
      </c>
      <c r="AA49" s="48" t="s">
        <v>25</v>
      </c>
      <c r="AB49" s="18" t="s">
        <v>26</v>
      </c>
      <c r="AC49" s="18" t="s">
        <v>25</v>
      </c>
      <c r="AD49" s="18" t="s">
        <v>22</v>
      </c>
      <c r="AE49" s="19" t="s">
        <v>22</v>
      </c>
      <c r="AF49" s="49"/>
      <c r="AG49" s="19" t="s">
        <v>26</v>
      </c>
      <c r="AH49" s="19" t="s">
        <v>22</v>
      </c>
      <c r="AI49" s="19" t="s">
        <v>26</v>
      </c>
      <c r="AJ49" s="75"/>
      <c r="AK49" s="102" t="s">
        <v>25</v>
      </c>
      <c r="AL49" s="83" t="s">
        <v>25</v>
      </c>
      <c r="AM49" s="83" t="s">
        <v>25</v>
      </c>
      <c r="AN49" s="83" t="s">
        <v>22</v>
      </c>
      <c r="AO49" s="83" t="s">
        <v>25</v>
      </c>
      <c r="AP49" s="83" t="s">
        <v>22</v>
      </c>
      <c r="AQ49" s="83">
        <v>0</v>
      </c>
      <c r="AR49" s="83"/>
      <c r="AS49" s="83" t="s">
        <v>25</v>
      </c>
      <c r="AT49" s="83"/>
      <c r="AU49" s="103" t="s">
        <v>25</v>
      </c>
      <c r="AV49" s="314" t="str">
        <f>SUBSTITUTE(SUBSTITUTE(IFERROR(VLOOKUP($A49,単組回答!$E:$F,2,FALSE),""),"あり","○"),"なし","×")</f>
        <v/>
      </c>
      <c r="AW49" s="317" t="str">
        <f>SUBSTITUTE(SUBSTITUTE(IFERROR(VLOOKUP($A49,単組回答!$E:$G,3,FALSE),""),"あり","○"),"なし","×")</f>
        <v/>
      </c>
      <c r="AX49" s="313" t="str">
        <f>SUBSTITUTE(SUBSTITUTE(SUBSTITUTE(SUBSTITUTE(SUBSTITUTE(SUBSTITUTE(IFERROR(VLOOKUP($A49,単組回答!$E:$I,5,FALSE),""),"①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9" s="313" t="str">
        <f>SUBSTITUTE(SUBSTITUTE(SUBSTITUTE(SUBSTITUTE(SUBSTITUTE(SUBSTITUTE(SUBSTITUTE(IFERROR(VLOOKUP($A49,単組回答!$E:$L,8,FALSE),""),"①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9" s="313" t="str">
        <f>SUBSTITUTE(SUBSTITUTE(SUBSTITUTE(SUBSTITUTE(SUBSTITUTE(SUBSTITUTE(IFERROR(VLOOKUP($A49,単組回答!$E:$J,6,FALSE),""),"①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9" s="313" t="str">
        <f>SUBSTITUTE(SUBSTITUTE(SUBSTITUTE(SUBSTITUTE(SUBSTITUTE(SUBSTITUTE(SUBSTITUTE(IFERROR(VLOOKUP($A49,単組回答!$E:$P,12,FALSE),""),"①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9" s="313" t="str">
        <f>SUBSTITUTE(SUBSTITUTE(IFERROR(VLOOKUP($A49,単組回答!$E:$H,4,FALSE),""),"あり","○"),"なし","×")</f>
        <v/>
      </c>
      <c r="BC49" s="83" t="s">
        <v>24</v>
      </c>
      <c r="BD49" s="313" t="str">
        <f>SUBSTITUTE(SUBSTITUTE(IFERROR(VLOOKUP($A49,単組回答!$E:$R,14,FALSE),""),"① 行った","○"),"② 行っていない","×")</f>
        <v/>
      </c>
      <c r="BE49" s="83" t="s">
        <v>24</v>
      </c>
      <c r="BF49" s="316" t="str">
        <f>SUBSTITUTE(SUBSTITUTE(IFERROR(VLOOKUP($A49,単組回答!$E:$T,16,FALSE),""),"① 行った","○"),"② 行っていない","×")</f>
        <v/>
      </c>
    </row>
    <row r="50" spans="1:58" ht="28.5" customHeight="1">
      <c r="A50" s="20">
        <v>1048</v>
      </c>
      <c r="B50" s="65" t="s">
        <v>760</v>
      </c>
      <c r="C50" s="18" t="s">
        <v>25</v>
      </c>
      <c r="D50" s="18" t="s">
        <v>25</v>
      </c>
      <c r="E50" s="18"/>
      <c r="F50" s="18"/>
      <c r="G50" s="18" t="s">
        <v>22</v>
      </c>
      <c r="H50" s="18"/>
      <c r="I50" s="18" t="s">
        <v>22</v>
      </c>
      <c r="J50" s="18" t="s">
        <v>22</v>
      </c>
      <c r="K50" s="18"/>
      <c r="L50" s="18"/>
      <c r="M50" s="18"/>
      <c r="N50" s="18" t="s">
        <v>24</v>
      </c>
      <c r="O50" s="18" t="s">
        <v>24</v>
      </c>
      <c r="P50" s="18"/>
      <c r="Q50" s="18" t="s">
        <v>22</v>
      </c>
      <c r="R50" s="18"/>
      <c r="S50" s="18" t="s">
        <v>22</v>
      </c>
      <c r="T50" s="18"/>
      <c r="U50" s="18"/>
      <c r="V50" s="18"/>
      <c r="W50" s="18"/>
      <c r="X50" s="18"/>
      <c r="Y50" s="18" t="s">
        <v>25</v>
      </c>
      <c r="Z50" s="18" t="s">
        <v>25</v>
      </c>
      <c r="AA50" s="48" t="s">
        <v>25</v>
      </c>
      <c r="AB50" s="18" t="s">
        <v>22</v>
      </c>
      <c r="AC50" s="18" t="s">
        <v>22</v>
      </c>
      <c r="AD50" s="18" t="s">
        <v>22</v>
      </c>
      <c r="AE50" s="19" t="s">
        <v>25</v>
      </c>
      <c r="AF50" s="49"/>
      <c r="AG50" s="19" t="s">
        <v>26</v>
      </c>
      <c r="AH50" s="19" t="s">
        <v>22</v>
      </c>
      <c r="AI50" s="19" t="s">
        <v>26</v>
      </c>
      <c r="AJ50" s="75"/>
      <c r="AK50" s="102" t="s">
        <v>25</v>
      </c>
      <c r="AL50" s="83" t="s">
        <v>25</v>
      </c>
      <c r="AM50" s="83" t="s">
        <v>25</v>
      </c>
      <c r="AN50" s="83" t="s">
        <v>25</v>
      </c>
      <c r="AO50" s="83" t="s">
        <v>25</v>
      </c>
      <c r="AP50" s="83" t="s">
        <v>25</v>
      </c>
      <c r="AQ50" s="83">
        <v>0</v>
      </c>
      <c r="AR50" s="83"/>
      <c r="AS50" s="83" t="s">
        <v>25</v>
      </c>
      <c r="AT50" s="83"/>
      <c r="AU50" s="103" t="s">
        <v>22</v>
      </c>
      <c r="AV50" s="314" t="str">
        <f>SUBSTITUTE(SUBSTITUTE(IFERROR(VLOOKUP($A50,単組回答!$E:$F,2,FALSE),""),"あり","○"),"なし","×")</f>
        <v/>
      </c>
      <c r="AW50" s="317" t="str">
        <f>SUBSTITUTE(SUBSTITUTE(IFERROR(VLOOKUP($A50,単組回答!$E:$G,3,FALSE),""),"あり","○"),"なし","×")</f>
        <v/>
      </c>
      <c r="AX50" s="313" t="str">
        <f>SUBSTITUTE(SUBSTITUTE(SUBSTITUTE(SUBSTITUTE(SUBSTITUTE(SUBSTITUTE(IFERROR(VLOOKUP($A50,単組回答!$E:$I,5,FALSE),""),"①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0" s="313" t="str">
        <f>SUBSTITUTE(SUBSTITUTE(SUBSTITUTE(SUBSTITUTE(SUBSTITUTE(SUBSTITUTE(SUBSTITUTE(IFERROR(VLOOKUP($A50,単組回答!$E:$L,8,FALSE),""),"①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0" s="313" t="str">
        <f>SUBSTITUTE(SUBSTITUTE(SUBSTITUTE(SUBSTITUTE(SUBSTITUTE(SUBSTITUTE(IFERROR(VLOOKUP($A50,単組回答!$E:$J,6,FALSE),""),"①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0" s="313" t="str">
        <f>SUBSTITUTE(SUBSTITUTE(SUBSTITUTE(SUBSTITUTE(SUBSTITUTE(SUBSTITUTE(SUBSTITUTE(IFERROR(VLOOKUP($A50,単組回答!$E:$P,12,FALSE),""),"①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0" s="313" t="str">
        <f>SUBSTITUTE(SUBSTITUTE(IFERROR(VLOOKUP($A50,単組回答!$E:$H,4,FALSE),""),"あり","○"),"なし","×")</f>
        <v/>
      </c>
      <c r="BC50" s="83" t="s">
        <v>24</v>
      </c>
      <c r="BD50" s="313" t="str">
        <f>SUBSTITUTE(SUBSTITUTE(IFERROR(VLOOKUP($A50,単組回答!$E:$R,14,FALSE),""),"① 行った","○"),"② 行っていない","×")</f>
        <v/>
      </c>
      <c r="BE50" s="83" t="s">
        <v>24</v>
      </c>
      <c r="BF50" s="316" t="str">
        <f>SUBSTITUTE(SUBSTITUTE(IFERROR(VLOOKUP($A50,単組回答!$E:$T,16,FALSE),""),"① 行った","○"),"② 行っていない","×")</f>
        <v/>
      </c>
    </row>
    <row r="51" spans="1:58" ht="28.5" customHeight="1">
      <c r="A51" s="20">
        <v>1049</v>
      </c>
      <c r="B51" s="65" t="s">
        <v>761</v>
      </c>
      <c r="C51" s="45" t="s">
        <v>22</v>
      </c>
      <c r="D51" s="18" t="s">
        <v>25</v>
      </c>
      <c r="E51" s="18">
        <v>1</v>
      </c>
      <c r="F51" s="18"/>
      <c r="G51" s="18"/>
      <c r="H51" s="18"/>
      <c r="I51" s="18"/>
      <c r="J51" s="18"/>
      <c r="K51" s="18"/>
      <c r="L51" s="18"/>
      <c r="M51" s="18"/>
      <c r="N51" s="18" t="s">
        <v>22</v>
      </c>
      <c r="O51" s="18" t="s">
        <v>24</v>
      </c>
      <c r="P51" s="18">
        <v>1</v>
      </c>
      <c r="Q51" s="18" t="s">
        <v>22</v>
      </c>
      <c r="R51" s="18"/>
      <c r="S51" s="18" t="s">
        <v>22</v>
      </c>
      <c r="T51" s="18"/>
      <c r="U51" s="18"/>
      <c r="V51" s="18"/>
      <c r="W51" s="18"/>
      <c r="X51" s="18"/>
      <c r="Y51" s="18" t="s">
        <v>22</v>
      </c>
      <c r="Z51" s="18" t="s">
        <v>25</v>
      </c>
      <c r="AA51" s="48" t="s">
        <v>25</v>
      </c>
      <c r="AB51" s="18" t="s">
        <v>22</v>
      </c>
      <c r="AC51" s="18" t="s">
        <v>22</v>
      </c>
      <c r="AD51" s="18" t="s">
        <v>26</v>
      </c>
      <c r="AE51" s="19" t="s">
        <v>22</v>
      </c>
      <c r="AF51" s="49"/>
      <c r="AG51" s="19" t="s">
        <v>26</v>
      </c>
      <c r="AH51" s="19" t="s">
        <v>25</v>
      </c>
      <c r="AI51" s="19" t="s">
        <v>26</v>
      </c>
      <c r="AJ51" s="75"/>
      <c r="AK51" s="102" t="s">
        <v>26</v>
      </c>
      <c r="AL51" s="83" t="s">
        <v>26</v>
      </c>
      <c r="AM51" s="83" t="s">
        <v>26</v>
      </c>
      <c r="AN51" s="83" t="s">
        <v>26</v>
      </c>
      <c r="AO51" s="83" t="s">
        <v>26</v>
      </c>
      <c r="AP51" s="83" t="s">
        <v>26</v>
      </c>
      <c r="AQ51" s="83" t="s">
        <v>26</v>
      </c>
      <c r="AR51" s="83"/>
      <c r="AS51" s="83" t="s">
        <v>26</v>
      </c>
      <c r="AT51" s="83"/>
      <c r="AU51" s="103" t="s">
        <v>26</v>
      </c>
      <c r="AV51" s="314" t="str">
        <f>SUBSTITUTE(SUBSTITUTE(IFERROR(VLOOKUP($A51,単組回答!$E:$F,2,FALSE),""),"あり","○"),"なし","×")</f>
        <v/>
      </c>
      <c r="AW51" s="317" t="str">
        <f>SUBSTITUTE(SUBSTITUTE(IFERROR(VLOOKUP($A51,単組回答!$E:$G,3,FALSE),""),"あり","○"),"なし","×")</f>
        <v/>
      </c>
      <c r="AX51" s="313" t="str">
        <f>SUBSTITUTE(SUBSTITUTE(SUBSTITUTE(SUBSTITUTE(SUBSTITUTE(SUBSTITUTE(IFERROR(VLOOKUP($A51,単組回答!$E:$I,5,FALSE),""),"①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1" s="313" t="str">
        <f>SUBSTITUTE(SUBSTITUTE(SUBSTITUTE(SUBSTITUTE(SUBSTITUTE(SUBSTITUTE(SUBSTITUTE(IFERROR(VLOOKUP($A51,単組回答!$E:$L,8,FALSE),""),"①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1" s="313" t="str">
        <f>SUBSTITUTE(SUBSTITUTE(SUBSTITUTE(SUBSTITUTE(SUBSTITUTE(SUBSTITUTE(IFERROR(VLOOKUP($A51,単組回答!$E:$J,6,FALSE),""),"①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1" s="313" t="str">
        <f>SUBSTITUTE(SUBSTITUTE(SUBSTITUTE(SUBSTITUTE(SUBSTITUTE(SUBSTITUTE(SUBSTITUTE(IFERROR(VLOOKUP($A51,単組回答!$E:$P,12,FALSE),""),"①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1" s="313" t="str">
        <f>SUBSTITUTE(SUBSTITUTE(IFERROR(VLOOKUP($A51,単組回答!$E:$H,4,FALSE),""),"あり","○"),"なし","×")</f>
        <v/>
      </c>
      <c r="BC51" s="83" t="s">
        <v>24</v>
      </c>
      <c r="BD51" s="313" t="str">
        <f>SUBSTITUTE(SUBSTITUTE(IFERROR(VLOOKUP($A51,単組回答!$E:$R,14,FALSE),""),"① 行った","○"),"② 行っていない","×")</f>
        <v/>
      </c>
      <c r="BE51" s="83" t="s">
        <v>24</v>
      </c>
      <c r="BF51" s="316" t="str">
        <f>SUBSTITUTE(SUBSTITUTE(IFERROR(VLOOKUP($A51,単組回答!$E:$T,16,FALSE),""),"① 行った","○"),"② 行っていない","×")</f>
        <v/>
      </c>
    </row>
    <row r="52" spans="1:58" ht="28.5" customHeight="1">
      <c r="A52" s="23">
        <v>1050</v>
      </c>
      <c r="B52" s="191" t="s">
        <v>762</v>
      </c>
      <c r="C52" s="18" t="s">
        <v>25</v>
      </c>
      <c r="D52" s="18" t="s">
        <v>25</v>
      </c>
      <c r="E52" s="18"/>
      <c r="F52" s="45" t="s">
        <v>22</v>
      </c>
      <c r="G52" s="18"/>
      <c r="H52" s="18"/>
      <c r="I52" s="18"/>
      <c r="J52" s="18"/>
      <c r="K52" s="18"/>
      <c r="L52" s="18"/>
      <c r="M52" s="18"/>
      <c r="N52" s="18" t="s">
        <v>24</v>
      </c>
      <c r="O52" s="18" t="s">
        <v>24</v>
      </c>
      <c r="P52" s="18"/>
      <c r="Q52" s="18" t="s">
        <v>22</v>
      </c>
      <c r="R52" s="18"/>
      <c r="S52" s="18" t="s">
        <v>22</v>
      </c>
      <c r="T52" s="18"/>
      <c r="U52" s="18"/>
      <c r="V52" s="18"/>
      <c r="W52" s="18"/>
      <c r="X52" s="18"/>
      <c r="Y52" s="18" t="s">
        <v>25</v>
      </c>
      <c r="Z52" s="18" t="s">
        <v>25</v>
      </c>
      <c r="AA52" s="48" t="s">
        <v>25</v>
      </c>
      <c r="AB52" s="18" t="s">
        <v>22</v>
      </c>
      <c r="AC52" s="18" t="s">
        <v>22</v>
      </c>
      <c r="AD52" s="18" t="s">
        <v>26</v>
      </c>
      <c r="AE52" s="19" t="s">
        <v>25</v>
      </c>
      <c r="AF52" s="49"/>
      <c r="AG52" s="19" t="s">
        <v>26</v>
      </c>
      <c r="AH52" s="19" t="s">
        <v>25</v>
      </c>
      <c r="AI52" s="19" t="s">
        <v>26</v>
      </c>
      <c r="AJ52" s="75"/>
      <c r="AK52" s="102" t="s">
        <v>25</v>
      </c>
      <c r="AL52" s="83" t="s">
        <v>25</v>
      </c>
      <c r="AM52" s="83" t="s">
        <v>25</v>
      </c>
      <c r="AN52" s="83" t="s">
        <v>22</v>
      </c>
      <c r="AO52" s="83" t="s">
        <v>25</v>
      </c>
      <c r="AP52" s="83" t="s">
        <v>25</v>
      </c>
      <c r="AQ52" s="83">
        <v>0</v>
      </c>
      <c r="AR52" s="83"/>
      <c r="AS52" s="83" t="s">
        <v>25</v>
      </c>
      <c r="AT52" s="83"/>
      <c r="AU52" s="103" t="s">
        <v>25</v>
      </c>
      <c r="AV52" s="314" t="str">
        <f>SUBSTITUTE(SUBSTITUTE(IFERROR(VLOOKUP($A52,単組回答!$E:$F,2,FALSE),""),"あり","○"),"なし","×")</f>
        <v/>
      </c>
      <c r="AW52" s="317" t="str">
        <f>SUBSTITUTE(SUBSTITUTE(IFERROR(VLOOKUP($A52,単組回答!$E:$G,3,FALSE),""),"あり","○"),"なし","×")</f>
        <v/>
      </c>
      <c r="AX52" s="313" t="str">
        <f>SUBSTITUTE(SUBSTITUTE(SUBSTITUTE(SUBSTITUTE(SUBSTITUTE(SUBSTITUTE(IFERROR(VLOOKUP($A52,単組回答!$E:$I,5,FALSE),""),"①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2" s="313" t="str">
        <f>SUBSTITUTE(SUBSTITUTE(SUBSTITUTE(SUBSTITUTE(SUBSTITUTE(SUBSTITUTE(SUBSTITUTE(IFERROR(VLOOKUP($A52,単組回答!$E:$L,8,FALSE),""),"①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2" s="313" t="str">
        <f>SUBSTITUTE(SUBSTITUTE(SUBSTITUTE(SUBSTITUTE(SUBSTITUTE(SUBSTITUTE(IFERROR(VLOOKUP($A52,単組回答!$E:$J,6,FALSE),""),"①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2" s="313" t="str">
        <f>SUBSTITUTE(SUBSTITUTE(SUBSTITUTE(SUBSTITUTE(SUBSTITUTE(SUBSTITUTE(SUBSTITUTE(IFERROR(VLOOKUP($A52,単組回答!$E:$P,12,FALSE),""),"①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2" s="313" t="str">
        <f>SUBSTITUTE(SUBSTITUTE(IFERROR(VLOOKUP($A52,単組回答!$E:$H,4,FALSE),""),"あり","○"),"なし","×")</f>
        <v/>
      </c>
      <c r="BC52" s="83" t="s">
        <v>24</v>
      </c>
      <c r="BD52" s="313" t="str">
        <f>SUBSTITUTE(SUBSTITUTE(IFERROR(VLOOKUP($A52,単組回答!$E:$R,14,FALSE),""),"① 行った","○"),"② 行っていない","×")</f>
        <v/>
      </c>
      <c r="BE52" s="83" t="s">
        <v>24</v>
      </c>
      <c r="BF52" s="316" t="str">
        <f>SUBSTITUTE(SUBSTITUTE(IFERROR(VLOOKUP($A52,単組回答!$E:$T,16,FALSE),""),"① 行った","○"),"② 行っていない","×")</f>
        <v/>
      </c>
    </row>
    <row r="53" spans="1:58" ht="28.5" customHeight="1">
      <c r="A53" s="23">
        <v>1051</v>
      </c>
      <c r="B53" s="191" t="s">
        <v>763</v>
      </c>
      <c r="C53" s="18" t="s">
        <v>25</v>
      </c>
      <c r="D53" s="18" t="s">
        <v>25</v>
      </c>
      <c r="E53" s="18"/>
      <c r="F53" s="18"/>
      <c r="G53" s="18"/>
      <c r="H53" s="18"/>
      <c r="I53" s="18"/>
      <c r="J53" s="18"/>
      <c r="K53" s="18"/>
      <c r="L53" s="18"/>
      <c r="M53" s="18"/>
      <c r="N53" s="18" t="s">
        <v>24</v>
      </c>
      <c r="O53" s="18" t="s">
        <v>24</v>
      </c>
      <c r="P53" s="18"/>
      <c r="Q53" s="18"/>
      <c r="R53" s="18"/>
      <c r="S53" s="18"/>
      <c r="T53" s="18"/>
      <c r="U53" s="18"/>
      <c r="V53" s="18"/>
      <c r="W53" s="18"/>
      <c r="X53" s="18"/>
      <c r="Y53" s="18" t="s">
        <v>25</v>
      </c>
      <c r="Z53" s="18" t="s">
        <v>25</v>
      </c>
      <c r="AA53" s="48" t="s">
        <v>25</v>
      </c>
      <c r="AB53" s="18" t="s">
        <v>26</v>
      </c>
      <c r="AC53" s="18" t="s">
        <v>25</v>
      </c>
      <c r="AD53" s="18" t="s">
        <v>26</v>
      </c>
      <c r="AE53" s="19" t="s">
        <v>25</v>
      </c>
      <c r="AF53" s="49"/>
      <c r="AG53" s="19" t="s">
        <v>26</v>
      </c>
      <c r="AH53" s="19"/>
      <c r="AI53" s="19" t="s">
        <v>26</v>
      </c>
      <c r="AJ53" s="75"/>
      <c r="AK53" s="102" t="s">
        <v>25</v>
      </c>
      <c r="AL53" s="83" t="s">
        <v>25</v>
      </c>
      <c r="AM53" s="83" t="s">
        <v>25</v>
      </c>
      <c r="AN53" s="83" t="s">
        <v>25</v>
      </c>
      <c r="AO53" s="83" t="s">
        <v>25</v>
      </c>
      <c r="AP53" s="83" t="s">
        <v>25</v>
      </c>
      <c r="AQ53" s="83">
        <v>0</v>
      </c>
      <c r="AR53" s="83"/>
      <c r="AS53" s="83" t="s">
        <v>25</v>
      </c>
      <c r="AT53" s="83"/>
      <c r="AU53" s="103" t="s">
        <v>25</v>
      </c>
      <c r="AV53" s="314" t="str">
        <f>SUBSTITUTE(SUBSTITUTE(IFERROR(VLOOKUP($A53,単組回答!$E:$F,2,FALSE),""),"あり","○"),"なし","×")</f>
        <v/>
      </c>
      <c r="AW53" s="317" t="str">
        <f>SUBSTITUTE(SUBSTITUTE(IFERROR(VLOOKUP($A53,単組回答!$E:$G,3,FALSE),""),"あり","○"),"なし","×")</f>
        <v/>
      </c>
      <c r="AX53" s="313" t="str">
        <f>SUBSTITUTE(SUBSTITUTE(SUBSTITUTE(SUBSTITUTE(SUBSTITUTE(SUBSTITUTE(IFERROR(VLOOKUP($A53,単組回答!$E:$I,5,FALSE),""),"①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3" s="313" t="str">
        <f>SUBSTITUTE(SUBSTITUTE(SUBSTITUTE(SUBSTITUTE(SUBSTITUTE(SUBSTITUTE(SUBSTITUTE(IFERROR(VLOOKUP($A53,単組回答!$E:$L,8,FALSE),""),"①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3" s="313" t="str">
        <f>SUBSTITUTE(SUBSTITUTE(SUBSTITUTE(SUBSTITUTE(SUBSTITUTE(SUBSTITUTE(IFERROR(VLOOKUP($A53,単組回答!$E:$J,6,FALSE),""),"①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3" s="313" t="str">
        <f>SUBSTITUTE(SUBSTITUTE(SUBSTITUTE(SUBSTITUTE(SUBSTITUTE(SUBSTITUTE(SUBSTITUTE(IFERROR(VLOOKUP($A53,単組回答!$E:$P,12,FALSE),""),"①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3" s="313" t="str">
        <f>SUBSTITUTE(SUBSTITUTE(IFERROR(VLOOKUP($A53,単組回答!$E:$H,4,FALSE),""),"あり","○"),"なし","×")</f>
        <v/>
      </c>
      <c r="BC53" s="83" t="s">
        <v>24</v>
      </c>
      <c r="BD53" s="313" t="str">
        <f>SUBSTITUTE(SUBSTITUTE(IFERROR(VLOOKUP($A53,単組回答!$E:$R,14,FALSE),""),"① 行った","○"),"② 行っていない","×")</f>
        <v/>
      </c>
      <c r="BE53" s="83" t="s">
        <v>24</v>
      </c>
      <c r="BF53" s="316" t="str">
        <f>SUBSTITUTE(SUBSTITUTE(IFERROR(VLOOKUP($A53,単組回答!$E:$T,16,FALSE),""),"① 行った","○"),"② 行っていない","×")</f>
        <v/>
      </c>
    </row>
    <row r="54" spans="1:58" ht="28.5" customHeight="1">
      <c r="A54" s="20">
        <v>1052</v>
      </c>
      <c r="B54" s="65" t="s">
        <v>764</v>
      </c>
      <c r="C54" s="18" t="s">
        <v>25</v>
      </c>
      <c r="D54" s="18" t="s">
        <v>25</v>
      </c>
      <c r="E54" s="18"/>
      <c r="F54" s="18"/>
      <c r="G54" s="18" t="s">
        <v>22</v>
      </c>
      <c r="H54" s="18"/>
      <c r="I54" s="18"/>
      <c r="J54" s="18"/>
      <c r="K54" s="18"/>
      <c r="L54" s="18"/>
      <c r="M54" s="18"/>
      <c r="N54" s="18"/>
      <c r="O54" s="18"/>
      <c r="P54" s="18"/>
      <c r="Q54" s="18"/>
      <c r="R54" s="18"/>
      <c r="S54" s="18"/>
      <c r="T54" s="18"/>
      <c r="U54" s="18"/>
      <c r="V54" s="18"/>
      <c r="W54" s="18"/>
      <c r="X54" s="18"/>
      <c r="Y54" s="18" t="s">
        <v>25</v>
      </c>
      <c r="Z54" s="18" t="s">
        <v>25</v>
      </c>
      <c r="AA54" s="48" t="s">
        <v>25</v>
      </c>
      <c r="AB54" s="18" t="s">
        <v>26</v>
      </c>
      <c r="AC54" s="18" t="s">
        <v>25</v>
      </c>
      <c r="AD54" s="18" t="s">
        <v>26</v>
      </c>
      <c r="AE54" s="19" t="s">
        <v>25</v>
      </c>
      <c r="AF54" s="49"/>
      <c r="AG54" s="19" t="s">
        <v>26</v>
      </c>
      <c r="AH54" s="19"/>
      <c r="AI54" s="19" t="s">
        <v>26</v>
      </c>
      <c r="AJ54" s="75"/>
      <c r="AK54" s="102" t="s">
        <v>26</v>
      </c>
      <c r="AL54" s="83" t="s">
        <v>26</v>
      </c>
      <c r="AM54" s="83" t="s">
        <v>26</v>
      </c>
      <c r="AN54" s="83" t="s">
        <v>26</v>
      </c>
      <c r="AO54" s="83" t="s">
        <v>26</v>
      </c>
      <c r="AP54" s="83" t="s">
        <v>26</v>
      </c>
      <c r="AQ54" s="83" t="s">
        <v>26</v>
      </c>
      <c r="AR54" s="83"/>
      <c r="AS54" s="83" t="s">
        <v>26</v>
      </c>
      <c r="AT54" s="83"/>
      <c r="AU54" s="103" t="s">
        <v>26</v>
      </c>
      <c r="AV54" s="314" t="str">
        <f>SUBSTITUTE(SUBSTITUTE(IFERROR(VLOOKUP($A54,単組回答!$E:$F,2,FALSE),""),"あり","○"),"なし","×")</f>
        <v/>
      </c>
      <c r="AW54" s="317" t="str">
        <f>SUBSTITUTE(SUBSTITUTE(IFERROR(VLOOKUP($A54,単組回答!$E:$G,3,FALSE),""),"あり","○"),"なし","×")</f>
        <v/>
      </c>
      <c r="AX54" s="313" t="str">
        <f>SUBSTITUTE(SUBSTITUTE(SUBSTITUTE(SUBSTITUTE(SUBSTITUTE(SUBSTITUTE(IFERROR(VLOOKUP($A54,単組回答!$E:$I,5,FALSE),""),"①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4" s="313" t="str">
        <f>SUBSTITUTE(SUBSTITUTE(SUBSTITUTE(SUBSTITUTE(SUBSTITUTE(SUBSTITUTE(SUBSTITUTE(IFERROR(VLOOKUP($A54,単組回答!$E:$L,8,FALSE),""),"①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4" s="313" t="str">
        <f>SUBSTITUTE(SUBSTITUTE(SUBSTITUTE(SUBSTITUTE(SUBSTITUTE(SUBSTITUTE(IFERROR(VLOOKUP($A54,単組回答!$E:$J,6,FALSE),""),"①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4" s="313" t="str">
        <f>SUBSTITUTE(SUBSTITUTE(SUBSTITUTE(SUBSTITUTE(SUBSTITUTE(SUBSTITUTE(SUBSTITUTE(IFERROR(VLOOKUP($A54,単組回答!$E:$P,12,FALSE),""),"①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4" s="313" t="str">
        <f>SUBSTITUTE(SUBSTITUTE(IFERROR(VLOOKUP($A54,単組回答!$E:$H,4,FALSE),""),"あり","○"),"なし","×")</f>
        <v/>
      </c>
      <c r="BC54" s="83" t="s">
        <v>24</v>
      </c>
      <c r="BD54" s="313" t="str">
        <f>SUBSTITUTE(SUBSTITUTE(IFERROR(VLOOKUP($A54,単組回答!$E:$R,14,FALSE),""),"① 行った","○"),"② 行っていない","×")</f>
        <v/>
      </c>
      <c r="BE54" s="83" t="s">
        <v>24</v>
      </c>
      <c r="BF54" s="316" t="str">
        <f>SUBSTITUTE(SUBSTITUTE(IFERROR(VLOOKUP($A54,単組回答!$E:$T,16,FALSE),""),"① 行った","○"),"② 行っていない","×")</f>
        <v/>
      </c>
    </row>
    <row r="55" spans="1:58" ht="28.5" customHeight="1">
      <c r="A55" s="20">
        <v>1053</v>
      </c>
      <c r="B55" s="65" t="s">
        <v>765</v>
      </c>
      <c r="C55" s="18" t="s">
        <v>25</v>
      </c>
      <c r="D55" s="18" t="s">
        <v>25</v>
      </c>
      <c r="E55" s="18"/>
      <c r="F55" s="45" t="s">
        <v>22</v>
      </c>
      <c r="G55" s="18"/>
      <c r="H55" s="18"/>
      <c r="I55" s="18"/>
      <c r="J55" s="18"/>
      <c r="K55" s="18"/>
      <c r="L55" s="18"/>
      <c r="M55" s="18"/>
      <c r="N55" s="18" t="s">
        <v>24</v>
      </c>
      <c r="O55" s="18" t="s">
        <v>24</v>
      </c>
      <c r="P55" s="18"/>
      <c r="Q55" s="18"/>
      <c r="R55" s="18" t="s">
        <v>22</v>
      </c>
      <c r="S55" s="18"/>
      <c r="T55" s="18"/>
      <c r="U55" s="18"/>
      <c r="V55" s="18"/>
      <c r="W55" s="18"/>
      <c r="X55" s="18"/>
      <c r="Y55" s="18" t="s">
        <v>25</v>
      </c>
      <c r="Z55" s="18" t="s">
        <v>25</v>
      </c>
      <c r="AA55" s="48" t="s">
        <v>25</v>
      </c>
      <c r="AB55" s="18" t="s">
        <v>26</v>
      </c>
      <c r="AC55" s="18" t="s">
        <v>25</v>
      </c>
      <c r="AD55" s="18" t="s">
        <v>26</v>
      </c>
      <c r="AE55" s="19" t="s">
        <v>25</v>
      </c>
      <c r="AF55" s="49"/>
      <c r="AG55" s="19" t="s">
        <v>26</v>
      </c>
      <c r="AH55" s="19" t="s">
        <v>26</v>
      </c>
      <c r="AI55" s="19" t="s">
        <v>26</v>
      </c>
      <c r="AJ55" s="75"/>
      <c r="AK55" s="102" t="s">
        <v>26</v>
      </c>
      <c r="AL55" s="83" t="s">
        <v>26</v>
      </c>
      <c r="AM55" s="83" t="s">
        <v>26</v>
      </c>
      <c r="AN55" s="83" t="s">
        <v>26</v>
      </c>
      <c r="AO55" s="83" t="s">
        <v>26</v>
      </c>
      <c r="AP55" s="83" t="s">
        <v>26</v>
      </c>
      <c r="AQ55" s="83" t="s">
        <v>26</v>
      </c>
      <c r="AR55" s="83"/>
      <c r="AS55" s="83" t="s">
        <v>26</v>
      </c>
      <c r="AT55" s="83"/>
      <c r="AU55" s="103" t="s">
        <v>26</v>
      </c>
      <c r="AV55" s="314" t="str">
        <f>SUBSTITUTE(SUBSTITUTE(IFERROR(VLOOKUP($A55,単組回答!$E:$F,2,FALSE),""),"あり","○"),"なし","×")</f>
        <v/>
      </c>
      <c r="AW55" s="317" t="str">
        <f>SUBSTITUTE(SUBSTITUTE(IFERROR(VLOOKUP($A55,単組回答!$E:$G,3,FALSE),""),"あり","○"),"なし","×")</f>
        <v/>
      </c>
      <c r="AX55" s="313" t="str">
        <f>SUBSTITUTE(SUBSTITUTE(SUBSTITUTE(SUBSTITUTE(SUBSTITUTE(SUBSTITUTE(IFERROR(VLOOKUP($A55,単組回答!$E:$I,5,FALSE),""),"①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5" s="313" t="str">
        <f>SUBSTITUTE(SUBSTITUTE(SUBSTITUTE(SUBSTITUTE(SUBSTITUTE(SUBSTITUTE(SUBSTITUTE(IFERROR(VLOOKUP($A55,単組回答!$E:$L,8,FALSE),""),"①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5" s="313" t="str">
        <f>SUBSTITUTE(SUBSTITUTE(SUBSTITUTE(SUBSTITUTE(SUBSTITUTE(SUBSTITUTE(IFERROR(VLOOKUP($A55,単組回答!$E:$J,6,FALSE),""),"①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5" s="313" t="str">
        <f>SUBSTITUTE(SUBSTITUTE(SUBSTITUTE(SUBSTITUTE(SUBSTITUTE(SUBSTITUTE(SUBSTITUTE(IFERROR(VLOOKUP($A55,単組回答!$E:$P,12,FALSE),""),"①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5" s="313" t="str">
        <f>SUBSTITUTE(SUBSTITUTE(IFERROR(VLOOKUP($A55,単組回答!$E:$H,4,FALSE),""),"あり","○"),"なし","×")</f>
        <v/>
      </c>
      <c r="BC55" s="83" t="s">
        <v>24</v>
      </c>
      <c r="BD55" s="313" t="str">
        <f>SUBSTITUTE(SUBSTITUTE(IFERROR(VLOOKUP($A55,単組回答!$E:$R,14,FALSE),""),"① 行った","○"),"② 行っていない","×")</f>
        <v/>
      </c>
      <c r="BE55" s="83" t="s">
        <v>24</v>
      </c>
      <c r="BF55" s="316" t="str">
        <f>SUBSTITUTE(SUBSTITUTE(IFERROR(VLOOKUP($A55,単組回答!$E:$T,16,FALSE),""),"① 行った","○"),"② 行っていない","×")</f>
        <v/>
      </c>
    </row>
    <row r="56" spans="1:58" ht="28.5" customHeight="1">
      <c r="A56" s="20">
        <v>1054</v>
      </c>
      <c r="B56" s="65" t="s">
        <v>766</v>
      </c>
      <c r="C56" s="18" t="s">
        <v>25</v>
      </c>
      <c r="D56" s="18" t="s">
        <v>25</v>
      </c>
      <c r="E56" s="18"/>
      <c r="F56" s="18"/>
      <c r="G56" s="18"/>
      <c r="H56" s="18"/>
      <c r="I56" s="18"/>
      <c r="J56" s="18"/>
      <c r="K56" s="18"/>
      <c r="L56" s="18"/>
      <c r="M56" s="18"/>
      <c r="N56" s="18" t="s">
        <v>24</v>
      </c>
      <c r="O56" s="18" t="s">
        <v>24</v>
      </c>
      <c r="P56" s="18"/>
      <c r="Q56" s="18"/>
      <c r="R56" s="18"/>
      <c r="S56" s="18"/>
      <c r="T56" s="18"/>
      <c r="U56" s="18"/>
      <c r="V56" s="18"/>
      <c r="W56" s="18"/>
      <c r="X56" s="18"/>
      <c r="Y56" s="18" t="s">
        <v>25</v>
      </c>
      <c r="Z56" s="18" t="s">
        <v>25</v>
      </c>
      <c r="AA56" s="48" t="s">
        <v>25</v>
      </c>
      <c r="AB56" s="18" t="s">
        <v>26</v>
      </c>
      <c r="AC56" s="18" t="s">
        <v>25</v>
      </c>
      <c r="AD56" s="18" t="s">
        <v>22</v>
      </c>
      <c r="AE56" s="19" t="s">
        <v>25</v>
      </c>
      <c r="AF56" s="49"/>
      <c r="AG56" s="19" t="s">
        <v>26</v>
      </c>
      <c r="AH56" s="19" t="s">
        <v>26</v>
      </c>
      <c r="AI56" s="19" t="s">
        <v>26</v>
      </c>
      <c r="AJ56" s="75"/>
      <c r="AK56" s="102" t="s">
        <v>25</v>
      </c>
      <c r="AL56" s="83" t="s">
        <v>25</v>
      </c>
      <c r="AM56" s="83" t="s">
        <v>25</v>
      </c>
      <c r="AN56" s="83" t="s">
        <v>25</v>
      </c>
      <c r="AO56" s="83" t="s">
        <v>25</v>
      </c>
      <c r="AP56" s="83" t="s">
        <v>25</v>
      </c>
      <c r="AQ56" s="83">
        <v>0</v>
      </c>
      <c r="AR56" s="83"/>
      <c r="AS56" s="83" t="s">
        <v>25</v>
      </c>
      <c r="AT56" s="83"/>
      <c r="AU56" s="103" t="s">
        <v>25</v>
      </c>
      <c r="AV56" s="314" t="str">
        <f>SUBSTITUTE(SUBSTITUTE(IFERROR(VLOOKUP($A56,単組回答!$E:$F,2,FALSE),""),"あり","○"),"なし","×")</f>
        <v/>
      </c>
      <c r="AW56" s="317" t="str">
        <f>SUBSTITUTE(SUBSTITUTE(IFERROR(VLOOKUP($A56,単組回答!$E:$G,3,FALSE),""),"あり","○"),"なし","×")</f>
        <v/>
      </c>
      <c r="AX56" s="313" t="str">
        <f>SUBSTITUTE(SUBSTITUTE(SUBSTITUTE(SUBSTITUTE(SUBSTITUTE(SUBSTITUTE(IFERROR(VLOOKUP($A56,単組回答!$E:$I,5,FALSE),""),"①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6" s="313" t="str">
        <f>SUBSTITUTE(SUBSTITUTE(SUBSTITUTE(SUBSTITUTE(SUBSTITUTE(SUBSTITUTE(SUBSTITUTE(IFERROR(VLOOKUP($A56,単組回答!$E:$L,8,FALSE),""),"①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6" s="313" t="str">
        <f>SUBSTITUTE(SUBSTITUTE(SUBSTITUTE(SUBSTITUTE(SUBSTITUTE(SUBSTITUTE(IFERROR(VLOOKUP($A56,単組回答!$E:$J,6,FALSE),""),"①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6" s="313" t="str">
        <f>SUBSTITUTE(SUBSTITUTE(SUBSTITUTE(SUBSTITUTE(SUBSTITUTE(SUBSTITUTE(SUBSTITUTE(IFERROR(VLOOKUP($A56,単組回答!$E:$P,12,FALSE),""),"①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6" s="313" t="str">
        <f>SUBSTITUTE(SUBSTITUTE(IFERROR(VLOOKUP($A56,単組回答!$E:$H,4,FALSE),""),"あり","○"),"なし","×")</f>
        <v/>
      </c>
      <c r="BC56" s="83" t="s">
        <v>24</v>
      </c>
      <c r="BD56" s="313" t="str">
        <f>SUBSTITUTE(SUBSTITUTE(IFERROR(VLOOKUP($A56,単組回答!$E:$R,14,FALSE),""),"① 行った","○"),"② 行っていない","×")</f>
        <v/>
      </c>
      <c r="BE56" s="83" t="s">
        <v>24</v>
      </c>
      <c r="BF56" s="316" t="str">
        <f>SUBSTITUTE(SUBSTITUTE(IFERROR(VLOOKUP($A56,単組回答!$E:$T,16,FALSE),""),"① 行った","○"),"② 行っていない","×")</f>
        <v/>
      </c>
    </row>
    <row r="57" spans="1:58" ht="28.5" customHeight="1">
      <c r="A57" s="20">
        <v>1055</v>
      </c>
      <c r="B57" s="65" t="s">
        <v>767</v>
      </c>
      <c r="C57" s="18" t="s">
        <v>25</v>
      </c>
      <c r="D57" s="18" t="s">
        <v>25</v>
      </c>
      <c r="E57" s="18"/>
      <c r="F57" s="45" t="s">
        <v>22</v>
      </c>
      <c r="G57" s="18" t="s">
        <v>22</v>
      </c>
      <c r="H57" s="45" t="s">
        <v>22</v>
      </c>
      <c r="I57" s="18" t="s">
        <v>22</v>
      </c>
      <c r="J57" s="45" t="s">
        <v>22</v>
      </c>
      <c r="K57" s="18"/>
      <c r="L57" s="18"/>
      <c r="M57" s="18"/>
      <c r="N57" s="18" t="s">
        <v>24</v>
      </c>
      <c r="O57" s="18" t="s">
        <v>24</v>
      </c>
      <c r="P57" s="18"/>
      <c r="Q57" s="18" t="s">
        <v>22</v>
      </c>
      <c r="R57" s="18" t="s">
        <v>23</v>
      </c>
      <c r="S57" s="18" t="s">
        <v>22</v>
      </c>
      <c r="T57" s="18" t="s">
        <v>23</v>
      </c>
      <c r="U57" s="18"/>
      <c r="V57" s="18"/>
      <c r="W57" s="18"/>
      <c r="X57" s="18"/>
      <c r="Y57" s="18" t="s">
        <v>25</v>
      </c>
      <c r="Z57" s="18" t="s">
        <v>25</v>
      </c>
      <c r="AA57" s="48" t="s">
        <v>25</v>
      </c>
      <c r="AB57" s="18" t="s">
        <v>26</v>
      </c>
      <c r="AC57" s="18" t="s">
        <v>25</v>
      </c>
      <c r="AD57" s="18" t="s">
        <v>26</v>
      </c>
      <c r="AE57" s="19" t="s">
        <v>25</v>
      </c>
      <c r="AF57" s="49"/>
      <c r="AG57" s="19" t="s">
        <v>26</v>
      </c>
      <c r="AH57" s="19"/>
      <c r="AI57" s="19" t="s">
        <v>26</v>
      </c>
      <c r="AJ57" s="75"/>
      <c r="AK57" s="102" t="s">
        <v>25</v>
      </c>
      <c r="AL57" s="83" t="s">
        <v>25</v>
      </c>
      <c r="AM57" s="83" t="s">
        <v>25</v>
      </c>
      <c r="AN57" s="83" t="s">
        <v>22</v>
      </c>
      <c r="AO57" s="83" t="s">
        <v>25</v>
      </c>
      <c r="AP57" s="83" t="s">
        <v>22</v>
      </c>
      <c r="AQ57" s="83">
        <v>0</v>
      </c>
      <c r="AR57" s="83"/>
      <c r="AS57" s="83" t="s">
        <v>22</v>
      </c>
      <c r="AT57" s="83"/>
      <c r="AU57" s="103" t="s">
        <v>22</v>
      </c>
      <c r="AV57" s="314" t="str">
        <f>SUBSTITUTE(SUBSTITUTE(IFERROR(VLOOKUP($A57,単組回答!$E:$F,2,FALSE),""),"あり","○"),"なし","×")</f>
        <v/>
      </c>
      <c r="AW57" s="317" t="str">
        <f>SUBSTITUTE(SUBSTITUTE(IFERROR(VLOOKUP($A57,単組回答!$E:$G,3,FALSE),""),"あり","○"),"なし","×")</f>
        <v/>
      </c>
      <c r="AX57" s="313" t="str">
        <f>SUBSTITUTE(SUBSTITUTE(SUBSTITUTE(SUBSTITUTE(SUBSTITUTE(SUBSTITUTE(IFERROR(VLOOKUP($A57,単組回答!$E:$I,5,FALSE),""),"①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7" s="313" t="str">
        <f>SUBSTITUTE(SUBSTITUTE(SUBSTITUTE(SUBSTITUTE(SUBSTITUTE(SUBSTITUTE(SUBSTITUTE(IFERROR(VLOOKUP($A57,単組回答!$E:$L,8,FALSE),""),"①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7" s="313" t="str">
        <f>SUBSTITUTE(SUBSTITUTE(SUBSTITUTE(SUBSTITUTE(SUBSTITUTE(SUBSTITUTE(IFERROR(VLOOKUP($A57,単組回答!$E:$J,6,FALSE),""),"①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7" s="313" t="str">
        <f>SUBSTITUTE(SUBSTITUTE(SUBSTITUTE(SUBSTITUTE(SUBSTITUTE(SUBSTITUTE(SUBSTITUTE(IFERROR(VLOOKUP($A57,単組回答!$E:$P,12,FALSE),""),"①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7" s="313" t="str">
        <f>SUBSTITUTE(SUBSTITUTE(IFERROR(VLOOKUP($A57,単組回答!$E:$H,4,FALSE),""),"あり","○"),"なし","×")</f>
        <v/>
      </c>
      <c r="BC57" s="83" t="s">
        <v>24</v>
      </c>
      <c r="BD57" s="313" t="str">
        <f>SUBSTITUTE(SUBSTITUTE(IFERROR(VLOOKUP($A57,単組回答!$E:$R,14,FALSE),""),"① 行った","○"),"② 行っていない","×")</f>
        <v/>
      </c>
      <c r="BE57" s="83" t="s">
        <v>24</v>
      </c>
      <c r="BF57" s="316" t="str">
        <f>SUBSTITUTE(SUBSTITUTE(IFERROR(VLOOKUP($A57,単組回答!$E:$T,16,FALSE),""),"① 行った","○"),"② 行っていない","×")</f>
        <v/>
      </c>
    </row>
    <row r="58" spans="1:58" ht="28.5" customHeight="1">
      <c r="A58" s="20">
        <v>1056</v>
      </c>
      <c r="B58" s="65" t="s">
        <v>768</v>
      </c>
      <c r="C58" s="18" t="s">
        <v>25</v>
      </c>
      <c r="D58" s="18" t="s">
        <v>25</v>
      </c>
      <c r="E58" s="18"/>
      <c r="F58" s="45" t="s">
        <v>22</v>
      </c>
      <c r="G58" s="18" t="s">
        <v>22</v>
      </c>
      <c r="H58" s="18"/>
      <c r="I58" s="18" t="s">
        <v>22</v>
      </c>
      <c r="J58" s="18"/>
      <c r="K58" s="18"/>
      <c r="L58" s="18"/>
      <c r="M58" s="18"/>
      <c r="N58" s="18" t="s">
        <v>24</v>
      </c>
      <c r="O58" s="18" t="s">
        <v>24</v>
      </c>
      <c r="P58" s="18"/>
      <c r="Q58" s="18"/>
      <c r="R58" s="18"/>
      <c r="S58" s="18"/>
      <c r="T58" s="18"/>
      <c r="U58" s="18"/>
      <c r="V58" s="18"/>
      <c r="W58" s="18"/>
      <c r="X58" s="18"/>
      <c r="Y58" s="18" t="s">
        <v>25</v>
      </c>
      <c r="Z58" s="18" t="s">
        <v>25</v>
      </c>
      <c r="AA58" s="48" t="s">
        <v>25</v>
      </c>
      <c r="AB58" s="18" t="s">
        <v>26</v>
      </c>
      <c r="AC58" s="18" t="s">
        <v>25</v>
      </c>
      <c r="AD58" s="18" t="s">
        <v>26</v>
      </c>
      <c r="AE58" s="19" t="s">
        <v>25</v>
      </c>
      <c r="AF58" s="49"/>
      <c r="AG58" s="19" t="s">
        <v>26</v>
      </c>
      <c r="AH58" s="19" t="s">
        <v>26</v>
      </c>
      <c r="AI58" s="19" t="s">
        <v>26</v>
      </c>
      <c r="AJ58" s="75"/>
      <c r="AK58" s="102" t="s">
        <v>26</v>
      </c>
      <c r="AL58" s="83" t="s">
        <v>26</v>
      </c>
      <c r="AM58" s="83" t="s">
        <v>26</v>
      </c>
      <c r="AN58" s="83" t="s">
        <v>26</v>
      </c>
      <c r="AO58" s="83" t="s">
        <v>26</v>
      </c>
      <c r="AP58" s="83" t="s">
        <v>26</v>
      </c>
      <c r="AQ58" s="83" t="s">
        <v>26</v>
      </c>
      <c r="AR58" s="83"/>
      <c r="AS58" s="83" t="s">
        <v>26</v>
      </c>
      <c r="AT58" s="83"/>
      <c r="AU58" s="103" t="s">
        <v>26</v>
      </c>
      <c r="AV58" s="314" t="str">
        <f>SUBSTITUTE(SUBSTITUTE(IFERROR(VLOOKUP($A58,単組回答!$E:$F,2,FALSE),""),"あり","○"),"なし","×")</f>
        <v/>
      </c>
      <c r="AW58" s="317" t="str">
        <f>SUBSTITUTE(SUBSTITUTE(IFERROR(VLOOKUP($A58,単組回答!$E:$G,3,FALSE),""),"あり","○"),"なし","×")</f>
        <v/>
      </c>
      <c r="AX58" s="313" t="str">
        <f>SUBSTITUTE(SUBSTITUTE(SUBSTITUTE(SUBSTITUTE(SUBSTITUTE(SUBSTITUTE(IFERROR(VLOOKUP($A58,単組回答!$E:$I,5,FALSE),""),"①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8" s="313" t="str">
        <f>SUBSTITUTE(SUBSTITUTE(SUBSTITUTE(SUBSTITUTE(SUBSTITUTE(SUBSTITUTE(SUBSTITUTE(IFERROR(VLOOKUP($A58,単組回答!$E:$L,8,FALSE),""),"①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8" s="313" t="str">
        <f>SUBSTITUTE(SUBSTITUTE(SUBSTITUTE(SUBSTITUTE(SUBSTITUTE(SUBSTITUTE(IFERROR(VLOOKUP($A58,単組回答!$E:$J,6,FALSE),""),"①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8" s="313" t="str">
        <f>SUBSTITUTE(SUBSTITUTE(SUBSTITUTE(SUBSTITUTE(SUBSTITUTE(SUBSTITUTE(SUBSTITUTE(IFERROR(VLOOKUP($A58,単組回答!$E:$P,12,FALSE),""),"①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8" s="313" t="str">
        <f>SUBSTITUTE(SUBSTITUTE(IFERROR(VLOOKUP($A58,単組回答!$E:$H,4,FALSE),""),"あり","○"),"なし","×")</f>
        <v/>
      </c>
      <c r="BC58" s="83" t="s">
        <v>24</v>
      </c>
      <c r="BD58" s="313" t="str">
        <f>SUBSTITUTE(SUBSTITUTE(IFERROR(VLOOKUP($A58,単組回答!$E:$R,14,FALSE),""),"① 行った","○"),"② 行っていない","×")</f>
        <v/>
      </c>
      <c r="BE58" s="83" t="s">
        <v>24</v>
      </c>
      <c r="BF58" s="316" t="str">
        <f>SUBSTITUTE(SUBSTITUTE(IFERROR(VLOOKUP($A58,単組回答!$E:$T,16,FALSE),""),"① 行った","○"),"② 行っていない","×")</f>
        <v/>
      </c>
    </row>
    <row r="59" spans="1:58" ht="28.5" customHeight="1">
      <c r="A59" s="20">
        <v>1059</v>
      </c>
      <c r="B59" s="65" t="s">
        <v>769</v>
      </c>
      <c r="C59" s="18" t="s">
        <v>25</v>
      </c>
      <c r="D59" s="18" t="s">
        <v>25</v>
      </c>
      <c r="E59" s="18"/>
      <c r="F59" s="45" t="s">
        <v>22</v>
      </c>
      <c r="G59" s="18"/>
      <c r="H59" s="18"/>
      <c r="I59" s="18"/>
      <c r="J59" s="18"/>
      <c r="K59" s="18"/>
      <c r="L59" s="18"/>
      <c r="M59" s="18"/>
      <c r="N59" s="18" t="s">
        <v>24</v>
      </c>
      <c r="O59" s="18" t="s">
        <v>24</v>
      </c>
      <c r="P59" s="18"/>
      <c r="Q59" s="18" t="s">
        <v>22</v>
      </c>
      <c r="R59" s="18"/>
      <c r="S59" s="18" t="s">
        <v>22</v>
      </c>
      <c r="T59" s="18"/>
      <c r="U59" s="18"/>
      <c r="V59" s="18"/>
      <c r="W59" s="18"/>
      <c r="X59" s="18"/>
      <c r="Y59" s="18" t="s">
        <v>25</v>
      </c>
      <c r="Z59" s="18" t="s">
        <v>25</v>
      </c>
      <c r="AA59" s="48" t="s">
        <v>25</v>
      </c>
      <c r="AB59" s="18" t="s">
        <v>22</v>
      </c>
      <c r="AC59" s="18" t="s">
        <v>22</v>
      </c>
      <c r="AD59" s="18" t="s">
        <v>22</v>
      </c>
      <c r="AE59" s="19" t="s">
        <v>25</v>
      </c>
      <c r="AF59" s="49"/>
      <c r="AG59" s="19" t="s">
        <v>26</v>
      </c>
      <c r="AH59" s="19" t="s">
        <v>26</v>
      </c>
      <c r="AI59" s="19" t="s">
        <v>26</v>
      </c>
      <c r="AJ59" s="75"/>
      <c r="AK59" s="102" t="s">
        <v>26</v>
      </c>
      <c r="AL59" s="83" t="s">
        <v>26</v>
      </c>
      <c r="AM59" s="83" t="s">
        <v>26</v>
      </c>
      <c r="AN59" s="83" t="s">
        <v>26</v>
      </c>
      <c r="AO59" s="83" t="s">
        <v>26</v>
      </c>
      <c r="AP59" s="83" t="s">
        <v>26</v>
      </c>
      <c r="AQ59" s="83" t="s">
        <v>26</v>
      </c>
      <c r="AR59" s="83"/>
      <c r="AS59" s="83" t="s">
        <v>26</v>
      </c>
      <c r="AT59" s="83"/>
      <c r="AU59" s="103" t="s">
        <v>26</v>
      </c>
      <c r="AV59" s="314" t="str">
        <f>SUBSTITUTE(SUBSTITUTE(IFERROR(VLOOKUP($A59,単組回答!$E:$F,2,FALSE),""),"あり","○"),"なし","×")</f>
        <v/>
      </c>
      <c r="AW59" s="317" t="str">
        <f>SUBSTITUTE(SUBSTITUTE(IFERROR(VLOOKUP($A59,単組回答!$E:$G,3,FALSE),""),"あり","○"),"なし","×")</f>
        <v/>
      </c>
      <c r="AX59" s="313" t="str">
        <f>SUBSTITUTE(SUBSTITUTE(SUBSTITUTE(SUBSTITUTE(SUBSTITUTE(SUBSTITUTE(IFERROR(VLOOKUP($A59,単組回答!$E:$I,5,FALSE),""),"①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9" s="313" t="str">
        <f>SUBSTITUTE(SUBSTITUTE(SUBSTITUTE(SUBSTITUTE(SUBSTITUTE(SUBSTITUTE(SUBSTITUTE(IFERROR(VLOOKUP($A59,単組回答!$E:$L,8,FALSE),""),"①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9" s="313" t="str">
        <f>SUBSTITUTE(SUBSTITUTE(SUBSTITUTE(SUBSTITUTE(SUBSTITUTE(SUBSTITUTE(IFERROR(VLOOKUP($A59,単組回答!$E:$J,6,FALSE),""),"①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9" s="313" t="str">
        <f>SUBSTITUTE(SUBSTITUTE(SUBSTITUTE(SUBSTITUTE(SUBSTITUTE(SUBSTITUTE(SUBSTITUTE(IFERROR(VLOOKUP($A59,単組回答!$E:$P,12,FALSE),""),"①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9" s="313" t="str">
        <f>SUBSTITUTE(SUBSTITUTE(IFERROR(VLOOKUP($A59,単組回答!$E:$H,4,FALSE),""),"あり","○"),"なし","×")</f>
        <v/>
      </c>
      <c r="BC59" s="83" t="s">
        <v>24</v>
      </c>
      <c r="BD59" s="313" t="str">
        <f>SUBSTITUTE(SUBSTITUTE(IFERROR(VLOOKUP($A59,単組回答!$E:$R,14,FALSE),""),"① 行った","○"),"② 行っていない","×")</f>
        <v/>
      </c>
      <c r="BE59" s="83" t="s">
        <v>24</v>
      </c>
      <c r="BF59" s="316" t="str">
        <f>SUBSTITUTE(SUBSTITUTE(IFERROR(VLOOKUP($A59,単組回答!$E:$T,16,FALSE),""),"① 行った","○"),"② 行っていない","×")</f>
        <v/>
      </c>
    </row>
    <row r="60" spans="1:58" ht="28.5" customHeight="1">
      <c r="A60" s="20">
        <v>1060</v>
      </c>
      <c r="B60" s="65" t="s">
        <v>770</v>
      </c>
      <c r="C60" s="45" t="s">
        <v>22</v>
      </c>
      <c r="D60" s="18" t="s">
        <v>25</v>
      </c>
      <c r="E60" s="18">
        <v>1</v>
      </c>
      <c r="F60" s="45" t="s">
        <v>22</v>
      </c>
      <c r="G60" s="18" t="s">
        <v>22</v>
      </c>
      <c r="H60" s="45" t="s">
        <v>22</v>
      </c>
      <c r="I60" s="18" t="s">
        <v>22</v>
      </c>
      <c r="J60" s="45" t="s">
        <v>22</v>
      </c>
      <c r="K60" s="18"/>
      <c r="L60" s="18"/>
      <c r="M60" s="18"/>
      <c r="N60" s="18" t="s">
        <v>22</v>
      </c>
      <c r="O60" s="18" t="s">
        <v>24</v>
      </c>
      <c r="P60" s="18">
        <v>1</v>
      </c>
      <c r="Q60" s="18" t="s">
        <v>22</v>
      </c>
      <c r="R60" s="18"/>
      <c r="S60" s="18" t="s">
        <v>22</v>
      </c>
      <c r="T60" s="18"/>
      <c r="U60" s="18"/>
      <c r="V60" s="18"/>
      <c r="W60" s="18"/>
      <c r="X60" s="18"/>
      <c r="Y60" s="18" t="s">
        <v>25</v>
      </c>
      <c r="Z60" s="18" t="s">
        <v>25</v>
      </c>
      <c r="AA60" s="48" t="s">
        <v>25</v>
      </c>
      <c r="AB60" s="18" t="s">
        <v>22</v>
      </c>
      <c r="AC60" s="18" t="s">
        <v>22</v>
      </c>
      <c r="AD60" s="18" t="s">
        <v>22</v>
      </c>
      <c r="AE60" s="19" t="s">
        <v>22</v>
      </c>
      <c r="AF60" s="49"/>
      <c r="AG60" s="19" t="s">
        <v>26</v>
      </c>
      <c r="AH60" s="19" t="s">
        <v>25</v>
      </c>
      <c r="AI60" s="19" t="s">
        <v>26</v>
      </c>
      <c r="AJ60" s="75"/>
      <c r="AK60" s="102" t="s">
        <v>25</v>
      </c>
      <c r="AL60" s="83" t="s">
        <v>25</v>
      </c>
      <c r="AM60" s="83" t="s">
        <v>25</v>
      </c>
      <c r="AN60" s="83" t="s">
        <v>22</v>
      </c>
      <c r="AO60" s="83" t="s">
        <v>25</v>
      </c>
      <c r="AP60" s="83" t="s">
        <v>25</v>
      </c>
      <c r="AQ60" s="83">
        <v>0</v>
      </c>
      <c r="AR60" s="83"/>
      <c r="AS60" s="83" t="s">
        <v>25</v>
      </c>
      <c r="AT60" s="83"/>
      <c r="AU60" s="103" t="s">
        <v>25</v>
      </c>
      <c r="AV60" s="314" t="str">
        <f>SUBSTITUTE(SUBSTITUTE(IFERROR(VLOOKUP($A60,単組回答!$E:$F,2,FALSE),""),"あり","○"),"なし","×")</f>
        <v/>
      </c>
      <c r="AW60" s="317" t="str">
        <f>SUBSTITUTE(SUBSTITUTE(IFERROR(VLOOKUP($A60,単組回答!$E:$G,3,FALSE),""),"あり","○"),"なし","×")</f>
        <v/>
      </c>
      <c r="AX60" s="313" t="str">
        <f>SUBSTITUTE(SUBSTITUTE(SUBSTITUTE(SUBSTITUTE(SUBSTITUTE(SUBSTITUTE(IFERROR(VLOOKUP($A60,単組回答!$E:$I,5,FALSE),""),"①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0" s="313" t="str">
        <f>SUBSTITUTE(SUBSTITUTE(SUBSTITUTE(SUBSTITUTE(SUBSTITUTE(SUBSTITUTE(SUBSTITUTE(IFERROR(VLOOKUP($A60,単組回答!$E:$L,8,FALSE),""),"①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0" s="313" t="str">
        <f>SUBSTITUTE(SUBSTITUTE(SUBSTITUTE(SUBSTITUTE(SUBSTITUTE(SUBSTITUTE(IFERROR(VLOOKUP($A60,単組回答!$E:$J,6,FALSE),""),"①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0" s="313" t="str">
        <f>SUBSTITUTE(SUBSTITUTE(SUBSTITUTE(SUBSTITUTE(SUBSTITUTE(SUBSTITUTE(SUBSTITUTE(IFERROR(VLOOKUP($A60,単組回答!$E:$P,12,FALSE),""),"①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0" s="313" t="str">
        <f>SUBSTITUTE(SUBSTITUTE(IFERROR(VLOOKUP($A60,単組回答!$E:$H,4,FALSE),""),"あり","○"),"なし","×")</f>
        <v/>
      </c>
      <c r="BC60" s="83" t="s">
        <v>24</v>
      </c>
      <c r="BD60" s="313" t="str">
        <f>SUBSTITUTE(SUBSTITUTE(IFERROR(VLOOKUP($A60,単組回答!$E:$R,14,FALSE),""),"① 行った","○"),"② 行っていない","×")</f>
        <v/>
      </c>
      <c r="BE60" s="83" t="s">
        <v>24</v>
      </c>
      <c r="BF60" s="316" t="str">
        <f>SUBSTITUTE(SUBSTITUTE(IFERROR(VLOOKUP($A60,単組回答!$E:$T,16,FALSE),""),"① 行った","○"),"② 行っていない","×")</f>
        <v/>
      </c>
    </row>
    <row r="61" spans="1:58" ht="28.5" customHeight="1">
      <c r="A61" s="20">
        <v>1061</v>
      </c>
      <c r="B61" s="65" t="s">
        <v>771</v>
      </c>
      <c r="C61" s="18" t="s">
        <v>25</v>
      </c>
      <c r="D61" s="18" t="s">
        <v>25</v>
      </c>
      <c r="E61" s="18"/>
      <c r="F61" s="45" t="s">
        <v>22</v>
      </c>
      <c r="G61" s="18" t="s">
        <v>22</v>
      </c>
      <c r="H61" s="45" t="s">
        <v>22</v>
      </c>
      <c r="I61" s="18" t="s">
        <v>22</v>
      </c>
      <c r="J61" s="18"/>
      <c r="K61" s="18"/>
      <c r="L61" s="18"/>
      <c r="M61" s="18"/>
      <c r="N61" s="18" t="s">
        <v>24</v>
      </c>
      <c r="O61" s="18" t="s">
        <v>24</v>
      </c>
      <c r="P61" s="18"/>
      <c r="Q61" s="18" t="s">
        <v>22</v>
      </c>
      <c r="R61" s="18"/>
      <c r="S61" s="18" t="s">
        <v>22</v>
      </c>
      <c r="T61" s="18"/>
      <c r="U61" s="18"/>
      <c r="V61" s="18"/>
      <c r="W61" s="18"/>
      <c r="X61" s="18"/>
      <c r="Y61" s="18" t="s">
        <v>25</v>
      </c>
      <c r="Z61" s="18" t="s">
        <v>25</v>
      </c>
      <c r="AA61" s="48" t="s">
        <v>25</v>
      </c>
      <c r="AB61" s="18" t="s">
        <v>22</v>
      </c>
      <c r="AC61" s="18" t="s">
        <v>22</v>
      </c>
      <c r="AD61" s="18" t="s">
        <v>22</v>
      </c>
      <c r="AE61" s="19" t="s">
        <v>25</v>
      </c>
      <c r="AF61" s="49"/>
      <c r="AG61" s="19" t="s">
        <v>26</v>
      </c>
      <c r="AH61" s="19" t="s">
        <v>22</v>
      </c>
      <c r="AI61" s="19" t="s">
        <v>26</v>
      </c>
      <c r="AJ61" s="75"/>
      <c r="AK61" s="102" t="s">
        <v>25</v>
      </c>
      <c r="AL61" s="83" t="s">
        <v>25</v>
      </c>
      <c r="AM61" s="83" t="s">
        <v>25</v>
      </c>
      <c r="AN61" s="83" t="s">
        <v>22</v>
      </c>
      <c r="AO61" s="83" t="s">
        <v>25</v>
      </c>
      <c r="AP61" s="83" t="s">
        <v>25</v>
      </c>
      <c r="AQ61" s="83">
        <v>0</v>
      </c>
      <c r="AR61" s="83"/>
      <c r="AS61" s="83" t="s">
        <v>25</v>
      </c>
      <c r="AT61" s="83"/>
      <c r="AU61" s="103" t="s">
        <v>25</v>
      </c>
      <c r="AV61" s="314" t="str">
        <f>SUBSTITUTE(SUBSTITUTE(IFERROR(VLOOKUP($A61,単組回答!$E:$F,2,FALSE),""),"あり","○"),"なし","×")</f>
        <v/>
      </c>
      <c r="AW61" s="317" t="str">
        <f>SUBSTITUTE(SUBSTITUTE(IFERROR(VLOOKUP($A61,単組回答!$E:$G,3,FALSE),""),"あり","○"),"なし","×")</f>
        <v/>
      </c>
      <c r="AX61" s="313" t="str">
        <f>SUBSTITUTE(SUBSTITUTE(SUBSTITUTE(SUBSTITUTE(SUBSTITUTE(SUBSTITUTE(IFERROR(VLOOKUP($A61,単組回答!$E:$I,5,FALSE),""),"①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1" s="313" t="str">
        <f>SUBSTITUTE(SUBSTITUTE(SUBSTITUTE(SUBSTITUTE(SUBSTITUTE(SUBSTITUTE(SUBSTITUTE(IFERROR(VLOOKUP($A61,単組回答!$E:$L,8,FALSE),""),"①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1" s="313" t="str">
        <f>SUBSTITUTE(SUBSTITUTE(SUBSTITUTE(SUBSTITUTE(SUBSTITUTE(SUBSTITUTE(IFERROR(VLOOKUP($A61,単組回答!$E:$J,6,FALSE),""),"①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1" s="313" t="str">
        <f>SUBSTITUTE(SUBSTITUTE(SUBSTITUTE(SUBSTITUTE(SUBSTITUTE(SUBSTITUTE(SUBSTITUTE(IFERROR(VLOOKUP($A61,単組回答!$E:$P,12,FALSE),""),"①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1" s="313" t="str">
        <f>SUBSTITUTE(SUBSTITUTE(IFERROR(VLOOKUP($A61,単組回答!$E:$H,4,FALSE),""),"あり","○"),"なし","×")</f>
        <v/>
      </c>
      <c r="BC61" s="83" t="s">
        <v>24</v>
      </c>
      <c r="BD61" s="313" t="str">
        <f>SUBSTITUTE(SUBSTITUTE(IFERROR(VLOOKUP($A61,単組回答!$E:$R,14,FALSE),""),"① 行った","○"),"② 行っていない","×")</f>
        <v/>
      </c>
      <c r="BE61" s="83" t="s">
        <v>24</v>
      </c>
      <c r="BF61" s="316" t="str">
        <f>SUBSTITUTE(SUBSTITUTE(IFERROR(VLOOKUP($A61,単組回答!$E:$T,16,FALSE),""),"① 行った","○"),"② 行っていない","×")</f>
        <v/>
      </c>
    </row>
    <row r="62" spans="1:58" ht="28.5" customHeight="1">
      <c r="A62" s="20">
        <v>1062</v>
      </c>
      <c r="B62" s="65" t="s">
        <v>772</v>
      </c>
      <c r="C62" s="45" t="s">
        <v>22</v>
      </c>
      <c r="D62" s="18" t="s">
        <v>25</v>
      </c>
      <c r="E62" s="18">
        <v>1</v>
      </c>
      <c r="F62" s="45" t="s">
        <v>22</v>
      </c>
      <c r="G62" s="18" t="s">
        <v>22</v>
      </c>
      <c r="H62" s="45" t="s">
        <v>22</v>
      </c>
      <c r="I62" s="18" t="s">
        <v>22</v>
      </c>
      <c r="J62" s="45" t="s">
        <v>22</v>
      </c>
      <c r="K62" s="18"/>
      <c r="L62" s="18"/>
      <c r="M62" s="18"/>
      <c r="N62" s="18" t="s">
        <v>22</v>
      </c>
      <c r="O62" s="18" t="s">
        <v>24</v>
      </c>
      <c r="P62" s="18">
        <v>1</v>
      </c>
      <c r="Q62" s="18" t="s">
        <v>22</v>
      </c>
      <c r="R62" s="18" t="s">
        <v>23</v>
      </c>
      <c r="S62" s="18" t="s">
        <v>22</v>
      </c>
      <c r="T62" s="18" t="s">
        <v>23</v>
      </c>
      <c r="U62" s="18"/>
      <c r="V62" s="18"/>
      <c r="W62" s="18"/>
      <c r="X62" s="18"/>
      <c r="Y62" s="18" t="s">
        <v>22</v>
      </c>
      <c r="Z62" s="18" t="s">
        <v>25</v>
      </c>
      <c r="AA62" s="48" t="s">
        <v>25</v>
      </c>
      <c r="AB62" s="18" t="s">
        <v>26</v>
      </c>
      <c r="AC62" s="18" t="s">
        <v>25</v>
      </c>
      <c r="AD62" s="18" t="s">
        <v>26</v>
      </c>
      <c r="AE62" s="19" t="s">
        <v>25</v>
      </c>
      <c r="AF62" s="49"/>
      <c r="AG62" s="19" t="s">
        <v>26</v>
      </c>
      <c r="AH62" s="19"/>
      <c r="AI62" s="19" t="s">
        <v>26</v>
      </c>
      <c r="AJ62" s="75"/>
      <c r="AK62" s="102" t="s">
        <v>22</v>
      </c>
      <c r="AL62" s="83" t="s">
        <v>25</v>
      </c>
      <c r="AM62" s="83" t="s">
        <v>25</v>
      </c>
      <c r="AN62" s="83" t="s">
        <v>22</v>
      </c>
      <c r="AO62" s="83" t="s">
        <v>25</v>
      </c>
      <c r="AP62" s="83" t="s">
        <v>25</v>
      </c>
      <c r="AQ62" s="83">
        <v>0</v>
      </c>
      <c r="AR62" s="83"/>
      <c r="AS62" s="83" t="s">
        <v>25</v>
      </c>
      <c r="AT62" s="83"/>
      <c r="AU62" s="103" t="s">
        <v>25</v>
      </c>
      <c r="AV62" s="314" t="str">
        <f>SUBSTITUTE(SUBSTITUTE(IFERROR(VLOOKUP($A62,単組回答!$E:$F,2,FALSE),""),"あり","○"),"なし","×")</f>
        <v/>
      </c>
      <c r="AW62" s="317" t="str">
        <f>SUBSTITUTE(SUBSTITUTE(IFERROR(VLOOKUP($A62,単組回答!$E:$G,3,FALSE),""),"あり","○"),"なし","×")</f>
        <v/>
      </c>
      <c r="AX62" s="313" t="str">
        <f>SUBSTITUTE(SUBSTITUTE(SUBSTITUTE(SUBSTITUTE(SUBSTITUTE(SUBSTITUTE(IFERROR(VLOOKUP($A62,単組回答!$E:$I,5,FALSE),""),"①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2" s="313" t="str">
        <f>SUBSTITUTE(SUBSTITUTE(SUBSTITUTE(SUBSTITUTE(SUBSTITUTE(SUBSTITUTE(SUBSTITUTE(IFERROR(VLOOKUP($A62,単組回答!$E:$L,8,FALSE),""),"①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2" s="313" t="str">
        <f>SUBSTITUTE(SUBSTITUTE(SUBSTITUTE(SUBSTITUTE(SUBSTITUTE(SUBSTITUTE(IFERROR(VLOOKUP($A62,単組回答!$E:$J,6,FALSE),""),"①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2" s="313" t="str">
        <f>SUBSTITUTE(SUBSTITUTE(SUBSTITUTE(SUBSTITUTE(SUBSTITUTE(SUBSTITUTE(SUBSTITUTE(IFERROR(VLOOKUP($A62,単組回答!$E:$P,12,FALSE),""),"①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2" s="313" t="str">
        <f>SUBSTITUTE(SUBSTITUTE(IFERROR(VLOOKUP($A62,単組回答!$E:$H,4,FALSE),""),"あり","○"),"なし","×")</f>
        <v/>
      </c>
      <c r="BC62" s="83" t="s">
        <v>24</v>
      </c>
      <c r="BD62" s="313" t="str">
        <f>SUBSTITUTE(SUBSTITUTE(IFERROR(VLOOKUP($A62,単組回答!$E:$R,14,FALSE),""),"① 行った","○"),"② 行っていない","×")</f>
        <v/>
      </c>
      <c r="BE62" s="83" t="s">
        <v>24</v>
      </c>
      <c r="BF62" s="316" t="str">
        <f>SUBSTITUTE(SUBSTITUTE(IFERROR(VLOOKUP($A62,単組回答!$E:$T,16,FALSE),""),"① 行った","○"),"② 行っていない","×")</f>
        <v/>
      </c>
    </row>
    <row r="63" spans="1:58" ht="28.5" customHeight="1">
      <c r="A63" s="20">
        <v>1063</v>
      </c>
      <c r="B63" s="65" t="s">
        <v>773</v>
      </c>
      <c r="C63" s="18" t="s">
        <v>25</v>
      </c>
      <c r="D63" s="18" t="s">
        <v>25</v>
      </c>
      <c r="E63" s="18"/>
      <c r="F63" s="45" t="s">
        <v>22</v>
      </c>
      <c r="G63" s="18" t="s">
        <v>22</v>
      </c>
      <c r="H63" s="45" t="s">
        <v>22</v>
      </c>
      <c r="I63" s="18" t="s">
        <v>22</v>
      </c>
      <c r="J63" s="45" t="s">
        <v>22</v>
      </c>
      <c r="K63" s="18"/>
      <c r="L63" s="18"/>
      <c r="M63" s="18"/>
      <c r="N63" s="18" t="s">
        <v>24</v>
      </c>
      <c r="O63" s="18" t="s">
        <v>24</v>
      </c>
      <c r="P63" s="18"/>
      <c r="Q63" s="18" t="s">
        <v>22</v>
      </c>
      <c r="R63" s="18" t="s">
        <v>23</v>
      </c>
      <c r="S63" s="18" t="s">
        <v>22</v>
      </c>
      <c r="T63" s="18" t="s">
        <v>23</v>
      </c>
      <c r="U63" s="18"/>
      <c r="V63" s="18"/>
      <c r="W63" s="18"/>
      <c r="X63" s="18"/>
      <c r="Y63" s="18" t="s">
        <v>25</v>
      </c>
      <c r="Z63" s="18" t="s">
        <v>25</v>
      </c>
      <c r="AA63" s="48" t="s">
        <v>25</v>
      </c>
      <c r="AB63" s="18" t="s">
        <v>22</v>
      </c>
      <c r="AC63" s="18" t="s">
        <v>22</v>
      </c>
      <c r="AD63" s="18" t="s">
        <v>22</v>
      </c>
      <c r="AE63" s="19" t="s">
        <v>22</v>
      </c>
      <c r="AF63" s="49"/>
      <c r="AG63" s="19" t="s">
        <v>26</v>
      </c>
      <c r="AH63" s="19" t="s">
        <v>25</v>
      </c>
      <c r="AI63" s="19" t="s">
        <v>26</v>
      </c>
      <c r="AJ63" s="75"/>
      <c r="AK63" s="102" t="s">
        <v>25</v>
      </c>
      <c r="AL63" s="83" t="s">
        <v>25</v>
      </c>
      <c r="AM63" s="83" t="s">
        <v>25</v>
      </c>
      <c r="AN63" s="83" t="s">
        <v>22</v>
      </c>
      <c r="AO63" s="83" t="s">
        <v>25</v>
      </c>
      <c r="AP63" s="83" t="s">
        <v>25</v>
      </c>
      <c r="AQ63" s="83">
        <v>0</v>
      </c>
      <c r="AR63" s="83"/>
      <c r="AS63" s="83" t="s">
        <v>25</v>
      </c>
      <c r="AT63" s="83"/>
      <c r="AU63" s="103" t="s">
        <v>25</v>
      </c>
      <c r="AV63" s="314" t="str">
        <f>SUBSTITUTE(SUBSTITUTE(IFERROR(VLOOKUP($A63,単組回答!$E:$F,2,FALSE),""),"あり","○"),"なし","×")</f>
        <v/>
      </c>
      <c r="AW63" s="317" t="str">
        <f>SUBSTITUTE(SUBSTITUTE(IFERROR(VLOOKUP($A63,単組回答!$E:$G,3,FALSE),""),"あり","○"),"なし","×")</f>
        <v/>
      </c>
      <c r="AX63" s="313" t="str">
        <f>SUBSTITUTE(SUBSTITUTE(SUBSTITUTE(SUBSTITUTE(SUBSTITUTE(SUBSTITUTE(IFERROR(VLOOKUP($A63,単組回答!$E:$I,5,FALSE),""),"①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3" s="313" t="str">
        <f>SUBSTITUTE(SUBSTITUTE(SUBSTITUTE(SUBSTITUTE(SUBSTITUTE(SUBSTITUTE(SUBSTITUTE(IFERROR(VLOOKUP($A63,単組回答!$E:$L,8,FALSE),""),"①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3" s="313" t="str">
        <f>SUBSTITUTE(SUBSTITUTE(SUBSTITUTE(SUBSTITUTE(SUBSTITUTE(SUBSTITUTE(IFERROR(VLOOKUP($A63,単組回答!$E:$J,6,FALSE),""),"①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3" s="313" t="str">
        <f>SUBSTITUTE(SUBSTITUTE(SUBSTITUTE(SUBSTITUTE(SUBSTITUTE(SUBSTITUTE(SUBSTITUTE(IFERROR(VLOOKUP($A63,単組回答!$E:$P,12,FALSE),""),"①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3" s="313" t="str">
        <f>SUBSTITUTE(SUBSTITUTE(IFERROR(VLOOKUP($A63,単組回答!$E:$H,4,FALSE),""),"あり","○"),"なし","×")</f>
        <v/>
      </c>
      <c r="BC63" s="83" t="s">
        <v>24</v>
      </c>
      <c r="BD63" s="313" t="str">
        <f>SUBSTITUTE(SUBSTITUTE(IFERROR(VLOOKUP($A63,単組回答!$E:$R,14,FALSE),""),"① 行った","○"),"② 行っていない","×")</f>
        <v/>
      </c>
      <c r="BE63" s="83" t="s">
        <v>24</v>
      </c>
      <c r="BF63" s="316" t="str">
        <f>SUBSTITUTE(SUBSTITUTE(IFERROR(VLOOKUP($A63,単組回答!$E:$T,16,FALSE),""),"① 行った","○"),"② 行っていない","×")</f>
        <v/>
      </c>
    </row>
    <row r="64" spans="1:58" ht="28.5" customHeight="1">
      <c r="A64" s="20">
        <v>1065</v>
      </c>
      <c r="B64" s="65" t="s">
        <v>774</v>
      </c>
      <c r="C64" s="45" t="s">
        <v>22</v>
      </c>
      <c r="D64" s="45" t="s">
        <v>22</v>
      </c>
      <c r="E64" s="18">
        <v>2</v>
      </c>
      <c r="F64" s="45" t="s">
        <v>22</v>
      </c>
      <c r="G64" s="18" t="s">
        <v>22</v>
      </c>
      <c r="H64" s="45" t="s">
        <v>22</v>
      </c>
      <c r="I64" s="18" t="s">
        <v>22</v>
      </c>
      <c r="J64" s="45" t="s">
        <v>22</v>
      </c>
      <c r="K64" s="18"/>
      <c r="L64" s="18"/>
      <c r="M64" s="18"/>
      <c r="N64" s="18" t="s">
        <v>24</v>
      </c>
      <c r="O64" s="18" t="s">
        <v>22</v>
      </c>
      <c r="P64" s="18">
        <v>1</v>
      </c>
      <c r="Q64" s="18" t="s">
        <v>22</v>
      </c>
      <c r="R64" s="18" t="s">
        <v>23</v>
      </c>
      <c r="S64" s="18" t="s">
        <v>22</v>
      </c>
      <c r="T64" s="18" t="s">
        <v>23</v>
      </c>
      <c r="U64" s="18"/>
      <c r="V64" s="18"/>
      <c r="W64" s="18"/>
      <c r="X64" s="18"/>
      <c r="Y64" s="18" t="s">
        <v>25</v>
      </c>
      <c r="Z64" s="18" t="s">
        <v>22</v>
      </c>
      <c r="AA64" s="48" t="s">
        <v>22</v>
      </c>
      <c r="AB64" s="18" t="s">
        <v>22</v>
      </c>
      <c r="AC64" s="18" t="s">
        <v>22</v>
      </c>
      <c r="AD64" s="18" t="s">
        <v>22</v>
      </c>
      <c r="AE64" s="19" t="s">
        <v>22</v>
      </c>
      <c r="AF64" s="49"/>
      <c r="AG64" s="19" t="s">
        <v>26</v>
      </c>
      <c r="AH64" s="19" t="s">
        <v>26</v>
      </c>
      <c r="AI64" s="19" t="s">
        <v>26</v>
      </c>
      <c r="AJ64" s="75"/>
      <c r="AK64" s="102" t="s">
        <v>25</v>
      </c>
      <c r="AL64" s="83" t="s">
        <v>22</v>
      </c>
      <c r="AM64" s="83" t="s">
        <v>25</v>
      </c>
      <c r="AN64" s="83" t="s">
        <v>22</v>
      </c>
      <c r="AO64" s="83" t="s">
        <v>25</v>
      </c>
      <c r="AP64" s="83" t="s">
        <v>22</v>
      </c>
      <c r="AQ64" s="83">
        <v>0</v>
      </c>
      <c r="AR64" s="83"/>
      <c r="AS64" s="83" t="s">
        <v>25</v>
      </c>
      <c r="AT64" s="83"/>
      <c r="AU64" s="103" t="s">
        <v>25</v>
      </c>
      <c r="AV64" s="314" t="str">
        <f>SUBSTITUTE(SUBSTITUTE(IFERROR(VLOOKUP($A64,単組回答!$E:$F,2,FALSE),""),"あり","○"),"なし","×")</f>
        <v/>
      </c>
      <c r="AW64" s="317" t="str">
        <f>SUBSTITUTE(SUBSTITUTE(IFERROR(VLOOKUP($A64,単組回答!$E:$G,3,FALSE),""),"あり","○"),"なし","×")</f>
        <v/>
      </c>
      <c r="AX64" s="313" t="str">
        <f>SUBSTITUTE(SUBSTITUTE(SUBSTITUTE(SUBSTITUTE(SUBSTITUTE(SUBSTITUTE(IFERROR(VLOOKUP($A64,単組回答!$E:$I,5,FALSE),""),"①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4" s="313" t="str">
        <f>SUBSTITUTE(SUBSTITUTE(SUBSTITUTE(SUBSTITUTE(SUBSTITUTE(SUBSTITUTE(SUBSTITUTE(IFERROR(VLOOKUP($A64,単組回答!$E:$L,8,FALSE),""),"①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4" s="313" t="str">
        <f>SUBSTITUTE(SUBSTITUTE(SUBSTITUTE(SUBSTITUTE(SUBSTITUTE(SUBSTITUTE(IFERROR(VLOOKUP($A64,単組回答!$E:$J,6,FALSE),""),"①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4" s="313" t="str">
        <f>SUBSTITUTE(SUBSTITUTE(SUBSTITUTE(SUBSTITUTE(SUBSTITUTE(SUBSTITUTE(SUBSTITUTE(IFERROR(VLOOKUP($A64,単組回答!$E:$P,12,FALSE),""),"①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4" s="313" t="str">
        <f>SUBSTITUTE(SUBSTITUTE(IFERROR(VLOOKUP($A64,単組回答!$E:$H,4,FALSE),""),"あり","○"),"なし","×")</f>
        <v/>
      </c>
      <c r="BC64" s="83" t="s">
        <v>24</v>
      </c>
      <c r="BD64" s="313" t="str">
        <f>SUBSTITUTE(SUBSTITUTE(IFERROR(VLOOKUP($A64,単組回答!$E:$R,14,FALSE),""),"① 行った","○"),"② 行っていない","×")</f>
        <v/>
      </c>
      <c r="BE64" s="83" t="s">
        <v>24</v>
      </c>
      <c r="BF64" s="316" t="str">
        <f>SUBSTITUTE(SUBSTITUTE(IFERROR(VLOOKUP($A64,単組回答!$E:$T,16,FALSE),""),"① 行った","○"),"② 行っていない","×")</f>
        <v/>
      </c>
    </row>
    <row r="65" spans="1:58" ht="28.5" customHeight="1">
      <c r="A65" s="20">
        <v>1066</v>
      </c>
      <c r="B65" s="65" t="s">
        <v>775</v>
      </c>
      <c r="C65" s="18" t="s">
        <v>25</v>
      </c>
      <c r="D65" s="18" t="s">
        <v>25</v>
      </c>
      <c r="E65" s="18"/>
      <c r="F65" s="45" t="s">
        <v>22</v>
      </c>
      <c r="G65" s="18" t="s">
        <v>22</v>
      </c>
      <c r="H65" s="45" t="s">
        <v>22</v>
      </c>
      <c r="I65" s="18" t="s">
        <v>22</v>
      </c>
      <c r="J65" s="18"/>
      <c r="K65" s="18"/>
      <c r="L65" s="18"/>
      <c r="M65" s="18"/>
      <c r="N65" s="18" t="s">
        <v>24</v>
      </c>
      <c r="O65" s="18" t="s">
        <v>24</v>
      </c>
      <c r="P65" s="18"/>
      <c r="Q65" s="18" t="s">
        <v>22</v>
      </c>
      <c r="R65" s="18"/>
      <c r="S65" s="18" t="s">
        <v>22</v>
      </c>
      <c r="T65" s="18"/>
      <c r="U65" s="18"/>
      <c r="V65" s="18"/>
      <c r="W65" s="18"/>
      <c r="X65" s="18"/>
      <c r="Y65" s="18" t="s">
        <v>25</v>
      </c>
      <c r="Z65" s="18" t="s">
        <v>25</v>
      </c>
      <c r="AA65" s="48" t="s">
        <v>25</v>
      </c>
      <c r="AB65" s="18" t="s">
        <v>22</v>
      </c>
      <c r="AC65" s="18" t="s">
        <v>22</v>
      </c>
      <c r="AD65" s="18" t="s">
        <v>22</v>
      </c>
      <c r="AE65" s="19" t="s">
        <v>22</v>
      </c>
      <c r="AF65" s="49"/>
      <c r="AG65" s="19" t="s">
        <v>26</v>
      </c>
      <c r="AH65" s="19" t="s">
        <v>22</v>
      </c>
      <c r="AI65" s="19" t="s">
        <v>26</v>
      </c>
      <c r="AJ65" s="75"/>
      <c r="AK65" s="102" t="s">
        <v>25</v>
      </c>
      <c r="AL65" s="83" t="s">
        <v>25</v>
      </c>
      <c r="AM65" s="83" t="s">
        <v>25</v>
      </c>
      <c r="AN65" s="83" t="s">
        <v>22</v>
      </c>
      <c r="AO65" s="83" t="s">
        <v>25</v>
      </c>
      <c r="AP65" s="83" t="s">
        <v>22</v>
      </c>
      <c r="AQ65" s="83">
        <v>0</v>
      </c>
      <c r="AR65" s="83"/>
      <c r="AS65" s="83" t="s">
        <v>25</v>
      </c>
      <c r="AT65" s="83"/>
      <c r="AU65" s="103" t="s">
        <v>25</v>
      </c>
      <c r="AV65" s="314" t="str">
        <f>SUBSTITUTE(SUBSTITUTE(IFERROR(VLOOKUP($A65,単組回答!$E:$F,2,FALSE),""),"あり","○"),"なし","×")</f>
        <v/>
      </c>
      <c r="AW65" s="317" t="str">
        <f>SUBSTITUTE(SUBSTITUTE(IFERROR(VLOOKUP($A65,単組回答!$E:$G,3,FALSE),""),"あり","○"),"なし","×")</f>
        <v/>
      </c>
      <c r="AX65" s="313" t="str">
        <f>SUBSTITUTE(SUBSTITUTE(SUBSTITUTE(SUBSTITUTE(SUBSTITUTE(SUBSTITUTE(IFERROR(VLOOKUP($A65,単組回答!$E:$I,5,FALSE),""),"①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5" s="313" t="str">
        <f>SUBSTITUTE(SUBSTITUTE(SUBSTITUTE(SUBSTITUTE(SUBSTITUTE(SUBSTITUTE(SUBSTITUTE(IFERROR(VLOOKUP($A65,単組回答!$E:$L,8,FALSE),""),"①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5" s="313" t="str">
        <f>SUBSTITUTE(SUBSTITUTE(SUBSTITUTE(SUBSTITUTE(SUBSTITUTE(SUBSTITUTE(IFERROR(VLOOKUP($A65,単組回答!$E:$J,6,FALSE),""),"①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5" s="313" t="str">
        <f>SUBSTITUTE(SUBSTITUTE(SUBSTITUTE(SUBSTITUTE(SUBSTITUTE(SUBSTITUTE(SUBSTITUTE(IFERROR(VLOOKUP($A65,単組回答!$E:$P,12,FALSE),""),"①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5" s="313" t="str">
        <f>SUBSTITUTE(SUBSTITUTE(IFERROR(VLOOKUP($A65,単組回答!$E:$H,4,FALSE),""),"あり","○"),"なし","×")</f>
        <v/>
      </c>
      <c r="BC65" s="83" t="s">
        <v>24</v>
      </c>
      <c r="BD65" s="313" t="str">
        <f>SUBSTITUTE(SUBSTITUTE(IFERROR(VLOOKUP($A65,単組回答!$E:$R,14,FALSE),""),"① 行った","○"),"② 行っていない","×")</f>
        <v/>
      </c>
      <c r="BE65" s="83" t="s">
        <v>24</v>
      </c>
      <c r="BF65" s="316" t="str">
        <f>SUBSTITUTE(SUBSTITUTE(IFERROR(VLOOKUP($A65,単組回答!$E:$T,16,FALSE),""),"① 行った","○"),"② 行っていない","×")</f>
        <v/>
      </c>
    </row>
    <row r="66" spans="1:58" ht="28.5" customHeight="1">
      <c r="A66" s="20">
        <v>1067</v>
      </c>
      <c r="B66" s="65" t="s">
        <v>776</v>
      </c>
      <c r="C66" s="45" t="s">
        <v>22</v>
      </c>
      <c r="D66" s="45" t="s">
        <v>22</v>
      </c>
      <c r="E66" s="18">
        <v>2</v>
      </c>
      <c r="F66" s="45" t="s">
        <v>22</v>
      </c>
      <c r="G66" s="18"/>
      <c r="H66" s="45" t="s">
        <v>22</v>
      </c>
      <c r="I66" s="18"/>
      <c r="J66" s="18"/>
      <c r="K66" s="18"/>
      <c r="L66" s="18"/>
      <c r="M66" s="18"/>
      <c r="N66" s="18" t="s">
        <v>22</v>
      </c>
      <c r="O66" s="18" t="s">
        <v>22</v>
      </c>
      <c r="P66" s="18">
        <v>2</v>
      </c>
      <c r="Q66" s="18"/>
      <c r="R66" s="18" t="s">
        <v>22</v>
      </c>
      <c r="S66" s="18"/>
      <c r="T66" s="18"/>
      <c r="U66" s="18"/>
      <c r="V66" s="18"/>
      <c r="W66" s="18"/>
      <c r="X66" s="18"/>
      <c r="Y66" s="18" t="s">
        <v>22</v>
      </c>
      <c r="Z66" s="18" t="s">
        <v>22</v>
      </c>
      <c r="AA66" s="48" t="s">
        <v>22</v>
      </c>
      <c r="AB66" s="18" t="s">
        <v>26</v>
      </c>
      <c r="AC66" s="18" t="s">
        <v>22</v>
      </c>
      <c r="AD66" s="18" t="s">
        <v>26</v>
      </c>
      <c r="AE66" s="19" t="s">
        <v>25</v>
      </c>
      <c r="AF66" s="49"/>
      <c r="AG66" s="19" t="s">
        <v>26</v>
      </c>
      <c r="AH66" s="19" t="s">
        <v>25</v>
      </c>
      <c r="AI66" s="19" t="s">
        <v>26</v>
      </c>
      <c r="AJ66" s="75"/>
      <c r="AK66" s="102" t="s">
        <v>25</v>
      </c>
      <c r="AL66" s="83" t="s">
        <v>25</v>
      </c>
      <c r="AM66" s="83" t="s">
        <v>25</v>
      </c>
      <c r="AN66" s="83" t="s">
        <v>22</v>
      </c>
      <c r="AO66" s="83" t="s">
        <v>25</v>
      </c>
      <c r="AP66" s="83" t="s">
        <v>25</v>
      </c>
      <c r="AQ66" s="83">
        <v>0</v>
      </c>
      <c r="AR66" s="83"/>
      <c r="AS66" s="83" t="s">
        <v>25</v>
      </c>
      <c r="AT66" s="83"/>
      <c r="AU66" s="103" t="s">
        <v>25</v>
      </c>
      <c r="AV66" s="314" t="str">
        <f>SUBSTITUTE(SUBSTITUTE(IFERROR(VLOOKUP($A66,単組回答!$E:$F,2,FALSE),""),"あり","○"),"なし","×")</f>
        <v/>
      </c>
      <c r="AW66" s="317" t="str">
        <f>SUBSTITUTE(SUBSTITUTE(IFERROR(VLOOKUP($A66,単組回答!$E:$G,3,FALSE),""),"あり","○"),"なし","×")</f>
        <v/>
      </c>
      <c r="AX66" s="313" t="str">
        <f>SUBSTITUTE(SUBSTITUTE(SUBSTITUTE(SUBSTITUTE(SUBSTITUTE(SUBSTITUTE(IFERROR(VLOOKUP($A66,単組回答!$E:$I,5,FALSE),""),"①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6" s="313" t="str">
        <f>SUBSTITUTE(SUBSTITUTE(SUBSTITUTE(SUBSTITUTE(SUBSTITUTE(SUBSTITUTE(SUBSTITUTE(IFERROR(VLOOKUP($A66,単組回答!$E:$L,8,FALSE),""),"①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6" s="313" t="str">
        <f>SUBSTITUTE(SUBSTITUTE(SUBSTITUTE(SUBSTITUTE(SUBSTITUTE(SUBSTITUTE(IFERROR(VLOOKUP($A66,単組回答!$E:$J,6,FALSE),""),"①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6" s="313" t="str">
        <f>SUBSTITUTE(SUBSTITUTE(SUBSTITUTE(SUBSTITUTE(SUBSTITUTE(SUBSTITUTE(SUBSTITUTE(IFERROR(VLOOKUP($A66,単組回答!$E:$P,12,FALSE),""),"①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6" s="313" t="str">
        <f>SUBSTITUTE(SUBSTITUTE(IFERROR(VLOOKUP($A66,単組回答!$E:$H,4,FALSE),""),"あり","○"),"なし","×")</f>
        <v/>
      </c>
      <c r="BC66" s="83" t="s">
        <v>24</v>
      </c>
      <c r="BD66" s="313" t="str">
        <f>SUBSTITUTE(SUBSTITUTE(IFERROR(VLOOKUP($A66,単組回答!$E:$R,14,FALSE),""),"① 行った","○"),"② 行っていない","×")</f>
        <v/>
      </c>
      <c r="BE66" s="83" t="s">
        <v>24</v>
      </c>
      <c r="BF66" s="316" t="str">
        <f>SUBSTITUTE(SUBSTITUTE(IFERROR(VLOOKUP($A66,単組回答!$E:$T,16,FALSE),""),"① 行った","○"),"② 行っていない","×")</f>
        <v/>
      </c>
    </row>
    <row r="67" spans="1:58" ht="28.5" customHeight="1">
      <c r="A67" s="20">
        <v>1068</v>
      </c>
      <c r="B67" s="65" t="s">
        <v>777</v>
      </c>
      <c r="C67" s="18" t="s">
        <v>25</v>
      </c>
      <c r="D67" s="18" t="s">
        <v>25</v>
      </c>
      <c r="E67" s="18"/>
      <c r="F67" s="45" t="s">
        <v>22</v>
      </c>
      <c r="G67" s="18" t="s">
        <v>22</v>
      </c>
      <c r="H67" s="45" t="s">
        <v>22</v>
      </c>
      <c r="I67" s="18" t="s">
        <v>22</v>
      </c>
      <c r="J67" s="18"/>
      <c r="K67" s="18"/>
      <c r="L67" s="18"/>
      <c r="M67" s="18"/>
      <c r="N67" s="18" t="s">
        <v>24</v>
      </c>
      <c r="O67" s="18" t="s">
        <v>24</v>
      </c>
      <c r="P67" s="18"/>
      <c r="Q67" s="18" t="s">
        <v>22</v>
      </c>
      <c r="R67" s="18"/>
      <c r="S67" s="18" t="s">
        <v>22</v>
      </c>
      <c r="T67" s="18"/>
      <c r="U67" s="18"/>
      <c r="V67" s="18"/>
      <c r="W67" s="18"/>
      <c r="X67" s="18"/>
      <c r="Y67" s="18" t="s">
        <v>25</v>
      </c>
      <c r="Z67" s="18" t="s">
        <v>25</v>
      </c>
      <c r="AA67" s="48" t="s">
        <v>25</v>
      </c>
      <c r="AB67" s="18" t="s">
        <v>26</v>
      </c>
      <c r="AC67" s="18" t="s">
        <v>22</v>
      </c>
      <c r="AD67" s="18" t="s">
        <v>26</v>
      </c>
      <c r="AE67" s="19" t="s">
        <v>25</v>
      </c>
      <c r="AF67" s="49"/>
      <c r="AG67" s="19" t="s">
        <v>26</v>
      </c>
      <c r="AH67" s="19" t="s">
        <v>25</v>
      </c>
      <c r="AI67" s="19" t="s">
        <v>26</v>
      </c>
      <c r="AJ67" s="75"/>
      <c r="AK67" s="102" t="s">
        <v>26</v>
      </c>
      <c r="AL67" s="83" t="s">
        <v>26</v>
      </c>
      <c r="AM67" s="83" t="s">
        <v>26</v>
      </c>
      <c r="AN67" s="83" t="s">
        <v>26</v>
      </c>
      <c r="AO67" s="83" t="s">
        <v>26</v>
      </c>
      <c r="AP67" s="83" t="s">
        <v>26</v>
      </c>
      <c r="AQ67" s="83" t="s">
        <v>26</v>
      </c>
      <c r="AR67" s="83"/>
      <c r="AS67" s="83" t="s">
        <v>26</v>
      </c>
      <c r="AT67" s="83"/>
      <c r="AU67" s="103" t="s">
        <v>26</v>
      </c>
      <c r="AV67" s="314" t="str">
        <f>SUBSTITUTE(SUBSTITUTE(IFERROR(VLOOKUP($A67,単組回答!$E:$F,2,FALSE),""),"あり","○"),"なし","×")</f>
        <v/>
      </c>
      <c r="AW67" s="317" t="str">
        <f>SUBSTITUTE(SUBSTITUTE(IFERROR(VLOOKUP($A67,単組回答!$E:$G,3,FALSE),""),"あり","○"),"なし","×")</f>
        <v/>
      </c>
      <c r="AX67" s="313" t="str">
        <f>SUBSTITUTE(SUBSTITUTE(SUBSTITUTE(SUBSTITUTE(SUBSTITUTE(SUBSTITUTE(IFERROR(VLOOKUP($A67,単組回答!$E:$I,5,FALSE),""),"①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7" s="313" t="str">
        <f>SUBSTITUTE(SUBSTITUTE(SUBSTITUTE(SUBSTITUTE(SUBSTITUTE(SUBSTITUTE(SUBSTITUTE(IFERROR(VLOOKUP($A67,単組回答!$E:$L,8,FALSE),""),"①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7" s="313" t="str">
        <f>SUBSTITUTE(SUBSTITUTE(SUBSTITUTE(SUBSTITUTE(SUBSTITUTE(SUBSTITUTE(IFERROR(VLOOKUP($A67,単組回答!$E:$J,6,FALSE),""),"①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7" s="313" t="str">
        <f>SUBSTITUTE(SUBSTITUTE(SUBSTITUTE(SUBSTITUTE(SUBSTITUTE(SUBSTITUTE(SUBSTITUTE(IFERROR(VLOOKUP($A67,単組回答!$E:$P,12,FALSE),""),"①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7" s="313" t="str">
        <f>SUBSTITUTE(SUBSTITUTE(IFERROR(VLOOKUP($A67,単組回答!$E:$H,4,FALSE),""),"あり","○"),"なし","×")</f>
        <v/>
      </c>
      <c r="BC67" s="83" t="s">
        <v>24</v>
      </c>
      <c r="BD67" s="313" t="str">
        <f>SUBSTITUTE(SUBSTITUTE(IFERROR(VLOOKUP($A67,単組回答!$E:$R,14,FALSE),""),"① 行った","○"),"② 行っていない","×")</f>
        <v/>
      </c>
      <c r="BE67" s="83" t="s">
        <v>24</v>
      </c>
      <c r="BF67" s="316" t="str">
        <f>SUBSTITUTE(SUBSTITUTE(IFERROR(VLOOKUP($A67,単組回答!$E:$T,16,FALSE),""),"① 行った","○"),"② 行っていない","×")</f>
        <v/>
      </c>
    </row>
    <row r="68" spans="1:58" ht="28.5" customHeight="1">
      <c r="A68" s="20">
        <v>1069</v>
      </c>
      <c r="B68" s="65" t="s">
        <v>778</v>
      </c>
      <c r="C68" s="18" t="s">
        <v>25</v>
      </c>
      <c r="D68" s="18" t="s">
        <v>25</v>
      </c>
      <c r="E68" s="18"/>
      <c r="F68" s="18"/>
      <c r="G68" s="18"/>
      <c r="H68" s="18"/>
      <c r="I68" s="18"/>
      <c r="J68" s="18"/>
      <c r="K68" s="18"/>
      <c r="L68" s="18"/>
      <c r="M68" s="18"/>
      <c r="N68" s="18" t="s">
        <v>24</v>
      </c>
      <c r="O68" s="18" t="s">
        <v>24</v>
      </c>
      <c r="P68" s="18"/>
      <c r="Q68" s="18"/>
      <c r="R68" s="18"/>
      <c r="S68" s="18"/>
      <c r="T68" s="18"/>
      <c r="U68" s="18"/>
      <c r="V68" s="18"/>
      <c r="W68" s="18"/>
      <c r="X68" s="18"/>
      <c r="Y68" s="18" t="s">
        <v>25</v>
      </c>
      <c r="Z68" s="18" t="s">
        <v>25</v>
      </c>
      <c r="AA68" s="48" t="s">
        <v>25</v>
      </c>
      <c r="AB68" s="18" t="s">
        <v>26</v>
      </c>
      <c r="AC68" s="18" t="s">
        <v>25</v>
      </c>
      <c r="AD68" s="18" t="s">
        <v>26</v>
      </c>
      <c r="AE68" s="19" t="s">
        <v>25</v>
      </c>
      <c r="AF68" s="49"/>
      <c r="AG68" s="19" t="s">
        <v>26</v>
      </c>
      <c r="AH68" s="19"/>
      <c r="AI68" s="19" t="s">
        <v>26</v>
      </c>
      <c r="AJ68" s="75"/>
      <c r="AK68" s="102" t="s">
        <v>25</v>
      </c>
      <c r="AL68" s="83" t="s">
        <v>25</v>
      </c>
      <c r="AM68" s="83" t="s">
        <v>25</v>
      </c>
      <c r="AN68" s="83" t="s">
        <v>25</v>
      </c>
      <c r="AO68" s="83" t="s">
        <v>25</v>
      </c>
      <c r="AP68" s="83" t="s">
        <v>25</v>
      </c>
      <c r="AQ68" s="83">
        <v>0</v>
      </c>
      <c r="AR68" s="83"/>
      <c r="AS68" s="83" t="s">
        <v>25</v>
      </c>
      <c r="AT68" s="83"/>
      <c r="AU68" s="103" t="s">
        <v>25</v>
      </c>
      <c r="AV68" s="314" t="str">
        <f>SUBSTITUTE(SUBSTITUTE(IFERROR(VLOOKUP($A68,単組回答!$E:$F,2,FALSE),""),"あり","○"),"なし","×")</f>
        <v/>
      </c>
      <c r="AW68" s="317" t="str">
        <f>SUBSTITUTE(SUBSTITUTE(IFERROR(VLOOKUP($A68,単組回答!$E:$G,3,FALSE),""),"あり","○"),"なし","×")</f>
        <v/>
      </c>
      <c r="AX68" s="313" t="str">
        <f>SUBSTITUTE(SUBSTITUTE(SUBSTITUTE(SUBSTITUTE(SUBSTITUTE(SUBSTITUTE(IFERROR(VLOOKUP($A68,単組回答!$E:$I,5,FALSE),""),"①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8" s="313" t="str">
        <f>SUBSTITUTE(SUBSTITUTE(SUBSTITUTE(SUBSTITUTE(SUBSTITUTE(SUBSTITUTE(SUBSTITUTE(IFERROR(VLOOKUP($A68,単組回答!$E:$L,8,FALSE),""),"①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8" s="313" t="str">
        <f>SUBSTITUTE(SUBSTITUTE(SUBSTITUTE(SUBSTITUTE(SUBSTITUTE(SUBSTITUTE(IFERROR(VLOOKUP($A68,単組回答!$E:$J,6,FALSE),""),"①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8" s="313" t="str">
        <f>SUBSTITUTE(SUBSTITUTE(SUBSTITUTE(SUBSTITUTE(SUBSTITUTE(SUBSTITUTE(SUBSTITUTE(IFERROR(VLOOKUP($A68,単組回答!$E:$P,12,FALSE),""),"①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8" s="313" t="str">
        <f>SUBSTITUTE(SUBSTITUTE(IFERROR(VLOOKUP($A68,単組回答!$E:$H,4,FALSE),""),"あり","○"),"なし","×")</f>
        <v/>
      </c>
      <c r="BC68" s="83" t="s">
        <v>24</v>
      </c>
      <c r="BD68" s="313" t="str">
        <f>SUBSTITUTE(SUBSTITUTE(IFERROR(VLOOKUP($A68,単組回答!$E:$R,14,FALSE),""),"① 行った","○"),"② 行っていない","×")</f>
        <v/>
      </c>
      <c r="BE68" s="83" t="s">
        <v>24</v>
      </c>
      <c r="BF68" s="316" t="str">
        <f>SUBSTITUTE(SUBSTITUTE(IFERROR(VLOOKUP($A68,単組回答!$E:$T,16,FALSE),""),"① 行った","○"),"② 行っていない","×")</f>
        <v/>
      </c>
    </row>
    <row r="69" spans="1:58" ht="28.5" customHeight="1">
      <c r="A69" s="20">
        <v>1070</v>
      </c>
      <c r="B69" s="65" t="s">
        <v>779</v>
      </c>
      <c r="C69" s="18" t="s">
        <v>25</v>
      </c>
      <c r="D69" s="18" t="s">
        <v>25</v>
      </c>
      <c r="E69" s="18"/>
      <c r="F69" s="45" t="s">
        <v>22</v>
      </c>
      <c r="G69" s="18" t="s">
        <v>22</v>
      </c>
      <c r="H69" s="18"/>
      <c r="I69" s="18"/>
      <c r="J69" s="18"/>
      <c r="K69" s="18"/>
      <c r="L69" s="18"/>
      <c r="M69" s="18"/>
      <c r="N69" s="18" t="s">
        <v>24</v>
      </c>
      <c r="O69" s="18" t="s">
        <v>24</v>
      </c>
      <c r="P69" s="18"/>
      <c r="Q69" s="18" t="s">
        <v>22</v>
      </c>
      <c r="R69" s="18"/>
      <c r="S69" s="18"/>
      <c r="T69" s="18"/>
      <c r="U69" s="18"/>
      <c r="V69" s="18"/>
      <c r="W69" s="18"/>
      <c r="X69" s="18"/>
      <c r="Y69" s="18" t="s">
        <v>25</v>
      </c>
      <c r="Z69" s="18" t="s">
        <v>25</v>
      </c>
      <c r="AA69" s="48" t="s">
        <v>25</v>
      </c>
      <c r="AB69" s="18" t="s">
        <v>26</v>
      </c>
      <c r="AC69" s="18" t="s">
        <v>25</v>
      </c>
      <c r="AD69" s="18" t="s">
        <v>26</v>
      </c>
      <c r="AE69" s="19" t="s">
        <v>25</v>
      </c>
      <c r="AF69" s="49"/>
      <c r="AG69" s="19" t="s">
        <v>26</v>
      </c>
      <c r="AH69" s="19" t="s">
        <v>25</v>
      </c>
      <c r="AI69" s="19" t="s">
        <v>26</v>
      </c>
      <c r="AJ69" s="75"/>
      <c r="AK69" s="102" t="s">
        <v>26</v>
      </c>
      <c r="AL69" s="83" t="s">
        <v>26</v>
      </c>
      <c r="AM69" s="83" t="s">
        <v>26</v>
      </c>
      <c r="AN69" s="83" t="s">
        <v>26</v>
      </c>
      <c r="AO69" s="83" t="s">
        <v>26</v>
      </c>
      <c r="AP69" s="83" t="s">
        <v>26</v>
      </c>
      <c r="AQ69" s="83" t="s">
        <v>26</v>
      </c>
      <c r="AR69" s="83"/>
      <c r="AS69" s="83" t="s">
        <v>26</v>
      </c>
      <c r="AT69" s="83"/>
      <c r="AU69" s="103" t="s">
        <v>26</v>
      </c>
      <c r="AV69" s="314" t="str">
        <f>SUBSTITUTE(SUBSTITUTE(IFERROR(VLOOKUP($A69,単組回答!$E:$F,2,FALSE),""),"あり","○"),"なし","×")</f>
        <v/>
      </c>
      <c r="AW69" s="317" t="str">
        <f>SUBSTITUTE(SUBSTITUTE(IFERROR(VLOOKUP($A69,単組回答!$E:$G,3,FALSE),""),"あり","○"),"なし","×")</f>
        <v/>
      </c>
      <c r="AX69" s="313" t="str">
        <f>SUBSTITUTE(SUBSTITUTE(SUBSTITUTE(SUBSTITUTE(SUBSTITUTE(SUBSTITUTE(IFERROR(VLOOKUP($A69,単組回答!$E:$I,5,FALSE),""),"①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9" s="313" t="str">
        <f>SUBSTITUTE(SUBSTITUTE(SUBSTITUTE(SUBSTITUTE(SUBSTITUTE(SUBSTITUTE(SUBSTITUTE(IFERROR(VLOOKUP($A69,単組回答!$E:$L,8,FALSE),""),"①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9" s="313" t="str">
        <f>SUBSTITUTE(SUBSTITUTE(SUBSTITUTE(SUBSTITUTE(SUBSTITUTE(SUBSTITUTE(IFERROR(VLOOKUP($A69,単組回答!$E:$J,6,FALSE),""),"①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9" s="313" t="str">
        <f>SUBSTITUTE(SUBSTITUTE(SUBSTITUTE(SUBSTITUTE(SUBSTITUTE(SUBSTITUTE(SUBSTITUTE(IFERROR(VLOOKUP($A69,単組回答!$E:$P,12,FALSE),""),"①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9" s="313" t="str">
        <f>SUBSTITUTE(SUBSTITUTE(IFERROR(VLOOKUP($A69,単組回答!$E:$H,4,FALSE),""),"あり","○"),"なし","×")</f>
        <v/>
      </c>
      <c r="BC69" s="83" t="s">
        <v>24</v>
      </c>
      <c r="BD69" s="313" t="str">
        <f>SUBSTITUTE(SUBSTITUTE(IFERROR(VLOOKUP($A69,単組回答!$E:$R,14,FALSE),""),"① 行った","○"),"② 行っていない","×")</f>
        <v/>
      </c>
      <c r="BE69" s="83" t="s">
        <v>24</v>
      </c>
      <c r="BF69" s="316" t="str">
        <f>SUBSTITUTE(SUBSTITUTE(IFERROR(VLOOKUP($A69,単組回答!$E:$T,16,FALSE),""),"① 行った","○"),"② 行っていない","×")</f>
        <v/>
      </c>
    </row>
    <row r="70" spans="1:58" ht="28.5" customHeight="1">
      <c r="A70" s="20">
        <v>1072</v>
      </c>
      <c r="B70" s="65" t="s">
        <v>780</v>
      </c>
      <c r="C70" s="18" t="s">
        <v>25</v>
      </c>
      <c r="D70" s="18" t="s">
        <v>25</v>
      </c>
      <c r="E70" s="18"/>
      <c r="F70" s="18"/>
      <c r="G70" s="18"/>
      <c r="H70" s="18"/>
      <c r="I70" s="18"/>
      <c r="J70" s="18"/>
      <c r="K70" s="18"/>
      <c r="L70" s="18"/>
      <c r="M70" s="18"/>
      <c r="N70" s="18" t="s">
        <v>24</v>
      </c>
      <c r="O70" s="18" t="s">
        <v>24</v>
      </c>
      <c r="P70" s="18"/>
      <c r="Q70" s="18"/>
      <c r="R70" s="18"/>
      <c r="S70" s="18"/>
      <c r="T70" s="18"/>
      <c r="U70" s="18"/>
      <c r="V70" s="18"/>
      <c r="W70" s="18"/>
      <c r="X70" s="18"/>
      <c r="Y70" s="18" t="s">
        <v>25</v>
      </c>
      <c r="Z70" s="18" t="s">
        <v>25</v>
      </c>
      <c r="AA70" s="48" t="s">
        <v>25</v>
      </c>
      <c r="AB70" s="18" t="s">
        <v>26</v>
      </c>
      <c r="AC70" s="18" t="s">
        <v>25</v>
      </c>
      <c r="AD70" s="18" t="s">
        <v>26</v>
      </c>
      <c r="AE70" s="19" t="s">
        <v>25</v>
      </c>
      <c r="AF70" s="49"/>
      <c r="AG70" s="19" t="s">
        <v>26</v>
      </c>
      <c r="AH70" s="19" t="s">
        <v>25</v>
      </c>
      <c r="AI70" s="19" t="s">
        <v>26</v>
      </c>
      <c r="AJ70" s="75"/>
      <c r="AK70" s="102" t="s">
        <v>25</v>
      </c>
      <c r="AL70" s="83" t="s">
        <v>25</v>
      </c>
      <c r="AM70" s="83" t="s">
        <v>25</v>
      </c>
      <c r="AN70" s="83" t="s">
        <v>25</v>
      </c>
      <c r="AO70" s="83" t="s">
        <v>25</v>
      </c>
      <c r="AP70" s="83" t="s">
        <v>25</v>
      </c>
      <c r="AQ70" s="83">
        <v>0</v>
      </c>
      <c r="AR70" s="83"/>
      <c r="AS70" s="83" t="s">
        <v>25</v>
      </c>
      <c r="AT70" s="83"/>
      <c r="AU70" s="103" t="s">
        <v>25</v>
      </c>
      <c r="AV70" s="314" t="str">
        <f>SUBSTITUTE(SUBSTITUTE(IFERROR(VLOOKUP($A70,単組回答!$E:$F,2,FALSE),""),"あり","○"),"なし","×")</f>
        <v/>
      </c>
      <c r="AW70" s="317" t="str">
        <f>SUBSTITUTE(SUBSTITUTE(IFERROR(VLOOKUP($A70,単組回答!$E:$G,3,FALSE),""),"あり","○"),"なし","×")</f>
        <v/>
      </c>
      <c r="AX70" s="313" t="str">
        <f>SUBSTITUTE(SUBSTITUTE(SUBSTITUTE(SUBSTITUTE(SUBSTITUTE(SUBSTITUTE(IFERROR(VLOOKUP($A70,単組回答!$E:$I,5,FALSE),""),"①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0" s="313" t="str">
        <f>SUBSTITUTE(SUBSTITUTE(SUBSTITUTE(SUBSTITUTE(SUBSTITUTE(SUBSTITUTE(SUBSTITUTE(IFERROR(VLOOKUP($A70,単組回答!$E:$L,8,FALSE),""),"①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0" s="313" t="str">
        <f>SUBSTITUTE(SUBSTITUTE(SUBSTITUTE(SUBSTITUTE(SUBSTITUTE(SUBSTITUTE(IFERROR(VLOOKUP($A70,単組回答!$E:$J,6,FALSE),""),"①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0" s="313" t="str">
        <f>SUBSTITUTE(SUBSTITUTE(SUBSTITUTE(SUBSTITUTE(SUBSTITUTE(SUBSTITUTE(SUBSTITUTE(IFERROR(VLOOKUP($A70,単組回答!$E:$P,12,FALSE),""),"①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0" s="313" t="str">
        <f>SUBSTITUTE(SUBSTITUTE(IFERROR(VLOOKUP($A70,単組回答!$E:$H,4,FALSE),""),"あり","○"),"なし","×")</f>
        <v/>
      </c>
      <c r="BC70" s="83" t="s">
        <v>24</v>
      </c>
      <c r="BD70" s="313" t="str">
        <f>SUBSTITUTE(SUBSTITUTE(IFERROR(VLOOKUP($A70,単組回答!$E:$R,14,FALSE),""),"① 行った","○"),"② 行っていない","×")</f>
        <v/>
      </c>
      <c r="BE70" s="83" t="s">
        <v>24</v>
      </c>
      <c r="BF70" s="316" t="str">
        <f>SUBSTITUTE(SUBSTITUTE(IFERROR(VLOOKUP($A70,単組回答!$E:$T,16,FALSE),""),"① 行った","○"),"② 行っていない","×")</f>
        <v/>
      </c>
    </row>
    <row r="71" spans="1:58" ht="28.5" customHeight="1">
      <c r="A71" s="20">
        <v>1073</v>
      </c>
      <c r="B71" s="65" t="s">
        <v>781</v>
      </c>
      <c r="C71" s="18" t="s">
        <v>25</v>
      </c>
      <c r="D71" s="18" t="s">
        <v>25</v>
      </c>
      <c r="E71" s="18"/>
      <c r="F71" s="18"/>
      <c r="G71" s="18"/>
      <c r="H71" s="18"/>
      <c r="I71" s="18"/>
      <c r="J71" s="18"/>
      <c r="K71" s="18"/>
      <c r="L71" s="18"/>
      <c r="M71" s="18"/>
      <c r="N71" s="18" t="s">
        <v>24</v>
      </c>
      <c r="O71" s="18" t="s">
        <v>24</v>
      </c>
      <c r="P71" s="18"/>
      <c r="Q71" s="18"/>
      <c r="R71" s="18" t="s">
        <v>23</v>
      </c>
      <c r="S71" s="18"/>
      <c r="T71" s="18" t="s">
        <v>23</v>
      </c>
      <c r="U71" s="18"/>
      <c r="V71" s="18"/>
      <c r="W71" s="18"/>
      <c r="X71" s="18"/>
      <c r="Y71" s="18" t="s">
        <v>25</v>
      </c>
      <c r="Z71" s="18" t="s">
        <v>25</v>
      </c>
      <c r="AA71" s="48" t="s">
        <v>25</v>
      </c>
      <c r="AB71" s="18" t="s">
        <v>26</v>
      </c>
      <c r="AC71" s="18" t="s">
        <v>25</v>
      </c>
      <c r="AD71" s="18" t="s">
        <v>26</v>
      </c>
      <c r="AE71" s="19" t="s">
        <v>25</v>
      </c>
      <c r="AF71" s="49"/>
      <c r="AG71" s="19" t="s">
        <v>26</v>
      </c>
      <c r="AH71" s="19" t="s">
        <v>26</v>
      </c>
      <c r="AI71" s="19" t="s">
        <v>26</v>
      </c>
      <c r="AJ71" s="75"/>
      <c r="AK71" s="102" t="s">
        <v>26</v>
      </c>
      <c r="AL71" s="83" t="s">
        <v>26</v>
      </c>
      <c r="AM71" s="83" t="s">
        <v>26</v>
      </c>
      <c r="AN71" s="83" t="s">
        <v>26</v>
      </c>
      <c r="AO71" s="83" t="s">
        <v>26</v>
      </c>
      <c r="AP71" s="83" t="s">
        <v>26</v>
      </c>
      <c r="AQ71" s="83" t="s">
        <v>26</v>
      </c>
      <c r="AR71" s="83"/>
      <c r="AS71" s="83" t="s">
        <v>26</v>
      </c>
      <c r="AT71" s="83"/>
      <c r="AU71" s="103" t="s">
        <v>26</v>
      </c>
      <c r="AV71" s="314" t="str">
        <f>SUBSTITUTE(SUBSTITUTE(IFERROR(VLOOKUP($A71,単組回答!$E:$F,2,FALSE),""),"あり","○"),"なし","×")</f>
        <v/>
      </c>
      <c r="AW71" s="317" t="str">
        <f>SUBSTITUTE(SUBSTITUTE(IFERROR(VLOOKUP($A71,単組回答!$E:$G,3,FALSE),""),"あり","○"),"なし","×")</f>
        <v/>
      </c>
      <c r="AX71" s="313" t="str">
        <f>SUBSTITUTE(SUBSTITUTE(SUBSTITUTE(SUBSTITUTE(SUBSTITUTE(SUBSTITUTE(IFERROR(VLOOKUP($A71,単組回答!$E:$I,5,FALSE),""),"①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1" s="313" t="str">
        <f>SUBSTITUTE(SUBSTITUTE(SUBSTITUTE(SUBSTITUTE(SUBSTITUTE(SUBSTITUTE(SUBSTITUTE(IFERROR(VLOOKUP($A71,単組回答!$E:$L,8,FALSE),""),"①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1" s="313" t="str">
        <f>SUBSTITUTE(SUBSTITUTE(SUBSTITUTE(SUBSTITUTE(SUBSTITUTE(SUBSTITUTE(IFERROR(VLOOKUP($A71,単組回答!$E:$J,6,FALSE),""),"①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1" s="313" t="str">
        <f>SUBSTITUTE(SUBSTITUTE(SUBSTITUTE(SUBSTITUTE(SUBSTITUTE(SUBSTITUTE(SUBSTITUTE(IFERROR(VLOOKUP($A71,単組回答!$E:$P,12,FALSE),""),"①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1" s="313" t="str">
        <f>SUBSTITUTE(SUBSTITUTE(IFERROR(VLOOKUP($A71,単組回答!$E:$H,4,FALSE),""),"あり","○"),"なし","×")</f>
        <v/>
      </c>
      <c r="BC71" s="83" t="s">
        <v>24</v>
      </c>
      <c r="BD71" s="313" t="str">
        <f>SUBSTITUTE(SUBSTITUTE(IFERROR(VLOOKUP($A71,単組回答!$E:$R,14,FALSE),""),"① 行った","○"),"② 行っていない","×")</f>
        <v/>
      </c>
      <c r="BE71" s="83" t="s">
        <v>24</v>
      </c>
      <c r="BF71" s="316" t="str">
        <f>SUBSTITUTE(SUBSTITUTE(IFERROR(VLOOKUP($A71,単組回答!$E:$T,16,FALSE),""),"① 行った","○"),"② 行っていない","×")</f>
        <v/>
      </c>
    </row>
    <row r="72" spans="1:58" ht="28.5" customHeight="1">
      <c r="A72" s="20">
        <v>1074</v>
      </c>
      <c r="B72" s="65" t="s">
        <v>782</v>
      </c>
      <c r="C72" s="18" t="s">
        <v>25</v>
      </c>
      <c r="D72" s="18" t="s">
        <v>25</v>
      </c>
      <c r="E72" s="18"/>
      <c r="F72" s="18"/>
      <c r="G72" s="18" t="s">
        <v>22</v>
      </c>
      <c r="H72" s="18"/>
      <c r="I72" s="18" t="s">
        <v>22</v>
      </c>
      <c r="J72" s="18"/>
      <c r="K72" s="18"/>
      <c r="L72" s="18"/>
      <c r="M72" s="18"/>
      <c r="N72" s="18" t="s">
        <v>24</v>
      </c>
      <c r="O72" s="18" t="s">
        <v>24</v>
      </c>
      <c r="P72" s="18"/>
      <c r="Q72" s="18" t="s">
        <v>22</v>
      </c>
      <c r="R72" s="18" t="s">
        <v>23</v>
      </c>
      <c r="S72" s="18" t="s">
        <v>22</v>
      </c>
      <c r="T72" s="18" t="s">
        <v>22</v>
      </c>
      <c r="U72" s="18"/>
      <c r="V72" s="18"/>
      <c r="W72" s="18"/>
      <c r="X72" s="18"/>
      <c r="Y72" s="18" t="s">
        <v>25</v>
      </c>
      <c r="Z72" s="18" t="s">
        <v>25</v>
      </c>
      <c r="AA72" s="48" t="s">
        <v>25</v>
      </c>
      <c r="AB72" s="18" t="s">
        <v>22</v>
      </c>
      <c r="AC72" s="18" t="s">
        <v>22</v>
      </c>
      <c r="AD72" s="18" t="s">
        <v>22</v>
      </c>
      <c r="AE72" s="19" t="s">
        <v>25</v>
      </c>
      <c r="AF72" s="49"/>
      <c r="AG72" s="19" t="s">
        <v>26</v>
      </c>
      <c r="AH72" s="19" t="s">
        <v>22</v>
      </c>
      <c r="AI72" s="19" t="s">
        <v>26</v>
      </c>
      <c r="AJ72" s="75"/>
      <c r="AK72" s="102" t="s">
        <v>25</v>
      </c>
      <c r="AL72" s="83" t="s">
        <v>25</v>
      </c>
      <c r="AM72" s="83" t="s">
        <v>25</v>
      </c>
      <c r="AN72" s="83" t="s">
        <v>22</v>
      </c>
      <c r="AO72" s="83" t="s">
        <v>25</v>
      </c>
      <c r="AP72" s="83" t="s">
        <v>25</v>
      </c>
      <c r="AQ72" s="83">
        <v>0</v>
      </c>
      <c r="AR72" s="83"/>
      <c r="AS72" s="83" t="s">
        <v>22</v>
      </c>
      <c r="AT72" s="83"/>
      <c r="AU72" s="103" t="s">
        <v>25</v>
      </c>
      <c r="AV72" s="314" t="str">
        <f>SUBSTITUTE(SUBSTITUTE(IFERROR(VLOOKUP($A72,単組回答!$E:$F,2,FALSE),""),"あり","○"),"なし","×")</f>
        <v/>
      </c>
      <c r="AW72" s="317" t="str">
        <f>SUBSTITUTE(SUBSTITUTE(IFERROR(VLOOKUP($A72,単組回答!$E:$G,3,FALSE),""),"あり","○"),"なし","×")</f>
        <v/>
      </c>
      <c r="AX72" s="313" t="str">
        <f>SUBSTITUTE(SUBSTITUTE(SUBSTITUTE(SUBSTITUTE(SUBSTITUTE(SUBSTITUTE(IFERROR(VLOOKUP($A72,単組回答!$E:$I,5,FALSE),""),"①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2" s="313" t="str">
        <f>SUBSTITUTE(SUBSTITUTE(SUBSTITUTE(SUBSTITUTE(SUBSTITUTE(SUBSTITUTE(SUBSTITUTE(IFERROR(VLOOKUP($A72,単組回答!$E:$L,8,FALSE),""),"①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2" s="313" t="str">
        <f>SUBSTITUTE(SUBSTITUTE(SUBSTITUTE(SUBSTITUTE(SUBSTITUTE(SUBSTITUTE(IFERROR(VLOOKUP($A72,単組回答!$E:$J,6,FALSE),""),"①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2" s="313" t="str">
        <f>SUBSTITUTE(SUBSTITUTE(SUBSTITUTE(SUBSTITUTE(SUBSTITUTE(SUBSTITUTE(SUBSTITUTE(IFERROR(VLOOKUP($A72,単組回答!$E:$P,12,FALSE),""),"①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2" s="313" t="str">
        <f>SUBSTITUTE(SUBSTITUTE(IFERROR(VLOOKUP($A72,単組回答!$E:$H,4,FALSE),""),"あり","○"),"なし","×")</f>
        <v/>
      </c>
      <c r="BC72" s="83" t="s">
        <v>24</v>
      </c>
      <c r="BD72" s="313" t="str">
        <f>SUBSTITUTE(SUBSTITUTE(IFERROR(VLOOKUP($A72,単組回答!$E:$R,14,FALSE),""),"① 行った","○"),"② 行っていない","×")</f>
        <v/>
      </c>
      <c r="BE72" s="83" t="s">
        <v>24</v>
      </c>
      <c r="BF72" s="316" t="str">
        <f>SUBSTITUTE(SUBSTITUTE(IFERROR(VLOOKUP($A72,単組回答!$E:$T,16,FALSE),""),"① 行った","○"),"② 行っていない","×")</f>
        <v/>
      </c>
    </row>
    <row r="73" spans="1:58" ht="28.5" customHeight="1">
      <c r="A73" s="20">
        <v>1075</v>
      </c>
      <c r="B73" s="65" t="s">
        <v>783</v>
      </c>
      <c r="C73" s="18" t="s">
        <v>25</v>
      </c>
      <c r="D73" s="18" t="s">
        <v>25</v>
      </c>
      <c r="E73" s="18"/>
      <c r="F73" s="45" t="s">
        <v>22</v>
      </c>
      <c r="G73" s="18"/>
      <c r="H73" s="18"/>
      <c r="I73" s="18"/>
      <c r="J73" s="18"/>
      <c r="K73" s="18"/>
      <c r="L73" s="18"/>
      <c r="M73" s="18"/>
      <c r="N73" s="18" t="s">
        <v>24</v>
      </c>
      <c r="O73" s="18" t="s">
        <v>24</v>
      </c>
      <c r="P73" s="18"/>
      <c r="Q73" s="18"/>
      <c r="R73" s="18"/>
      <c r="S73" s="18"/>
      <c r="T73" s="18"/>
      <c r="U73" s="18"/>
      <c r="V73" s="18"/>
      <c r="W73" s="18"/>
      <c r="X73" s="18"/>
      <c r="Y73" s="18" t="s">
        <v>25</v>
      </c>
      <c r="Z73" s="18" t="s">
        <v>25</v>
      </c>
      <c r="AA73" s="48" t="s">
        <v>25</v>
      </c>
      <c r="AB73" s="18" t="s">
        <v>26</v>
      </c>
      <c r="AC73" s="18" t="s">
        <v>25</v>
      </c>
      <c r="AD73" s="18" t="s">
        <v>26</v>
      </c>
      <c r="AE73" s="19" t="s">
        <v>25</v>
      </c>
      <c r="AF73" s="49"/>
      <c r="AG73" s="19" t="s">
        <v>26</v>
      </c>
      <c r="AH73" s="19"/>
      <c r="AI73" s="19" t="s">
        <v>26</v>
      </c>
      <c r="AJ73" s="75"/>
      <c r="AK73" s="102" t="s">
        <v>26</v>
      </c>
      <c r="AL73" s="83" t="s">
        <v>26</v>
      </c>
      <c r="AM73" s="83" t="s">
        <v>26</v>
      </c>
      <c r="AN73" s="83" t="s">
        <v>26</v>
      </c>
      <c r="AO73" s="83" t="s">
        <v>26</v>
      </c>
      <c r="AP73" s="83" t="s">
        <v>26</v>
      </c>
      <c r="AQ73" s="83" t="s">
        <v>26</v>
      </c>
      <c r="AR73" s="83"/>
      <c r="AS73" s="83" t="s">
        <v>26</v>
      </c>
      <c r="AT73" s="83"/>
      <c r="AU73" s="103" t="s">
        <v>26</v>
      </c>
      <c r="AV73" s="314" t="str">
        <f>SUBSTITUTE(SUBSTITUTE(IFERROR(VLOOKUP($A73,単組回答!$E:$F,2,FALSE),""),"あり","○"),"なし","×")</f>
        <v/>
      </c>
      <c r="AW73" s="317" t="str">
        <f>SUBSTITUTE(SUBSTITUTE(IFERROR(VLOOKUP($A73,単組回答!$E:$G,3,FALSE),""),"あり","○"),"なし","×")</f>
        <v/>
      </c>
      <c r="AX73" s="313" t="str">
        <f>SUBSTITUTE(SUBSTITUTE(SUBSTITUTE(SUBSTITUTE(SUBSTITUTE(SUBSTITUTE(IFERROR(VLOOKUP($A73,単組回答!$E:$I,5,FALSE),""),"①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3" s="313" t="str">
        <f>SUBSTITUTE(SUBSTITUTE(SUBSTITUTE(SUBSTITUTE(SUBSTITUTE(SUBSTITUTE(SUBSTITUTE(IFERROR(VLOOKUP($A73,単組回答!$E:$L,8,FALSE),""),"①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3" s="313" t="str">
        <f>SUBSTITUTE(SUBSTITUTE(SUBSTITUTE(SUBSTITUTE(SUBSTITUTE(SUBSTITUTE(IFERROR(VLOOKUP($A73,単組回答!$E:$J,6,FALSE),""),"①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3" s="313" t="str">
        <f>SUBSTITUTE(SUBSTITUTE(SUBSTITUTE(SUBSTITUTE(SUBSTITUTE(SUBSTITUTE(SUBSTITUTE(IFERROR(VLOOKUP($A73,単組回答!$E:$P,12,FALSE),""),"①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3" s="313" t="str">
        <f>SUBSTITUTE(SUBSTITUTE(IFERROR(VLOOKUP($A73,単組回答!$E:$H,4,FALSE),""),"あり","○"),"なし","×")</f>
        <v/>
      </c>
      <c r="BC73" s="83" t="s">
        <v>24</v>
      </c>
      <c r="BD73" s="313" t="str">
        <f>SUBSTITUTE(SUBSTITUTE(IFERROR(VLOOKUP($A73,単組回答!$E:$R,14,FALSE),""),"① 行った","○"),"② 行っていない","×")</f>
        <v/>
      </c>
      <c r="BE73" s="83" t="s">
        <v>24</v>
      </c>
      <c r="BF73" s="316" t="str">
        <f>SUBSTITUTE(SUBSTITUTE(IFERROR(VLOOKUP($A73,単組回答!$E:$T,16,FALSE),""),"① 行った","○"),"② 行っていない","×")</f>
        <v/>
      </c>
    </row>
    <row r="74" spans="1:58" ht="28.5" customHeight="1">
      <c r="A74" s="20">
        <v>1076</v>
      </c>
      <c r="B74" s="65" t="s">
        <v>784</v>
      </c>
      <c r="C74" s="18" t="s">
        <v>25</v>
      </c>
      <c r="D74" s="18" t="s">
        <v>25</v>
      </c>
      <c r="E74" s="18"/>
      <c r="F74" s="45" t="s">
        <v>22</v>
      </c>
      <c r="G74" s="18" t="s">
        <v>22</v>
      </c>
      <c r="H74" s="18"/>
      <c r="I74" s="18" t="s">
        <v>22</v>
      </c>
      <c r="J74" s="18"/>
      <c r="K74" s="18"/>
      <c r="L74" s="18"/>
      <c r="M74" s="18"/>
      <c r="N74" s="18" t="s">
        <v>24</v>
      </c>
      <c r="O74" s="18" t="s">
        <v>24</v>
      </c>
      <c r="P74" s="18"/>
      <c r="Q74" s="18" t="s">
        <v>22</v>
      </c>
      <c r="R74" s="18" t="s">
        <v>23</v>
      </c>
      <c r="S74" s="18" t="s">
        <v>22</v>
      </c>
      <c r="T74" s="18"/>
      <c r="U74" s="18"/>
      <c r="V74" s="18"/>
      <c r="W74" s="18"/>
      <c r="X74" s="18"/>
      <c r="Y74" s="18" t="s">
        <v>25</v>
      </c>
      <c r="Z74" s="18" t="s">
        <v>25</v>
      </c>
      <c r="AA74" s="48" t="s">
        <v>25</v>
      </c>
      <c r="AB74" s="18" t="s">
        <v>22</v>
      </c>
      <c r="AC74" s="18" t="s">
        <v>22</v>
      </c>
      <c r="AD74" s="18" t="s">
        <v>26</v>
      </c>
      <c r="AE74" s="19" t="s">
        <v>25</v>
      </c>
      <c r="AF74" s="49"/>
      <c r="AG74" s="19" t="s">
        <v>26</v>
      </c>
      <c r="AH74" s="19" t="s">
        <v>25</v>
      </c>
      <c r="AI74" s="19" t="s">
        <v>26</v>
      </c>
      <c r="AJ74" s="75"/>
      <c r="AK74" s="102" t="s">
        <v>26</v>
      </c>
      <c r="AL74" s="83" t="s">
        <v>26</v>
      </c>
      <c r="AM74" s="83" t="s">
        <v>26</v>
      </c>
      <c r="AN74" s="83" t="s">
        <v>26</v>
      </c>
      <c r="AO74" s="83" t="s">
        <v>26</v>
      </c>
      <c r="AP74" s="83" t="s">
        <v>26</v>
      </c>
      <c r="AQ74" s="83" t="s">
        <v>26</v>
      </c>
      <c r="AR74" s="83"/>
      <c r="AS74" s="83" t="s">
        <v>26</v>
      </c>
      <c r="AT74" s="83"/>
      <c r="AU74" s="103" t="s">
        <v>26</v>
      </c>
      <c r="AV74" s="314" t="str">
        <f>SUBSTITUTE(SUBSTITUTE(IFERROR(VLOOKUP($A74,単組回答!$E:$F,2,FALSE),""),"あり","○"),"なし","×")</f>
        <v/>
      </c>
      <c r="AW74" s="317" t="str">
        <f>SUBSTITUTE(SUBSTITUTE(IFERROR(VLOOKUP($A74,単組回答!$E:$G,3,FALSE),""),"あり","○"),"なし","×")</f>
        <v/>
      </c>
      <c r="AX74" s="313" t="str">
        <f>SUBSTITUTE(SUBSTITUTE(SUBSTITUTE(SUBSTITUTE(SUBSTITUTE(SUBSTITUTE(IFERROR(VLOOKUP($A74,単組回答!$E:$I,5,FALSE),""),"①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4" s="313" t="str">
        <f>SUBSTITUTE(SUBSTITUTE(SUBSTITUTE(SUBSTITUTE(SUBSTITUTE(SUBSTITUTE(SUBSTITUTE(IFERROR(VLOOKUP($A74,単組回答!$E:$L,8,FALSE),""),"①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4" s="313" t="str">
        <f>SUBSTITUTE(SUBSTITUTE(SUBSTITUTE(SUBSTITUTE(SUBSTITUTE(SUBSTITUTE(IFERROR(VLOOKUP($A74,単組回答!$E:$J,6,FALSE),""),"①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4" s="313" t="str">
        <f>SUBSTITUTE(SUBSTITUTE(SUBSTITUTE(SUBSTITUTE(SUBSTITUTE(SUBSTITUTE(SUBSTITUTE(IFERROR(VLOOKUP($A74,単組回答!$E:$P,12,FALSE),""),"①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4" s="313" t="str">
        <f>SUBSTITUTE(SUBSTITUTE(IFERROR(VLOOKUP($A74,単組回答!$E:$H,4,FALSE),""),"あり","○"),"なし","×")</f>
        <v/>
      </c>
      <c r="BC74" s="83" t="s">
        <v>24</v>
      </c>
      <c r="BD74" s="313" t="str">
        <f>SUBSTITUTE(SUBSTITUTE(IFERROR(VLOOKUP($A74,単組回答!$E:$R,14,FALSE),""),"① 行った","○"),"② 行っていない","×")</f>
        <v/>
      </c>
      <c r="BE74" s="83" t="s">
        <v>24</v>
      </c>
      <c r="BF74" s="316" t="str">
        <f>SUBSTITUTE(SUBSTITUTE(IFERROR(VLOOKUP($A74,単組回答!$E:$T,16,FALSE),""),"① 行った","○"),"② 行っていない","×")</f>
        <v/>
      </c>
    </row>
    <row r="75" spans="1:58" ht="28.5" customHeight="1">
      <c r="A75" s="20">
        <v>1078</v>
      </c>
      <c r="B75" s="65" t="s">
        <v>785</v>
      </c>
      <c r="C75" s="18" t="s">
        <v>25</v>
      </c>
      <c r="D75" s="18" t="s">
        <v>25</v>
      </c>
      <c r="E75" s="18"/>
      <c r="F75" s="45" t="s">
        <v>22</v>
      </c>
      <c r="G75" s="18"/>
      <c r="H75" s="45" t="s">
        <v>22</v>
      </c>
      <c r="I75" s="18"/>
      <c r="J75" s="18"/>
      <c r="K75" s="18"/>
      <c r="L75" s="18"/>
      <c r="M75" s="18"/>
      <c r="N75" s="18" t="s">
        <v>24</v>
      </c>
      <c r="O75" s="18" t="s">
        <v>24</v>
      </c>
      <c r="P75" s="18"/>
      <c r="Q75" s="18"/>
      <c r="R75" s="18" t="s">
        <v>22</v>
      </c>
      <c r="S75" s="18"/>
      <c r="T75" s="18" t="s">
        <v>22</v>
      </c>
      <c r="U75" s="18"/>
      <c r="V75" s="18"/>
      <c r="W75" s="18"/>
      <c r="X75" s="18"/>
      <c r="Y75" s="18" t="s">
        <v>25</v>
      </c>
      <c r="Z75" s="18" t="s">
        <v>25</v>
      </c>
      <c r="AA75" s="48" t="s">
        <v>25</v>
      </c>
      <c r="AB75" s="18" t="s">
        <v>22</v>
      </c>
      <c r="AC75" s="18" t="s">
        <v>22</v>
      </c>
      <c r="AD75" s="18" t="s">
        <v>26</v>
      </c>
      <c r="AE75" s="19" t="s">
        <v>25</v>
      </c>
      <c r="AF75" s="49"/>
      <c r="AG75" s="19" t="s">
        <v>26</v>
      </c>
      <c r="AH75" s="19" t="s">
        <v>25</v>
      </c>
      <c r="AI75" s="19" t="s">
        <v>26</v>
      </c>
      <c r="AJ75" s="75"/>
      <c r="AK75" s="102" t="s">
        <v>25</v>
      </c>
      <c r="AL75" s="83" t="s">
        <v>25</v>
      </c>
      <c r="AM75" s="83" t="s">
        <v>25</v>
      </c>
      <c r="AN75" s="83" t="s">
        <v>25</v>
      </c>
      <c r="AO75" s="83" t="s">
        <v>25</v>
      </c>
      <c r="AP75" s="83" t="s">
        <v>25</v>
      </c>
      <c r="AQ75" s="83">
        <v>0</v>
      </c>
      <c r="AR75" s="83"/>
      <c r="AS75" s="83" t="s">
        <v>25</v>
      </c>
      <c r="AT75" s="83"/>
      <c r="AU75" s="103" t="s">
        <v>25</v>
      </c>
      <c r="AV75" s="314" t="str">
        <f>SUBSTITUTE(SUBSTITUTE(IFERROR(VLOOKUP($A75,単組回答!$E:$F,2,FALSE),""),"あり","○"),"なし","×")</f>
        <v/>
      </c>
      <c r="AW75" s="317" t="str">
        <f>SUBSTITUTE(SUBSTITUTE(IFERROR(VLOOKUP($A75,単組回答!$E:$G,3,FALSE),""),"あり","○"),"なし","×")</f>
        <v/>
      </c>
      <c r="AX75" s="313" t="str">
        <f>SUBSTITUTE(SUBSTITUTE(SUBSTITUTE(SUBSTITUTE(SUBSTITUTE(SUBSTITUTE(IFERROR(VLOOKUP($A75,単組回答!$E:$I,5,FALSE),""),"①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5" s="313" t="str">
        <f>SUBSTITUTE(SUBSTITUTE(SUBSTITUTE(SUBSTITUTE(SUBSTITUTE(SUBSTITUTE(SUBSTITUTE(IFERROR(VLOOKUP($A75,単組回答!$E:$L,8,FALSE),""),"①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5" s="313" t="str">
        <f>SUBSTITUTE(SUBSTITUTE(SUBSTITUTE(SUBSTITUTE(SUBSTITUTE(SUBSTITUTE(IFERROR(VLOOKUP($A75,単組回答!$E:$J,6,FALSE),""),"①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5" s="313" t="str">
        <f>SUBSTITUTE(SUBSTITUTE(SUBSTITUTE(SUBSTITUTE(SUBSTITUTE(SUBSTITUTE(SUBSTITUTE(IFERROR(VLOOKUP($A75,単組回答!$E:$P,12,FALSE),""),"①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5" s="313" t="str">
        <f>SUBSTITUTE(SUBSTITUTE(IFERROR(VLOOKUP($A75,単組回答!$E:$H,4,FALSE),""),"あり","○"),"なし","×")</f>
        <v/>
      </c>
      <c r="BC75" s="83" t="s">
        <v>24</v>
      </c>
      <c r="BD75" s="313" t="str">
        <f>SUBSTITUTE(SUBSTITUTE(IFERROR(VLOOKUP($A75,単組回答!$E:$R,14,FALSE),""),"① 行った","○"),"② 行っていない","×")</f>
        <v/>
      </c>
      <c r="BE75" s="83" t="s">
        <v>24</v>
      </c>
      <c r="BF75" s="316" t="str">
        <f>SUBSTITUTE(SUBSTITUTE(IFERROR(VLOOKUP($A75,単組回答!$E:$T,16,FALSE),""),"① 行った","○"),"② 行っていない","×")</f>
        <v/>
      </c>
    </row>
    <row r="76" spans="1:58" ht="28.5" customHeight="1">
      <c r="A76" s="23">
        <v>1079</v>
      </c>
      <c r="B76" s="191" t="s">
        <v>786</v>
      </c>
      <c r="C76" s="18" t="s">
        <v>25</v>
      </c>
      <c r="D76" s="18" t="s">
        <v>25</v>
      </c>
      <c r="E76" s="18"/>
      <c r="F76" s="45" t="s">
        <v>22</v>
      </c>
      <c r="G76" s="18" t="s">
        <v>22</v>
      </c>
      <c r="H76" s="45" t="s">
        <v>22</v>
      </c>
      <c r="I76" s="18" t="s">
        <v>22</v>
      </c>
      <c r="J76" s="18"/>
      <c r="K76" s="18"/>
      <c r="L76" s="18"/>
      <c r="M76" s="18"/>
      <c r="N76" s="18" t="s">
        <v>24</v>
      </c>
      <c r="O76" s="18" t="s">
        <v>24</v>
      </c>
      <c r="P76" s="18"/>
      <c r="Q76" s="18" t="s">
        <v>22</v>
      </c>
      <c r="R76" s="18" t="s">
        <v>22</v>
      </c>
      <c r="S76" s="18" t="s">
        <v>22</v>
      </c>
      <c r="T76" s="18" t="s">
        <v>22</v>
      </c>
      <c r="U76" s="18"/>
      <c r="V76" s="18"/>
      <c r="W76" s="18"/>
      <c r="X76" s="18"/>
      <c r="Y76" s="18" t="s">
        <v>25</v>
      </c>
      <c r="Z76" s="18" t="s">
        <v>25</v>
      </c>
      <c r="AA76" s="48" t="s">
        <v>25</v>
      </c>
      <c r="AB76" s="18" t="s">
        <v>22</v>
      </c>
      <c r="AC76" s="18" t="s">
        <v>22</v>
      </c>
      <c r="AD76" s="18" t="s">
        <v>26</v>
      </c>
      <c r="AE76" s="19" t="s">
        <v>25</v>
      </c>
      <c r="AF76" s="49"/>
      <c r="AG76" s="19" t="s">
        <v>26</v>
      </c>
      <c r="AH76" s="19" t="s">
        <v>25</v>
      </c>
      <c r="AI76" s="19" t="s">
        <v>26</v>
      </c>
      <c r="AJ76" s="75"/>
      <c r="AK76" s="102" t="s">
        <v>26</v>
      </c>
      <c r="AL76" s="83" t="s">
        <v>26</v>
      </c>
      <c r="AM76" s="83" t="s">
        <v>26</v>
      </c>
      <c r="AN76" s="83" t="s">
        <v>26</v>
      </c>
      <c r="AO76" s="83" t="s">
        <v>26</v>
      </c>
      <c r="AP76" s="83" t="s">
        <v>26</v>
      </c>
      <c r="AQ76" s="83" t="s">
        <v>26</v>
      </c>
      <c r="AR76" s="83"/>
      <c r="AS76" s="83" t="s">
        <v>26</v>
      </c>
      <c r="AT76" s="83"/>
      <c r="AU76" s="103" t="s">
        <v>26</v>
      </c>
      <c r="AV76" s="314" t="str">
        <f>SUBSTITUTE(SUBSTITUTE(IFERROR(VLOOKUP($A76,単組回答!$E:$F,2,FALSE),""),"あり","○"),"なし","×")</f>
        <v/>
      </c>
      <c r="AW76" s="317" t="str">
        <f>SUBSTITUTE(SUBSTITUTE(IFERROR(VLOOKUP($A76,単組回答!$E:$G,3,FALSE),""),"あり","○"),"なし","×")</f>
        <v/>
      </c>
      <c r="AX76" s="313" t="str">
        <f>SUBSTITUTE(SUBSTITUTE(SUBSTITUTE(SUBSTITUTE(SUBSTITUTE(SUBSTITUTE(IFERROR(VLOOKUP($A76,単組回答!$E:$I,5,FALSE),""),"①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6" s="313" t="str">
        <f>SUBSTITUTE(SUBSTITUTE(SUBSTITUTE(SUBSTITUTE(SUBSTITUTE(SUBSTITUTE(SUBSTITUTE(IFERROR(VLOOKUP($A76,単組回答!$E:$L,8,FALSE),""),"①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6" s="313" t="str">
        <f>SUBSTITUTE(SUBSTITUTE(SUBSTITUTE(SUBSTITUTE(SUBSTITUTE(SUBSTITUTE(IFERROR(VLOOKUP($A76,単組回答!$E:$J,6,FALSE),""),"①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6" s="313" t="str">
        <f>SUBSTITUTE(SUBSTITUTE(SUBSTITUTE(SUBSTITUTE(SUBSTITUTE(SUBSTITUTE(SUBSTITUTE(IFERROR(VLOOKUP($A76,単組回答!$E:$P,12,FALSE),""),"①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6" s="313" t="str">
        <f>SUBSTITUTE(SUBSTITUTE(IFERROR(VLOOKUP($A76,単組回答!$E:$H,4,FALSE),""),"あり","○"),"なし","×")</f>
        <v/>
      </c>
      <c r="BC76" s="83" t="s">
        <v>24</v>
      </c>
      <c r="BD76" s="313" t="str">
        <f>SUBSTITUTE(SUBSTITUTE(IFERROR(VLOOKUP($A76,単組回答!$E:$R,14,FALSE),""),"① 行った","○"),"② 行っていない","×")</f>
        <v/>
      </c>
      <c r="BE76" s="83" t="s">
        <v>24</v>
      </c>
      <c r="BF76" s="316" t="str">
        <f>SUBSTITUTE(SUBSTITUTE(IFERROR(VLOOKUP($A76,単組回答!$E:$T,16,FALSE),""),"① 行った","○"),"② 行っていない","×")</f>
        <v/>
      </c>
    </row>
    <row r="77" spans="1:58" ht="28.5" customHeight="1">
      <c r="A77" s="23">
        <v>1080</v>
      </c>
      <c r="B77" s="191" t="s">
        <v>787</v>
      </c>
      <c r="C77" s="18" t="s">
        <v>25</v>
      </c>
      <c r="D77" s="18" t="s">
        <v>25</v>
      </c>
      <c r="E77" s="18"/>
      <c r="F77" s="18"/>
      <c r="G77" s="18" t="s">
        <v>22</v>
      </c>
      <c r="H77" s="18"/>
      <c r="I77" s="18"/>
      <c r="J77" s="18"/>
      <c r="K77" s="18"/>
      <c r="L77" s="18"/>
      <c r="M77" s="18"/>
      <c r="N77" s="18" t="s">
        <v>24</v>
      </c>
      <c r="O77" s="18" t="s">
        <v>24</v>
      </c>
      <c r="P77" s="18"/>
      <c r="Q77" s="18"/>
      <c r="R77" s="18"/>
      <c r="S77" s="18"/>
      <c r="T77" s="18"/>
      <c r="U77" s="18"/>
      <c r="V77" s="18"/>
      <c r="W77" s="18"/>
      <c r="X77" s="18"/>
      <c r="Y77" s="18" t="s">
        <v>25</v>
      </c>
      <c r="Z77" s="18" t="s">
        <v>25</v>
      </c>
      <c r="AA77" s="48" t="s">
        <v>25</v>
      </c>
      <c r="AB77" s="18" t="s">
        <v>26</v>
      </c>
      <c r="AC77" s="18" t="s">
        <v>25</v>
      </c>
      <c r="AD77" s="18" t="s">
        <v>26</v>
      </c>
      <c r="AE77" s="19" t="s">
        <v>25</v>
      </c>
      <c r="AF77" s="49"/>
      <c r="AG77" s="19" t="s">
        <v>26</v>
      </c>
      <c r="AH77" s="19" t="s">
        <v>25</v>
      </c>
      <c r="AI77" s="19" t="s">
        <v>26</v>
      </c>
      <c r="AJ77" s="75"/>
      <c r="AK77" s="102" t="s">
        <v>25</v>
      </c>
      <c r="AL77" s="83" t="s">
        <v>25</v>
      </c>
      <c r="AM77" s="83" t="s">
        <v>25</v>
      </c>
      <c r="AN77" s="83" t="s">
        <v>25</v>
      </c>
      <c r="AO77" s="83" t="s">
        <v>25</v>
      </c>
      <c r="AP77" s="83" t="s">
        <v>25</v>
      </c>
      <c r="AQ77" s="83">
        <v>0</v>
      </c>
      <c r="AR77" s="83"/>
      <c r="AS77" s="83" t="s">
        <v>25</v>
      </c>
      <c r="AT77" s="83"/>
      <c r="AU77" s="103" t="s">
        <v>25</v>
      </c>
      <c r="AV77" s="314" t="str">
        <f>SUBSTITUTE(SUBSTITUTE(IFERROR(VLOOKUP($A77,単組回答!$E:$F,2,FALSE),""),"あり","○"),"なし","×")</f>
        <v/>
      </c>
      <c r="AW77" s="317" t="str">
        <f>SUBSTITUTE(SUBSTITUTE(IFERROR(VLOOKUP($A77,単組回答!$E:$G,3,FALSE),""),"あり","○"),"なし","×")</f>
        <v/>
      </c>
      <c r="AX77" s="313" t="str">
        <f>SUBSTITUTE(SUBSTITUTE(SUBSTITUTE(SUBSTITUTE(SUBSTITUTE(SUBSTITUTE(IFERROR(VLOOKUP($A77,単組回答!$E:$I,5,FALSE),""),"①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7" s="313" t="str">
        <f>SUBSTITUTE(SUBSTITUTE(SUBSTITUTE(SUBSTITUTE(SUBSTITUTE(SUBSTITUTE(SUBSTITUTE(IFERROR(VLOOKUP($A77,単組回答!$E:$L,8,FALSE),""),"①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7" s="313" t="str">
        <f>SUBSTITUTE(SUBSTITUTE(SUBSTITUTE(SUBSTITUTE(SUBSTITUTE(SUBSTITUTE(IFERROR(VLOOKUP($A77,単組回答!$E:$J,6,FALSE),""),"①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7" s="313" t="str">
        <f>SUBSTITUTE(SUBSTITUTE(SUBSTITUTE(SUBSTITUTE(SUBSTITUTE(SUBSTITUTE(SUBSTITUTE(IFERROR(VLOOKUP($A77,単組回答!$E:$P,12,FALSE),""),"①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7" s="313" t="str">
        <f>SUBSTITUTE(SUBSTITUTE(IFERROR(VLOOKUP($A77,単組回答!$E:$H,4,FALSE),""),"あり","○"),"なし","×")</f>
        <v/>
      </c>
      <c r="BC77" s="83" t="s">
        <v>24</v>
      </c>
      <c r="BD77" s="313" t="str">
        <f>SUBSTITUTE(SUBSTITUTE(IFERROR(VLOOKUP($A77,単組回答!$E:$R,14,FALSE),""),"① 行った","○"),"② 行っていない","×")</f>
        <v/>
      </c>
      <c r="BE77" s="83" t="s">
        <v>24</v>
      </c>
      <c r="BF77" s="316" t="str">
        <f>SUBSTITUTE(SUBSTITUTE(IFERROR(VLOOKUP($A77,単組回答!$E:$T,16,FALSE),""),"① 行った","○"),"② 行っていない","×")</f>
        <v/>
      </c>
    </row>
    <row r="78" spans="1:58" ht="28.5" customHeight="1">
      <c r="A78" s="20">
        <v>1081</v>
      </c>
      <c r="B78" s="65" t="s">
        <v>788</v>
      </c>
      <c r="C78" s="18" t="s">
        <v>25</v>
      </c>
      <c r="D78" s="18" t="s">
        <v>25</v>
      </c>
      <c r="E78" s="18"/>
      <c r="F78" s="45" t="s">
        <v>22</v>
      </c>
      <c r="G78" s="18" t="s">
        <v>22</v>
      </c>
      <c r="H78" s="45" t="s">
        <v>22</v>
      </c>
      <c r="I78" s="18" t="s">
        <v>22</v>
      </c>
      <c r="J78" s="45" t="s">
        <v>22</v>
      </c>
      <c r="K78" s="18"/>
      <c r="L78" s="18"/>
      <c r="M78" s="18"/>
      <c r="N78" s="18" t="s">
        <v>24</v>
      </c>
      <c r="O78" s="18" t="s">
        <v>24</v>
      </c>
      <c r="P78" s="18"/>
      <c r="Q78" s="18" t="s">
        <v>22</v>
      </c>
      <c r="R78" s="18"/>
      <c r="S78" s="18" t="s">
        <v>22</v>
      </c>
      <c r="T78" s="18"/>
      <c r="U78" s="18"/>
      <c r="V78" s="18"/>
      <c r="W78" s="18"/>
      <c r="X78" s="18"/>
      <c r="Y78" s="18" t="s">
        <v>25</v>
      </c>
      <c r="Z78" s="18" t="s">
        <v>25</v>
      </c>
      <c r="AA78" s="48" t="s">
        <v>25</v>
      </c>
      <c r="AB78" s="18" t="s">
        <v>22</v>
      </c>
      <c r="AC78" s="18" t="s">
        <v>22</v>
      </c>
      <c r="AD78" s="18" t="s">
        <v>26</v>
      </c>
      <c r="AE78" s="19" t="s">
        <v>25</v>
      </c>
      <c r="AF78" s="49"/>
      <c r="AG78" s="19" t="s">
        <v>26</v>
      </c>
      <c r="AH78" s="19" t="s">
        <v>26</v>
      </c>
      <c r="AI78" s="19" t="s">
        <v>26</v>
      </c>
      <c r="AJ78" s="75"/>
      <c r="AK78" s="102" t="s">
        <v>26</v>
      </c>
      <c r="AL78" s="83" t="s">
        <v>26</v>
      </c>
      <c r="AM78" s="83" t="s">
        <v>26</v>
      </c>
      <c r="AN78" s="83" t="s">
        <v>26</v>
      </c>
      <c r="AO78" s="83" t="s">
        <v>26</v>
      </c>
      <c r="AP78" s="83" t="s">
        <v>26</v>
      </c>
      <c r="AQ78" s="83" t="s">
        <v>26</v>
      </c>
      <c r="AR78" s="83"/>
      <c r="AS78" s="83" t="s">
        <v>26</v>
      </c>
      <c r="AT78" s="83"/>
      <c r="AU78" s="103" t="s">
        <v>26</v>
      </c>
      <c r="AV78" s="314" t="str">
        <f>SUBSTITUTE(SUBSTITUTE(IFERROR(VLOOKUP($A78,単組回答!$E:$F,2,FALSE),""),"あり","○"),"なし","×")</f>
        <v/>
      </c>
      <c r="AW78" s="317" t="str">
        <f>SUBSTITUTE(SUBSTITUTE(IFERROR(VLOOKUP($A78,単組回答!$E:$G,3,FALSE),""),"あり","○"),"なし","×")</f>
        <v/>
      </c>
      <c r="AX78" s="313" t="str">
        <f>SUBSTITUTE(SUBSTITUTE(SUBSTITUTE(SUBSTITUTE(SUBSTITUTE(SUBSTITUTE(IFERROR(VLOOKUP($A78,単組回答!$E:$I,5,FALSE),""),"①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8" s="313" t="str">
        <f>SUBSTITUTE(SUBSTITUTE(SUBSTITUTE(SUBSTITUTE(SUBSTITUTE(SUBSTITUTE(SUBSTITUTE(IFERROR(VLOOKUP($A78,単組回答!$E:$L,8,FALSE),""),"①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8" s="313" t="str">
        <f>SUBSTITUTE(SUBSTITUTE(SUBSTITUTE(SUBSTITUTE(SUBSTITUTE(SUBSTITUTE(IFERROR(VLOOKUP($A78,単組回答!$E:$J,6,FALSE),""),"①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8" s="313" t="str">
        <f>SUBSTITUTE(SUBSTITUTE(SUBSTITUTE(SUBSTITUTE(SUBSTITUTE(SUBSTITUTE(SUBSTITUTE(IFERROR(VLOOKUP($A78,単組回答!$E:$P,12,FALSE),""),"①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8" s="313" t="str">
        <f>SUBSTITUTE(SUBSTITUTE(IFERROR(VLOOKUP($A78,単組回答!$E:$H,4,FALSE),""),"あり","○"),"なし","×")</f>
        <v/>
      </c>
      <c r="BC78" s="83" t="s">
        <v>24</v>
      </c>
      <c r="BD78" s="313" t="str">
        <f>SUBSTITUTE(SUBSTITUTE(IFERROR(VLOOKUP($A78,単組回答!$E:$R,14,FALSE),""),"① 行った","○"),"② 行っていない","×")</f>
        <v/>
      </c>
      <c r="BE78" s="83" t="s">
        <v>24</v>
      </c>
      <c r="BF78" s="316" t="str">
        <f>SUBSTITUTE(SUBSTITUTE(IFERROR(VLOOKUP($A78,単組回答!$E:$T,16,FALSE),""),"① 行った","○"),"② 行っていない","×")</f>
        <v/>
      </c>
    </row>
    <row r="79" spans="1:58" ht="28.5" customHeight="1">
      <c r="A79" s="20">
        <v>1085</v>
      </c>
      <c r="B79" s="65" t="s">
        <v>789</v>
      </c>
      <c r="C79" s="18" t="s">
        <v>25</v>
      </c>
      <c r="D79" s="18" t="s">
        <v>25</v>
      </c>
      <c r="E79" s="18"/>
      <c r="F79" s="45" t="s">
        <v>22</v>
      </c>
      <c r="G79" s="18"/>
      <c r="H79" s="18"/>
      <c r="I79" s="18"/>
      <c r="J79" s="18"/>
      <c r="K79" s="18"/>
      <c r="L79" s="18"/>
      <c r="M79" s="18"/>
      <c r="N79" s="18" t="s">
        <v>24</v>
      </c>
      <c r="O79" s="18" t="s">
        <v>24</v>
      </c>
      <c r="P79" s="18"/>
      <c r="Q79" s="18" t="s">
        <v>22</v>
      </c>
      <c r="R79" s="18"/>
      <c r="S79" s="18" t="s">
        <v>22</v>
      </c>
      <c r="T79" s="18"/>
      <c r="U79" s="18"/>
      <c r="V79" s="18"/>
      <c r="W79" s="18"/>
      <c r="X79" s="18"/>
      <c r="Y79" s="18" t="s">
        <v>25</v>
      </c>
      <c r="Z79" s="18" t="s">
        <v>25</v>
      </c>
      <c r="AA79" s="48" t="s">
        <v>25</v>
      </c>
      <c r="AB79" s="18" t="s">
        <v>22</v>
      </c>
      <c r="AC79" s="18" t="s">
        <v>22</v>
      </c>
      <c r="AD79" s="18" t="s">
        <v>26</v>
      </c>
      <c r="AE79" s="19" t="s">
        <v>25</v>
      </c>
      <c r="AF79" s="49"/>
      <c r="AG79" s="19" t="s">
        <v>26</v>
      </c>
      <c r="AH79" s="19" t="s">
        <v>26</v>
      </c>
      <c r="AI79" s="19" t="s">
        <v>26</v>
      </c>
      <c r="AJ79" s="75"/>
      <c r="AK79" s="102" t="s">
        <v>25</v>
      </c>
      <c r="AL79" s="83" t="s">
        <v>25</v>
      </c>
      <c r="AM79" s="83" t="s">
        <v>25</v>
      </c>
      <c r="AN79" s="83" t="s">
        <v>22</v>
      </c>
      <c r="AO79" s="83" t="s">
        <v>25</v>
      </c>
      <c r="AP79" s="83" t="s">
        <v>25</v>
      </c>
      <c r="AQ79" s="83">
        <v>0</v>
      </c>
      <c r="AR79" s="83"/>
      <c r="AS79" s="83" t="s">
        <v>25</v>
      </c>
      <c r="AT79" s="83"/>
      <c r="AU79" s="103" t="s">
        <v>25</v>
      </c>
      <c r="AV79" s="314" t="str">
        <f>SUBSTITUTE(SUBSTITUTE(IFERROR(VLOOKUP($A79,単組回答!$E:$F,2,FALSE),""),"あり","○"),"なし","×")</f>
        <v/>
      </c>
      <c r="AW79" s="317" t="str">
        <f>SUBSTITUTE(SUBSTITUTE(IFERROR(VLOOKUP($A79,単組回答!$E:$G,3,FALSE),""),"あり","○"),"なし","×")</f>
        <v/>
      </c>
      <c r="AX79" s="313" t="str">
        <f>SUBSTITUTE(SUBSTITUTE(SUBSTITUTE(SUBSTITUTE(SUBSTITUTE(SUBSTITUTE(IFERROR(VLOOKUP($A79,単組回答!$E:$I,5,FALSE),""),"①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9" s="313" t="str">
        <f>SUBSTITUTE(SUBSTITUTE(SUBSTITUTE(SUBSTITUTE(SUBSTITUTE(SUBSTITUTE(SUBSTITUTE(IFERROR(VLOOKUP($A79,単組回答!$E:$L,8,FALSE),""),"①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9" s="313" t="str">
        <f>SUBSTITUTE(SUBSTITUTE(SUBSTITUTE(SUBSTITUTE(SUBSTITUTE(SUBSTITUTE(IFERROR(VLOOKUP($A79,単組回答!$E:$J,6,FALSE),""),"①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9" s="313" t="str">
        <f>SUBSTITUTE(SUBSTITUTE(SUBSTITUTE(SUBSTITUTE(SUBSTITUTE(SUBSTITUTE(SUBSTITUTE(IFERROR(VLOOKUP($A79,単組回答!$E:$P,12,FALSE),""),"①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9" s="313" t="str">
        <f>SUBSTITUTE(SUBSTITUTE(IFERROR(VLOOKUP($A79,単組回答!$E:$H,4,FALSE),""),"あり","○"),"なし","×")</f>
        <v/>
      </c>
      <c r="BC79" s="83" t="s">
        <v>24</v>
      </c>
      <c r="BD79" s="313" t="str">
        <f>SUBSTITUTE(SUBSTITUTE(IFERROR(VLOOKUP($A79,単組回答!$E:$R,14,FALSE),""),"① 行った","○"),"② 行っていない","×")</f>
        <v/>
      </c>
      <c r="BE79" s="83" t="s">
        <v>24</v>
      </c>
      <c r="BF79" s="316" t="str">
        <f>SUBSTITUTE(SUBSTITUTE(IFERROR(VLOOKUP($A79,単組回答!$E:$T,16,FALSE),""),"① 行った","○"),"② 行っていない","×")</f>
        <v/>
      </c>
    </row>
    <row r="80" spans="1:58" ht="28.5" customHeight="1">
      <c r="A80" s="20">
        <v>1086</v>
      </c>
      <c r="B80" s="65" t="s">
        <v>790</v>
      </c>
      <c r="C80" s="18" t="s">
        <v>25</v>
      </c>
      <c r="D80" s="18" t="s">
        <v>25</v>
      </c>
      <c r="E80" s="18"/>
      <c r="F80" s="18"/>
      <c r="G80" s="18"/>
      <c r="H80" s="18"/>
      <c r="I80" s="18"/>
      <c r="J80" s="18"/>
      <c r="K80" s="18"/>
      <c r="L80" s="18"/>
      <c r="M80" s="18"/>
      <c r="N80" s="18" t="s">
        <v>24</v>
      </c>
      <c r="O80" s="18" t="s">
        <v>24</v>
      </c>
      <c r="P80" s="18"/>
      <c r="Q80" s="18"/>
      <c r="R80" s="18" t="s">
        <v>22</v>
      </c>
      <c r="S80" s="18"/>
      <c r="T80" s="18" t="s">
        <v>22</v>
      </c>
      <c r="U80" s="18"/>
      <c r="V80" s="18"/>
      <c r="W80" s="18"/>
      <c r="X80" s="18"/>
      <c r="Y80" s="18" t="s">
        <v>25</v>
      </c>
      <c r="Z80" s="18" t="s">
        <v>25</v>
      </c>
      <c r="AA80" s="48" t="s">
        <v>25</v>
      </c>
      <c r="AB80" s="18" t="s">
        <v>26</v>
      </c>
      <c r="AC80" s="18" t="s">
        <v>25</v>
      </c>
      <c r="AD80" s="18" t="s">
        <v>26</v>
      </c>
      <c r="AE80" s="19" t="s">
        <v>25</v>
      </c>
      <c r="AF80" s="49"/>
      <c r="AG80" s="19" t="s">
        <v>26</v>
      </c>
      <c r="AH80" s="19" t="s">
        <v>26</v>
      </c>
      <c r="AI80" s="19" t="s">
        <v>26</v>
      </c>
      <c r="AJ80" s="75"/>
      <c r="AK80" s="102" t="s">
        <v>26</v>
      </c>
      <c r="AL80" s="83" t="s">
        <v>26</v>
      </c>
      <c r="AM80" s="83" t="s">
        <v>26</v>
      </c>
      <c r="AN80" s="83" t="s">
        <v>26</v>
      </c>
      <c r="AO80" s="83" t="s">
        <v>26</v>
      </c>
      <c r="AP80" s="83" t="s">
        <v>26</v>
      </c>
      <c r="AQ80" s="83" t="s">
        <v>26</v>
      </c>
      <c r="AR80" s="83"/>
      <c r="AS80" s="83" t="s">
        <v>26</v>
      </c>
      <c r="AT80" s="83"/>
      <c r="AU80" s="103" t="s">
        <v>26</v>
      </c>
      <c r="AV80" s="314" t="str">
        <f>SUBSTITUTE(SUBSTITUTE(IFERROR(VLOOKUP($A80,単組回答!$E:$F,2,FALSE),""),"あり","○"),"なし","×")</f>
        <v/>
      </c>
      <c r="AW80" s="317" t="str">
        <f>SUBSTITUTE(SUBSTITUTE(IFERROR(VLOOKUP($A80,単組回答!$E:$G,3,FALSE),""),"あり","○"),"なし","×")</f>
        <v/>
      </c>
      <c r="AX80" s="313" t="str">
        <f>SUBSTITUTE(SUBSTITUTE(SUBSTITUTE(SUBSTITUTE(SUBSTITUTE(SUBSTITUTE(IFERROR(VLOOKUP($A80,単組回答!$E:$I,5,FALSE),""),"①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0" s="313" t="str">
        <f>SUBSTITUTE(SUBSTITUTE(SUBSTITUTE(SUBSTITUTE(SUBSTITUTE(SUBSTITUTE(SUBSTITUTE(IFERROR(VLOOKUP($A80,単組回答!$E:$L,8,FALSE),""),"①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0" s="313" t="str">
        <f>SUBSTITUTE(SUBSTITUTE(SUBSTITUTE(SUBSTITUTE(SUBSTITUTE(SUBSTITUTE(IFERROR(VLOOKUP($A80,単組回答!$E:$J,6,FALSE),""),"①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0" s="313" t="str">
        <f>SUBSTITUTE(SUBSTITUTE(SUBSTITUTE(SUBSTITUTE(SUBSTITUTE(SUBSTITUTE(SUBSTITUTE(IFERROR(VLOOKUP($A80,単組回答!$E:$P,12,FALSE),""),"①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0" s="313" t="str">
        <f>SUBSTITUTE(SUBSTITUTE(IFERROR(VLOOKUP($A80,単組回答!$E:$H,4,FALSE),""),"あり","○"),"なし","×")</f>
        <v/>
      </c>
      <c r="BC80" s="83" t="s">
        <v>24</v>
      </c>
      <c r="BD80" s="313" t="str">
        <f>SUBSTITUTE(SUBSTITUTE(IFERROR(VLOOKUP($A80,単組回答!$E:$R,14,FALSE),""),"① 行った","○"),"② 行っていない","×")</f>
        <v/>
      </c>
      <c r="BE80" s="83" t="s">
        <v>24</v>
      </c>
      <c r="BF80" s="316" t="str">
        <f>SUBSTITUTE(SUBSTITUTE(IFERROR(VLOOKUP($A80,単組回答!$E:$T,16,FALSE),""),"① 行った","○"),"② 行っていない","×")</f>
        <v/>
      </c>
    </row>
    <row r="81" spans="1:58" ht="28.5" customHeight="1">
      <c r="A81" s="20">
        <v>1088</v>
      </c>
      <c r="B81" s="65" t="s">
        <v>791</v>
      </c>
      <c r="C81" s="18" t="s">
        <v>25</v>
      </c>
      <c r="D81" s="18" t="s">
        <v>25</v>
      </c>
      <c r="E81" s="18"/>
      <c r="F81" s="45" t="s">
        <v>22</v>
      </c>
      <c r="G81" s="18" t="s">
        <v>22</v>
      </c>
      <c r="H81" s="18"/>
      <c r="I81" s="18" t="s">
        <v>22</v>
      </c>
      <c r="J81" s="18"/>
      <c r="K81" s="18"/>
      <c r="L81" s="18"/>
      <c r="M81" s="18"/>
      <c r="N81" s="18" t="s">
        <v>24</v>
      </c>
      <c r="O81" s="18" t="s">
        <v>24</v>
      </c>
      <c r="P81" s="18"/>
      <c r="Q81" s="18" t="s">
        <v>22</v>
      </c>
      <c r="R81" s="18" t="s">
        <v>23</v>
      </c>
      <c r="S81" s="18" t="s">
        <v>22</v>
      </c>
      <c r="T81" s="18"/>
      <c r="U81" s="18"/>
      <c r="V81" s="18"/>
      <c r="W81" s="18"/>
      <c r="X81" s="18"/>
      <c r="Y81" s="18" t="s">
        <v>25</v>
      </c>
      <c r="Z81" s="18" t="s">
        <v>25</v>
      </c>
      <c r="AA81" s="48" t="s">
        <v>25</v>
      </c>
      <c r="AB81" s="18" t="s">
        <v>22</v>
      </c>
      <c r="AC81" s="18" t="s">
        <v>22</v>
      </c>
      <c r="AD81" s="18" t="s">
        <v>26</v>
      </c>
      <c r="AE81" s="19" t="s">
        <v>25</v>
      </c>
      <c r="AF81" s="49"/>
      <c r="AG81" s="19" t="s">
        <v>26</v>
      </c>
      <c r="AH81" s="19" t="s">
        <v>22</v>
      </c>
      <c r="AI81" s="19" t="s">
        <v>26</v>
      </c>
      <c r="AJ81" s="75"/>
      <c r="AK81" s="102" t="s">
        <v>25</v>
      </c>
      <c r="AL81" s="83" t="s">
        <v>25</v>
      </c>
      <c r="AM81" s="83" t="s">
        <v>25</v>
      </c>
      <c r="AN81" s="83" t="s">
        <v>22</v>
      </c>
      <c r="AO81" s="83" t="s">
        <v>25</v>
      </c>
      <c r="AP81" s="83" t="s">
        <v>25</v>
      </c>
      <c r="AQ81" s="83">
        <v>0</v>
      </c>
      <c r="AR81" s="83"/>
      <c r="AS81" s="83" t="s">
        <v>22</v>
      </c>
      <c r="AT81" s="83"/>
      <c r="AU81" s="103" t="s">
        <v>25</v>
      </c>
      <c r="AV81" s="314" t="str">
        <f>SUBSTITUTE(SUBSTITUTE(IFERROR(VLOOKUP($A81,単組回答!$E:$F,2,FALSE),""),"あり","○"),"なし","×")</f>
        <v/>
      </c>
      <c r="AW81" s="317" t="str">
        <f>SUBSTITUTE(SUBSTITUTE(IFERROR(VLOOKUP($A81,単組回答!$E:$G,3,FALSE),""),"あり","○"),"なし","×")</f>
        <v/>
      </c>
      <c r="AX81" s="313" t="str">
        <f>SUBSTITUTE(SUBSTITUTE(SUBSTITUTE(SUBSTITUTE(SUBSTITUTE(SUBSTITUTE(IFERROR(VLOOKUP($A81,単組回答!$E:$I,5,FALSE),""),"①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1" s="313" t="str">
        <f>SUBSTITUTE(SUBSTITUTE(SUBSTITUTE(SUBSTITUTE(SUBSTITUTE(SUBSTITUTE(SUBSTITUTE(IFERROR(VLOOKUP($A81,単組回答!$E:$L,8,FALSE),""),"①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1" s="313" t="str">
        <f>SUBSTITUTE(SUBSTITUTE(SUBSTITUTE(SUBSTITUTE(SUBSTITUTE(SUBSTITUTE(IFERROR(VLOOKUP($A81,単組回答!$E:$J,6,FALSE),""),"①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1" s="313" t="str">
        <f>SUBSTITUTE(SUBSTITUTE(SUBSTITUTE(SUBSTITUTE(SUBSTITUTE(SUBSTITUTE(SUBSTITUTE(IFERROR(VLOOKUP($A81,単組回答!$E:$P,12,FALSE),""),"①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1" s="313" t="str">
        <f>SUBSTITUTE(SUBSTITUTE(IFERROR(VLOOKUP($A81,単組回答!$E:$H,4,FALSE),""),"あり","○"),"なし","×")</f>
        <v/>
      </c>
      <c r="BC81" s="83" t="s">
        <v>24</v>
      </c>
      <c r="BD81" s="313" t="str">
        <f>SUBSTITUTE(SUBSTITUTE(IFERROR(VLOOKUP($A81,単組回答!$E:$R,14,FALSE),""),"① 行った","○"),"② 行っていない","×")</f>
        <v/>
      </c>
      <c r="BE81" s="83" t="s">
        <v>24</v>
      </c>
      <c r="BF81" s="316" t="str">
        <f>SUBSTITUTE(SUBSTITUTE(IFERROR(VLOOKUP($A81,単組回答!$E:$T,16,FALSE),""),"① 行った","○"),"② 行っていない","×")</f>
        <v/>
      </c>
    </row>
    <row r="82" spans="1:58" ht="28.5" customHeight="1">
      <c r="A82" s="20">
        <v>1089</v>
      </c>
      <c r="B82" s="65" t="s">
        <v>792</v>
      </c>
      <c r="C82" s="18" t="s">
        <v>25</v>
      </c>
      <c r="D82" s="18" t="s">
        <v>25</v>
      </c>
      <c r="E82" s="18"/>
      <c r="F82" s="18"/>
      <c r="G82" s="18" t="s">
        <v>22</v>
      </c>
      <c r="H82" s="18"/>
      <c r="I82" s="18"/>
      <c r="J82" s="18"/>
      <c r="K82" s="18"/>
      <c r="L82" s="18"/>
      <c r="M82" s="18"/>
      <c r="N82" s="18" t="s">
        <v>24</v>
      </c>
      <c r="O82" s="18" t="s">
        <v>24</v>
      </c>
      <c r="P82" s="18"/>
      <c r="Q82" s="18" t="s">
        <v>22</v>
      </c>
      <c r="R82" s="18" t="s">
        <v>23</v>
      </c>
      <c r="S82" s="18" t="s">
        <v>22</v>
      </c>
      <c r="T82" s="18"/>
      <c r="U82" s="18"/>
      <c r="V82" s="18"/>
      <c r="W82" s="18"/>
      <c r="X82" s="18"/>
      <c r="Y82" s="18" t="s">
        <v>25</v>
      </c>
      <c r="Z82" s="18" t="s">
        <v>25</v>
      </c>
      <c r="AA82" s="48" t="s">
        <v>25</v>
      </c>
      <c r="AB82" s="18" t="s">
        <v>26</v>
      </c>
      <c r="AC82" s="18" t="s">
        <v>22</v>
      </c>
      <c r="AD82" s="18" t="s">
        <v>26</v>
      </c>
      <c r="AE82" s="19" t="s">
        <v>25</v>
      </c>
      <c r="AF82" s="49"/>
      <c r="AG82" s="19" t="s">
        <v>26</v>
      </c>
      <c r="AH82" s="19" t="s">
        <v>25</v>
      </c>
      <c r="AI82" s="19" t="s">
        <v>26</v>
      </c>
      <c r="AJ82" s="75"/>
      <c r="AK82" s="102" t="s">
        <v>25</v>
      </c>
      <c r="AL82" s="83" t="s">
        <v>25</v>
      </c>
      <c r="AM82" s="83" t="s">
        <v>25</v>
      </c>
      <c r="AN82" s="83" t="s">
        <v>25</v>
      </c>
      <c r="AO82" s="83" t="s">
        <v>25</v>
      </c>
      <c r="AP82" s="83" t="s">
        <v>25</v>
      </c>
      <c r="AQ82" s="83">
        <v>0</v>
      </c>
      <c r="AR82" s="83"/>
      <c r="AS82" s="83" t="s">
        <v>25</v>
      </c>
      <c r="AT82" s="83"/>
      <c r="AU82" s="103" t="s">
        <v>25</v>
      </c>
      <c r="AV82" s="314" t="str">
        <f>SUBSTITUTE(SUBSTITUTE(IFERROR(VLOOKUP($A82,単組回答!$E:$F,2,FALSE),""),"あり","○"),"なし","×")</f>
        <v/>
      </c>
      <c r="AW82" s="317" t="str">
        <f>SUBSTITUTE(SUBSTITUTE(IFERROR(VLOOKUP($A82,単組回答!$E:$G,3,FALSE),""),"あり","○"),"なし","×")</f>
        <v/>
      </c>
      <c r="AX82" s="313" t="str">
        <f>SUBSTITUTE(SUBSTITUTE(SUBSTITUTE(SUBSTITUTE(SUBSTITUTE(SUBSTITUTE(IFERROR(VLOOKUP($A82,単組回答!$E:$I,5,FALSE),""),"①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2" s="313" t="str">
        <f>SUBSTITUTE(SUBSTITUTE(SUBSTITUTE(SUBSTITUTE(SUBSTITUTE(SUBSTITUTE(SUBSTITUTE(IFERROR(VLOOKUP($A82,単組回答!$E:$L,8,FALSE),""),"①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2" s="313" t="str">
        <f>SUBSTITUTE(SUBSTITUTE(SUBSTITUTE(SUBSTITUTE(SUBSTITUTE(SUBSTITUTE(IFERROR(VLOOKUP($A82,単組回答!$E:$J,6,FALSE),""),"①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2" s="313" t="str">
        <f>SUBSTITUTE(SUBSTITUTE(SUBSTITUTE(SUBSTITUTE(SUBSTITUTE(SUBSTITUTE(SUBSTITUTE(IFERROR(VLOOKUP($A82,単組回答!$E:$P,12,FALSE),""),"①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2" s="313" t="str">
        <f>SUBSTITUTE(SUBSTITUTE(IFERROR(VLOOKUP($A82,単組回答!$E:$H,4,FALSE),""),"あり","○"),"なし","×")</f>
        <v/>
      </c>
      <c r="BC82" s="83" t="s">
        <v>24</v>
      </c>
      <c r="BD82" s="313" t="str">
        <f>SUBSTITUTE(SUBSTITUTE(IFERROR(VLOOKUP($A82,単組回答!$E:$R,14,FALSE),""),"① 行った","○"),"② 行っていない","×")</f>
        <v/>
      </c>
      <c r="BE82" s="83" t="s">
        <v>24</v>
      </c>
      <c r="BF82" s="316" t="str">
        <f>SUBSTITUTE(SUBSTITUTE(IFERROR(VLOOKUP($A82,単組回答!$E:$T,16,FALSE),""),"① 行った","○"),"② 行っていない","×")</f>
        <v/>
      </c>
    </row>
    <row r="83" spans="1:58" ht="28.5" customHeight="1">
      <c r="A83" s="20">
        <v>1090</v>
      </c>
      <c r="B83" s="65" t="s">
        <v>793</v>
      </c>
      <c r="C83" s="18" t="s">
        <v>25</v>
      </c>
      <c r="D83" s="18" t="s">
        <v>25</v>
      </c>
      <c r="E83" s="18"/>
      <c r="F83" s="45" t="s">
        <v>22</v>
      </c>
      <c r="G83" s="18" t="s">
        <v>22</v>
      </c>
      <c r="H83" s="45" t="s">
        <v>22</v>
      </c>
      <c r="I83" s="18" t="s">
        <v>22</v>
      </c>
      <c r="J83" s="45" t="s">
        <v>22</v>
      </c>
      <c r="K83" s="18"/>
      <c r="L83" s="18"/>
      <c r="M83" s="18"/>
      <c r="N83" s="18" t="s">
        <v>24</v>
      </c>
      <c r="O83" s="18" t="s">
        <v>24</v>
      </c>
      <c r="P83" s="18"/>
      <c r="Q83" s="18" t="s">
        <v>22</v>
      </c>
      <c r="R83" s="18" t="s">
        <v>23</v>
      </c>
      <c r="S83" s="18" t="s">
        <v>22</v>
      </c>
      <c r="T83" s="18" t="s">
        <v>23</v>
      </c>
      <c r="U83" s="18"/>
      <c r="V83" s="18"/>
      <c r="W83" s="18"/>
      <c r="X83" s="18"/>
      <c r="Y83" s="18" t="s">
        <v>25</v>
      </c>
      <c r="Z83" s="18" t="s">
        <v>25</v>
      </c>
      <c r="AA83" s="48" t="s">
        <v>25</v>
      </c>
      <c r="AB83" s="18" t="s">
        <v>26</v>
      </c>
      <c r="AC83" s="18" t="s">
        <v>22</v>
      </c>
      <c r="AD83" s="18" t="s">
        <v>26</v>
      </c>
      <c r="AE83" s="19" t="s">
        <v>25</v>
      </c>
      <c r="AF83" s="49"/>
      <c r="AG83" s="19" t="s">
        <v>26</v>
      </c>
      <c r="AH83" s="19" t="s">
        <v>25</v>
      </c>
      <c r="AI83" s="19" t="s">
        <v>26</v>
      </c>
      <c r="AJ83" s="75"/>
      <c r="AK83" s="102" t="s">
        <v>26</v>
      </c>
      <c r="AL83" s="83" t="s">
        <v>26</v>
      </c>
      <c r="AM83" s="83" t="s">
        <v>26</v>
      </c>
      <c r="AN83" s="83" t="s">
        <v>26</v>
      </c>
      <c r="AO83" s="83" t="s">
        <v>26</v>
      </c>
      <c r="AP83" s="83" t="s">
        <v>26</v>
      </c>
      <c r="AQ83" s="83" t="s">
        <v>26</v>
      </c>
      <c r="AR83" s="83"/>
      <c r="AS83" s="83" t="s">
        <v>26</v>
      </c>
      <c r="AT83" s="83"/>
      <c r="AU83" s="103" t="s">
        <v>26</v>
      </c>
      <c r="AV83" s="314" t="str">
        <f>SUBSTITUTE(SUBSTITUTE(IFERROR(VLOOKUP($A83,単組回答!$E:$F,2,FALSE),""),"あり","○"),"なし","×")</f>
        <v/>
      </c>
      <c r="AW83" s="317" t="str">
        <f>SUBSTITUTE(SUBSTITUTE(IFERROR(VLOOKUP($A83,単組回答!$E:$G,3,FALSE),""),"あり","○"),"なし","×")</f>
        <v/>
      </c>
      <c r="AX83" s="313" t="str">
        <f>SUBSTITUTE(SUBSTITUTE(SUBSTITUTE(SUBSTITUTE(SUBSTITUTE(SUBSTITUTE(IFERROR(VLOOKUP($A83,単組回答!$E:$I,5,FALSE),""),"①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3" s="313" t="str">
        <f>SUBSTITUTE(SUBSTITUTE(SUBSTITUTE(SUBSTITUTE(SUBSTITUTE(SUBSTITUTE(SUBSTITUTE(IFERROR(VLOOKUP($A83,単組回答!$E:$L,8,FALSE),""),"①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3" s="313" t="str">
        <f>SUBSTITUTE(SUBSTITUTE(SUBSTITUTE(SUBSTITUTE(SUBSTITUTE(SUBSTITUTE(IFERROR(VLOOKUP($A83,単組回答!$E:$J,6,FALSE),""),"①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3" s="313" t="str">
        <f>SUBSTITUTE(SUBSTITUTE(SUBSTITUTE(SUBSTITUTE(SUBSTITUTE(SUBSTITUTE(SUBSTITUTE(IFERROR(VLOOKUP($A83,単組回答!$E:$P,12,FALSE),""),"①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3" s="313" t="str">
        <f>SUBSTITUTE(SUBSTITUTE(IFERROR(VLOOKUP($A83,単組回答!$E:$H,4,FALSE),""),"あり","○"),"なし","×")</f>
        <v/>
      </c>
      <c r="BC83" s="83" t="s">
        <v>24</v>
      </c>
      <c r="BD83" s="313" t="str">
        <f>SUBSTITUTE(SUBSTITUTE(IFERROR(VLOOKUP($A83,単組回答!$E:$R,14,FALSE),""),"① 行った","○"),"② 行っていない","×")</f>
        <v/>
      </c>
      <c r="BE83" s="83" t="s">
        <v>24</v>
      </c>
      <c r="BF83" s="316" t="str">
        <f>SUBSTITUTE(SUBSTITUTE(IFERROR(VLOOKUP($A83,単組回答!$E:$T,16,FALSE),""),"① 行った","○"),"② 行っていない","×")</f>
        <v/>
      </c>
    </row>
    <row r="84" spans="1:58" ht="28.5" customHeight="1">
      <c r="A84" s="20">
        <v>1091</v>
      </c>
      <c r="B84" s="65" t="s">
        <v>794</v>
      </c>
      <c r="C84" s="18" t="s">
        <v>25</v>
      </c>
      <c r="D84" s="18" t="s">
        <v>25</v>
      </c>
      <c r="E84" s="18"/>
      <c r="F84" s="18"/>
      <c r="G84" s="18" t="s">
        <v>22</v>
      </c>
      <c r="H84" s="18"/>
      <c r="I84" s="18" t="s">
        <v>22</v>
      </c>
      <c r="J84" s="18"/>
      <c r="K84" s="18"/>
      <c r="L84" s="18"/>
      <c r="M84" s="18"/>
      <c r="N84" s="18" t="s">
        <v>24</v>
      </c>
      <c r="O84" s="18" t="s">
        <v>24</v>
      </c>
      <c r="P84" s="18"/>
      <c r="Q84" s="18"/>
      <c r="R84" s="18" t="s">
        <v>23</v>
      </c>
      <c r="S84" s="18"/>
      <c r="T84" s="18"/>
      <c r="U84" s="18"/>
      <c r="V84" s="18"/>
      <c r="W84" s="18"/>
      <c r="X84" s="18"/>
      <c r="Y84" s="18" t="s">
        <v>25</v>
      </c>
      <c r="Z84" s="18" t="s">
        <v>25</v>
      </c>
      <c r="AA84" s="48" t="s">
        <v>25</v>
      </c>
      <c r="AB84" s="18" t="s">
        <v>26</v>
      </c>
      <c r="AC84" s="18" t="s">
        <v>22</v>
      </c>
      <c r="AD84" s="18" t="s">
        <v>26</v>
      </c>
      <c r="AE84" s="19" t="s">
        <v>22</v>
      </c>
      <c r="AF84" s="49"/>
      <c r="AG84" s="19" t="s">
        <v>26</v>
      </c>
      <c r="AH84" s="19" t="s">
        <v>25</v>
      </c>
      <c r="AI84" s="19" t="s">
        <v>26</v>
      </c>
      <c r="AJ84" s="75"/>
      <c r="AK84" s="102" t="s">
        <v>26</v>
      </c>
      <c r="AL84" s="83" t="s">
        <v>26</v>
      </c>
      <c r="AM84" s="83" t="s">
        <v>26</v>
      </c>
      <c r="AN84" s="83" t="s">
        <v>26</v>
      </c>
      <c r="AO84" s="83" t="s">
        <v>26</v>
      </c>
      <c r="AP84" s="83" t="s">
        <v>26</v>
      </c>
      <c r="AQ84" s="83" t="s">
        <v>26</v>
      </c>
      <c r="AR84" s="83"/>
      <c r="AS84" s="83" t="s">
        <v>26</v>
      </c>
      <c r="AT84" s="83"/>
      <c r="AU84" s="103" t="s">
        <v>26</v>
      </c>
      <c r="AV84" s="314" t="str">
        <f>SUBSTITUTE(SUBSTITUTE(IFERROR(VLOOKUP($A84,単組回答!$E:$F,2,FALSE),""),"あり","○"),"なし","×")</f>
        <v/>
      </c>
      <c r="AW84" s="317" t="str">
        <f>SUBSTITUTE(SUBSTITUTE(IFERROR(VLOOKUP($A84,単組回答!$E:$G,3,FALSE),""),"あり","○"),"なし","×")</f>
        <v/>
      </c>
      <c r="AX84" s="313" t="str">
        <f>SUBSTITUTE(SUBSTITUTE(SUBSTITUTE(SUBSTITUTE(SUBSTITUTE(SUBSTITUTE(IFERROR(VLOOKUP($A84,単組回答!$E:$I,5,FALSE),""),"①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4" s="313" t="str">
        <f>SUBSTITUTE(SUBSTITUTE(SUBSTITUTE(SUBSTITUTE(SUBSTITUTE(SUBSTITUTE(SUBSTITUTE(IFERROR(VLOOKUP($A84,単組回答!$E:$L,8,FALSE),""),"①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4" s="313" t="str">
        <f>SUBSTITUTE(SUBSTITUTE(SUBSTITUTE(SUBSTITUTE(SUBSTITUTE(SUBSTITUTE(IFERROR(VLOOKUP($A84,単組回答!$E:$J,6,FALSE),""),"①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4" s="313" t="str">
        <f>SUBSTITUTE(SUBSTITUTE(SUBSTITUTE(SUBSTITUTE(SUBSTITUTE(SUBSTITUTE(SUBSTITUTE(IFERROR(VLOOKUP($A84,単組回答!$E:$P,12,FALSE),""),"①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4" s="313" t="str">
        <f>SUBSTITUTE(SUBSTITUTE(IFERROR(VLOOKUP($A84,単組回答!$E:$H,4,FALSE),""),"あり","○"),"なし","×")</f>
        <v/>
      </c>
      <c r="BC84" s="83" t="s">
        <v>24</v>
      </c>
      <c r="BD84" s="313" t="str">
        <f>SUBSTITUTE(SUBSTITUTE(IFERROR(VLOOKUP($A84,単組回答!$E:$R,14,FALSE),""),"① 行った","○"),"② 行っていない","×")</f>
        <v/>
      </c>
      <c r="BE84" s="83" t="s">
        <v>24</v>
      </c>
      <c r="BF84" s="316" t="str">
        <f>SUBSTITUTE(SUBSTITUTE(IFERROR(VLOOKUP($A84,単組回答!$E:$T,16,FALSE),""),"① 行った","○"),"② 行っていない","×")</f>
        <v/>
      </c>
    </row>
    <row r="85" spans="1:58" ht="28.5" customHeight="1">
      <c r="A85" s="20">
        <v>1092</v>
      </c>
      <c r="B85" s="65" t="s">
        <v>795</v>
      </c>
      <c r="C85" s="18" t="s">
        <v>25</v>
      </c>
      <c r="D85" s="18" t="s">
        <v>25</v>
      </c>
      <c r="E85" s="18"/>
      <c r="F85" s="45" t="s">
        <v>22</v>
      </c>
      <c r="G85" s="18"/>
      <c r="H85" s="45" t="s">
        <v>22</v>
      </c>
      <c r="I85" s="18"/>
      <c r="J85" s="45" t="s">
        <v>22</v>
      </c>
      <c r="K85" s="18"/>
      <c r="L85" s="18"/>
      <c r="M85" s="18"/>
      <c r="N85" s="18" t="s">
        <v>24</v>
      </c>
      <c r="O85" s="18" t="s">
        <v>24</v>
      </c>
      <c r="P85" s="18"/>
      <c r="Q85" s="18" t="s">
        <v>22</v>
      </c>
      <c r="R85" s="18" t="s">
        <v>23</v>
      </c>
      <c r="S85" s="18" t="s">
        <v>22</v>
      </c>
      <c r="T85" s="18"/>
      <c r="U85" s="18"/>
      <c r="V85" s="18"/>
      <c r="W85" s="18"/>
      <c r="X85" s="18"/>
      <c r="Y85" s="18" t="s">
        <v>25</v>
      </c>
      <c r="Z85" s="18" t="s">
        <v>25</v>
      </c>
      <c r="AA85" s="48" t="s">
        <v>25</v>
      </c>
      <c r="AB85" s="18" t="s">
        <v>22</v>
      </c>
      <c r="AC85" s="18" t="s">
        <v>22</v>
      </c>
      <c r="AD85" s="18" t="s">
        <v>22</v>
      </c>
      <c r="AE85" s="19" t="s">
        <v>25</v>
      </c>
      <c r="AF85" s="49"/>
      <c r="AG85" s="19" t="s">
        <v>26</v>
      </c>
      <c r="AH85" s="19" t="s">
        <v>25</v>
      </c>
      <c r="AI85" s="19" t="s">
        <v>26</v>
      </c>
      <c r="AJ85" s="75"/>
      <c r="AK85" s="102" t="s">
        <v>25</v>
      </c>
      <c r="AL85" s="83" t="s">
        <v>25</v>
      </c>
      <c r="AM85" s="83" t="s">
        <v>25</v>
      </c>
      <c r="AN85" s="83" t="s">
        <v>22</v>
      </c>
      <c r="AO85" s="83" t="s">
        <v>25</v>
      </c>
      <c r="AP85" s="83" t="s">
        <v>25</v>
      </c>
      <c r="AQ85" s="83">
        <v>0</v>
      </c>
      <c r="AR85" s="83"/>
      <c r="AS85" s="83" t="s">
        <v>25</v>
      </c>
      <c r="AT85" s="83"/>
      <c r="AU85" s="103" t="s">
        <v>25</v>
      </c>
      <c r="AV85" s="314" t="str">
        <f>SUBSTITUTE(SUBSTITUTE(IFERROR(VLOOKUP($A85,単組回答!$E:$F,2,FALSE),""),"あり","○"),"なし","×")</f>
        <v/>
      </c>
      <c r="AW85" s="317" t="str">
        <f>SUBSTITUTE(SUBSTITUTE(IFERROR(VLOOKUP($A85,単組回答!$E:$G,3,FALSE),""),"あり","○"),"なし","×")</f>
        <v/>
      </c>
      <c r="AX85" s="313" t="str">
        <f>SUBSTITUTE(SUBSTITUTE(SUBSTITUTE(SUBSTITUTE(SUBSTITUTE(SUBSTITUTE(IFERROR(VLOOKUP($A85,単組回答!$E:$I,5,FALSE),""),"①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5" s="313" t="str">
        <f>SUBSTITUTE(SUBSTITUTE(SUBSTITUTE(SUBSTITUTE(SUBSTITUTE(SUBSTITUTE(SUBSTITUTE(IFERROR(VLOOKUP($A85,単組回答!$E:$L,8,FALSE),""),"①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5" s="313" t="str">
        <f>SUBSTITUTE(SUBSTITUTE(SUBSTITUTE(SUBSTITUTE(SUBSTITUTE(SUBSTITUTE(IFERROR(VLOOKUP($A85,単組回答!$E:$J,6,FALSE),""),"①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5" s="313" t="str">
        <f>SUBSTITUTE(SUBSTITUTE(SUBSTITUTE(SUBSTITUTE(SUBSTITUTE(SUBSTITUTE(SUBSTITUTE(IFERROR(VLOOKUP($A85,単組回答!$E:$P,12,FALSE),""),"①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5" s="313" t="str">
        <f>SUBSTITUTE(SUBSTITUTE(IFERROR(VLOOKUP($A85,単組回答!$E:$H,4,FALSE),""),"あり","○"),"なし","×")</f>
        <v/>
      </c>
      <c r="BC85" s="83" t="s">
        <v>24</v>
      </c>
      <c r="BD85" s="313" t="str">
        <f>SUBSTITUTE(SUBSTITUTE(IFERROR(VLOOKUP($A85,単組回答!$E:$R,14,FALSE),""),"① 行った","○"),"② 行っていない","×")</f>
        <v/>
      </c>
      <c r="BE85" s="83" t="s">
        <v>24</v>
      </c>
      <c r="BF85" s="316" t="str">
        <f>SUBSTITUTE(SUBSTITUTE(IFERROR(VLOOKUP($A85,単組回答!$E:$T,16,FALSE),""),"① 行った","○"),"② 行っていない","×")</f>
        <v/>
      </c>
    </row>
    <row r="86" spans="1:58" ht="28.5" customHeight="1">
      <c r="A86" s="20">
        <v>1093</v>
      </c>
      <c r="B86" s="65" t="s">
        <v>796</v>
      </c>
      <c r="C86" s="18" t="s">
        <v>25</v>
      </c>
      <c r="D86" s="18" t="s">
        <v>25</v>
      </c>
      <c r="E86" s="18"/>
      <c r="F86" s="45" t="s">
        <v>22</v>
      </c>
      <c r="G86" s="18" t="s">
        <v>22</v>
      </c>
      <c r="H86" s="45" t="s">
        <v>22</v>
      </c>
      <c r="I86" s="18" t="s">
        <v>22</v>
      </c>
      <c r="J86" s="45" t="s">
        <v>22</v>
      </c>
      <c r="K86" s="18"/>
      <c r="L86" s="18"/>
      <c r="M86" s="18"/>
      <c r="N86" s="18" t="s">
        <v>22</v>
      </c>
      <c r="O86" s="18" t="s">
        <v>22</v>
      </c>
      <c r="P86" s="18">
        <v>2</v>
      </c>
      <c r="Q86" s="18" t="s">
        <v>22</v>
      </c>
      <c r="R86" s="18" t="s">
        <v>22</v>
      </c>
      <c r="S86" s="18" t="s">
        <v>22</v>
      </c>
      <c r="T86" s="18" t="s">
        <v>22</v>
      </c>
      <c r="U86" s="18"/>
      <c r="V86" s="18"/>
      <c r="W86" s="18"/>
      <c r="X86" s="18"/>
      <c r="Y86" s="18" t="s">
        <v>22</v>
      </c>
      <c r="Z86" s="18" t="s">
        <v>22</v>
      </c>
      <c r="AA86" s="48" t="s">
        <v>22</v>
      </c>
      <c r="AB86" s="18" t="s">
        <v>22</v>
      </c>
      <c r="AC86" s="18" t="s">
        <v>22</v>
      </c>
      <c r="AD86" s="18" t="s">
        <v>22</v>
      </c>
      <c r="AE86" s="19" t="s">
        <v>22</v>
      </c>
      <c r="AF86" s="49"/>
      <c r="AG86" s="19" t="s">
        <v>26</v>
      </c>
      <c r="AH86" s="19" t="s">
        <v>25</v>
      </c>
      <c r="AI86" s="19" t="s">
        <v>26</v>
      </c>
      <c r="AJ86" s="75"/>
      <c r="AK86" s="102" t="s">
        <v>25</v>
      </c>
      <c r="AL86" s="83" t="s">
        <v>25</v>
      </c>
      <c r="AM86" s="83" t="s">
        <v>25</v>
      </c>
      <c r="AN86" s="83" t="s">
        <v>22</v>
      </c>
      <c r="AO86" s="83" t="s">
        <v>25</v>
      </c>
      <c r="AP86" s="83" t="s">
        <v>22</v>
      </c>
      <c r="AQ86" s="83">
        <v>0</v>
      </c>
      <c r="AR86" s="83"/>
      <c r="AS86" s="83" t="s">
        <v>25</v>
      </c>
      <c r="AT86" s="83"/>
      <c r="AU86" s="103" t="s">
        <v>22</v>
      </c>
      <c r="AV86" s="314" t="str">
        <f>SUBSTITUTE(SUBSTITUTE(IFERROR(VLOOKUP($A86,単組回答!$E:$F,2,FALSE),""),"あり","○"),"なし","×")</f>
        <v/>
      </c>
      <c r="AW86" s="317" t="str">
        <f>SUBSTITUTE(SUBSTITUTE(IFERROR(VLOOKUP($A86,単組回答!$E:$G,3,FALSE),""),"あり","○"),"なし","×")</f>
        <v/>
      </c>
      <c r="AX86" s="313" t="str">
        <f>SUBSTITUTE(SUBSTITUTE(SUBSTITUTE(SUBSTITUTE(SUBSTITUTE(SUBSTITUTE(IFERROR(VLOOKUP($A86,単組回答!$E:$I,5,FALSE),""),"①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6" s="313" t="str">
        <f>SUBSTITUTE(SUBSTITUTE(SUBSTITUTE(SUBSTITUTE(SUBSTITUTE(SUBSTITUTE(SUBSTITUTE(IFERROR(VLOOKUP($A86,単組回答!$E:$L,8,FALSE),""),"①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6" s="313" t="str">
        <f>SUBSTITUTE(SUBSTITUTE(SUBSTITUTE(SUBSTITUTE(SUBSTITUTE(SUBSTITUTE(IFERROR(VLOOKUP($A86,単組回答!$E:$J,6,FALSE),""),"①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6" s="313" t="str">
        <f>SUBSTITUTE(SUBSTITUTE(SUBSTITUTE(SUBSTITUTE(SUBSTITUTE(SUBSTITUTE(SUBSTITUTE(IFERROR(VLOOKUP($A86,単組回答!$E:$P,12,FALSE),""),"①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6" s="313" t="str">
        <f>SUBSTITUTE(SUBSTITUTE(IFERROR(VLOOKUP($A86,単組回答!$E:$H,4,FALSE),""),"あり","○"),"なし","×")</f>
        <v/>
      </c>
      <c r="BC86" s="83" t="s">
        <v>24</v>
      </c>
      <c r="BD86" s="313" t="str">
        <f>SUBSTITUTE(SUBSTITUTE(IFERROR(VLOOKUP($A86,単組回答!$E:$R,14,FALSE),""),"① 行った","○"),"② 行っていない","×")</f>
        <v/>
      </c>
      <c r="BE86" s="83" t="s">
        <v>24</v>
      </c>
      <c r="BF86" s="316" t="str">
        <f>SUBSTITUTE(SUBSTITUTE(IFERROR(VLOOKUP($A86,単組回答!$E:$T,16,FALSE),""),"① 行った","○"),"② 行っていない","×")</f>
        <v/>
      </c>
    </row>
    <row r="87" spans="1:58" ht="28.5" customHeight="1">
      <c r="A87" s="20">
        <v>1094</v>
      </c>
      <c r="B87" s="65" t="s">
        <v>797</v>
      </c>
      <c r="C87" s="18" t="s">
        <v>25</v>
      </c>
      <c r="D87" s="18" t="s">
        <v>25</v>
      </c>
      <c r="E87" s="18"/>
      <c r="F87" s="18"/>
      <c r="G87" s="18"/>
      <c r="H87" s="18"/>
      <c r="I87" s="18"/>
      <c r="J87" s="45" t="s">
        <v>22</v>
      </c>
      <c r="K87" s="18"/>
      <c r="L87" s="18"/>
      <c r="M87" s="18"/>
      <c r="N87" s="18" t="s">
        <v>24</v>
      </c>
      <c r="O87" s="18" t="s">
        <v>24</v>
      </c>
      <c r="P87" s="18"/>
      <c r="Q87" s="18" t="s">
        <v>22</v>
      </c>
      <c r="R87" s="18" t="s">
        <v>23</v>
      </c>
      <c r="S87" s="18" t="s">
        <v>22</v>
      </c>
      <c r="T87" s="18"/>
      <c r="U87" s="18"/>
      <c r="V87" s="18"/>
      <c r="W87" s="18"/>
      <c r="X87" s="18"/>
      <c r="Y87" s="18" t="s">
        <v>25</v>
      </c>
      <c r="Z87" s="18" t="s">
        <v>25</v>
      </c>
      <c r="AA87" s="48" t="s">
        <v>25</v>
      </c>
      <c r="AB87" s="18" t="s">
        <v>22</v>
      </c>
      <c r="AC87" s="18" t="s">
        <v>22</v>
      </c>
      <c r="AD87" s="18" t="s">
        <v>22</v>
      </c>
      <c r="AE87" s="19" t="s">
        <v>22</v>
      </c>
      <c r="AF87" s="49"/>
      <c r="AG87" s="19" t="s">
        <v>26</v>
      </c>
      <c r="AH87" s="19"/>
      <c r="AI87" s="19" t="s">
        <v>26</v>
      </c>
      <c r="AJ87" s="75"/>
      <c r="AK87" s="102" t="s">
        <v>25</v>
      </c>
      <c r="AL87" s="83" t="s">
        <v>25</v>
      </c>
      <c r="AM87" s="83" t="s">
        <v>25</v>
      </c>
      <c r="AN87" s="83" t="s">
        <v>22</v>
      </c>
      <c r="AO87" s="83" t="s">
        <v>25</v>
      </c>
      <c r="AP87" s="83" t="s">
        <v>22</v>
      </c>
      <c r="AQ87" s="83">
        <v>0</v>
      </c>
      <c r="AR87" s="83"/>
      <c r="AS87" s="83" t="s">
        <v>22</v>
      </c>
      <c r="AT87" s="83"/>
      <c r="AU87" s="103" t="s">
        <v>25</v>
      </c>
      <c r="AV87" s="314" t="str">
        <f>SUBSTITUTE(SUBSTITUTE(IFERROR(VLOOKUP($A87,単組回答!$E:$F,2,FALSE),""),"あり","○"),"なし","×")</f>
        <v/>
      </c>
      <c r="AW87" s="317" t="str">
        <f>SUBSTITUTE(SUBSTITUTE(IFERROR(VLOOKUP($A87,単組回答!$E:$G,3,FALSE),""),"あり","○"),"なし","×")</f>
        <v/>
      </c>
      <c r="AX87" s="313" t="str">
        <f>SUBSTITUTE(SUBSTITUTE(SUBSTITUTE(SUBSTITUTE(SUBSTITUTE(SUBSTITUTE(IFERROR(VLOOKUP($A87,単組回答!$E:$I,5,FALSE),""),"①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7" s="313" t="str">
        <f>SUBSTITUTE(SUBSTITUTE(SUBSTITUTE(SUBSTITUTE(SUBSTITUTE(SUBSTITUTE(SUBSTITUTE(IFERROR(VLOOKUP($A87,単組回答!$E:$L,8,FALSE),""),"①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7" s="313" t="str">
        <f>SUBSTITUTE(SUBSTITUTE(SUBSTITUTE(SUBSTITUTE(SUBSTITUTE(SUBSTITUTE(IFERROR(VLOOKUP($A87,単組回答!$E:$J,6,FALSE),""),"①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7" s="313" t="str">
        <f>SUBSTITUTE(SUBSTITUTE(SUBSTITUTE(SUBSTITUTE(SUBSTITUTE(SUBSTITUTE(SUBSTITUTE(IFERROR(VLOOKUP($A87,単組回答!$E:$P,12,FALSE),""),"①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7" s="313" t="str">
        <f>SUBSTITUTE(SUBSTITUTE(IFERROR(VLOOKUP($A87,単組回答!$E:$H,4,FALSE),""),"あり","○"),"なし","×")</f>
        <v/>
      </c>
      <c r="BC87" s="83" t="s">
        <v>24</v>
      </c>
      <c r="BD87" s="313" t="str">
        <f>SUBSTITUTE(SUBSTITUTE(IFERROR(VLOOKUP($A87,単組回答!$E:$R,14,FALSE),""),"① 行った","○"),"② 行っていない","×")</f>
        <v/>
      </c>
      <c r="BE87" s="83" t="s">
        <v>24</v>
      </c>
      <c r="BF87" s="316" t="str">
        <f>SUBSTITUTE(SUBSTITUTE(IFERROR(VLOOKUP($A87,単組回答!$E:$T,16,FALSE),""),"① 行った","○"),"② 行っていない","×")</f>
        <v/>
      </c>
    </row>
    <row r="88" spans="1:58" ht="28.5" customHeight="1">
      <c r="A88" s="20">
        <v>1095</v>
      </c>
      <c r="B88" s="65" t="s">
        <v>798</v>
      </c>
      <c r="C88" s="45" t="s">
        <v>22</v>
      </c>
      <c r="D88" s="45" t="s">
        <v>22</v>
      </c>
      <c r="E88" s="18">
        <v>2</v>
      </c>
      <c r="F88" s="45" t="s">
        <v>22</v>
      </c>
      <c r="G88" s="18" t="s">
        <v>22</v>
      </c>
      <c r="H88" s="45" t="s">
        <v>22</v>
      </c>
      <c r="I88" s="18" t="s">
        <v>22</v>
      </c>
      <c r="J88" s="18"/>
      <c r="K88" s="18"/>
      <c r="L88" s="18"/>
      <c r="M88" s="18"/>
      <c r="N88" s="18" t="s">
        <v>24</v>
      </c>
      <c r="O88" s="18" t="s">
        <v>24</v>
      </c>
      <c r="P88" s="18"/>
      <c r="Q88" s="18" t="s">
        <v>22</v>
      </c>
      <c r="R88" s="18"/>
      <c r="S88" s="18" t="s">
        <v>22</v>
      </c>
      <c r="T88" s="18"/>
      <c r="U88" s="18"/>
      <c r="V88" s="18"/>
      <c r="W88" s="18"/>
      <c r="X88" s="18"/>
      <c r="Y88" s="18" t="s">
        <v>22</v>
      </c>
      <c r="Z88" s="18" t="s">
        <v>22</v>
      </c>
      <c r="AA88" s="48" t="s">
        <v>22</v>
      </c>
      <c r="AB88" s="18" t="s">
        <v>22</v>
      </c>
      <c r="AC88" s="18" t="s">
        <v>22</v>
      </c>
      <c r="AD88" s="18" t="s">
        <v>22</v>
      </c>
      <c r="AE88" s="19" t="s">
        <v>22</v>
      </c>
      <c r="AF88" s="49"/>
      <c r="AG88" s="19" t="s">
        <v>26</v>
      </c>
      <c r="AH88" s="19" t="s">
        <v>22</v>
      </c>
      <c r="AI88" s="19" t="s">
        <v>26</v>
      </c>
      <c r="AJ88" s="75"/>
      <c r="AK88" s="102" t="s">
        <v>26</v>
      </c>
      <c r="AL88" s="83" t="s">
        <v>26</v>
      </c>
      <c r="AM88" s="83" t="s">
        <v>26</v>
      </c>
      <c r="AN88" s="83" t="s">
        <v>26</v>
      </c>
      <c r="AO88" s="83" t="s">
        <v>26</v>
      </c>
      <c r="AP88" s="83" t="s">
        <v>26</v>
      </c>
      <c r="AQ88" s="83" t="s">
        <v>26</v>
      </c>
      <c r="AR88" s="83"/>
      <c r="AS88" s="83" t="s">
        <v>26</v>
      </c>
      <c r="AT88" s="83"/>
      <c r="AU88" s="103" t="s">
        <v>26</v>
      </c>
      <c r="AV88" s="314" t="str">
        <f>SUBSTITUTE(SUBSTITUTE(IFERROR(VLOOKUP($A88,単組回答!$E:$F,2,FALSE),""),"あり","○"),"なし","×")</f>
        <v/>
      </c>
      <c r="AW88" s="317" t="str">
        <f>SUBSTITUTE(SUBSTITUTE(IFERROR(VLOOKUP($A88,単組回答!$E:$G,3,FALSE),""),"あり","○"),"なし","×")</f>
        <v/>
      </c>
      <c r="AX88" s="313" t="str">
        <f>SUBSTITUTE(SUBSTITUTE(SUBSTITUTE(SUBSTITUTE(SUBSTITUTE(SUBSTITUTE(IFERROR(VLOOKUP($A88,単組回答!$E:$I,5,FALSE),""),"①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8" s="313" t="str">
        <f>SUBSTITUTE(SUBSTITUTE(SUBSTITUTE(SUBSTITUTE(SUBSTITUTE(SUBSTITUTE(SUBSTITUTE(IFERROR(VLOOKUP($A88,単組回答!$E:$L,8,FALSE),""),"①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8" s="313" t="str">
        <f>SUBSTITUTE(SUBSTITUTE(SUBSTITUTE(SUBSTITUTE(SUBSTITUTE(SUBSTITUTE(IFERROR(VLOOKUP($A88,単組回答!$E:$J,6,FALSE),""),"①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8" s="313" t="str">
        <f>SUBSTITUTE(SUBSTITUTE(SUBSTITUTE(SUBSTITUTE(SUBSTITUTE(SUBSTITUTE(SUBSTITUTE(IFERROR(VLOOKUP($A88,単組回答!$E:$P,12,FALSE),""),"①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8" s="313" t="str">
        <f>SUBSTITUTE(SUBSTITUTE(IFERROR(VLOOKUP($A88,単組回答!$E:$H,4,FALSE),""),"あり","○"),"なし","×")</f>
        <v/>
      </c>
      <c r="BC88" s="83" t="s">
        <v>24</v>
      </c>
      <c r="BD88" s="313" t="str">
        <f>SUBSTITUTE(SUBSTITUTE(IFERROR(VLOOKUP($A88,単組回答!$E:$R,14,FALSE),""),"① 行った","○"),"② 行っていない","×")</f>
        <v/>
      </c>
      <c r="BE88" s="83" t="s">
        <v>24</v>
      </c>
      <c r="BF88" s="316" t="str">
        <f>SUBSTITUTE(SUBSTITUTE(IFERROR(VLOOKUP($A88,単組回答!$E:$T,16,FALSE),""),"① 行った","○"),"② 行っていない","×")</f>
        <v/>
      </c>
    </row>
    <row r="89" spans="1:58" ht="28.5" customHeight="1">
      <c r="A89" s="20">
        <v>1097</v>
      </c>
      <c r="B89" s="65" t="s">
        <v>799</v>
      </c>
      <c r="C89" s="18" t="s">
        <v>25</v>
      </c>
      <c r="D89" s="18" t="s">
        <v>25</v>
      </c>
      <c r="E89" s="18"/>
      <c r="F89" s="18"/>
      <c r="G89" s="18" t="s">
        <v>22</v>
      </c>
      <c r="H89" s="18"/>
      <c r="I89" s="18" t="s">
        <v>22</v>
      </c>
      <c r="J89" s="18"/>
      <c r="K89" s="18"/>
      <c r="L89" s="18"/>
      <c r="M89" s="18"/>
      <c r="N89" s="18" t="s">
        <v>24</v>
      </c>
      <c r="O89" s="18" t="s">
        <v>24</v>
      </c>
      <c r="P89" s="18"/>
      <c r="Q89" s="18"/>
      <c r="R89" s="18"/>
      <c r="S89" s="18"/>
      <c r="T89" s="18"/>
      <c r="U89" s="18"/>
      <c r="V89" s="18"/>
      <c r="W89" s="18"/>
      <c r="X89" s="18"/>
      <c r="Y89" s="18" t="s">
        <v>25</v>
      </c>
      <c r="Z89" s="18" t="s">
        <v>25</v>
      </c>
      <c r="AA89" s="48" t="s">
        <v>25</v>
      </c>
      <c r="AB89" s="18" t="s">
        <v>26</v>
      </c>
      <c r="AC89" s="18" t="s">
        <v>26</v>
      </c>
      <c r="AD89" s="18" t="s">
        <v>26</v>
      </c>
      <c r="AE89" s="19" t="s">
        <v>26</v>
      </c>
      <c r="AF89" s="49"/>
      <c r="AG89" s="19" t="s">
        <v>26</v>
      </c>
      <c r="AH89" s="19" t="s">
        <v>26</v>
      </c>
      <c r="AI89" s="19" t="s">
        <v>26</v>
      </c>
      <c r="AJ89" s="75" t="s">
        <v>26</v>
      </c>
      <c r="AK89" s="102" t="s">
        <v>26</v>
      </c>
      <c r="AL89" s="83" t="s">
        <v>26</v>
      </c>
      <c r="AM89" s="83" t="s">
        <v>26</v>
      </c>
      <c r="AN89" s="83" t="s">
        <v>26</v>
      </c>
      <c r="AO89" s="83" t="s">
        <v>26</v>
      </c>
      <c r="AP89" s="83" t="s">
        <v>26</v>
      </c>
      <c r="AQ89" s="83" t="s">
        <v>26</v>
      </c>
      <c r="AR89" s="83"/>
      <c r="AS89" s="83" t="s">
        <v>26</v>
      </c>
      <c r="AT89" s="83"/>
      <c r="AU89" s="103" t="s">
        <v>26</v>
      </c>
      <c r="AV89" s="314" t="str">
        <f>SUBSTITUTE(SUBSTITUTE(IFERROR(VLOOKUP($A89,単組回答!$E:$F,2,FALSE),""),"あり","○"),"なし","×")</f>
        <v/>
      </c>
      <c r="AW89" s="317" t="str">
        <f>SUBSTITUTE(SUBSTITUTE(IFERROR(VLOOKUP($A89,単組回答!$E:$G,3,FALSE),""),"あり","○"),"なし","×")</f>
        <v/>
      </c>
      <c r="AX89" s="313" t="str">
        <f>SUBSTITUTE(SUBSTITUTE(SUBSTITUTE(SUBSTITUTE(SUBSTITUTE(SUBSTITUTE(IFERROR(VLOOKUP($A89,単組回答!$E:$I,5,FALSE),""),"①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9" s="313" t="str">
        <f>SUBSTITUTE(SUBSTITUTE(SUBSTITUTE(SUBSTITUTE(SUBSTITUTE(SUBSTITUTE(SUBSTITUTE(IFERROR(VLOOKUP($A89,単組回答!$E:$L,8,FALSE),""),"①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9" s="313" t="str">
        <f>SUBSTITUTE(SUBSTITUTE(SUBSTITUTE(SUBSTITUTE(SUBSTITUTE(SUBSTITUTE(IFERROR(VLOOKUP($A89,単組回答!$E:$J,6,FALSE),""),"①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9" s="313" t="str">
        <f>SUBSTITUTE(SUBSTITUTE(SUBSTITUTE(SUBSTITUTE(SUBSTITUTE(SUBSTITUTE(SUBSTITUTE(IFERROR(VLOOKUP($A89,単組回答!$E:$P,12,FALSE),""),"①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9" s="313" t="str">
        <f>SUBSTITUTE(SUBSTITUTE(IFERROR(VLOOKUP($A89,単組回答!$E:$H,4,FALSE),""),"あり","○"),"なし","×")</f>
        <v/>
      </c>
      <c r="BC89" s="83" t="s">
        <v>24</v>
      </c>
      <c r="BD89" s="313" t="str">
        <f>SUBSTITUTE(SUBSTITUTE(IFERROR(VLOOKUP($A89,単組回答!$E:$R,14,FALSE),""),"① 行った","○"),"② 行っていない","×")</f>
        <v/>
      </c>
      <c r="BE89" s="83" t="s">
        <v>24</v>
      </c>
      <c r="BF89" s="316" t="str">
        <f>SUBSTITUTE(SUBSTITUTE(IFERROR(VLOOKUP($A89,単組回答!$E:$T,16,FALSE),""),"① 行った","○"),"② 行っていない","×")</f>
        <v/>
      </c>
    </row>
    <row r="90" spans="1:58" ht="28.5" customHeight="1">
      <c r="A90" s="20">
        <v>1100</v>
      </c>
      <c r="B90" s="65" t="s">
        <v>800</v>
      </c>
      <c r="C90" s="45" t="s">
        <v>22</v>
      </c>
      <c r="D90" s="18" t="s">
        <v>25</v>
      </c>
      <c r="E90" s="18">
        <v>1</v>
      </c>
      <c r="F90" s="45" t="s">
        <v>22</v>
      </c>
      <c r="G90" s="18"/>
      <c r="H90" s="45" t="s">
        <v>22</v>
      </c>
      <c r="I90" s="18"/>
      <c r="J90" s="18"/>
      <c r="K90" s="18"/>
      <c r="L90" s="18"/>
      <c r="M90" s="18"/>
      <c r="N90" s="18" t="s">
        <v>24</v>
      </c>
      <c r="O90" s="18" t="s">
        <v>24</v>
      </c>
      <c r="P90" s="18"/>
      <c r="Q90" s="18" t="s">
        <v>22</v>
      </c>
      <c r="R90" s="18"/>
      <c r="S90" s="18" t="s">
        <v>22</v>
      </c>
      <c r="T90" s="18"/>
      <c r="U90" s="18"/>
      <c r="V90" s="18"/>
      <c r="W90" s="18"/>
      <c r="X90" s="18"/>
      <c r="Y90" s="18" t="s">
        <v>22</v>
      </c>
      <c r="Z90" s="18" t="s">
        <v>25</v>
      </c>
      <c r="AA90" s="48" t="s">
        <v>25</v>
      </c>
      <c r="AB90" s="18" t="s">
        <v>22</v>
      </c>
      <c r="AC90" s="18" t="s">
        <v>22</v>
      </c>
      <c r="AD90" s="18" t="s">
        <v>26</v>
      </c>
      <c r="AE90" s="19" t="s">
        <v>25</v>
      </c>
      <c r="AF90" s="49"/>
      <c r="AG90" s="19" t="s">
        <v>26</v>
      </c>
      <c r="AH90" s="19" t="s">
        <v>22</v>
      </c>
      <c r="AI90" s="19" t="s">
        <v>26</v>
      </c>
      <c r="AJ90" s="75"/>
      <c r="AK90" s="102" t="s">
        <v>22</v>
      </c>
      <c r="AL90" s="83" t="s">
        <v>25</v>
      </c>
      <c r="AM90" s="83" t="s">
        <v>25</v>
      </c>
      <c r="AN90" s="83" t="s">
        <v>22</v>
      </c>
      <c r="AO90" s="83" t="s">
        <v>25</v>
      </c>
      <c r="AP90" s="83" t="s">
        <v>25</v>
      </c>
      <c r="AQ90" s="83">
        <v>0</v>
      </c>
      <c r="AR90" s="83"/>
      <c r="AS90" s="83" t="s">
        <v>22</v>
      </c>
      <c r="AT90" s="83"/>
      <c r="AU90" s="103" t="s">
        <v>25</v>
      </c>
      <c r="AV90" s="314" t="str">
        <f>SUBSTITUTE(SUBSTITUTE(IFERROR(VLOOKUP($A90,単組回答!$E:$F,2,FALSE),""),"あり","○"),"なし","×")</f>
        <v/>
      </c>
      <c r="AW90" s="317" t="str">
        <f>SUBSTITUTE(SUBSTITUTE(IFERROR(VLOOKUP($A90,単組回答!$E:$G,3,FALSE),""),"あり","○"),"なし","×")</f>
        <v/>
      </c>
      <c r="AX90" s="313" t="str">
        <f>SUBSTITUTE(SUBSTITUTE(SUBSTITUTE(SUBSTITUTE(SUBSTITUTE(SUBSTITUTE(IFERROR(VLOOKUP($A90,単組回答!$E:$I,5,FALSE),""),"①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0" s="313" t="str">
        <f>SUBSTITUTE(SUBSTITUTE(SUBSTITUTE(SUBSTITUTE(SUBSTITUTE(SUBSTITUTE(SUBSTITUTE(IFERROR(VLOOKUP($A90,単組回答!$E:$L,8,FALSE),""),"①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0" s="313" t="str">
        <f>SUBSTITUTE(SUBSTITUTE(SUBSTITUTE(SUBSTITUTE(SUBSTITUTE(SUBSTITUTE(IFERROR(VLOOKUP($A90,単組回答!$E:$J,6,FALSE),""),"①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0" s="313" t="str">
        <f>SUBSTITUTE(SUBSTITUTE(SUBSTITUTE(SUBSTITUTE(SUBSTITUTE(SUBSTITUTE(SUBSTITUTE(IFERROR(VLOOKUP($A90,単組回答!$E:$P,12,FALSE),""),"①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0" s="313" t="str">
        <f>SUBSTITUTE(SUBSTITUTE(IFERROR(VLOOKUP($A90,単組回答!$E:$H,4,FALSE),""),"あり","○"),"なし","×")</f>
        <v/>
      </c>
      <c r="BC90" s="83" t="s">
        <v>24</v>
      </c>
      <c r="BD90" s="313" t="str">
        <f>SUBSTITUTE(SUBSTITUTE(IFERROR(VLOOKUP($A90,単組回答!$E:$R,14,FALSE),""),"① 行った","○"),"② 行っていない","×")</f>
        <v/>
      </c>
      <c r="BE90" s="83" t="s">
        <v>24</v>
      </c>
      <c r="BF90" s="316" t="str">
        <f>SUBSTITUTE(SUBSTITUTE(IFERROR(VLOOKUP($A90,単組回答!$E:$T,16,FALSE),""),"① 行った","○"),"② 行っていない","×")</f>
        <v/>
      </c>
    </row>
    <row r="91" spans="1:58" ht="28.5" customHeight="1">
      <c r="A91" s="20">
        <v>1104</v>
      </c>
      <c r="B91" s="65" t="s">
        <v>801</v>
      </c>
      <c r="C91" s="18" t="s">
        <v>25</v>
      </c>
      <c r="D91" s="18" t="s">
        <v>25</v>
      </c>
      <c r="E91" s="18"/>
      <c r="F91" s="18"/>
      <c r="G91" s="18"/>
      <c r="H91" s="18"/>
      <c r="I91" s="18"/>
      <c r="J91" s="18"/>
      <c r="K91" s="18"/>
      <c r="L91" s="18"/>
      <c r="M91" s="18"/>
      <c r="N91" s="18" t="s">
        <v>24</v>
      </c>
      <c r="O91" s="18" t="s">
        <v>24</v>
      </c>
      <c r="P91" s="18"/>
      <c r="Q91" s="18"/>
      <c r="R91" s="18" t="s">
        <v>22</v>
      </c>
      <c r="S91" s="18"/>
      <c r="T91" s="18" t="s">
        <v>22</v>
      </c>
      <c r="U91" s="18"/>
      <c r="V91" s="18"/>
      <c r="W91" s="18"/>
      <c r="X91" s="18"/>
      <c r="Y91" s="18" t="s">
        <v>25</v>
      </c>
      <c r="Z91" s="18" t="s">
        <v>25</v>
      </c>
      <c r="AA91" s="48" t="s">
        <v>25</v>
      </c>
      <c r="AB91" s="18" t="s">
        <v>26</v>
      </c>
      <c r="AC91" s="18" t="s">
        <v>25</v>
      </c>
      <c r="AD91" s="18" t="s">
        <v>26</v>
      </c>
      <c r="AE91" s="19" t="s">
        <v>25</v>
      </c>
      <c r="AF91" s="49"/>
      <c r="AG91" s="19" t="s">
        <v>26</v>
      </c>
      <c r="AH91" s="19"/>
      <c r="AI91" s="19" t="s">
        <v>26</v>
      </c>
      <c r="AJ91" s="75"/>
      <c r="AK91" s="102" t="s">
        <v>26</v>
      </c>
      <c r="AL91" s="83" t="s">
        <v>26</v>
      </c>
      <c r="AM91" s="83" t="s">
        <v>26</v>
      </c>
      <c r="AN91" s="83" t="s">
        <v>26</v>
      </c>
      <c r="AO91" s="83" t="s">
        <v>26</v>
      </c>
      <c r="AP91" s="83" t="s">
        <v>26</v>
      </c>
      <c r="AQ91" s="83" t="s">
        <v>26</v>
      </c>
      <c r="AR91" s="83"/>
      <c r="AS91" s="83" t="s">
        <v>26</v>
      </c>
      <c r="AT91" s="83"/>
      <c r="AU91" s="103" t="s">
        <v>26</v>
      </c>
      <c r="AV91" s="314" t="str">
        <f>SUBSTITUTE(SUBSTITUTE(IFERROR(VLOOKUP($A91,単組回答!$E:$F,2,FALSE),""),"あり","○"),"なし","×")</f>
        <v/>
      </c>
      <c r="AW91" s="317" t="str">
        <f>SUBSTITUTE(SUBSTITUTE(IFERROR(VLOOKUP($A91,単組回答!$E:$G,3,FALSE),""),"あり","○"),"なし","×")</f>
        <v/>
      </c>
      <c r="AX91" s="313" t="str">
        <f>SUBSTITUTE(SUBSTITUTE(SUBSTITUTE(SUBSTITUTE(SUBSTITUTE(SUBSTITUTE(IFERROR(VLOOKUP($A91,単組回答!$E:$I,5,FALSE),""),"①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1" s="313" t="str">
        <f>SUBSTITUTE(SUBSTITUTE(SUBSTITUTE(SUBSTITUTE(SUBSTITUTE(SUBSTITUTE(SUBSTITUTE(IFERROR(VLOOKUP($A91,単組回答!$E:$L,8,FALSE),""),"①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1" s="313" t="str">
        <f>SUBSTITUTE(SUBSTITUTE(SUBSTITUTE(SUBSTITUTE(SUBSTITUTE(SUBSTITUTE(IFERROR(VLOOKUP($A91,単組回答!$E:$J,6,FALSE),""),"①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1" s="313" t="str">
        <f>SUBSTITUTE(SUBSTITUTE(SUBSTITUTE(SUBSTITUTE(SUBSTITUTE(SUBSTITUTE(SUBSTITUTE(IFERROR(VLOOKUP($A91,単組回答!$E:$P,12,FALSE),""),"①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1" s="313" t="str">
        <f>SUBSTITUTE(SUBSTITUTE(IFERROR(VLOOKUP($A91,単組回答!$E:$H,4,FALSE),""),"あり","○"),"なし","×")</f>
        <v/>
      </c>
      <c r="BC91" s="83" t="s">
        <v>24</v>
      </c>
      <c r="BD91" s="313" t="str">
        <f>SUBSTITUTE(SUBSTITUTE(IFERROR(VLOOKUP($A91,単組回答!$E:$R,14,FALSE),""),"① 行った","○"),"② 行っていない","×")</f>
        <v/>
      </c>
      <c r="BE91" s="83" t="s">
        <v>24</v>
      </c>
      <c r="BF91" s="316" t="str">
        <f>SUBSTITUTE(SUBSTITUTE(IFERROR(VLOOKUP($A91,単組回答!$E:$T,16,FALSE),""),"① 行った","○"),"② 行っていない","×")</f>
        <v/>
      </c>
    </row>
    <row r="92" spans="1:58" ht="28.5" customHeight="1">
      <c r="A92" s="20">
        <v>1105</v>
      </c>
      <c r="B92" s="65" t="s">
        <v>802</v>
      </c>
      <c r="C92" s="18" t="s">
        <v>25</v>
      </c>
      <c r="D92" s="18" t="s">
        <v>25</v>
      </c>
      <c r="E92" s="18"/>
      <c r="F92" s="18"/>
      <c r="G92" s="18"/>
      <c r="H92" s="18"/>
      <c r="I92" s="18"/>
      <c r="J92" s="18"/>
      <c r="K92" s="18"/>
      <c r="L92" s="18"/>
      <c r="M92" s="18"/>
      <c r="N92" s="18" t="s">
        <v>24</v>
      </c>
      <c r="O92" s="18" t="s">
        <v>24</v>
      </c>
      <c r="P92" s="18"/>
      <c r="Q92" s="18"/>
      <c r="R92" s="18"/>
      <c r="S92" s="18"/>
      <c r="T92" s="18"/>
      <c r="U92" s="18"/>
      <c r="V92" s="18"/>
      <c r="W92" s="18"/>
      <c r="X92" s="18"/>
      <c r="Y92" s="18" t="s">
        <v>25</v>
      </c>
      <c r="Z92" s="18" t="s">
        <v>25</v>
      </c>
      <c r="AA92" s="48" t="s">
        <v>25</v>
      </c>
      <c r="AB92" s="18" t="s">
        <v>26</v>
      </c>
      <c r="AC92" s="18" t="s">
        <v>25</v>
      </c>
      <c r="AD92" s="18" t="s">
        <v>26</v>
      </c>
      <c r="AE92" s="19" t="s">
        <v>25</v>
      </c>
      <c r="AF92" s="49"/>
      <c r="AG92" s="19" t="s">
        <v>26</v>
      </c>
      <c r="AH92" s="19"/>
      <c r="AI92" s="19" t="s">
        <v>26</v>
      </c>
      <c r="AJ92" s="75"/>
      <c r="AK92" s="102" t="s">
        <v>26</v>
      </c>
      <c r="AL92" s="83" t="s">
        <v>26</v>
      </c>
      <c r="AM92" s="83" t="s">
        <v>26</v>
      </c>
      <c r="AN92" s="83" t="s">
        <v>26</v>
      </c>
      <c r="AO92" s="83" t="s">
        <v>26</v>
      </c>
      <c r="AP92" s="83" t="s">
        <v>26</v>
      </c>
      <c r="AQ92" s="83" t="s">
        <v>26</v>
      </c>
      <c r="AR92" s="83"/>
      <c r="AS92" s="83" t="s">
        <v>26</v>
      </c>
      <c r="AT92" s="83"/>
      <c r="AU92" s="103" t="s">
        <v>26</v>
      </c>
      <c r="AV92" s="314" t="str">
        <f>SUBSTITUTE(SUBSTITUTE(IFERROR(VLOOKUP($A92,単組回答!$E:$F,2,FALSE),""),"あり","○"),"なし","×")</f>
        <v/>
      </c>
      <c r="AW92" s="317" t="str">
        <f>SUBSTITUTE(SUBSTITUTE(IFERROR(VLOOKUP($A92,単組回答!$E:$G,3,FALSE),""),"あり","○"),"なし","×")</f>
        <v/>
      </c>
      <c r="AX92" s="313" t="str">
        <f>SUBSTITUTE(SUBSTITUTE(SUBSTITUTE(SUBSTITUTE(SUBSTITUTE(SUBSTITUTE(IFERROR(VLOOKUP($A92,単組回答!$E:$I,5,FALSE),""),"①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2" s="313" t="str">
        <f>SUBSTITUTE(SUBSTITUTE(SUBSTITUTE(SUBSTITUTE(SUBSTITUTE(SUBSTITUTE(SUBSTITUTE(IFERROR(VLOOKUP($A92,単組回答!$E:$L,8,FALSE),""),"①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2" s="313" t="str">
        <f>SUBSTITUTE(SUBSTITUTE(SUBSTITUTE(SUBSTITUTE(SUBSTITUTE(SUBSTITUTE(IFERROR(VLOOKUP($A92,単組回答!$E:$J,6,FALSE),""),"①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2" s="313" t="str">
        <f>SUBSTITUTE(SUBSTITUTE(SUBSTITUTE(SUBSTITUTE(SUBSTITUTE(SUBSTITUTE(SUBSTITUTE(IFERROR(VLOOKUP($A92,単組回答!$E:$P,12,FALSE),""),"①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2" s="313" t="str">
        <f>SUBSTITUTE(SUBSTITUTE(IFERROR(VLOOKUP($A92,単組回答!$E:$H,4,FALSE),""),"あり","○"),"なし","×")</f>
        <v/>
      </c>
      <c r="BC92" s="83" t="s">
        <v>24</v>
      </c>
      <c r="BD92" s="313" t="str">
        <f>SUBSTITUTE(SUBSTITUTE(IFERROR(VLOOKUP($A92,単組回答!$E:$R,14,FALSE),""),"① 行った","○"),"② 行っていない","×")</f>
        <v/>
      </c>
      <c r="BE92" s="83" t="s">
        <v>24</v>
      </c>
      <c r="BF92" s="316" t="str">
        <f>SUBSTITUTE(SUBSTITUTE(IFERROR(VLOOKUP($A92,単組回答!$E:$T,16,FALSE),""),"① 行った","○"),"② 行っていない","×")</f>
        <v/>
      </c>
    </row>
    <row r="93" spans="1:58" ht="28.5" customHeight="1">
      <c r="A93" s="20">
        <v>1106</v>
      </c>
      <c r="B93" s="65" t="s">
        <v>803</v>
      </c>
      <c r="C93" s="18" t="s">
        <v>25</v>
      </c>
      <c r="D93" s="18" t="s">
        <v>25</v>
      </c>
      <c r="E93" s="18"/>
      <c r="F93" s="18"/>
      <c r="G93" s="18"/>
      <c r="H93" s="18"/>
      <c r="I93" s="18"/>
      <c r="J93" s="18"/>
      <c r="K93" s="18"/>
      <c r="L93" s="18"/>
      <c r="M93" s="18"/>
      <c r="N93" s="18" t="s">
        <v>24</v>
      </c>
      <c r="O93" s="18" t="s">
        <v>24</v>
      </c>
      <c r="P93" s="18"/>
      <c r="Q93" s="18"/>
      <c r="R93" s="18"/>
      <c r="S93" s="18"/>
      <c r="T93" s="18"/>
      <c r="U93" s="18"/>
      <c r="V93" s="18"/>
      <c r="W93" s="18"/>
      <c r="X93" s="18"/>
      <c r="Y93" s="18" t="s">
        <v>25</v>
      </c>
      <c r="Z93" s="18" t="s">
        <v>25</v>
      </c>
      <c r="AA93" s="48" t="s">
        <v>25</v>
      </c>
      <c r="AB93" s="18" t="s">
        <v>22</v>
      </c>
      <c r="AC93" s="18" t="s">
        <v>22</v>
      </c>
      <c r="AD93" s="18" t="s">
        <v>22</v>
      </c>
      <c r="AE93" s="19" t="s">
        <v>22</v>
      </c>
      <c r="AF93" s="49"/>
      <c r="AG93" s="19" t="s">
        <v>26</v>
      </c>
      <c r="AH93" s="19"/>
      <c r="AI93" s="19" t="s">
        <v>26</v>
      </c>
      <c r="AJ93" s="75"/>
      <c r="AK93" s="102" t="s">
        <v>26</v>
      </c>
      <c r="AL93" s="83" t="s">
        <v>26</v>
      </c>
      <c r="AM93" s="83" t="s">
        <v>26</v>
      </c>
      <c r="AN93" s="83" t="s">
        <v>26</v>
      </c>
      <c r="AO93" s="83" t="s">
        <v>26</v>
      </c>
      <c r="AP93" s="83" t="s">
        <v>26</v>
      </c>
      <c r="AQ93" s="83" t="s">
        <v>26</v>
      </c>
      <c r="AR93" s="83"/>
      <c r="AS93" s="83" t="s">
        <v>26</v>
      </c>
      <c r="AT93" s="83"/>
      <c r="AU93" s="103" t="s">
        <v>26</v>
      </c>
      <c r="AV93" s="314" t="str">
        <f>SUBSTITUTE(SUBSTITUTE(IFERROR(VLOOKUP($A93,単組回答!$E:$F,2,FALSE),""),"あり","○"),"なし","×")</f>
        <v/>
      </c>
      <c r="AW93" s="317" t="str">
        <f>SUBSTITUTE(SUBSTITUTE(IFERROR(VLOOKUP($A93,単組回答!$E:$G,3,FALSE),""),"あり","○"),"なし","×")</f>
        <v/>
      </c>
      <c r="AX93" s="313" t="str">
        <f>SUBSTITUTE(SUBSTITUTE(SUBSTITUTE(SUBSTITUTE(SUBSTITUTE(SUBSTITUTE(IFERROR(VLOOKUP($A93,単組回答!$E:$I,5,FALSE),""),"①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3" s="313" t="str">
        <f>SUBSTITUTE(SUBSTITUTE(SUBSTITUTE(SUBSTITUTE(SUBSTITUTE(SUBSTITUTE(SUBSTITUTE(IFERROR(VLOOKUP($A93,単組回答!$E:$L,8,FALSE),""),"①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3" s="313" t="str">
        <f>SUBSTITUTE(SUBSTITUTE(SUBSTITUTE(SUBSTITUTE(SUBSTITUTE(SUBSTITUTE(IFERROR(VLOOKUP($A93,単組回答!$E:$J,6,FALSE),""),"①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3" s="313" t="str">
        <f>SUBSTITUTE(SUBSTITUTE(SUBSTITUTE(SUBSTITUTE(SUBSTITUTE(SUBSTITUTE(SUBSTITUTE(IFERROR(VLOOKUP($A93,単組回答!$E:$P,12,FALSE),""),"①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3" s="313" t="str">
        <f>SUBSTITUTE(SUBSTITUTE(IFERROR(VLOOKUP($A93,単組回答!$E:$H,4,FALSE),""),"あり","○"),"なし","×")</f>
        <v/>
      </c>
      <c r="BC93" s="83" t="s">
        <v>24</v>
      </c>
      <c r="BD93" s="313" t="str">
        <f>SUBSTITUTE(SUBSTITUTE(IFERROR(VLOOKUP($A93,単組回答!$E:$R,14,FALSE),""),"① 行った","○"),"② 行っていない","×")</f>
        <v/>
      </c>
      <c r="BE93" s="83" t="s">
        <v>24</v>
      </c>
      <c r="BF93" s="316" t="str">
        <f>SUBSTITUTE(SUBSTITUTE(IFERROR(VLOOKUP($A93,単組回答!$E:$T,16,FALSE),""),"① 行った","○"),"② 行っていない","×")</f>
        <v/>
      </c>
    </row>
    <row r="94" spans="1:58" ht="28.5" customHeight="1">
      <c r="A94" s="20">
        <v>1107</v>
      </c>
      <c r="B94" s="65" t="s">
        <v>804</v>
      </c>
      <c r="C94" s="45" t="s">
        <v>22</v>
      </c>
      <c r="D94" s="18" t="s">
        <v>25</v>
      </c>
      <c r="E94" s="18">
        <v>1</v>
      </c>
      <c r="F94" s="45" t="s">
        <v>22</v>
      </c>
      <c r="G94" s="18" t="s">
        <v>22</v>
      </c>
      <c r="H94" s="45" t="s">
        <v>22</v>
      </c>
      <c r="I94" s="18" t="s">
        <v>22</v>
      </c>
      <c r="J94" s="18"/>
      <c r="K94" s="18"/>
      <c r="L94" s="18"/>
      <c r="M94" s="18"/>
      <c r="N94" s="18" t="s">
        <v>24</v>
      </c>
      <c r="O94" s="18" t="s">
        <v>24</v>
      </c>
      <c r="P94" s="18"/>
      <c r="Q94" s="18" t="s">
        <v>22</v>
      </c>
      <c r="R94" s="18"/>
      <c r="S94" s="18" t="s">
        <v>22</v>
      </c>
      <c r="T94" s="18"/>
      <c r="U94" s="18"/>
      <c r="V94" s="18"/>
      <c r="W94" s="18"/>
      <c r="X94" s="18"/>
      <c r="Y94" s="18" t="s">
        <v>22</v>
      </c>
      <c r="Z94" s="18" t="s">
        <v>25</v>
      </c>
      <c r="AA94" s="48" t="s">
        <v>25</v>
      </c>
      <c r="AB94" s="18" t="s">
        <v>22</v>
      </c>
      <c r="AC94" s="18" t="s">
        <v>22</v>
      </c>
      <c r="AD94" s="18" t="s">
        <v>22</v>
      </c>
      <c r="AE94" s="19" t="s">
        <v>22</v>
      </c>
      <c r="AF94" s="49"/>
      <c r="AG94" s="19" t="s">
        <v>26</v>
      </c>
      <c r="AH94" s="19" t="s">
        <v>25</v>
      </c>
      <c r="AI94" s="19" t="s">
        <v>26</v>
      </c>
      <c r="AJ94" s="75"/>
      <c r="AK94" s="102" t="s">
        <v>25</v>
      </c>
      <c r="AL94" s="83" t="s">
        <v>25</v>
      </c>
      <c r="AM94" s="83" t="s">
        <v>25</v>
      </c>
      <c r="AN94" s="83" t="s">
        <v>22</v>
      </c>
      <c r="AO94" s="83" t="s">
        <v>25</v>
      </c>
      <c r="AP94" s="83" t="s">
        <v>22</v>
      </c>
      <c r="AQ94" s="83">
        <v>0</v>
      </c>
      <c r="AR94" s="83"/>
      <c r="AS94" s="83" t="s">
        <v>25</v>
      </c>
      <c r="AT94" s="83"/>
      <c r="AU94" s="103" t="s">
        <v>25</v>
      </c>
      <c r="AV94" s="314" t="str">
        <f>SUBSTITUTE(SUBSTITUTE(IFERROR(VLOOKUP($A94,単組回答!$E:$F,2,FALSE),""),"あり","○"),"なし","×")</f>
        <v/>
      </c>
      <c r="AW94" s="317" t="str">
        <f>SUBSTITUTE(SUBSTITUTE(IFERROR(VLOOKUP($A94,単組回答!$E:$G,3,FALSE),""),"あり","○"),"なし","×")</f>
        <v/>
      </c>
      <c r="AX94" s="313" t="str">
        <f>SUBSTITUTE(SUBSTITUTE(SUBSTITUTE(SUBSTITUTE(SUBSTITUTE(SUBSTITUTE(IFERROR(VLOOKUP($A94,単組回答!$E:$I,5,FALSE),""),"①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4" s="313" t="str">
        <f>SUBSTITUTE(SUBSTITUTE(SUBSTITUTE(SUBSTITUTE(SUBSTITUTE(SUBSTITUTE(SUBSTITUTE(IFERROR(VLOOKUP($A94,単組回答!$E:$L,8,FALSE),""),"①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4" s="313" t="str">
        <f>SUBSTITUTE(SUBSTITUTE(SUBSTITUTE(SUBSTITUTE(SUBSTITUTE(SUBSTITUTE(IFERROR(VLOOKUP($A94,単組回答!$E:$J,6,FALSE),""),"①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4" s="313" t="str">
        <f>SUBSTITUTE(SUBSTITUTE(SUBSTITUTE(SUBSTITUTE(SUBSTITUTE(SUBSTITUTE(SUBSTITUTE(IFERROR(VLOOKUP($A94,単組回答!$E:$P,12,FALSE),""),"①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4" s="313" t="str">
        <f>SUBSTITUTE(SUBSTITUTE(IFERROR(VLOOKUP($A94,単組回答!$E:$H,4,FALSE),""),"あり","○"),"なし","×")</f>
        <v/>
      </c>
      <c r="BC94" s="83" t="s">
        <v>24</v>
      </c>
      <c r="BD94" s="313" t="str">
        <f>SUBSTITUTE(SUBSTITUTE(IFERROR(VLOOKUP($A94,単組回答!$E:$R,14,FALSE),""),"① 行った","○"),"② 行っていない","×")</f>
        <v/>
      </c>
      <c r="BE94" s="83" t="s">
        <v>24</v>
      </c>
      <c r="BF94" s="316" t="str">
        <f>SUBSTITUTE(SUBSTITUTE(IFERROR(VLOOKUP($A94,単組回答!$E:$T,16,FALSE),""),"① 行った","○"),"② 行っていない","×")</f>
        <v/>
      </c>
    </row>
    <row r="95" spans="1:58" ht="28.5" customHeight="1">
      <c r="A95" s="20">
        <v>1109</v>
      </c>
      <c r="B95" s="65" t="s">
        <v>805</v>
      </c>
      <c r="C95" s="18" t="s">
        <v>25</v>
      </c>
      <c r="D95" s="18" t="s">
        <v>25</v>
      </c>
      <c r="E95" s="18"/>
      <c r="F95" s="18"/>
      <c r="G95" s="18"/>
      <c r="H95" s="18"/>
      <c r="I95" s="18"/>
      <c r="J95" s="18"/>
      <c r="K95" s="18"/>
      <c r="L95" s="18"/>
      <c r="M95" s="18"/>
      <c r="N95" s="18" t="s">
        <v>24</v>
      </c>
      <c r="O95" s="18" t="s">
        <v>24</v>
      </c>
      <c r="P95" s="18"/>
      <c r="Q95" s="18"/>
      <c r="R95" s="18"/>
      <c r="S95" s="18"/>
      <c r="T95" s="18"/>
      <c r="U95" s="18"/>
      <c r="V95" s="18"/>
      <c r="W95" s="18"/>
      <c r="X95" s="18"/>
      <c r="Y95" s="18" t="s">
        <v>25</v>
      </c>
      <c r="Z95" s="18" t="s">
        <v>25</v>
      </c>
      <c r="AA95" s="48" t="s">
        <v>25</v>
      </c>
      <c r="AB95" s="18" t="s">
        <v>26</v>
      </c>
      <c r="AC95" s="18" t="s">
        <v>25</v>
      </c>
      <c r="AD95" s="18" t="s">
        <v>26</v>
      </c>
      <c r="AE95" s="19" t="s">
        <v>25</v>
      </c>
      <c r="AF95" s="49"/>
      <c r="AG95" s="19" t="s">
        <v>26</v>
      </c>
      <c r="AH95" s="19" t="s">
        <v>22</v>
      </c>
      <c r="AI95" s="19" t="s">
        <v>26</v>
      </c>
      <c r="AJ95" s="75"/>
      <c r="AK95" s="102" t="s">
        <v>26</v>
      </c>
      <c r="AL95" s="83" t="s">
        <v>26</v>
      </c>
      <c r="AM95" s="83" t="s">
        <v>26</v>
      </c>
      <c r="AN95" s="83" t="s">
        <v>26</v>
      </c>
      <c r="AO95" s="83" t="s">
        <v>26</v>
      </c>
      <c r="AP95" s="83" t="s">
        <v>26</v>
      </c>
      <c r="AQ95" s="83" t="s">
        <v>26</v>
      </c>
      <c r="AR95" s="83"/>
      <c r="AS95" s="83" t="s">
        <v>26</v>
      </c>
      <c r="AT95" s="83"/>
      <c r="AU95" s="103" t="s">
        <v>26</v>
      </c>
      <c r="AV95" s="314" t="str">
        <f>SUBSTITUTE(SUBSTITUTE(IFERROR(VLOOKUP($A95,単組回答!$E:$F,2,FALSE),""),"あり","○"),"なし","×")</f>
        <v/>
      </c>
      <c r="AW95" s="317" t="str">
        <f>SUBSTITUTE(SUBSTITUTE(IFERROR(VLOOKUP($A95,単組回答!$E:$G,3,FALSE),""),"あり","○"),"なし","×")</f>
        <v/>
      </c>
      <c r="AX95" s="313" t="str">
        <f>SUBSTITUTE(SUBSTITUTE(SUBSTITUTE(SUBSTITUTE(SUBSTITUTE(SUBSTITUTE(IFERROR(VLOOKUP($A95,単組回答!$E:$I,5,FALSE),""),"①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5" s="313" t="str">
        <f>SUBSTITUTE(SUBSTITUTE(SUBSTITUTE(SUBSTITUTE(SUBSTITUTE(SUBSTITUTE(SUBSTITUTE(IFERROR(VLOOKUP($A95,単組回答!$E:$L,8,FALSE),""),"①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5" s="313" t="str">
        <f>SUBSTITUTE(SUBSTITUTE(SUBSTITUTE(SUBSTITUTE(SUBSTITUTE(SUBSTITUTE(IFERROR(VLOOKUP($A95,単組回答!$E:$J,6,FALSE),""),"①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5" s="313" t="str">
        <f>SUBSTITUTE(SUBSTITUTE(SUBSTITUTE(SUBSTITUTE(SUBSTITUTE(SUBSTITUTE(SUBSTITUTE(IFERROR(VLOOKUP($A95,単組回答!$E:$P,12,FALSE),""),"①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5" s="313" t="str">
        <f>SUBSTITUTE(SUBSTITUTE(IFERROR(VLOOKUP($A95,単組回答!$E:$H,4,FALSE),""),"あり","○"),"なし","×")</f>
        <v/>
      </c>
      <c r="BC95" s="83" t="s">
        <v>24</v>
      </c>
      <c r="BD95" s="313" t="str">
        <f>SUBSTITUTE(SUBSTITUTE(IFERROR(VLOOKUP($A95,単組回答!$E:$R,14,FALSE),""),"① 行った","○"),"② 行っていない","×")</f>
        <v/>
      </c>
      <c r="BE95" s="83" t="s">
        <v>24</v>
      </c>
      <c r="BF95" s="316" t="str">
        <f>SUBSTITUTE(SUBSTITUTE(IFERROR(VLOOKUP($A95,単組回答!$E:$T,16,FALSE),""),"① 行った","○"),"② 行っていない","×")</f>
        <v/>
      </c>
    </row>
    <row r="96" spans="1:58" ht="28.5" customHeight="1">
      <c r="A96" s="20">
        <v>1110</v>
      </c>
      <c r="B96" s="65" t="s">
        <v>806</v>
      </c>
      <c r="C96" s="18" t="s">
        <v>25</v>
      </c>
      <c r="D96" s="18" t="s">
        <v>25</v>
      </c>
      <c r="E96" s="18"/>
      <c r="F96" s="18"/>
      <c r="G96" s="18" t="s">
        <v>23</v>
      </c>
      <c r="H96" s="18"/>
      <c r="I96" s="18"/>
      <c r="J96" s="18"/>
      <c r="K96" s="18"/>
      <c r="L96" s="18"/>
      <c r="M96" s="18"/>
      <c r="N96" s="18" t="s">
        <v>24</v>
      </c>
      <c r="O96" s="18" t="s">
        <v>24</v>
      </c>
      <c r="P96" s="18"/>
      <c r="Q96" s="18" t="s">
        <v>22</v>
      </c>
      <c r="R96" s="18"/>
      <c r="S96" s="18" t="s">
        <v>22</v>
      </c>
      <c r="T96" s="18"/>
      <c r="U96" s="18"/>
      <c r="V96" s="18"/>
      <c r="W96" s="18"/>
      <c r="X96" s="18"/>
      <c r="Y96" s="18" t="s">
        <v>25</v>
      </c>
      <c r="Z96" s="18" t="s">
        <v>25</v>
      </c>
      <c r="AA96" s="48" t="s">
        <v>25</v>
      </c>
      <c r="AB96" s="18" t="s">
        <v>22</v>
      </c>
      <c r="AC96" s="18" t="s">
        <v>22</v>
      </c>
      <c r="AD96" s="18" t="s">
        <v>26</v>
      </c>
      <c r="AE96" s="19" t="s">
        <v>25</v>
      </c>
      <c r="AF96" s="49"/>
      <c r="AG96" s="19" t="s">
        <v>26</v>
      </c>
      <c r="AH96" s="19" t="s">
        <v>25</v>
      </c>
      <c r="AI96" s="19" t="s">
        <v>26</v>
      </c>
      <c r="AJ96" s="75"/>
      <c r="AK96" s="102" t="s">
        <v>25</v>
      </c>
      <c r="AL96" s="83" t="s">
        <v>25</v>
      </c>
      <c r="AM96" s="83" t="s">
        <v>25</v>
      </c>
      <c r="AN96" s="83" t="s">
        <v>25</v>
      </c>
      <c r="AO96" s="83" t="s">
        <v>25</v>
      </c>
      <c r="AP96" s="83" t="s">
        <v>25</v>
      </c>
      <c r="AQ96" s="83">
        <v>0</v>
      </c>
      <c r="AR96" s="83"/>
      <c r="AS96" s="83" t="s">
        <v>25</v>
      </c>
      <c r="AT96" s="83"/>
      <c r="AU96" s="103" t="s">
        <v>25</v>
      </c>
      <c r="AV96" s="314" t="str">
        <f>SUBSTITUTE(SUBSTITUTE(IFERROR(VLOOKUP($A96,単組回答!$E:$F,2,FALSE),""),"あり","○"),"なし","×")</f>
        <v/>
      </c>
      <c r="AW96" s="317" t="str">
        <f>SUBSTITUTE(SUBSTITUTE(IFERROR(VLOOKUP($A96,単組回答!$E:$G,3,FALSE),""),"あり","○"),"なし","×")</f>
        <v/>
      </c>
      <c r="AX96" s="313" t="str">
        <f>SUBSTITUTE(SUBSTITUTE(SUBSTITUTE(SUBSTITUTE(SUBSTITUTE(SUBSTITUTE(IFERROR(VLOOKUP($A96,単組回答!$E:$I,5,FALSE),""),"①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6" s="313" t="str">
        <f>SUBSTITUTE(SUBSTITUTE(SUBSTITUTE(SUBSTITUTE(SUBSTITUTE(SUBSTITUTE(SUBSTITUTE(IFERROR(VLOOKUP($A96,単組回答!$E:$L,8,FALSE),""),"①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6" s="313" t="str">
        <f>SUBSTITUTE(SUBSTITUTE(SUBSTITUTE(SUBSTITUTE(SUBSTITUTE(SUBSTITUTE(IFERROR(VLOOKUP($A96,単組回答!$E:$J,6,FALSE),""),"①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6" s="313" t="str">
        <f>SUBSTITUTE(SUBSTITUTE(SUBSTITUTE(SUBSTITUTE(SUBSTITUTE(SUBSTITUTE(SUBSTITUTE(IFERROR(VLOOKUP($A96,単組回答!$E:$P,12,FALSE),""),"①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6" s="313" t="str">
        <f>SUBSTITUTE(SUBSTITUTE(IFERROR(VLOOKUP($A96,単組回答!$E:$H,4,FALSE),""),"あり","○"),"なし","×")</f>
        <v/>
      </c>
      <c r="BC96" s="83" t="s">
        <v>24</v>
      </c>
      <c r="BD96" s="313" t="str">
        <f>SUBSTITUTE(SUBSTITUTE(IFERROR(VLOOKUP($A96,単組回答!$E:$R,14,FALSE),""),"① 行った","○"),"② 行っていない","×")</f>
        <v/>
      </c>
      <c r="BE96" s="83" t="s">
        <v>24</v>
      </c>
      <c r="BF96" s="316" t="str">
        <f>SUBSTITUTE(SUBSTITUTE(IFERROR(VLOOKUP($A96,単組回答!$E:$T,16,FALSE),""),"① 行った","○"),"② 行っていない","×")</f>
        <v/>
      </c>
    </row>
    <row r="97" spans="1:58" ht="28.5" customHeight="1">
      <c r="A97" s="20">
        <v>1113</v>
      </c>
      <c r="B97" s="65" t="s">
        <v>807</v>
      </c>
      <c r="C97" s="18" t="s">
        <v>25</v>
      </c>
      <c r="D97" s="18" t="s">
        <v>25</v>
      </c>
      <c r="E97" s="18"/>
      <c r="F97" s="18" t="s">
        <v>22</v>
      </c>
      <c r="G97" s="18" t="s">
        <v>22</v>
      </c>
      <c r="H97" s="18" t="s">
        <v>22</v>
      </c>
      <c r="I97" s="18" t="s">
        <v>22</v>
      </c>
      <c r="J97" s="18" t="s">
        <v>22</v>
      </c>
      <c r="K97" s="18"/>
      <c r="L97" s="18"/>
      <c r="M97" s="18"/>
      <c r="N97" s="18" t="s">
        <v>24</v>
      </c>
      <c r="O97" s="18" t="s">
        <v>24</v>
      </c>
      <c r="P97" s="18"/>
      <c r="Q97" s="18"/>
      <c r="R97" s="18"/>
      <c r="S97" s="18"/>
      <c r="T97" s="18"/>
      <c r="U97" s="18"/>
      <c r="V97" s="18"/>
      <c r="W97" s="18"/>
      <c r="X97" s="18"/>
      <c r="Y97" s="18" t="s">
        <v>25</v>
      </c>
      <c r="Z97" s="18" t="s">
        <v>25</v>
      </c>
      <c r="AA97" s="48" t="s">
        <v>25</v>
      </c>
      <c r="AB97" s="18" t="s">
        <v>22</v>
      </c>
      <c r="AC97" s="18" t="s">
        <v>22</v>
      </c>
      <c r="AD97" s="18" t="s">
        <v>22</v>
      </c>
      <c r="AE97" s="19" t="s">
        <v>25</v>
      </c>
      <c r="AF97" s="49"/>
      <c r="AG97" s="19" t="s">
        <v>26</v>
      </c>
      <c r="AH97" s="19" t="s">
        <v>25</v>
      </c>
      <c r="AI97" s="19" t="s">
        <v>26</v>
      </c>
      <c r="AJ97" s="75"/>
      <c r="AK97" s="102" t="s">
        <v>26</v>
      </c>
      <c r="AL97" s="83" t="s">
        <v>26</v>
      </c>
      <c r="AM97" s="83" t="s">
        <v>26</v>
      </c>
      <c r="AN97" s="83" t="s">
        <v>26</v>
      </c>
      <c r="AO97" s="83" t="s">
        <v>26</v>
      </c>
      <c r="AP97" s="83" t="s">
        <v>26</v>
      </c>
      <c r="AQ97" s="83" t="s">
        <v>26</v>
      </c>
      <c r="AR97" s="83"/>
      <c r="AS97" s="83" t="s">
        <v>26</v>
      </c>
      <c r="AT97" s="83"/>
      <c r="AU97" s="103" t="s">
        <v>26</v>
      </c>
      <c r="AV97" s="314" t="str">
        <f>SUBSTITUTE(SUBSTITUTE(IFERROR(VLOOKUP($A97,単組回答!$E:$F,2,FALSE),""),"あり","○"),"なし","×")</f>
        <v/>
      </c>
      <c r="AW97" s="317" t="str">
        <f>SUBSTITUTE(SUBSTITUTE(IFERROR(VLOOKUP($A97,単組回答!$E:$G,3,FALSE),""),"あり","○"),"なし","×")</f>
        <v/>
      </c>
      <c r="AX97" s="313" t="str">
        <f>SUBSTITUTE(SUBSTITUTE(SUBSTITUTE(SUBSTITUTE(SUBSTITUTE(SUBSTITUTE(IFERROR(VLOOKUP($A97,単組回答!$E:$I,5,FALSE),""),"①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7" s="313" t="str">
        <f>SUBSTITUTE(SUBSTITUTE(SUBSTITUTE(SUBSTITUTE(SUBSTITUTE(SUBSTITUTE(SUBSTITUTE(IFERROR(VLOOKUP($A97,単組回答!$E:$L,8,FALSE),""),"①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7" s="313" t="str">
        <f>SUBSTITUTE(SUBSTITUTE(SUBSTITUTE(SUBSTITUTE(SUBSTITUTE(SUBSTITUTE(IFERROR(VLOOKUP($A97,単組回答!$E:$J,6,FALSE),""),"①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7" s="313" t="str">
        <f>SUBSTITUTE(SUBSTITUTE(SUBSTITUTE(SUBSTITUTE(SUBSTITUTE(SUBSTITUTE(SUBSTITUTE(IFERROR(VLOOKUP($A97,単組回答!$E:$P,12,FALSE),""),"①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7" s="313" t="str">
        <f>SUBSTITUTE(SUBSTITUTE(IFERROR(VLOOKUP($A97,単組回答!$E:$H,4,FALSE),""),"あり","○"),"なし","×")</f>
        <v/>
      </c>
      <c r="BC97" s="83" t="s">
        <v>24</v>
      </c>
      <c r="BD97" s="313" t="str">
        <f>SUBSTITUTE(SUBSTITUTE(IFERROR(VLOOKUP($A97,単組回答!$E:$R,14,FALSE),""),"① 行った","○"),"② 行っていない","×")</f>
        <v/>
      </c>
      <c r="BE97" s="83" t="s">
        <v>24</v>
      </c>
      <c r="BF97" s="316" t="str">
        <f>SUBSTITUTE(SUBSTITUTE(IFERROR(VLOOKUP($A97,単組回答!$E:$T,16,FALSE),""),"① 行った","○"),"② 行っていない","×")</f>
        <v/>
      </c>
    </row>
    <row r="98" spans="1:58" ht="28.5" customHeight="1">
      <c r="A98" s="20">
        <v>1115</v>
      </c>
      <c r="B98" s="65" t="s">
        <v>808</v>
      </c>
      <c r="C98" s="18" t="s">
        <v>25</v>
      </c>
      <c r="D98" s="18" t="s">
        <v>25</v>
      </c>
      <c r="E98" s="18"/>
      <c r="F98" s="18" t="s">
        <v>22</v>
      </c>
      <c r="G98" s="18" t="s">
        <v>22</v>
      </c>
      <c r="H98" s="18" t="s">
        <v>22</v>
      </c>
      <c r="I98" s="18" t="s">
        <v>22</v>
      </c>
      <c r="J98" s="18"/>
      <c r="K98" s="18"/>
      <c r="L98" s="18"/>
      <c r="M98" s="18"/>
      <c r="N98" s="18" t="s">
        <v>24</v>
      </c>
      <c r="O98" s="18" t="s">
        <v>24</v>
      </c>
      <c r="P98" s="18"/>
      <c r="Q98" s="18" t="s">
        <v>22</v>
      </c>
      <c r="R98" s="18" t="s">
        <v>22</v>
      </c>
      <c r="S98" s="18" t="s">
        <v>22</v>
      </c>
      <c r="T98" s="18" t="s">
        <v>22</v>
      </c>
      <c r="U98" s="18"/>
      <c r="V98" s="18"/>
      <c r="W98" s="18"/>
      <c r="X98" s="18"/>
      <c r="Y98" s="18" t="s">
        <v>25</v>
      </c>
      <c r="Z98" s="18" t="s">
        <v>25</v>
      </c>
      <c r="AA98" s="48" t="s">
        <v>25</v>
      </c>
      <c r="AB98" s="18" t="s">
        <v>22</v>
      </c>
      <c r="AC98" s="18" t="s">
        <v>22</v>
      </c>
      <c r="AD98" s="18" t="s">
        <v>26</v>
      </c>
      <c r="AE98" s="19" t="s">
        <v>25</v>
      </c>
      <c r="AF98" s="49"/>
      <c r="AG98" s="19" t="s">
        <v>26</v>
      </c>
      <c r="AH98" s="19" t="s">
        <v>25</v>
      </c>
      <c r="AI98" s="19" t="s">
        <v>26</v>
      </c>
      <c r="AJ98" s="75"/>
      <c r="AK98" s="102" t="s">
        <v>26</v>
      </c>
      <c r="AL98" s="83" t="s">
        <v>26</v>
      </c>
      <c r="AM98" s="83" t="s">
        <v>26</v>
      </c>
      <c r="AN98" s="83" t="s">
        <v>26</v>
      </c>
      <c r="AO98" s="83" t="s">
        <v>26</v>
      </c>
      <c r="AP98" s="83" t="s">
        <v>26</v>
      </c>
      <c r="AQ98" s="83" t="s">
        <v>26</v>
      </c>
      <c r="AR98" s="83"/>
      <c r="AS98" s="83" t="s">
        <v>26</v>
      </c>
      <c r="AT98" s="83"/>
      <c r="AU98" s="103" t="s">
        <v>26</v>
      </c>
      <c r="AV98" s="314" t="str">
        <f>SUBSTITUTE(SUBSTITUTE(IFERROR(VLOOKUP($A98,単組回答!$E:$F,2,FALSE),""),"あり","○"),"なし","×")</f>
        <v/>
      </c>
      <c r="AW98" s="317" t="str">
        <f>SUBSTITUTE(SUBSTITUTE(IFERROR(VLOOKUP($A98,単組回答!$E:$G,3,FALSE),""),"あり","○"),"なし","×")</f>
        <v/>
      </c>
      <c r="AX98" s="313" t="str">
        <f>SUBSTITUTE(SUBSTITUTE(SUBSTITUTE(SUBSTITUTE(SUBSTITUTE(SUBSTITUTE(IFERROR(VLOOKUP($A98,単組回答!$E:$I,5,FALSE),""),"①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8" s="313" t="str">
        <f>SUBSTITUTE(SUBSTITUTE(SUBSTITUTE(SUBSTITUTE(SUBSTITUTE(SUBSTITUTE(SUBSTITUTE(IFERROR(VLOOKUP($A98,単組回答!$E:$L,8,FALSE),""),"①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8" s="313" t="str">
        <f>SUBSTITUTE(SUBSTITUTE(SUBSTITUTE(SUBSTITUTE(SUBSTITUTE(SUBSTITUTE(IFERROR(VLOOKUP($A98,単組回答!$E:$J,6,FALSE),""),"①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8" s="313" t="str">
        <f>SUBSTITUTE(SUBSTITUTE(SUBSTITUTE(SUBSTITUTE(SUBSTITUTE(SUBSTITUTE(SUBSTITUTE(IFERROR(VLOOKUP($A98,単組回答!$E:$P,12,FALSE),""),"①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8" s="313" t="str">
        <f>SUBSTITUTE(SUBSTITUTE(IFERROR(VLOOKUP($A98,単組回答!$E:$H,4,FALSE),""),"あり","○"),"なし","×")</f>
        <v/>
      </c>
      <c r="BC98" s="83" t="s">
        <v>24</v>
      </c>
      <c r="BD98" s="313" t="str">
        <f>SUBSTITUTE(SUBSTITUTE(IFERROR(VLOOKUP($A98,単組回答!$E:$R,14,FALSE),""),"① 行った","○"),"② 行っていない","×")</f>
        <v/>
      </c>
      <c r="BE98" s="83" t="s">
        <v>24</v>
      </c>
      <c r="BF98" s="316" t="str">
        <f>SUBSTITUTE(SUBSTITUTE(IFERROR(VLOOKUP($A98,単組回答!$E:$T,16,FALSE),""),"① 行った","○"),"② 行っていない","×")</f>
        <v/>
      </c>
    </row>
    <row r="99" spans="1:58" ht="28.5" customHeight="1">
      <c r="A99" s="23">
        <v>1116</v>
      </c>
      <c r="B99" s="191" t="s">
        <v>809</v>
      </c>
      <c r="C99" s="18" t="s">
        <v>25</v>
      </c>
      <c r="D99" s="18" t="s">
        <v>25</v>
      </c>
      <c r="E99" s="18"/>
      <c r="F99" s="18"/>
      <c r="G99" s="18" t="s">
        <v>22</v>
      </c>
      <c r="H99" s="18"/>
      <c r="I99" s="18"/>
      <c r="J99" s="18"/>
      <c r="K99" s="18"/>
      <c r="L99" s="18"/>
      <c r="M99" s="18"/>
      <c r="N99" s="18" t="s">
        <v>24</v>
      </c>
      <c r="O99" s="18" t="s">
        <v>24</v>
      </c>
      <c r="P99" s="18"/>
      <c r="Q99" s="18"/>
      <c r="R99" s="18"/>
      <c r="S99" s="18"/>
      <c r="T99" s="18"/>
      <c r="U99" s="18"/>
      <c r="V99" s="18"/>
      <c r="W99" s="18"/>
      <c r="X99" s="18"/>
      <c r="Y99" s="18" t="s">
        <v>25</v>
      </c>
      <c r="Z99" s="18" t="s">
        <v>25</v>
      </c>
      <c r="AA99" s="48" t="s">
        <v>25</v>
      </c>
      <c r="AB99" s="18" t="s">
        <v>22</v>
      </c>
      <c r="AC99" s="18" t="s">
        <v>22</v>
      </c>
      <c r="AD99" s="18" t="s">
        <v>26</v>
      </c>
      <c r="AE99" s="19" t="s">
        <v>22</v>
      </c>
      <c r="AF99" s="49"/>
      <c r="AG99" s="19" t="s">
        <v>26</v>
      </c>
      <c r="AH99" s="19"/>
      <c r="AI99" s="19" t="s">
        <v>26</v>
      </c>
      <c r="AJ99" s="75"/>
      <c r="AK99" s="102" t="s">
        <v>25</v>
      </c>
      <c r="AL99" s="83" t="s">
        <v>25</v>
      </c>
      <c r="AM99" s="83" t="s">
        <v>25</v>
      </c>
      <c r="AN99" s="83" t="s">
        <v>25</v>
      </c>
      <c r="AO99" s="83" t="s">
        <v>25</v>
      </c>
      <c r="AP99" s="83" t="s">
        <v>25</v>
      </c>
      <c r="AQ99" s="83">
        <v>0</v>
      </c>
      <c r="AR99" s="83"/>
      <c r="AS99" s="83" t="s">
        <v>25</v>
      </c>
      <c r="AT99" s="83"/>
      <c r="AU99" s="103" t="s">
        <v>25</v>
      </c>
      <c r="AV99" s="314" t="str">
        <f>SUBSTITUTE(SUBSTITUTE(IFERROR(VLOOKUP($A99,単組回答!$E:$F,2,FALSE),""),"あり","○"),"なし","×")</f>
        <v/>
      </c>
      <c r="AW99" s="317" t="str">
        <f>SUBSTITUTE(SUBSTITUTE(IFERROR(VLOOKUP($A99,単組回答!$E:$G,3,FALSE),""),"あり","○"),"なし","×")</f>
        <v/>
      </c>
      <c r="AX99" s="313" t="str">
        <f>SUBSTITUTE(SUBSTITUTE(SUBSTITUTE(SUBSTITUTE(SUBSTITUTE(SUBSTITUTE(IFERROR(VLOOKUP($A99,単組回答!$E:$I,5,FALSE),""),"①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9" s="313" t="str">
        <f>SUBSTITUTE(SUBSTITUTE(SUBSTITUTE(SUBSTITUTE(SUBSTITUTE(SUBSTITUTE(SUBSTITUTE(IFERROR(VLOOKUP($A99,単組回答!$E:$L,8,FALSE),""),"①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9" s="313" t="str">
        <f>SUBSTITUTE(SUBSTITUTE(SUBSTITUTE(SUBSTITUTE(SUBSTITUTE(SUBSTITUTE(IFERROR(VLOOKUP($A99,単組回答!$E:$J,6,FALSE),""),"①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9" s="313" t="str">
        <f>SUBSTITUTE(SUBSTITUTE(SUBSTITUTE(SUBSTITUTE(SUBSTITUTE(SUBSTITUTE(SUBSTITUTE(IFERROR(VLOOKUP($A99,単組回答!$E:$P,12,FALSE),""),"①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9" s="313" t="str">
        <f>SUBSTITUTE(SUBSTITUTE(IFERROR(VLOOKUP($A99,単組回答!$E:$H,4,FALSE),""),"あり","○"),"なし","×")</f>
        <v/>
      </c>
      <c r="BC99" s="83" t="s">
        <v>24</v>
      </c>
      <c r="BD99" s="313" t="str">
        <f>SUBSTITUTE(SUBSTITUTE(IFERROR(VLOOKUP($A99,単組回答!$E:$R,14,FALSE),""),"① 行った","○"),"② 行っていない","×")</f>
        <v/>
      </c>
      <c r="BE99" s="83" t="s">
        <v>24</v>
      </c>
      <c r="BF99" s="316" t="str">
        <f>SUBSTITUTE(SUBSTITUTE(IFERROR(VLOOKUP($A99,単組回答!$E:$T,16,FALSE),""),"① 行った","○"),"② 行っていない","×")</f>
        <v/>
      </c>
    </row>
    <row r="100" spans="1:58" ht="28.5" customHeight="1">
      <c r="A100" s="23">
        <v>1117</v>
      </c>
      <c r="B100" s="191" t="s">
        <v>810</v>
      </c>
      <c r="C100" s="18" t="s">
        <v>25</v>
      </c>
      <c r="D100" s="18" t="s">
        <v>25</v>
      </c>
      <c r="E100" s="18"/>
      <c r="F100" s="18"/>
      <c r="G100" s="18"/>
      <c r="H100" s="18"/>
      <c r="I100" s="18"/>
      <c r="J100" s="18"/>
      <c r="K100" s="18"/>
      <c r="L100" s="18"/>
      <c r="M100" s="18"/>
      <c r="N100" s="18" t="s">
        <v>24</v>
      </c>
      <c r="O100" s="18" t="s">
        <v>24</v>
      </c>
      <c r="P100" s="18"/>
      <c r="Q100" s="18"/>
      <c r="R100" s="18"/>
      <c r="S100" s="18"/>
      <c r="T100" s="18"/>
      <c r="U100" s="18"/>
      <c r="V100" s="18"/>
      <c r="W100" s="18"/>
      <c r="X100" s="18"/>
      <c r="Y100" s="18" t="s">
        <v>25</v>
      </c>
      <c r="Z100" s="18" t="s">
        <v>25</v>
      </c>
      <c r="AA100" s="48" t="s">
        <v>25</v>
      </c>
      <c r="AB100" s="18" t="s">
        <v>26</v>
      </c>
      <c r="AC100" s="18" t="s">
        <v>25</v>
      </c>
      <c r="AD100" s="18" t="s">
        <v>26</v>
      </c>
      <c r="AE100" s="19" t="s">
        <v>25</v>
      </c>
      <c r="AF100" s="49"/>
      <c r="AG100" s="19" t="s">
        <v>26</v>
      </c>
      <c r="AH100" s="19" t="s">
        <v>25</v>
      </c>
      <c r="AI100" s="19" t="s">
        <v>26</v>
      </c>
      <c r="AJ100" s="75"/>
      <c r="AK100" s="102" t="s">
        <v>26</v>
      </c>
      <c r="AL100" s="83" t="s">
        <v>26</v>
      </c>
      <c r="AM100" s="83" t="s">
        <v>26</v>
      </c>
      <c r="AN100" s="83" t="s">
        <v>26</v>
      </c>
      <c r="AO100" s="83" t="s">
        <v>26</v>
      </c>
      <c r="AP100" s="83" t="s">
        <v>26</v>
      </c>
      <c r="AQ100" s="83" t="s">
        <v>26</v>
      </c>
      <c r="AR100" s="83"/>
      <c r="AS100" s="83" t="s">
        <v>26</v>
      </c>
      <c r="AT100" s="83"/>
      <c r="AU100" s="103" t="s">
        <v>26</v>
      </c>
      <c r="AV100" s="314" t="str">
        <f>SUBSTITUTE(SUBSTITUTE(IFERROR(VLOOKUP($A100,単組回答!$E:$F,2,FALSE),""),"あり","○"),"なし","×")</f>
        <v/>
      </c>
      <c r="AW100" s="317" t="str">
        <f>SUBSTITUTE(SUBSTITUTE(IFERROR(VLOOKUP($A100,単組回答!$E:$G,3,FALSE),""),"あり","○"),"なし","×")</f>
        <v/>
      </c>
      <c r="AX100" s="313" t="str">
        <f>SUBSTITUTE(SUBSTITUTE(SUBSTITUTE(SUBSTITUTE(SUBSTITUTE(SUBSTITUTE(IFERROR(VLOOKUP($A100,単組回答!$E:$I,5,FALSE),""),"①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0" s="313" t="str">
        <f>SUBSTITUTE(SUBSTITUTE(SUBSTITUTE(SUBSTITUTE(SUBSTITUTE(SUBSTITUTE(SUBSTITUTE(IFERROR(VLOOKUP($A100,単組回答!$E:$L,8,FALSE),""),"①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0" s="313" t="str">
        <f>SUBSTITUTE(SUBSTITUTE(SUBSTITUTE(SUBSTITUTE(SUBSTITUTE(SUBSTITUTE(IFERROR(VLOOKUP($A100,単組回答!$E:$J,6,FALSE),""),"①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0" s="313" t="str">
        <f>SUBSTITUTE(SUBSTITUTE(SUBSTITUTE(SUBSTITUTE(SUBSTITUTE(SUBSTITUTE(SUBSTITUTE(IFERROR(VLOOKUP($A100,単組回答!$E:$P,12,FALSE),""),"①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0" s="313" t="str">
        <f>SUBSTITUTE(SUBSTITUTE(IFERROR(VLOOKUP($A100,単組回答!$E:$H,4,FALSE),""),"あり","○"),"なし","×")</f>
        <v/>
      </c>
      <c r="BC100" s="83" t="s">
        <v>24</v>
      </c>
      <c r="BD100" s="313" t="str">
        <f>SUBSTITUTE(SUBSTITUTE(IFERROR(VLOOKUP($A100,単組回答!$E:$R,14,FALSE),""),"① 行った","○"),"② 行っていない","×")</f>
        <v/>
      </c>
      <c r="BE100" s="83" t="s">
        <v>24</v>
      </c>
      <c r="BF100" s="316" t="str">
        <f>SUBSTITUTE(SUBSTITUTE(IFERROR(VLOOKUP($A100,単組回答!$E:$T,16,FALSE),""),"① 行った","○"),"② 行っていない","×")</f>
        <v/>
      </c>
    </row>
    <row r="101" spans="1:58" ht="28.5" customHeight="1">
      <c r="A101" s="20">
        <v>1118</v>
      </c>
      <c r="B101" s="65" t="s">
        <v>811</v>
      </c>
      <c r="C101" s="18" t="s">
        <v>25</v>
      </c>
      <c r="D101" s="18" t="s">
        <v>25</v>
      </c>
      <c r="E101" s="18"/>
      <c r="F101" s="45" t="s">
        <v>22</v>
      </c>
      <c r="G101" s="18" t="s">
        <v>22</v>
      </c>
      <c r="H101" s="45" t="s">
        <v>22</v>
      </c>
      <c r="I101" s="18" t="s">
        <v>22</v>
      </c>
      <c r="J101" s="18"/>
      <c r="K101" s="18"/>
      <c r="L101" s="18"/>
      <c r="M101" s="18"/>
      <c r="N101" s="18" t="s">
        <v>24</v>
      </c>
      <c r="O101" s="18" t="s">
        <v>24</v>
      </c>
      <c r="P101" s="18"/>
      <c r="Q101" s="18" t="s">
        <v>22</v>
      </c>
      <c r="R101" s="18"/>
      <c r="S101" s="18" t="s">
        <v>22</v>
      </c>
      <c r="T101" s="18"/>
      <c r="U101" s="18"/>
      <c r="V101" s="18"/>
      <c r="W101" s="18"/>
      <c r="X101" s="18"/>
      <c r="Y101" s="18" t="s">
        <v>25</v>
      </c>
      <c r="Z101" s="18" t="s">
        <v>25</v>
      </c>
      <c r="AA101" s="48" t="s">
        <v>25</v>
      </c>
      <c r="AB101" s="18" t="s">
        <v>22</v>
      </c>
      <c r="AC101" s="18" t="s">
        <v>22</v>
      </c>
      <c r="AD101" s="18" t="s">
        <v>26</v>
      </c>
      <c r="AE101" s="19" t="s">
        <v>25</v>
      </c>
      <c r="AF101" s="49"/>
      <c r="AG101" s="19" t="s">
        <v>26</v>
      </c>
      <c r="AH101" s="19" t="s">
        <v>26</v>
      </c>
      <c r="AI101" s="19" t="s">
        <v>26</v>
      </c>
      <c r="AJ101" s="75"/>
      <c r="AK101" s="102" t="s">
        <v>26</v>
      </c>
      <c r="AL101" s="83" t="s">
        <v>26</v>
      </c>
      <c r="AM101" s="83" t="s">
        <v>26</v>
      </c>
      <c r="AN101" s="83" t="s">
        <v>26</v>
      </c>
      <c r="AO101" s="83" t="s">
        <v>26</v>
      </c>
      <c r="AP101" s="83" t="s">
        <v>26</v>
      </c>
      <c r="AQ101" s="83" t="s">
        <v>26</v>
      </c>
      <c r="AR101" s="83"/>
      <c r="AS101" s="83" t="s">
        <v>26</v>
      </c>
      <c r="AT101" s="83"/>
      <c r="AU101" s="103" t="s">
        <v>26</v>
      </c>
      <c r="AV101" s="314" t="str">
        <f>SUBSTITUTE(SUBSTITUTE(IFERROR(VLOOKUP($A101,単組回答!$E:$F,2,FALSE),""),"あり","○"),"なし","×")</f>
        <v/>
      </c>
      <c r="AW101" s="317" t="str">
        <f>SUBSTITUTE(SUBSTITUTE(IFERROR(VLOOKUP($A101,単組回答!$E:$G,3,FALSE),""),"あり","○"),"なし","×")</f>
        <v/>
      </c>
      <c r="AX101" s="313" t="str">
        <f>SUBSTITUTE(SUBSTITUTE(SUBSTITUTE(SUBSTITUTE(SUBSTITUTE(SUBSTITUTE(IFERROR(VLOOKUP($A101,単組回答!$E:$I,5,FALSE),""),"①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1" s="313" t="str">
        <f>SUBSTITUTE(SUBSTITUTE(SUBSTITUTE(SUBSTITUTE(SUBSTITUTE(SUBSTITUTE(SUBSTITUTE(IFERROR(VLOOKUP($A101,単組回答!$E:$L,8,FALSE),""),"①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1" s="313" t="str">
        <f>SUBSTITUTE(SUBSTITUTE(SUBSTITUTE(SUBSTITUTE(SUBSTITUTE(SUBSTITUTE(IFERROR(VLOOKUP($A101,単組回答!$E:$J,6,FALSE),""),"①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1" s="313" t="str">
        <f>SUBSTITUTE(SUBSTITUTE(SUBSTITUTE(SUBSTITUTE(SUBSTITUTE(SUBSTITUTE(SUBSTITUTE(IFERROR(VLOOKUP($A101,単組回答!$E:$P,12,FALSE),""),"①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1" s="313" t="str">
        <f>SUBSTITUTE(SUBSTITUTE(IFERROR(VLOOKUP($A101,単組回答!$E:$H,4,FALSE),""),"あり","○"),"なし","×")</f>
        <v/>
      </c>
      <c r="BC101" s="83" t="s">
        <v>24</v>
      </c>
      <c r="BD101" s="313" t="str">
        <f>SUBSTITUTE(SUBSTITUTE(IFERROR(VLOOKUP($A101,単組回答!$E:$R,14,FALSE),""),"① 行った","○"),"② 行っていない","×")</f>
        <v/>
      </c>
      <c r="BE101" s="83" t="s">
        <v>24</v>
      </c>
      <c r="BF101" s="316" t="str">
        <f>SUBSTITUTE(SUBSTITUTE(IFERROR(VLOOKUP($A101,単組回答!$E:$T,16,FALSE),""),"① 行った","○"),"② 行っていない","×")</f>
        <v/>
      </c>
    </row>
    <row r="102" spans="1:58" ht="28.5" customHeight="1">
      <c r="A102" s="20">
        <v>1119</v>
      </c>
      <c r="B102" s="65" t="s">
        <v>812</v>
      </c>
      <c r="C102" s="18" t="s">
        <v>25</v>
      </c>
      <c r="D102" s="18" t="s">
        <v>25</v>
      </c>
      <c r="E102" s="18"/>
      <c r="F102" s="45" t="s">
        <v>22</v>
      </c>
      <c r="G102" s="18" t="s">
        <v>22</v>
      </c>
      <c r="H102" s="45" t="s">
        <v>22</v>
      </c>
      <c r="I102" s="18"/>
      <c r="J102" s="18"/>
      <c r="K102" s="18"/>
      <c r="L102" s="18"/>
      <c r="M102" s="18"/>
      <c r="N102" s="18" t="s">
        <v>24</v>
      </c>
      <c r="O102" s="18" t="s">
        <v>24</v>
      </c>
      <c r="P102" s="18"/>
      <c r="Q102" s="18" t="s">
        <v>22</v>
      </c>
      <c r="R102" s="18" t="s">
        <v>22</v>
      </c>
      <c r="S102" s="18" t="s">
        <v>22</v>
      </c>
      <c r="T102" s="18" t="s">
        <v>22</v>
      </c>
      <c r="U102" s="18"/>
      <c r="V102" s="18"/>
      <c r="W102" s="18"/>
      <c r="X102" s="18"/>
      <c r="Y102" s="18" t="s">
        <v>26</v>
      </c>
      <c r="Z102" s="18" t="s">
        <v>26</v>
      </c>
      <c r="AA102" s="48" t="e">
        <v>#N/A</v>
      </c>
      <c r="AB102" s="18" t="s">
        <v>26</v>
      </c>
      <c r="AC102" s="18" t="s">
        <v>22</v>
      </c>
      <c r="AD102" s="18" t="s">
        <v>26</v>
      </c>
      <c r="AE102" s="19" t="s">
        <v>22</v>
      </c>
      <c r="AF102" s="49"/>
      <c r="AG102" s="19" t="s">
        <v>26</v>
      </c>
      <c r="AH102" s="19" t="s">
        <v>25</v>
      </c>
      <c r="AI102" s="19" t="s">
        <v>26</v>
      </c>
      <c r="AJ102" s="75"/>
      <c r="AK102" s="102" t="s">
        <v>26</v>
      </c>
      <c r="AL102" s="83" t="s">
        <v>26</v>
      </c>
      <c r="AM102" s="83" t="s">
        <v>26</v>
      </c>
      <c r="AN102" s="83" t="s">
        <v>26</v>
      </c>
      <c r="AO102" s="83" t="s">
        <v>26</v>
      </c>
      <c r="AP102" s="83" t="s">
        <v>26</v>
      </c>
      <c r="AQ102" s="83" t="s">
        <v>26</v>
      </c>
      <c r="AR102" s="83"/>
      <c r="AS102" s="83" t="s">
        <v>26</v>
      </c>
      <c r="AT102" s="83"/>
      <c r="AU102" s="103" t="s">
        <v>26</v>
      </c>
      <c r="AV102" s="314" t="str">
        <f>SUBSTITUTE(SUBSTITUTE(IFERROR(VLOOKUP($A102,単組回答!$E:$F,2,FALSE),""),"あり","○"),"なし","×")</f>
        <v/>
      </c>
      <c r="AW102" s="317" t="str">
        <f>SUBSTITUTE(SUBSTITUTE(IFERROR(VLOOKUP($A102,単組回答!$E:$G,3,FALSE),""),"あり","○"),"なし","×")</f>
        <v/>
      </c>
      <c r="AX102" s="313" t="str">
        <f>SUBSTITUTE(SUBSTITUTE(SUBSTITUTE(SUBSTITUTE(SUBSTITUTE(SUBSTITUTE(IFERROR(VLOOKUP($A102,単組回答!$E:$I,5,FALSE),""),"①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2" s="313" t="str">
        <f>SUBSTITUTE(SUBSTITUTE(SUBSTITUTE(SUBSTITUTE(SUBSTITUTE(SUBSTITUTE(SUBSTITUTE(IFERROR(VLOOKUP($A102,単組回答!$E:$L,8,FALSE),""),"①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2" s="313" t="str">
        <f>SUBSTITUTE(SUBSTITUTE(SUBSTITUTE(SUBSTITUTE(SUBSTITUTE(SUBSTITUTE(IFERROR(VLOOKUP($A102,単組回答!$E:$J,6,FALSE),""),"①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2" s="313" t="str">
        <f>SUBSTITUTE(SUBSTITUTE(SUBSTITUTE(SUBSTITUTE(SUBSTITUTE(SUBSTITUTE(SUBSTITUTE(IFERROR(VLOOKUP($A102,単組回答!$E:$P,12,FALSE),""),"①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2" s="313" t="str">
        <f>SUBSTITUTE(SUBSTITUTE(IFERROR(VLOOKUP($A102,単組回答!$E:$H,4,FALSE),""),"あり","○"),"なし","×")</f>
        <v/>
      </c>
      <c r="BC102" s="83" t="s">
        <v>24</v>
      </c>
      <c r="BD102" s="313" t="str">
        <f>SUBSTITUTE(SUBSTITUTE(IFERROR(VLOOKUP($A102,単組回答!$E:$R,14,FALSE),""),"① 行った","○"),"② 行っていない","×")</f>
        <v/>
      </c>
      <c r="BE102" s="83" t="s">
        <v>24</v>
      </c>
      <c r="BF102" s="316" t="str">
        <f>SUBSTITUTE(SUBSTITUTE(IFERROR(VLOOKUP($A102,単組回答!$E:$T,16,FALSE),""),"① 行った","○"),"② 行っていない","×")</f>
        <v/>
      </c>
    </row>
    <row r="103" spans="1:58" ht="28.5" customHeight="1">
      <c r="A103" s="20">
        <v>1125</v>
      </c>
      <c r="B103" s="65" t="s">
        <v>813</v>
      </c>
      <c r="C103" s="18" t="s">
        <v>25</v>
      </c>
      <c r="D103" s="18" t="s">
        <v>25</v>
      </c>
      <c r="E103" s="18"/>
      <c r="F103" s="45" t="s">
        <v>22</v>
      </c>
      <c r="G103" s="18" t="s">
        <v>22</v>
      </c>
      <c r="H103" s="45" t="s">
        <v>22</v>
      </c>
      <c r="I103" s="18" t="s">
        <v>22</v>
      </c>
      <c r="J103" s="18"/>
      <c r="K103" s="18"/>
      <c r="L103" s="18"/>
      <c r="M103" s="18"/>
      <c r="N103" s="18" t="s">
        <v>24</v>
      </c>
      <c r="O103" s="18" t="s">
        <v>22</v>
      </c>
      <c r="P103" s="18">
        <v>1</v>
      </c>
      <c r="Q103" s="18" t="s">
        <v>22</v>
      </c>
      <c r="R103" s="18" t="s">
        <v>22</v>
      </c>
      <c r="S103" s="18" t="s">
        <v>22</v>
      </c>
      <c r="T103" s="18"/>
      <c r="U103" s="18"/>
      <c r="V103" s="18"/>
      <c r="W103" s="18"/>
      <c r="X103" s="18"/>
      <c r="Y103" s="18" t="s">
        <v>25</v>
      </c>
      <c r="Z103" s="18" t="s">
        <v>25</v>
      </c>
      <c r="AA103" s="48" t="s">
        <v>25</v>
      </c>
      <c r="AB103" s="18" t="s">
        <v>22</v>
      </c>
      <c r="AC103" s="18" t="s">
        <v>22</v>
      </c>
      <c r="AD103" s="18" t="s">
        <v>22</v>
      </c>
      <c r="AE103" s="19" t="s">
        <v>22</v>
      </c>
      <c r="AF103" s="49"/>
      <c r="AG103" s="19" t="s">
        <v>26</v>
      </c>
      <c r="AH103" s="19" t="s">
        <v>25</v>
      </c>
      <c r="AI103" s="19" t="s">
        <v>26</v>
      </c>
      <c r="AJ103" s="75"/>
      <c r="AK103" s="102" t="s">
        <v>26</v>
      </c>
      <c r="AL103" s="83" t="s">
        <v>26</v>
      </c>
      <c r="AM103" s="83" t="s">
        <v>26</v>
      </c>
      <c r="AN103" s="83" t="s">
        <v>26</v>
      </c>
      <c r="AO103" s="83" t="s">
        <v>26</v>
      </c>
      <c r="AP103" s="83" t="s">
        <v>26</v>
      </c>
      <c r="AQ103" s="83" t="s">
        <v>26</v>
      </c>
      <c r="AR103" s="83"/>
      <c r="AS103" s="83" t="s">
        <v>26</v>
      </c>
      <c r="AT103" s="83"/>
      <c r="AU103" s="103" t="s">
        <v>26</v>
      </c>
      <c r="AV103" s="314" t="str">
        <f>SUBSTITUTE(SUBSTITUTE(IFERROR(VLOOKUP($A103,単組回答!$E:$F,2,FALSE),""),"あり","○"),"なし","×")</f>
        <v/>
      </c>
      <c r="AW103" s="317" t="str">
        <f>SUBSTITUTE(SUBSTITUTE(IFERROR(VLOOKUP($A103,単組回答!$E:$G,3,FALSE),""),"あり","○"),"なし","×")</f>
        <v/>
      </c>
      <c r="AX103" s="313" t="str">
        <f>SUBSTITUTE(SUBSTITUTE(SUBSTITUTE(SUBSTITUTE(SUBSTITUTE(SUBSTITUTE(IFERROR(VLOOKUP($A103,単組回答!$E:$I,5,FALSE),""),"①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3" s="313" t="str">
        <f>SUBSTITUTE(SUBSTITUTE(SUBSTITUTE(SUBSTITUTE(SUBSTITUTE(SUBSTITUTE(SUBSTITUTE(IFERROR(VLOOKUP($A103,単組回答!$E:$L,8,FALSE),""),"①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3" s="313" t="str">
        <f>SUBSTITUTE(SUBSTITUTE(SUBSTITUTE(SUBSTITUTE(SUBSTITUTE(SUBSTITUTE(IFERROR(VLOOKUP($A103,単組回答!$E:$J,6,FALSE),""),"①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3" s="313" t="str">
        <f>SUBSTITUTE(SUBSTITUTE(SUBSTITUTE(SUBSTITUTE(SUBSTITUTE(SUBSTITUTE(SUBSTITUTE(IFERROR(VLOOKUP($A103,単組回答!$E:$P,12,FALSE),""),"①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3" s="313" t="str">
        <f>SUBSTITUTE(SUBSTITUTE(IFERROR(VLOOKUP($A103,単組回答!$E:$H,4,FALSE),""),"あり","○"),"なし","×")</f>
        <v/>
      </c>
      <c r="BC103" s="83" t="s">
        <v>24</v>
      </c>
      <c r="BD103" s="313" t="str">
        <f>SUBSTITUTE(SUBSTITUTE(IFERROR(VLOOKUP($A103,単組回答!$E:$R,14,FALSE),""),"① 行った","○"),"② 行っていない","×")</f>
        <v/>
      </c>
      <c r="BE103" s="83" t="s">
        <v>24</v>
      </c>
      <c r="BF103" s="316" t="str">
        <f>SUBSTITUTE(SUBSTITUTE(IFERROR(VLOOKUP($A103,単組回答!$E:$T,16,FALSE),""),"① 行った","○"),"② 行っていない","×")</f>
        <v/>
      </c>
    </row>
    <row r="104" spans="1:58" ht="28.5" customHeight="1">
      <c r="A104" s="20">
        <v>1126</v>
      </c>
      <c r="B104" s="65" t="s">
        <v>814</v>
      </c>
      <c r="C104" s="18" t="s">
        <v>25</v>
      </c>
      <c r="D104" s="18" t="s">
        <v>25</v>
      </c>
      <c r="E104" s="18"/>
      <c r="F104" s="18"/>
      <c r="G104" s="18" t="s">
        <v>22</v>
      </c>
      <c r="H104" s="18"/>
      <c r="I104" s="18" t="s">
        <v>22</v>
      </c>
      <c r="J104" s="18"/>
      <c r="K104" s="18"/>
      <c r="L104" s="18"/>
      <c r="M104" s="18"/>
      <c r="N104" s="18" t="s">
        <v>24</v>
      </c>
      <c r="O104" s="18" t="s">
        <v>24</v>
      </c>
      <c r="P104" s="18"/>
      <c r="Q104" s="18" t="s">
        <v>22</v>
      </c>
      <c r="R104" s="18" t="s">
        <v>23</v>
      </c>
      <c r="S104" s="18"/>
      <c r="T104" s="18" t="s">
        <v>23</v>
      </c>
      <c r="U104" s="18"/>
      <c r="V104" s="18"/>
      <c r="W104" s="18"/>
      <c r="X104" s="18"/>
      <c r="Y104" s="18" t="s">
        <v>25</v>
      </c>
      <c r="Z104" s="18" t="s">
        <v>25</v>
      </c>
      <c r="AA104" s="48" t="s">
        <v>25</v>
      </c>
      <c r="AB104" s="18" t="s">
        <v>26</v>
      </c>
      <c r="AC104" s="18" t="s">
        <v>22</v>
      </c>
      <c r="AD104" s="18" t="s">
        <v>26</v>
      </c>
      <c r="AE104" s="19" t="s">
        <v>25</v>
      </c>
      <c r="AF104" s="49"/>
      <c r="AG104" s="19" t="s">
        <v>26</v>
      </c>
      <c r="AH104" s="19" t="s">
        <v>25</v>
      </c>
      <c r="AI104" s="19" t="s">
        <v>26</v>
      </c>
      <c r="AJ104" s="75"/>
      <c r="AK104" s="102" t="s">
        <v>25</v>
      </c>
      <c r="AL104" s="83" t="s">
        <v>25</v>
      </c>
      <c r="AM104" s="83" t="s">
        <v>25</v>
      </c>
      <c r="AN104" s="83" t="s">
        <v>22</v>
      </c>
      <c r="AO104" s="83" t="s">
        <v>25</v>
      </c>
      <c r="AP104" s="83" t="s">
        <v>22</v>
      </c>
      <c r="AQ104" s="83">
        <v>0</v>
      </c>
      <c r="AR104" s="83"/>
      <c r="AS104" s="83" t="s">
        <v>25</v>
      </c>
      <c r="AT104" s="83"/>
      <c r="AU104" s="103" t="s">
        <v>25</v>
      </c>
      <c r="AV104" s="314" t="str">
        <f>SUBSTITUTE(SUBSTITUTE(IFERROR(VLOOKUP($A104,単組回答!$E:$F,2,FALSE),""),"あり","○"),"なし","×")</f>
        <v/>
      </c>
      <c r="AW104" s="317" t="str">
        <f>SUBSTITUTE(SUBSTITUTE(IFERROR(VLOOKUP($A104,単組回答!$E:$G,3,FALSE),""),"あり","○"),"なし","×")</f>
        <v/>
      </c>
      <c r="AX104" s="313" t="str">
        <f>SUBSTITUTE(SUBSTITUTE(SUBSTITUTE(SUBSTITUTE(SUBSTITUTE(SUBSTITUTE(IFERROR(VLOOKUP($A104,単組回答!$E:$I,5,FALSE),""),"①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4" s="313" t="str">
        <f>SUBSTITUTE(SUBSTITUTE(SUBSTITUTE(SUBSTITUTE(SUBSTITUTE(SUBSTITUTE(SUBSTITUTE(IFERROR(VLOOKUP($A104,単組回答!$E:$L,8,FALSE),""),"①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4" s="313" t="str">
        <f>SUBSTITUTE(SUBSTITUTE(SUBSTITUTE(SUBSTITUTE(SUBSTITUTE(SUBSTITUTE(IFERROR(VLOOKUP($A104,単組回答!$E:$J,6,FALSE),""),"①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4" s="313" t="str">
        <f>SUBSTITUTE(SUBSTITUTE(SUBSTITUTE(SUBSTITUTE(SUBSTITUTE(SUBSTITUTE(SUBSTITUTE(IFERROR(VLOOKUP($A104,単組回答!$E:$P,12,FALSE),""),"①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4" s="313" t="str">
        <f>SUBSTITUTE(SUBSTITUTE(IFERROR(VLOOKUP($A104,単組回答!$E:$H,4,FALSE),""),"あり","○"),"なし","×")</f>
        <v/>
      </c>
      <c r="BC104" s="83" t="s">
        <v>24</v>
      </c>
      <c r="BD104" s="313" t="str">
        <f>SUBSTITUTE(SUBSTITUTE(IFERROR(VLOOKUP($A104,単組回答!$E:$R,14,FALSE),""),"① 行った","○"),"② 行っていない","×")</f>
        <v/>
      </c>
      <c r="BE104" s="83" t="s">
        <v>24</v>
      </c>
      <c r="BF104" s="316" t="str">
        <f>SUBSTITUTE(SUBSTITUTE(IFERROR(VLOOKUP($A104,単組回答!$E:$T,16,FALSE),""),"① 行った","○"),"② 行っていない","×")</f>
        <v/>
      </c>
    </row>
    <row r="105" spans="1:58" ht="28.5" customHeight="1">
      <c r="A105" s="20">
        <v>1127</v>
      </c>
      <c r="B105" s="65" t="s">
        <v>815</v>
      </c>
      <c r="C105" s="18" t="s">
        <v>25</v>
      </c>
      <c r="D105" s="18" t="s">
        <v>25</v>
      </c>
      <c r="E105" s="18"/>
      <c r="F105" s="18"/>
      <c r="G105" s="18"/>
      <c r="H105" s="18"/>
      <c r="I105" s="18"/>
      <c r="J105" s="18"/>
      <c r="K105" s="18"/>
      <c r="L105" s="18"/>
      <c r="M105" s="18"/>
      <c r="N105" s="18" t="s">
        <v>24</v>
      </c>
      <c r="O105" s="18" t="s">
        <v>24</v>
      </c>
      <c r="P105" s="18"/>
      <c r="Q105" s="18"/>
      <c r="R105" s="18"/>
      <c r="S105" s="18"/>
      <c r="T105" s="18"/>
      <c r="U105" s="18"/>
      <c r="V105" s="18"/>
      <c r="W105" s="18"/>
      <c r="X105" s="18"/>
      <c r="Y105" s="18" t="s">
        <v>25</v>
      </c>
      <c r="Z105" s="18" t="s">
        <v>25</v>
      </c>
      <c r="AA105" s="48" t="s">
        <v>25</v>
      </c>
      <c r="AB105" s="18" t="s">
        <v>26</v>
      </c>
      <c r="AC105" s="18" t="s">
        <v>25</v>
      </c>
      <c r="AD105" s="18" t="s">
        <v>26</v>
      </c>
      <c r="AE105" s="19" t="s">
        <v>25</v>
      </c>
      <c r="AF105" s="49"/>
      <c r="AG105" s="19" t="s">
        <v>26</v>
      </c>
      <c r="AH105" s="19" t="s">
        <v>25</v>
      </c>
      <c r="AI105" s="19" t="s">
        <v>26</v>
      </c>
      <c r="AJ105" s="75"/>
      <c r="AK105" s="102" t="s">
        <v>26</v>
      </c>
      <c r="AL105" s="83" t="s">
        <v>26</v>
      </c>
      <c r="AM105" s="83" t="s">
        <v>26</v>
      </c>
      <c r="AN105" s="83" t="s">
        <v>26</v>
      </c>
      <c r="AO105" s="83" t="s">
        <v>26</v>
      </c>
      <c r="AP105" s="83" t="s">
        <v>26</v>
      </c>
      <c r="AQ105" s="83" t="s">
        <v>26</v>
      </c>
      <c r="AR105" s="83"/>
      <c r="AS105" s="83" t="s">
        <v>26</v>
      </c>
      <c r="AT105" s="83"/>
      <c r="AU105" s="103" t="s">
        <v>26</v>
      </c>
      <c r="AV105" s="314" t="str">
        <f>SUBSTITUTE(SUBSTITUTE(IFERROR(VLOOKUP($A105,単組回答!$E:$F,2,FALSE),""),"あり","○"),"なし","×")</f>
        <v/>
      </c>
      <c r="AW105" s="317" t="str">
        <f>SUBSTITUTE(SUBSTITUTE(IFERROR(VLOOKUP($A105,単組回答!$E:$G,3,FALSE),""),"あり","○"),"なし","×")</f>
        <v/>
      </c>
      <c r="AX105" s="313" t="str">
        <f>SUBSTITUTE(SUBSTITUTE(SUBSTITUTE(SUBSTITUTE(SUBSTITUTE(SUBSTITUTE(IFERROR(VLOOKUP($A105,単組回答!$E:$I,5,FALSE),""),"①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5" s="313" t="str">
        <f>SUBSTITUTE(SUBSTITUTE(SUBSTITUTE(SUBSTITUTE(SUBSTITUTE(SUBSTITUTE(SUBSTITUTE(IFERROR(VLOOKUP($A105,単組回答!$E:$L,8,FALSE),""),"①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5" s="313" t="str">
        <f>SUBSTITUTE(SUBSTITUTE(SUBSTITUTE(SUBSTITUTE(SUBSTITUTE(SUBSTITUTE(IFERROR(VLOOKUP($A105,単組回答!$E:$J,6,FALSE),""),"①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5" s="313" t="str">
        <f>SUBSTITUTE(SUBSTITUTE(SUBSTITUTE(SUBSTITUTE(SUBSTITUTE(SUBSTITUTE(SUBSTITUTE(IFERROR(VLOOKUP($A105,単組回答!$E:$P,12,FALSE),""),"①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5" s="313" t="str">
        <f>SUBSTITUTE(SUBSTITUTE(IFERROR(VLOOKUP($A105,単組回答!$E:$H,4,FALSE),""),"あり","○"),"なし","×")</f>
        <v/>
      </c>
      <c r="BC105" s="83" t="s">
        <v>24</v>
      </c>
      <c r="BD105" s="313" t="str">
        <f>SUBSTITUTE(SUBSTITUTE(IFERROR(VLOOKUP($A105,単組回答!$E:$R,14,FALSE),""),"① 行った","○"),"② 行っていない","×")</f>
        <v/>
      </c>
      <c r="BE105" s="83" t="s">
        <v>24</v>
      </c>
      <c r="BF105" s="316" t="str">
        <f>SUBSTITUTE(SUBSTITUTE(IFERROR(VLOOKUP($A105,単組回答!$E:$T,16,FALSE),""),"① 行った","○"),"② 行っていない","×")</f>
        <v/>
      </c>
    </row>
    <row r="106" spans="1:58" ht="28.5" customHeight="1">
      <c r="A106" s="20">
        <v>1128</v>
      </c>
      <c r="B106" s="65" t="s">
        <v>816</v>
      </c>
      <c r="C106" s="18" t="s">
        <v>25</v>
      </c>
      <c r="D106" s="18" t="s">
        <v>25</v>
      </c>
      <c r="E106" s="18"/>
      <c r="F106" s="18"/>
      <c r="G106" s="18" t="s">
        <v>22</v>
      </c>
      <c r="H106" s="18"/>
      <c r="I106" s="18" t="s">
        <v>22</v>
      </c>
      <c r="J106" s="18"/>
      <c r="K106" s="18"/>
      <c r="L106" s="18"/>
      <c r="M106" s="18"/>
      <c r="N106" s="18" t="s">
        <v>24</v>
      </c>
      <c r="O106" s="18" t="s">
        <v>24</v>
      </c>
      <c r="P106" s="18"/>
      <c r="Q106" s="18" t="s">
        <v>22</v>
      </c>
      <c r="R106" s="18"/>
      <c r="S106" s="18" t="s">
        <v>22</v>
      </c>
      <c r="T106" s="18"/>
      <c r="U106" s="18"/>
      <c r="V106" s="18"/>
      <c r="W106" s="18"/>
      <c r="X106" s="18"/>
      <c r="Y106" s="18" t="s">
        <v>26</v>
      </c>
      <c r="Z106" s="18" t="s">
        <v>26</v>
      </c>
      <c r="AA106" s="48" t="e">
        <v>#N/A</v>
      </c>
      <c r="AB106" s="18" t="s">
        <v>26</v>
      </c>
      <c r="AC106" s="18" t="s">
        <v>25</v>
      </c>
      <c r="AD106" s="18" t="s">
        <v>26</v>
      </c>
      <c r="AE106" s="19" t="s">
        <v>25</v>
      </c>
      <c r="AF106" s="49"/>
      <c r="AG106" s="19" t="s">
        <v>26</v>
      </c>
      <c r="AH106" s="19" t="s">
        <v>26</v>
      </c>
      <c r="AI106" s="19" t="s">
        <v>26</v>
      </c>
      <c r="AJ106" s="75"/>
      <c r="AK106" s="102" t="s">
        <v>25</v>
      </c>
      <c r="AL106" s="83" t="s">
        <v>25</v>
      </c>
      <c r="AM106" s="83" t="s">
        <v>25</v>
      </c>
      <c r="AN106" s="83" t="s">
        <v>22</v>
      </c>
      <c r="AO106" s="83" t="s">
        <v>25</v>
      </c>
      <c r="AP106" s="83" t="s">
        <v>25</v>
      </c>
      <c r="AQ106" s="83">
        <v>0</v>
      </c>
      <c r="AR106" s="83"/>
      <c r="AS106" s="83" t="s">
        <v>25</v>
      </c>
      <c r="AT106" s="83"/>
      <c r="AU106" s="103" t="s">
        <v>25</v>
      </c>
      <c r="AV106" s="314" t="str">
        <f>SUBSTITUTE(SUBSTITUTE(IFERROR(VLOOKUP($A106,単組回答!$E:$F,2,FALSE),""),"あり","○"),"なし","×")</f>
        <v/>
      </c>
      <c r="AW106" s="317" t="str">
        <f>SUBSTITUTE(SUBSTITUTE(IFERROR(VLOOKUP($A106,単組回答!$E:$G,3,FALSE),""),"あり","○"),"なし","×")</f>
        <v/>
      </c>
      <c r="AX106" s="313" t="str">
        <f>SUBSTITUTE(SUBSTITUTE(SUBSTITUTE(SUBSTITUTE(SUBSTITUTE(SUBSTITUTE(IFERROR(VLOOKUP($A106,単組回答!$E:$I,5,FALSE),""),"①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6" s="313" t="str">
        <f>SUBSTITUTE(SUBSTITUTE(SUBSTITUTE(SUBSTITUTE(SUBSTITUTE(SUBSTITUTE(SUBSTITUTE(IFERROR(VLOOKUP($A106,単組回答!$E:$L,8,FALSE),""),"①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6" s="313" t="str">
        <f>SUBSTITUTE(SUBSTITUTE(SUBSTITUTE(SUBSTITUTE(SUBSTITUTE(SUBSTITUTE(IFERROR(VLOOKUP($A106,単組回答!$E:$J,6,FALSE),""),"①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6" s="313" t="str">
        <f>SUBSTITUTE(SUBSTITUTE(SUBSTITUTE(SUBSTITUTE(SUBSTITUTE(SUBSTITUTE(SUBSTITUTE(IFERROR(VLOOKUP($A106,単組回答!$E:$P,12,FALSE),""),"①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6" s="313" t="str">
        <f>SUBSTITUTE(SUBSTITUTE(IFERROR(VLOOKUP($A106,単組回答!$E:$H,4,FALSE),""),"あり","○"),"なし","×")</f>
        <v/>
      </c>
      <c r="BC106" s="83" t="s">
        <v>24</v>
      </c>
      <c r="BD106" s="313" t="str">
        <f>SUBSTITUTE(SUBSTITUTE(IFERROR(VLOOKUP($A106,単組回答!$E:$R,14,FALSE),""),"① 行った","○"),"② 行っていない","×")</f>
        <v/>
      </c>
      <c r="BE106" s="83" t="s">
        <v>24</v>
      </c>
      <c r="BF106" s="316" t="str">
        <f>SUBSTITUTE(SUBSTITUTE(IFERROR(VLOOKUP($A106,単組回答!$E:$T,16,FALSE),""),"① 行った","○"),"② 行っていない","×")</f>
        <v/>
      </c>
    </row>
    <row r="107" spans="1:58" ht="28.5" customHeight="1">
      <c r="A107" s="20">
        <v>1129</v>
      </c>
      <c r="B107" s="65" t="s">
        <v>817</v>
      </c>
      <c r="C107" s="45" t="s">
        <v>22</v>
      </c>
      <c r="D107" s="18" t="s">
        <v>25</v>
      </c>
      <c r="E107" s="18">
        <v>1</v>
      </c>
      <c r="F107" s="45" t="s">
        <v>22</v>
      </c>
      <c r="G107" s="18" t="s">
        <v>22</v>
      </c>
      <c r="H107" s="45" t="s">
        <v>22</v>
      </c>
      <c r="I107" s="18" t="s">
        <v>22</v>
      </c>
      <c r="J107" s="45" t="s">
        <v>22</v>
      </c>
      <c r="K107" s="18"/>
      <c r="L107" s="18"/>
      <c r="M107" s="18"/>
      <c r="N107" s="18" t="s">
        <v>22</v>
      </c>
      <c r="O107" s="18" t="s">
        <v>22</v>
      </c>
      <c r="P107" s="18">
        <v>2</v>
      </c>
      <c r="Q107" s="18" t="s">
        <v>22</v>
      </c>
      <c r="R107" s="18" t="s">
        <v>22</v>
      </c>
      <c r="S107" s="18" t="s">
        <v>22</v>
      </c>
      <c r="T107" s="18" t="s">
        <v>22</v>
      </c>
      <c r="U107" s="18"/>
      <c r="V107" s="18"/>
      <c r="W107" s="18"/>
      <c r="X107" s="18"/>
      <c r="Y107" s="18" t="s">
        <v>22</v>
      </c>
      <c r="Z107" s="18" t="s">
        <v>22</v>
      </c>
      <c r="AA107" s="48" t="s">
        <v>22</v>
      </c>
      <c r="AB107" s="18" t="s">
        <v>22</v>
      </c>
      <c r="AC107" s="18" t="s">
        <v>22</v>
      </c>
      <c r="AD107" s="18" t="s">
        <v>22</v>
      </c>
      <c r="AE107" s="19" t="s">
        <v>22</v>
      </c>
      <c r="AF107" s="49"/>
      <c r="AG107" s="19" t="s">
        <v>26</v>
      </c>
      <c r="AH107" s="19" t="s">
        <v>22</v>
      </c>
      <c r="AI107" s="19" t="s">
        <v>26</v>
      </c>
      <c r="AJ107" s="75"/>
      <c r="AK107" s="102" t="s">
        <v>22</v>
      </c>
      <c r="AL107" s="83" t="s">
        <v>25</v>
      </c>
      <c r="AM107" s="83" t="s">
        <v>25</v>
      </c>
      <c r="AN107" s="83" t="s">
        <v>22</v>
      </c>
      <c r="AO107" s="83" t="s">
        <v>25</v>
      </c>
      <c r="AP107" s="83" t="s">
        <v>22</v>
      </c>
      <c r="AQ107" s="83">
        <v>0</v>
      </c>
      <c r="AR107" s="83"/>
      <c r="AS107" s="83" t="s">
        <v>22</v>
      </c>
      <c r="AT107" s="83"/>
      <c r="AU107" s="103" t="s">
        <v>22</v>
      </c>
      <c r="AV107" s="314" t="str">
        <f>SUBSTITUTE(SUBSTITUTE(IFERROR(VLOOKUP($A107,単組回答!$E:$F,2,FALSE),""),"あり","○"),"なし","×")</f>
        <v/>
      </c>
      <c r="AW107" s="317" t="str">
        <f>SUBSTITUTE(SUBSTITUTE(IFERROR(VLOOKUP($A107,単組回答!$E:$G,3,FALSE),""),"あり","○"),"なし","×")</f>
        <v/>
      </c>
      <c r="AX107" s="313" t="str">
        <f>SUBSTITUTE(SUBSTITUTE(SUBSTITUTE(SUBSTITUTE(SUBSTITUTE(SUBSTITUTE(IFERROR(VLOOKUP($A107,単組回答!$E:$I,5,FALSE),""),"①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7" s="313" t="str">
        <f>SUBSTITUTE(SUBSTITUTE(SUBSTITUTE(SUBSTITUTE(SUBSTITUTE(SUBSTITUTE(SUBSTITUTE(IFERROR(VLOOKUP($A107,単組回答!$E:$L,8,FALSE),""),"①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7" s="313" t="str">
        <f>SUBSTITUTE(SUBSTITUTE(SUBSTITUTE(SUBSTITUTE(SUBSTITUTE(SUBSTITUTE(IFERROR(VLOOKUP($A107,単組回答!$E:$J,6,FALSE),""),"①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7" s="313" t="str">
        <f>SUBSTITUTE(SUBSTITUTE(SUBSTITUTE(SUBSTITUTE(SUBSTITUTE(SUBSTITUTE(SUBSTITUTE(IFERROR(VLOOKUP($A107,単組回答!$E:$P,12,FALSE),""),"①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7" s="313" t="str">
        <f>SUBSTITUTE(SUBSTITUTE(IFERROR(VLOOKUP($A107,単組回答!$E:$H,4,FALSE),""),"あり","○"),"なし","×")</f>
        <v/>
      </c>
      <c r="BC107" s="83" t="s">
        <v>24</v>
      </c>
      <c r="BD107" s="313" t="str">
        <f>SUBSTITUTE(SUBSTITUTE(IFERROR(VLOOKUP($A107,単組回答!$E:$R,14,FALSE),""),"① 行った","○"),"② 行っていない","×")</f>
        <v/>
      </c>
      <c r="BE107" s="83" t="s">
        <v>24</v>
      </c>
      <c r="BF107" s="316" t="str">
        <f>SUBSTITUTE(SUBSTITUTE(IFERROR(VLOOKUP($A107,単組回答!$E:$T,16,FALSE),""),"① 行った","○"),"② 行っていない","×")</f>
        <v/>
      </c>
    </row>
    <row r="108" spans="1:58" ht="28.5" customHeight="1">
      <c r="A108" s="20">
        <v>1130</v>
      </c>
      <c r="B108" s="65" t="s">
        <v>818</v>
      </c>
      <c r="C108" s="45" t="s">
        <v>22</v>
      </c>
      <c r="D108" s="45" t="s">
        <v>22</v>
      </c>
      <c r="E108" s="18">
        <v>2</v>
      </c>
      <c r="F108" s="45" t="s">
        <v>22</v>
      </c>
      <c r="G108" s="18" t="s">
        <v>22</v>
      </c>
      <c r="H108" s="45" t="s">
        <v>22</v>
      </c>
      <c r="I108" s="18" t="s">
        <v>22</v>
      </c>
      <c r="J108" s="18"/>
      <c r="K108" s="18"/>
      <c r="L108" s="18"/>
      <c r="M108" s="18"/>
      <c r="N108" s="18" t="s">
        <v>22</v>
      </c>
      <c r="O108" s="18" t="s">
        <v>22</v>
      </c>
      <c r="P108" s="18">
        <v>2</v>
      </c>
      <c r="Q108" s="18" t="s">
        <v>22</v>
      </c>
      <c r="R108" s="18" t="s">
        <v>23</v>
      </c>
      <c r="S108" s="18" t="s">
        <v>22</v>
      </c>
      <c r="T108" s="18" t="s">
        <v>23</v>
      </c>
      <c r="U108" s="18"/>
      <c r="V108" s="18"/>
      <c r="W108" s="18"/>
      <c r="X108" s="18"/>
      <c r="Y108" s="18" t="s">
        <v>22</v>
      </c>
      <c r="Z108" s="18" t="s">
        <v>22</v>
      </c>
      <c r="AA108" s="48" t="s">
        <v>22</v>
      </c>
      <c r="AB108" s="18" t="s">
        <v>22</v>
      </c>
      <c r="AC108" s="18" t="s">
        <v>22</v>
      </c>
      <c r="AD108" s="18" t="s">
        <v>26</v>
      </c>
      <c r="AE108" s="19" t="s">
        <v>25</v>
      </c>
      <c r="AF108" s="49"/>
      <c r="AG108" s="19" t="s">
        <v>26</v>
      </c>
      <c r="AH108" s="19" t="s">
        <v>25</v>
      </c>
      <c r="AI108" s="19" t="s">
        <v>26</v>
      </c>
      <c r="AJ108" s="75"/>
      <c r="AK108" s="102" t="s">
        <v>22</v>
      </c>
      <c r="AL108" s="83" t="s">
        <v>25</v>
      </c>
      <c r="AM108" s="83" t="s">
        <v>25</v>
      </c>
      <c r="AN108" s="83" t="s">
        <v>22</v>
      </c>
      <c r="AO108" s="83" t="s">
        <v>25</v>
      </c>
      <c r="AP108" s="83" t="s">
        <v>25</v>
      </c>
      <c r="AQ108" s="83">
        <v>0</v>
      </c>
      <c r="AR108" s="83"/>
      <c r="AS108" s="83" t="s">
        <v>25</v>
      </c>
      <c r="AT108" s="83"/>
      <c r="AU108" s="103" t="s">
        <v>25</v>
      </c>
      <c r="AV108" s="314" t="str">
        <f>SUBSTITUTE(SUBSTITUTE(IFERROR(VLOOKUP($A108,単組回答!$E:$F,2,FALSE),""),"あり","○"),"なし","×")</f>
        <v/>
      </c>
      <c r="AW108" s="317" t="str">
        <f>SUBSTITUTE(SUBSTITUTE(IFERROR(VLOOKUP($A108,単組回答!$E:$G,3,FALSE),""),"あり","○"),"なし","×")</f>
        <v/>
      </c>
      <c r="AX108" s="313" t="str">
        <f>SUBSTITUTE(SUBSTITUTE(SUBSTITUTE(SUBSTITUTE(SUBSTITUTE(SUBSTITUTE(IFERROR(VLOOKUP($A108,単組回答!$E:$I,5,FALSE),""),"①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8" s="313" t="str">
        <f>SUBSTITUTE(SUBSTITUTE(SUBSTITUTE(SUBSTITUTE(SUBSTITUTE(SUBSTITUTE(SUBSTITUTE(IFERROR(VLOOKUP($A108,単組回答!$E:$L,8,FALSE),""),"①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8" s="313" t="str">
        <f>SUBSTITUTE(SUBSTITUTE(SUBSTITUTE(SUBSTITUTE(SUBSTITUTE(SUBSTITUTE(IFERROR(VLOOKUP($A108,単組回答!$E:$J,6,FALSE),""),"①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8" s="313" t="str">
        <f>SUBSTITUTE(SUBSTITUTE(SUBSTITUTE(SUBSTITUTE(SUBSTITUTE(SUBSTITUTE(SUBSTITUTE(IFERROR(VLOOKUP($A108,単組回答!$E:$P,12,FALSE),""),"①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8" s="313" t="str">
        <f>SUBSTITUTE(SUBSTITUTE(IFERROR(VLOOKUP($A108,単組回答!$E:$H,4,FALSE),""),"あり","○"),"なし","×")</f>
        <v/>
      </c>
      <c r="BC108" s="83" t="s">
        <v>24</v>
      </c>
      <c r="BD108" s="313" t="str">
        <f>SUBSTITUTE(SUBSTITUTE(IFERROR(VLOOKUP($A108,単組回答!$E:$R,14,FALSE),""),"① 行った","○"),"② 行っていない","×")</f>
        <v/>
      </c>
      <c r="BE108" s="83" t="s">
        <v>24</v>
      </c>
      <c r="BF108" s="316" t="str">
        <f>SUBSTITUTE(SUBSTITUTE(IFERROR(VLOOKUP($A108,単組回答!$E:$T,16,FALSE),""),"① 行った","○"),"② 行っていない","×")</f>
        <v/>
      </c>
    </row>
    <row r="109" spans="1:58" ht="28.5" customHeight="1">
      <c r="A109" s="20">
        <v>1131</v>
      </c>
      <c r="B109" s="65" t="s">
        <v>819</v>
      </c>
      <c r="C109" s="18" t="s">
        <v>25</v>
      </c>
      <c r="D109" s="18" t="s">
        <v>25</v>
      </c>
      <c r="E109" s="18"/>
      <c r="F109" s="45" t="s">
        <v>22</v>
      </c>
      <c r="G109" s="18" t="s">
        <v>22</v>
      </c>
      <c r="H109" s="45" t="s">
        <v>22</v>
      </c>
      <c r="I109" s="18" t="s">
        <v>22</v>
      </c>
      <c r="J109" s="45" t="s">
        <v>22</v>
      </c>
      <c r="K109" s="18"/>
      <c r="L109" s="18"/>
      <c r="M109" s="18"/>
      <c r="N109" s="18" t="s">
        <v>24</v>
      </c>
      <c r="O109" s="18" t="s">
        <v>24</v>
      </c>
      <c r="P109" s="18"/>
      <c r="Q109" s="18" t="s">
        <v>22</v>
      </c>
      <c r="R109" s="18"/>
      <c r="S109" s="18" t="s">
        <v>22</v>
      </c>
      <c r="T109" s="18"/>
      <c r="U109" s="18"/>
      <c r="V109" s="18"/>
      <c r="W109" s="18"/>
      <c r="X109" s="18"/>
      <c r="Y109" s="18" t="s">
        <v>25</v>
      </c>
      <c r="Z109" s="18" t="s">
        <v>25</v>
      </c>
      <c r="AA109" s="48" t="s">
        <v>25</v>
      </c>
      <c r="AB109" s="18" t="s">
        <v>22</v>
      </c>
      <c r="AC109" s="18" t="s">
        <v>22</v>
      </c>
      <c r="AD109" s="18" t="s">
        <v>22</v>
      </c>
      <c r="AE109" s="19" t="s">
        <v>25</v>
      </c>
      <c r="AF109" s="49"/>
      <c r="AG109" s="19" t="s">
        <v>26</v>
      </c>
      <c r="AH109" s="19" t="s">
        <v>25</v>
      </c>
      <c r="AI109" s="19" t="s">
        <v>26</v>
      </c>
      <c r="AJ109" s="75"/>
      <c r="AK109" s="102" t="s">
        <v>26</v>
      </c>
      <c r="AL109" s="83" t="s">
        <v>26</v>
      </c>
      <c r="AM109" s="83" t="s">
        <v>26</v>
      </c>
      <c r="AN109" s="83" t="s">
        <v>26</v>
      </c>
      <c r="AO109" s="83" t="s">
        <v>26</v>
      </c>
      <c r="AP109" s="83" t="s">
        <v>26</v>
      </c>
      <c r="AQ109" s="83" t="s">
        <v>26</v>
      </c>
      <c r="AR109" s="83"/>
      <c r="AS109" s="83" t="s">
        <v>26</v>
      </c>
      <c r="AT109" s="83"/>
      <c r="AU109" s="103" t="s">
        <v>26</v>
      </c>
      <c r="AV109" s="314" t="str">
        <f>SUBSTITUTE(SUBSTITUTE(IFERROR(VLOOKUP($A109,単組回答!$E:$F,2,FALSE),""),"あり","○"),"なし","×")</f>
        <v/>
      </c>
      <c r="AW109" s="317" t="str">
        <f>SUBSTITUTE(SUBSTITUTE(IFERROR(VLOOKUP($A109,単組回答!$E:$G,3,FALSE),""),"あり","○"),"なし","×")</f>
        <v/>
      </c>
      <c r="AX109" s="313" t="str">
        <f>SUBSTITUTE(SUBSTITUTE(SUBSTITUTE(SUBSTITUTE(SUBSTITUTE(SUBSTITUTE(IFERROR(VLOOKUP($A109,単組回答!$E:$I,5,FALSE),""),"①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9" s="313" t="str">
        <f>SUBSTITUTE(SUBSTITUTE(SUBSTITUTE(SUBSTITUTE(SUBSTITUTE(SUBSTITUTE(SUBSTITUTE(IFERROR(VLOOKUP($A109,単組回答!$E:$L,8,FALSE),""),"①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9" s="313" t="str">
        <f>SUBSTITUTE(SUBSTITUTE(SUBSTITUTE(SUBSTITUTE(SUBSTITUTE(SUBSTITUTE(IFERROR(VLOOKUP($A109,単組回答!$E:$J,6,FALSE),""),"①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9" s="313" t="str">
        <f>SUBSTITUTE(SUBSTITUTE(SUBSTITUTE(SUBSTITUTE(SUBSTITUTE(SUBSTITUTE(SUBSTITUTE(IFERROR(VLOOKUP($A109,単組回答!$E:$P,12,FALSE),""),"①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9" s="313" t="str">
        <f>SUBSTITUTE(SUBSTITUTE(IFERROR(VLOOKUP($A109,単組回答!$E:$H,4,FALSE),""),"あり","○"),"なし","×")</f>
        <v/>
      </c>
      <c r="BC109" s="83" t="s">
        <v>24</v>
      </c>
      <c r="BD109" s="313" t="str">
        <f>SUBSTITUTE(SUBSTITUTE(IFERROR(VLOOKUP($A109,単組回答!$E:$R,14,FALSE),""),"① 行った","○"),"② 行っていない","×")</f>
        <v/>
      </c>
      <c r="BE109" s="83" t="s">
        <v>24</v>
      </c>
      <c r="BF109" s="316" t="str">
        <f>SUBSTITUTE(SUBSTITUTE(IFERROR(VLOOKUP($A109,単組回答!$E:$T,16,FALSE),""),"① 行った","○"),"② 行っていない","×")</f>
        <v/>
      </c>
    </row>
    <row r="110" spans="1:58" ht="28.5" customHeight="1">
      <c r="A110" s="20">
        <v>1132</v>
      </c>
      <c r="B110" s="65" t="s">
        <v>820</v>
      </c>
      <c r="C110" s="18" t="s">
        <v>25</v>
      </c>
      <c r="D110" s="18" t="s">
        <v>25</v>
      </c>
      <c r="E110" s="18"/>
      <c r="F110" s="18"/>
      <c r="G110" s="18"/>
      <c r="H110" s="18"/>
      <c r="I110" s="18"/>
      <c r="J110" s="18"/>
      <c r="K110" s="18"/>
      <c r="L110" s="18"/>
      <c r="M110" s="18"/>
      <c r="N110" s="18" t="s">
        <v>24</v>
      </c>
      <c r="O110" s="18" t="s">
        <v>24</v>
      </c>
      <c r="P110" s="18"/>
      <c r="Q110" s="18"/>
      <c r="R110" s="18"/>
      <c r="S110" s="18"/>
      <c r="T110" s="18"/>
      <c r="U110" s="18"/>
      <c r="V110" s="18"/>
      <c r="W110" s="18"/>
      <c r="X110" s="18"/>
      <c r="Y110" s="18" t="s">
        <v>25</v>
      </c>
      <c r="Z110" s="18" t="s">
        <v>25</v>
      </c>
      <c r="AA110" s="48" t="s">
        <v>25</v>
      </c>
      <c r="AB110" s="18" t="s">
        <v>26</v>
      </c>
      <c r="AC110" s="18" t="s">
        <v>25</v>
      </c>
      <c r="AD110" s="18" t="s">
        <v>26</v>
      </c>
      <c r="AE110" s="19" t="s">
        <v>25</v>
      </c>
      <c r="AF110" s="49"/>
      <c r="AG110" s="19" t="s">
        <v>26</v>
      </c>
      <c r="AH110" s="19"/>
      <c r="AI110" s="19" t="s">
        <v>26</v>
      </c>
      <c r="AJ110" s="75"/>
      <c r="AK110" s="102" t="s">
        <v>25</v>
      </c>
      <c r="AL110" s="83" t="s">
        <v>25</v>
      </c>
      <c r="AM110" s="83" t="s">
        <v>25</v>
      </c>
      <c r="AN110" s="83" t="s">
        <v>25</v>
      </c>
      <c r="AO110" s="83" t="s">
        <v>25</v>
      </c>
      <c r="AP110" s="83" t="s">
        <v>25</v>
      </c>
      <c r="AQ110" s="83">
        <v>0</v>
      </c>
      <c r="AR110" s="83"/>
      <c r="AS110" s="83" t="s">
        <v>25</v>
      </c>
      <c r="AT110" s="83"/>
      <c r="AU110" s="103" t="s">
        <v>25</v>
      </c>
      <c r="AV110" s="314" t="str">
        <f>SUBSTITUTE(SUBSTITUTE(IFERROR(VLOOKUP($A110,単組回答!$E:$F,2,FALSE),""),"あり","○"),"なし","×")</f>
        <v/>
      </c>
      <c r="AW110" s="317" t="str">
        <f>SUBSTITUTE(SUBSTITUTE(IFERROR(VLOOKUP($A110,単組回答!$E:$G,3,FALSE),""),"あり","○"),"なし","×")</f>
        <v/>
      </c>
      <c r="AX110" s="313" t="str">
        <f>SUBSTITUTE(SUBSTITUTE(SUBSTITUTE(SUBSTITUTE(SUBSTITUTE(SUBSTITUTE(IFERROR(VLOOKUP($A110,単組回答!$E:$I,5,FALSE),""),"①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0" s="313" t="str">
        <f>SUBSTITUTE(SUBSTITUTE(SUBSTITUTE(SUBSTITUTE(SUBSTITUTE(SUBSTITUTE(SUBSTITUTE(IFERROR(VLOOKUP($A110,単組回答!$E:$L,8,FALSE),""),"①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0" s="313" t="str">
        <f>SUBSTITUTE(SUBSTITUTE(SUBSTITUTE(SUBSTITUTE(SUBSTITUTE(SUBSTITUTE(IFERROR(VLOOKUP($A110,単組回答!$E:$J,6,FALSE),""),"①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0" s="313" t="str">
        <f>SUBSTITUTE(SUBSTITUTE(SUBSTITUTE(SUBSTITUTE(SUBSTITUTE(SUBSTITUTE(SUBSTITUTE(IFERROR(VLOOKUP($A110,単組回答!$E:$P,12,FALSE),""),"①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0" s="313" t="str">
        <f>SUBSTITUTE(SUBSTITUTE(IFERROR(VLOOKUP($A110,単組回答!$E:$H,4,FALSE),""),"あり","○"),"なし","×")</f>
        <v/>
      </c>
      <c r="BC110" s="83" t="s">
        <v>24</v>
      </c>
      <c r="BD110" s="313" t="str">
        <f>SUBSTITUTE(SUBSTITUTE(IFERROR(VLOOKUP($A110,単組回答!$E:$R,14,FALSE),""),"① 行った","○"),"② 行っていない","×")</f>
        <v/>
      </c>
      <c r="BE110" s="83" t="s">
        <v>24</v>
      </c>
      <c r="BF110" s="316" t="str">
        <f>SUBSTITUTE(SUBSTITUTE(IFERROR(VLOOKUP($A110,単組回答!$E:$T,16,FALSE),""),"① 行った","○"),"② 行っていない","×")</f>
        <v/>
      </c>
    </row>
    <row r="111" spans="1:58" ht="28.5" customHeight="1">
      <c r="A111" s="20">
        <v>1133</v>
      </c>
      <c r="B111" s="65" t="s">
        <v>821</v>
      </c>
      <c r="C111" s="18" t="s">
        <v>25</v>
      </c>
      <c r="D111" s="18" t="s">
        <v>25</v>
      </c>
      <c r="E111" s="18"/>
      <c r="F111" s="18" t="s">
        <v>23</v>
      </c>
      <c r="G111" s="18" t="s">
        <v>22</v>
      </c>
      <c r="H111" s="18" t="s">
        <v>23</v>
      </c>
      <c r="I111" s="18" t="s">
        <v>22</v>
      </c>
      <c r="J111" s="18"/>
      <c r="K111" s="18"/>
      <c r="L111" s="18"/>
      <c r="M111" s="18"/>
      <c r="N111" s="18" t="s">
        <v>24</v>
      </c>
      <c r="O111" s="18" t="s">
        <v>24</v>
      </c>
      <c r="P111" s="18"/>
      <c r="Q111" s="18" t="s">
        <v>22</v>
      </c>
      <c r="R111" s="18" t="s">
        <v>23</v>
      </c>
      <c r="S111" s="18" t="s">
        <v>22</v>
      </c>
      <c r="T111" s="18" t="s">
        <v>23</v>
      </c>
      <c r="U111" s="18"/>
      <c r="V111" s="18"/>
      <c r="W111" s="18"/>
      <c r="X111" s="18"/>
      <c r="Y111" s="18" t="s">
        <v>25</v>
      </c>
      <c r="Z111" s="18" t="s">
        <v>25</v>
      </c>
      <c r="AA111" s="48" t="s">
        <v>25</v>
      </c>
      <c r="AB111" s="18" t="s">
        <v>22</v>
      </c>
      <c r="AC111" s="18" t="s">
        <v>22</v>
      </c>
      <c r="AD111" s="18" t="s">
        <v>22</v>
      </c>
      <c r="AE111" s="19" t="s">
        <v>22</v>
      </c>
      <c r="AF111" s="49"/>
      <c r="AG111" s="19" t="s">
        <v>26</v>
      </c>
      <c r="AH111" s="19" t="s">
        <v>25</v>
      </c>
      <c r="AI111" s="19" t="s">
        <v>26</v>
      </c>
      <c r="AJ111" s="75"/>
      <c r="AK111" s="102" t="s">
        <v>26</v>
      </c>
      <c r="AL111" s="83" t="s">
        <v>26</v>
      </c>
      <c r="AM111" s="83" t="s">
        <v>26</v>
      </c>
      <c r="AN111" s="83" t="s">
        <v>26</v>
      </c>
      <c r="AO111" s="83" t="s">
        <v>26</v>
      </c>
      <c r="AP111" s="83" t="s">
        <v>26</v>
      </c>
      <c r="AQ111" s="83" t="s">
        <v>26</v>
      </c>
      <c r="AR111" s="83"/>
      <c r="AS111" s="83" t="s">
        <v>26</v>
      </c>
      <c r="AT111" s="83"/>
      <c r="AU111" s="103" t="s">
        <v>26</v>
      </c>
      <c r="AV111" s="314" t="str">
        <f>SUBSTITUTE(SUBSTITUTE(IFERROR(VLOOKUP($A111,単組回答!$E:$F,2,FALSE),""),"あり","○"),"なし","×")</f>
        <v/>
      </c>
      <c r="AW111" s="317" t="str">
        <f>SUBSTITUTE(SUBSTITUTE(IFERROR(VLOOKUP($A111,単組回答!$E:$G,3,FALSE),""),"あり","○"),"なし","×")</f>
        <v/>
      </c>
      <c r="AX111" s="313" t="str">
        <f>SUBSTITUTE(SUBSTITUTE(SUBSTITUTE(SUBSTITUTE(SUBSTITUTE(SUBSTITUTE(IFERROR(VLOOKUP($A111,単組回答!$E:$I,5,FALSE),""),"①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1" s="313" t="str">
        <f>SUBSTITUTE(SUBSTITUTE(SUBSTITUTE(SUBSTITUTE(SUBSTITUTE(SUBSTITUTE(SUBSTITUTE(IFERROR(VLOOKUP($A111,単組回答!$E:$L,8,FALSE),""),"①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1" s="313" t="str">
        <f>SUBSTITUTE(SUBSTITUTE(SUBSTITUTE(SUBSTITUTE(SUBSTITUTE(SUBSTITUTE(IFERROR(VLOOKUP($A111,単組回答!$E:$J,6,FALSE),""),"①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1" s="313" t="str">
        <f>SUBSTITUTE(SUBSTITUTE(SUBSTITUTE(SUBSTITUTE(SUBSTITUTE(SUBSTITUTE(SUBSTITUTE(IFERROR(VLOOKUP($A111,単組回答!$E:$P,12,FALSE),""),"①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1" s="313" t="str">
        <f>SUBSTITUTE(SUBSTITUTE(IFERROR(VLOOKUP($A111,単組回答!$E:$H,4,FALSE),""),"あり","○"),"なし","×")</f>
        <v/>
      </c>
      <c r="BC111" s="83" t="s">
        <v>24</v>
      </c>
      <c r="BD111" s="313" t="str">
        <f>SUBSTITUTE(SUBSTITUTE(IFERROR(VLOOKUP($A111,単組回答!$E:$R,14,FALSE),""),"① 行った","○"),"② 行っていない","×")</f>
        <v/>
      </c>
      <c r="BE111" s="83" t="s">
        <v>24</v>
      </c>
      <c r="BF111" s="316" t="str">
        <f>SUBSTITUTE(SUBSTITUTE(IFERROR(VLOOKUP($A111,単組回答!$E:$T,16,FALSE),""),"① 行った","○"),"② 行っていない","×")</f>
        <v/>
      </c>
    </row>
    <row r="112" spans="1:58" ht="28.5" customHeight="1">
      <c r="A112" s="20">
        <v>1134</v>
      </c>
      <c r="B112" s="65" t="s">
        <v>822</v>
      </c>
      <c r="C112" s="18" t="s">
        <v>25</v>
      </c>
      <c r="D112" s="18" t="s">
        <v>25</v>
      </c>
      <c r="E112" s="18"/>
      <c r="F112" s="45" t="s">
        <v>22</v>
      </c>
      <c r="G112" s="18" t="s">
        <v>22</v>
      </c>
      <c r="H112" s="18"/>
      <c r="I112" s="18" t="s">
        <v>22</v>
      </c>
      <c r="J112" s="18"/>
      <c r="K112" s="18"/>
      <c r="L112" s="18"/>
      <c r="M112" s="18"/>
      <c r="N112" s="18" t="s">
        <v>24</v>
      </c>
      <c r="O112" s="18" t="s">
        <v>24</v>
      </c>
      <c r="P112" s="18"/>
      <c r="Q112" s="18"/>
      <c r="R112" s="18"/>
      <c r="S112" s="18"/>
      <c r="T112" s="18"/>
      <c r="U112" s="18"/>
      <c r="V112" s="18"/>
      <c r="W112" s="18"/>
      <c r="X112" s="18"/>
      <c r="Y112" s="18" t="s">
        <v>25</v>
      </c>
      <c r="Z112" s="18" t="s">
        <v>25</v>
      </c>
      <c r="AA112" s="48" t="s">
        <v>25</v>
      </c>
      <c r="AB112" s="18" t="s">
        <v>22</v>
      </c>
      <c r="AC112" s="18" t="s">
        <v>22</v>
      </c>
      <c r="AD112" s="18" t="s">
        <v>26</v>
      </c>
      <c r="AE112" s="19" t="s">
        <v>25</v>
      </c>
      <c r="AF112" s="49"/>
      <c r="AG112" s="19" t="s">
        <v>26</v>
      </c>
      <c r="AH112" s="19" t="s">
        <v>26</v>
      </c>
      <c r="AI112" s="19" t="s">
        <v>26</v>
      </c>
      <c r="AJ112" s="75"/>
      <c r="AK112" s="102" t="s">
        <v>25</v>
      </c>
      <c r="AL112" s="83" t="s">
        <v>25</v>
      </c>
      <c r="AM112" s="83" t="s">
        <v>25</v>
      </c>
      <c r="AN112" s="83" t="s">
        <v>25</v>
      </c>
      <c r="AO112" s="83" t="s">
        <v>25</v>
      </c>
      <c r="AP112" s="83" t="s">
        <v>25</v>
      </c>
      <c r="AQ112" s="83">
        <v>0</v>
      </c>
      <c r="AR112" s="83"/>
      <c r="AS112" s="83" t="s">
        <v>25</v>
      </c>
      <c r="AT112" s="83"/>
      <c r="AU112" s="103" t="s">
        <v>25</v>
      </c>
      <c r="AV112" s="314" t="str">
        <f>SUBSTITUTE(SUBSTITUTE(IFERROR(VLOOKUP($A112,単組回答!$E:$F,2,FALSE),""),"あり","○"),"なし","×")</f>
        <v/>
      </c>
      <c r="AW112" s="317" t="str">
        <f>SUBSTITUTE(SUBSTITUTE(IFERROR(VLOOKUP($A112,単組回答!$E:$G,3,FALSE),""),"あり","○"),"なし","×")</f>
        <v/>
      </c>
      <c r="AX112" s="313" t="str">
        <f>SUBSTITUTE(SUBSTITUTE(SUBSTITUTE(SUBSTITUTE(SUBSTITUTE(SUBSTITUTE(IFERROR(VLOOKUP($A112,単組回答!$E:$I,5,FALSE),""),"①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2" s="313" t="str">
        <f>SUBSTITUTE(SUBSTITUTE(SUBSTITUTE(SUBSTITUTE(SUBSTITUTE(SUBSTITUTE(SUBSTITUTE(IFERROR(VLOOKUP($A112,単組回答!$E:$L,8,FALSE),""),"①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2" s="313" t="str">
        <f>SUBSTITUTE(SUBSTITUTE(SUBSTITUTE(SUBSTITUTE(SUBSTITUTE(SUBSTITUTE(IFERROR(VLOOKUP($A112,単組回答!$E:$J,6,FALSE),""),"①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2" s="313" t="str">
        <f>SUBSTITUTE(SUBSTITUTE(SUBSTITUTE(SUBSTITUTE(SUBSTITUTE(SUBSTITUTE(SUBSTITUTE(IFERROR(VLOOKUP($A112,単組回答!$E:$P,12,FALSE),""),"①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2" s="313" t="str">
        <f>SUBSTITUTE(SUBSTITUTE(IFERROR(VLOOKUP($A112,単組回答!$E:$H,4,FALSE),""),"あり","○"),"なし","×")</f>
        <v/>
      </c>
      <c r="BC112" s="83" t="s">
        <v>24</v>
      </c>
      <c r="BD112" s="313" t="str">
        <f>SUBSTITUTE(SUBSTITUTE(IFERROR(VLOOKUP($A112,単組回答!$E:$R,14,FALSE),""),"① 行った","○"),"② 行っていない","×")</f>
        <v/>
      </c>
      <c r="BE112" s="83" t="s">
        <v>24</v>
      </c>
      <c r="BF112" s="316" t="str">
        <f>SUBSTITUTE(SUBSTITUTE(IFERROR(VLOOKUP($A112,単組回答!$E:$T,16,FALSE),""),"① 行った","○"),"② 行っていない","×")</f>
        <v/>
      </c>
    </row>
    <row r="113" spans="1:58" ht="28.5" customHeight="1">
      <c r="A113" s="20">
        <v>1135</v>
      </c>
      <c r="B113" s="65" t="s">
        <v>823</v>
      </c>
      <c r="C113" s="45" t="s">
        <v>22</v>
      </c>
      <c r="D113" s="45" t="s">
        <v>22</v>
      </c>
      <c r="E113" s="18">
        <v>2</v>
      </c>
      <c r="F113" s="45" t="s">
        <v>22</v>
      </c>
      <c r="G113" s="18" t="s">
        <v>22</v>
      </c>
      <c r="H113" s="45" t="s">
        <v>22</v>
      </c>
      <c r="I113" s="18" t="s">
        <v>22</v>
      </c>
      <c r="J113" s="18"/>
      <c r="K113" s="18"/>
      <c r="L113" s="18"/>
      <c r="M113" s="18"/>
      <c r="N113" s="18" t="s">
        <v>22</v>
      </c>
      <c r="O113" s="18" t="s">
        <v>22</v>
      </c>
      <c r="P113" s="18">
        <v>2</v>
      </c>
      <c r="Q113" s="18" t="s">
        <v>22</v>
      </c>
      <c r="R113" s="18" t="s">
        <v>22</v>
      </c>
      <c r="S113" s="18" t="s">
        <v>22</v>
      </c>
      <c r="T113" s="18" t="s">
        <v>22</v>
      </c>
      <c r="U113" s="18"/>
      <c r="V113" s="18"/>
      <c r="W113" s="18"/>
      <c r="X113" s="18"/>
      <c r="Y113" s="18" t="s">
        <v>22</v>
      </c>
      <c r="Z113" s="18" t="s">
        <v>22</v>
      </c>
      <c r="AA113" s="48" t="s">
        <v>22</v>
      </c>
      <c r="AB113" s="18" t="s">
        <v>22</v>
      </c>
      <c r="AC113" s="18" t="s">
        <v>22</v>
      </c>
      <c r="AD113" s="18" t="s">
        <v>22</v>
      </c>
      <c r="AE113" s="19" t="s">
        <v>25</v>
      </c>
      <c r="AF113" s="49"/>
      <c r="AG113" s="19" t="s">
        <v>26</v>
      </c>
      <c r="AH113" s="19" t="s">
        <v>25</v>
      </c>
      <c r="AI113" s="19" t="s">
        <v>26</v>
      </c>
      <c r="AJ113" s="75"/>
      <c r="AK113" s="102" t="s">
        <v>22</v>
      </c>
      <c r="AL113" s="83" t="s">
        <v>22</v>
      </c>
      <c r="AM113" s="83" t="s">
        <v>25</v>
      </c>
      <c r="AN113" s="83" t="s">
        <v>22</v>
      </c>
      <c r="AO113" s="83" t="s">
        <v>25</v>
      </c>
      <c r="AP113" s="83" t="s">
        <v>25</v>
      </c>
      <c r="AQ113" s="83">
        <v>0</v>
      </c>
      <c r="AR113" s="83"/>
      <c r="AS113" s="83" t="s">
        <v>25</v>
      </c>
      <c r="AT113" s="83"/>
      <c r="AU113" s="103" t="s">
        <v>25</v>
      </c>
      <c r="AV113" s="314" t="str">
        <f>SUBSTITUTE(SUBSTITUTE(IFERROR(VLOOKUP($A113,単組回答!$E:$F,2,FALSE),""),"あり","○"),"なし","×")</f>
        <v/>
      </c>
      <c r="AW113" s="317" t="str">
        <f>SUBSTITUTE(SUBSTITUTE(IFERROR(VLOOKUP($A113,単組回答!$E:$G,3,FALSE),""),"あり","○"),"なし","×")</f>
        <v/>
      </c>
      <c r="AX113" s="313" t="str">
        <f>SUBSTITUTE(SUBSTITUTE(SUBSTITUTE(SUBSTITUTE(SUBSTITUTE(SUBSTITUTE(IFERROR(VLOOKUP($A113,単組回答!$E:$I,5,FALSE),""),"①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3" s="313" t="str">
        <f>SUBSTITUTE(SUBSTITUTE(SUBSTITUTE(SUBSTITUTE(SUBSTITUTE(SUBSTITUTE(SUBSTITUTE(IFERROR(VLOOKUP($A113,単組回答!$E:$L,8,FALSE),""),"①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3" s="313" t="str">
        <f>SUBSTITUTE(SUBSTITUTE(SUBSTITUTE(SUBSTITUTE(SUBSTITUTE(SUBSTITUTE(IFERROR(VLOOKUP($A113,単組回答!$E:$J,6,FALSE),""),"①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3" s="313" t="str">
        <f>SUBSTITUTE(SUBSTITUTE(SUBSTITUTE(SUBSTITUTE(SUBSTITUTE(SUBSTITUTE(SUBSTITUTE(IFERROR(VLOOKUP($A113,単組回答!$E:$P,12,FALSE),""),"①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3" s="313" t="str">
        <f>SUBSTITUTE(SUBSTITUTE(IFERROR(VLOOKUP($A113,単組回答!$E:$H,4,FALSE),""),"あり","○"),"なし","×")</f>
        <v/>
      </c>
      <c r="BC113" s="83" t="s">
        <v>24</v>
      </c>
      <c r="BD113" s="313" t="str">
        <f>SUBSTITUTE(SUBSTITUTE(IFERROR(VLOOKUP($A113,単組回答!$E:$R,14,FALSE),""),"① 行った","○"),"② 行っていない","×")</f>
        <v/>
      </c>
      <c r="BE113" s="83" t="s">
        <v>24</v>
      </c>
      <c r="BF113" s="316" t="str">
        <f>SUBSTITUTE(SUBSTITUTE(IFERROR(VLOOKUP($A113,単組回答!$E:$T,16,FALSE),""),"① 行った","○"),"② 行っていない","×")</f>
        <v/>
      </c>
    </row>
    <row r="114" spans="1:58" ht="28.5" customHeight="1">
      <c r="A114" s="20">
        <v>1136</v>
      </c>
      <c r="B114" s="65" t="s">
        <v>824</v>
      </c>
      <c r="C114" s="18" t="s">
        <v>25</v>
      </c>
      <c r="D114" s="18" t="s">
        <v>25</v>
      </c>
      <c r="E114" s="18"/>
      <c r="F114" s="45" t="s">
        <v>22</v>
      </c>
      <c r="G114" s="18" t="s">
        <v>22</v>
      </c>
      <c r="H114" s="45" t="s">
        <v>22</v>
      </c>
      <c r="I114" s="18" t="s">
        <v>22</v>
      </c>
      <c r="J114" s="45" t="s">
        <v>22</v>
      </c>
      <c r="K114" s="18"/>
      <c r="L114" s="18"/>
      <c r="M114" s="18"/>
      <c r="N114" s="18" t="s">
        <v>24</v>
      </c>
      <c r="O114" s="18" t="s">
        <v>24</v>
      </c>
      <c r="P114" s="18"/>
      <c r="Q114" s="18" t="s">
        <v>22</v>
      </c>
      <c r="R114" s="18"/>
      <c r="S114" s="18" t="s">
        <v>22</v>
      </c>
      <c r="T114" s="18"/>
      <c r="U114" s="18"/>
      <c r="V114" s="18"/>
      <c r="W114" s="18"/>
      <c r="X114" s="18"/>
      <c r="Y114" s="18" t="s">
        <v>25</v>
      </c>
      <c r="Z114" s="18" t="s">
        <v>25</v>
      </c>
      <c r="AA114" s="48" t="s">
        <v>25</v>
      </c>
      <c r="AB114" s="18" t="s">
        <v>22</v>
      </c>
      <c r="AC114" s="18" t="s">
        <v>22</v>
      </c>
      <c r="AD114" s="18" t="s">
        <v>22</v>
      </c>
      <c r="AE114" s="19" t="s">
        <v>25</v>
      </c>
      <c r="AF114" s="49"/>
      <c r="AG114" s="19" t="s">
        <v>26</v>
      </c>
      <c r="AH114" s="19" t="s">
        <v>26</v>
      </c>
      <c r="AI114" s="19" t="s">
        <v>26</v>
      </c>
      <c r="AJ114" s="75"/>
      <c r="AK114" s="102" t="s">
        <v>26</v>
      </c>
      <c r="AL114" s="83" t="s">
        <v>26</v>
      </c>
      <c r="AM114" s="83" t="s">
        <v>26</v>
      </c>
      <c r="AN114" s="83" t="s">
        <v>26</v>
      </c>
      <c r="AO114" s="83" t="s">
        <v>26</v>
      </c>
      <c r="AP114" s="83" t="s">
        <v>26</v>
      </c>
      <c r="AQ114" s="83" t="s">
        <v>26</v>
      </c>
      <c r="AR114" s="83"/>
      <c r="AS114" s="83" t="s">
        <v>26</v>
      </c>
      <c r="AT114" s="83"/>
      <c r="AU114" s="103" t="s">
        <v>26</v>
      </c>
      <c r="AV114" s="314" t="str">
        <f>SUBSTITUTE(SUBSTITUTE(IFERROR(VLOOKUP($A114,単組回答!$E:$F,2,FALSE),""),"あり","○"),"なし","×")</f>
        <v/>
      </c>
      <c r="AW114" s="317" t="str">
        <f>SUBSTITUTE(SUBSTITUTE(IFERROR(VLOOKUP($A114,単組回答!$E:$G,3,FALSE),""),"あり","○"),"なし","×")</f>
        <v/>
      </c>
      <c r="AX114" s="313" t="str">
        <f>SUBSTITUTE(SUBSTITUTE(SUBSTITUTE(SUBSTITUTE(SUBSTITUTE(SUBSTITUTE(IFERROR(VLOOKUP($A114,単組回答!$E:$I,5,FALSE),""),"①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4" s="313" t="str">
        <f>SUBSTITUTE(SUBSTITUTE(SUBSTITUTE(SUBSTITUTE(SUBSTITUTE(SUBSTITUTE(SUBSTITUTE(IFERROR(VLOOKUP($A114,単組回答!$E:$L,8,FALSE),""),"①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4" s="313" t="str">
        <f>SUBSTITUTE(SUBSTITUTE(SUBSTITUTE(SUBSTITUTE(SUBSTITUTE(SUBSTITUTE(IFERROR(VLOOKUP($A114,単組回答!$E:$J,6,FALSE),""),"①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4" s="313" t="str">
        <f>SUBSTITUTE(SUBSTITUTE(SUBSTITUTE(SUBSTITUTE(SUBSTITUTE(SUBSTITUTE(SUBSTITUTE(IFERROR(VLOOKUP($A114,単組回答!$E:$P,12,FALSE),""),"①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4" s="313" t="str">
        <f>SUBSTITUTE(SUBSTITUTE(IFERROR(VLOOKUP($A114,単組回答!$E:$H,4,FALSE),""),"あり","○"),"なし","×")</f>
        <v/>
      </c>
      <c r="BC114" s="83" t="s">
        <v>24</v>
      </c>
      <c r="BD114" s="313" t="str">
        <f>SUBSTITUTE(SUBSTITUTE(IFERROR(VLOOKUP($A114,単組回答!$E:$R,14,FALSE),""),"① 行った","○"),"② 行っていない","×")</f>
        <v/>
      </c>
      <c r="BE114" s="83" t="s">
        <v>24</v>
      </c>
      <c r="BF114" s="316" t="str">
        <f>SUBSTITUTE(SUBSTITUTE(IFERROR(VLOOKUP($A114,単組回答!$E:$T,16,FALSE),""),"① 行った","○"),"② 行っていない","×")</f>
        <v/>
      </c>
    </row>
    <row r="115" spans="1:58" ht="28.5" customHeight="1">
      <c r="A115" s="20">
        <v>1138</v>
      </c>
      <c r="B115" s="65" t="s">
        <v>825</v>
      </c>
      <c r="C115" s="18" t="s">
        <v>25</v>
      </c>
      <c r="D115" s="18" t="s">
        <v>25</v>
      </c>
      <c r="E115" s="18"/>
      <c r="F115" s="18"/>
      <c r="G115" s="18"/>
      <c r="H115" s="18"/>
      <c r="I115" s="18"/>
      <c r="J115" s="18"/>
      <c r="K115" s="18"/>
      <c r="L115" s="18"/>
      <c r="M115" s="18"/>
      <c r="N115" s="18" t="s">
        <v>24</v>
      </c>
      <c r="O115" s="18" t="s">
        <v>24</v>
      </c>
      <c r="P115" s="18"/>
      <c r="Q115" s="18"/>
      <c r="R115" s="18" t="s">
        <v>22</v>
      </c>
      <c r="S115" s="18"/>
      <c r="T115" s="18" t="s">
        <v>22</v>
      </c>
      <c r="U115" s="18"/>
      <c r="V115" s="18"/>
      <c r="W115" s="18"/>
      <c r="X115" s="18"/>
      <c r="Y115" s="18" t="s">
        <v>25</v>
      </c>
      <c r="Z115" s="18" t="s">
        <v>25</v>
      </c>
      <c r="AA115" s="48" t="s">
        <v>25</v>
      </c>
      <c r="AB115" s="18" t="s">
        <v>26</v>
      </c>
      <c r="AC115" s="18" t="s">
        <v>25</v>
      </c>
      <c r="AD115" s="18" t="s">
        <v>26</v>
      </c>
      <c r="AE115" s="19" t="s">
        <v>25</v>
      </c>
      <c r="AF115" s="49"/>
      <c r="AG115" s="19" t="s">
        <v>26</v>
      </c>
      <c r="AH115" s="19"/>
      <c r="AI115" s="19" t="s">
        <v>26</v>
      </c>
      <c r="AJ115" s="75"/>
      <c r="AK115" s="102" t="s">
        <v>26</v>
      </c>
      <c r="AL115" s="83" t="s">
        <v>26</v>
      </c>
      <c r="AM115" s="83" t="s">
        <v>26</v>
      </c>
      <c r="AN115" s="83" t="s">
        <v>26</v>
      </c>
      <c r="AO115" s="83" t="s">
        <v>26</v>
      </c>
      <c r="AP115" s="83" t="s">
        <v>26</v>
      </c>
      <c r="AQ115" s="83" t="s">
        <v>26</v>
      </c>
      <c r="AR115" s="83"/>
      <c r="AS115" s="83" t="s">
        <v>26</v>
      </c>
      <c r="AT115" s="83"/>
      <c r="AU115" s="103" t="s">
        <v>26</v>
      </c>
      <c r="AV115" s="314" t="str">
        <f>SUBSTITUTE(SUBSTITUTE(IFERROR(VLOOKUP($A115,単組回答!$E:$F,2,FALSE),""),"あり","○"),"なし","×")</f>
        <v/>
      </c>
      <c r="AW115" s="317" t="str">
        <f>SUBSTITUTE(SUBSTITUTE(IFERROR(VLOOKUP($A115,単組回答!$E:$G,3,FALSE),""),"あり","○"),"なし","×")</f>
        <v/>
      </c>
      <c r="AX115" s="313" t="str">
        <f>SUBSTITUTE(SUBSTITUTE(SUBSTITUTE(SUBSTITUTE(SUBSTITUTE(SUBSTITUTE(IFERROR(VLOOKUP($A115,単組回答!$E:$I,5,FALSE),""),"①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5" s="313" t="str">
        <f>SUBSTITUTE(SUBSTITUTE(SUBSTITUTE(SUBSTITUTE(SUBSTITUTE(SUBSTITUTE(SUBSTITUTE(IFERROR(VLOOKUP($A115,単組回答!$E:$L,8,FALSE),""),"①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5" s="313" t="str">
        <f>SUBSTITUTE(SUBSTITUTE(SUBSTITUTE(SUBSTITUTE(SUBSTITUTE(SUBSTITUTE(IFERROR(VLOOKUP($A115,単組回答!$E:$J,6,FALSE),""),"①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5" s="313" t="str">
        <f>SUBSTITUTE(SUBSTITUTE(SUBSTITUTE(SUBSTITUTE(SUBSTITUTE(SUBSTITUTE(SUBSTITUTE(IFERROR(VLOOKUP($A115,単組回答!$E:$P,12,FALSE),""),"①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5" s="313" t="str">
        <f>SUBSTITUTE(SUBSTITUTE(IFERROR(VLOOKUP($A115,単組回答!$E:$H,4,FALSE),""),"あり","○"),"なし","×")</f>
        <v/>
      </c>
      <c r="BC115" s="83" t="s">
        <v>24</v>
      </c>
      <c r="BD115" s="313" t="str">
        <f>SUBSTITUTE(SUBSTITUTE(IFERROR(VLOOKUP($A115,単組回答!$E:$R,14,FALSE),""),"① 行った","○"),"② 行っていない","×")</f>
        <v/>
      </c>
      <c r="BE115" s="83" t="s">
        <v>24</v>
      </c>
      <c r="BF115" s="316" t="str">
        <f>SUBSTITUTE(SUBSTITUTE(IFERROR(VLOOKUP($A115,単組回答!$E:$T,16,FALSE),""),"① 行った","○"),"② 行っていない","×")</f>
        <v/>
      </c>
    </row>
    <row r="116" spans="1:58" ht="28.5" customHeight="1">
      <c r="A116" s="23">
        <v>1139</v>
      </c>
      <c r="B116" s="191" t="s">
        <v>826</v>
      </c>
      <c r="C116" s="18" t="s">
        <v>25</v>
      </c>
      <c r="D116" s="18" t="s">
        <v>25</v>
      </c>
      <c r="E116" s="18"/>
      <c r="F116" s="18"/>
      <c r="G116" s="18" t="s">
        <v>22</v>
      </c>
      <c r="H116" s="18"/>
      <c r="I116" s="18"/>
      <c r="J116" s="18"/>
      <c r="K116" s="18"/>
      <c r="L116" s="18"/>
      <c r="M116" s="18"/>
      <c r="N116" s="18" t="s">
        <v>24</v>
      </c>
      <c r="O116" s="18" t="s">
        <v>22</v>
      </c>
      <c r="P116" s="18">
        <v>1</v>
      </c>
      <c r="Q116" s="18"/>
      <c r="R116" s="18"/>
      <c r="S116" s="18"/>
      <c r="T116" s="18"/>
      <c r="U116" s="18"/>
      <c r="V116" s="18"/>
      <c r="W116" s="18"/>
      <c r="X116" s="18"/>
      <c r="Y116" s="18" t="s">
        <v>25</v>
      </c>
      <c r="Z116" s="18" t="s">
        <v>25</v>
      </c>
      <c r="AA116" s="48" t="s">
        <v>25</v>
      </c>
      <c r="AB116" s="18" t="s">
        <v>22</v>
      </c>
      <c r="AC116" s="18" t="s">
        <v>22</v>
      </c>
      <c r="AD116" s="18" t="s">
        <v>26</v>
      </c>
      <c r="AE116" s="19" t="s">
        <v>22</v>
      </c>
      <c r="AF116" s="49"/>
      <c r="AG116" s="19" t="s">
        <v>26</v>
      </c>
      <c r="AH116" s="19" t="s">
        <v>26</v>
      </c>
      <c r="AI116" s="19" t="s">
        <v>26</v>
      </c>
      <c r="AJ116" s="75"/>
      <c r="AK116" s="102" t="s">
        <v>25</v>
      </c>
      <c r="AL116" s="83" t="s">
        <v>25</v>
      </c>
      <c r="AM116" s="83" t="s">
        <v>25</v>
      </c>
      <c r="AN116" s="83" t="s">
        <v>25</v>
      </c>
      <c r="AO116" s="83" t="s">
        <v>25</v>
      </c>
      <c r="AP116" s="83" t="s">
        <v>25</v>
      </c>
      <c r="AQ116" s="83">
        <v>0</v>
      </c>
      <c r="AR116" s="83"/>
      <c r="AS116" s="83" t="s">
        <v>25</v>
      </c>
      <c r="AT116" s="83"/>
      <c r="AU116" s="103" t="s">
        <v>25</v>
      </c>
      <c r="AV116" s="314" t="str">
        <f>SUBSTITUTE(SUBSTITUTE(IFERROR(VLOOKUP($A116,単組回答!$E:$F,2,FALSE),""),"あり","○"),"なし","×")</f>
        <v/>
      </c>
      <c r="AW116" s="317" t="str">
        <f>SUBSTITUTE(SUBSTITUTE(IFERROR(VLOOKUP($A116,単組回答!$E:$G,3,FALSE),""),"あり","○"),"なし","×")</f>
        <v/>
      </c>
      <c r="AX116" s="313" t="str">
        <f>SUBSTITUTE(SUBSTITUTE(SUBSTITUTE(SUBSTITUTE(SUBSTITUTE(SUBSTITUTE(IFERROR(VLOOKUP($A116,単組回答!$E:$I,5,FALSE),""),"①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6" s="313" t="str">
        <f>SUBSTITUTE(SUBSTITUTE(SUBSTITUTE(SUBSTITUTE(SUBSTITUTE(SUBSTITUTE(SUBSTITUTE(IFERROR(VLOOKUP($A116,単組回答!$E:$L,8,FALSE),""),"①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6" s="313" t="str">
        <f>SUBSTITUTE(SUBSTITUTE(SUBSTITUTE(SUBSTITUTE(SUBSTITUTE(SUBSTITUTE(IFERROR(VLOOKUP($A116,単組回答!$E:$J,6,FALSE),""),"①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6" s="313" t="str">
        <f>SUBSTITUTE(SUBSTITUTE(SUBSTITUTE(SUBSTITUTE(SUBSTITUTE(SUBSTITUTE(SUBSTITUTE(IFERROR(VLOOKUP($A116,単組回答!$E:$P,12,FALSE),""),"①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6" s="313" t="str">
        <f>SUBSTITUTE(SUBSTITUTE(IFERROR(VLOOKUP($A116,単組回答!$E:$H,4,FALSE),""),"あり","○"),"なし","×")</f>
        <v/>
      </c>
      <c r="BC116" s="83" t="s">
        <v>24</v>
      </c>
      <c r="BD116" s="313" t="str">
        <f>SUBSTITUTE(SUBSTITUTE(IFERROR(VLOOKUP($A116,単組回答!$E:$R,14,FALSE),""),"① 行った","○"),"② 行っていない","×")</f>
        <v/>
      </c>
      <c r="BE116" s="83" t="s">
        <v>24</v>
      </c>
      <c r="BF116" s="316" t="str">
        <f>SUBSTITUTE(SUBSTITUTE(IFERROR(VLOOKUP($A116,単組回答!$E:$T,16,FALSE),""),"① 行った","○"),"② 行っていない","×")</f>
        <v/>
      </c>
    </row>
    <row r="117" spans="1:58" ht="28.5" customHeight="1">
      <c r="A117" s="20">
        <v>1142</v>
      </c>
      <c r="B117" s="65" t="s">
        <v>827</v>
      </c>
      <c r="C117" s="18" t="s">
        <v>25</v>
      </c>
      <c r="D117" s="18" t="s">
        <v>25</v>
      </c>
      <c r="E117" s="18"/>
      <c r="F117" s="45" t="s">
        <v>22</v>
      </c>
      <c r="G117" s="18" t="s">
        <v>22</v>
      </c>
      <c r="H117" s="18"/>
      <c r="I117" s="18"/>
      <c r="J117" s="18"/>
      <c r="K117" s="18"/>
      <c r="L117" s="18"/>
      <c r="M117" s="18"/>
      <c r="N117" s="18" t="s">
        <v>24</v>
      </c>
      <c r="O117" s="18" t="s">
        <v>24</v>
      </c>
      <c r="P117" s="18"/>
      <c r="Q117" s="18" t="s">
        <v>22</v>
      </c>
      <c r="R117" s="18" t="s">
        <v>22</v>
      </c>
      <c r="S117" s="18" t="s">
        <v>22</v>
      </c>
      <c r="T117" s="18"/>
      <c r="U117" s="18"/>
      <c r="V117" s="18"/>
      <c r="W117" s="18"/>
      <c r="X117" s="18"/>
      <c r="Y117" s="18" t="s">
        <v>25</v>
      </c>
      <c r="Z117" s="18" t="s">
        <v>25</v>
      </c>
      <c r="AA117" s="48" t="s">
        <v>25</v>
      </c>
      <c r="AB117" s="18" t="s">
        <v>22</v>
      </c>
      <c r="AC117" s="18" t="s">
        <v>22</v>
      </c>
      <c r="AD117" s="18" t="s">
        <v>26</v>
      </c>
      <c r="AE117" s="19" t="s">
        <v>25</v>
      </c>
      <c r="AF117" s="49"/>
      <c r="AG117" s="19" t="s">
        <v>26</v>
      </c>
      <c r="AH117" s="19" t="s">
        <v>25</v>
      </c>
      <c r="AI117" s="19" t="s">
        <v>26</v>
      </c>
      <c r="AJ117" s="75"/>
      <c r="AK117" s="102" t="s">
        <v>25</v>
      </c>
      <c r="AL117" s="83" t="s">
        <v>25</v>
      </c>
      <c r="AM117" s="83" t="s">
        <v>25</v>
      </c>
      <c r="AN117" s="83" t="s">
        <v>22</v>
      </c>
      <c r="AO117" s="83" t="s">
        <v>25</v>
      </c>
      <c r="AP117" s="83" t="s">
        <v>22</v>
      </c>
      <c r="AQ117" s="83">
        <v>0</v>
      </c>
      <c r="AR117" s="83"/>
      <c r="AS117" s="83" t="s">
        <v>25</v>
      </c>
      <c r="AT117" s="83"/>
      <c r="AU117" s="103" t="s">
        <v>25</v>
      </c>
      <c r="AV117" s="314" t="str">
        <f>SUBSTITUTE(SUBSTITUTE(IFERROR(VLOOKUP($A117,単組回答!$E:$F,2,FALSE),""),"あり","○"),"なし","×")</f>
        <v/>
      </c>
      <c r="AW117" s="317" t="str">
        <f>SUBSTITUTE(SUBSTITUTE(IFERROR(VLOOKUP($A117,単組回答!$E:$G,3,FALSE),""),"あり","○"),"なし","×")</f>
        <v/>
      </c>
      <c r="AX117" s="313" t="str">
        <f>SUBSTITUTE(SUBSTITUTE(SUBSTITUTE(SUBSTITUTE(SUBSTITUTE(SUBSTITUTE(IFERROR(VLOOKUP($A117,単組回答!$E:$I,5,FALSE),""),"①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7" s="313" t="str">
        <f>SUBSTITUTE(SUBSTITUTE(SUBSTITUTE(SUBSTITUTE(SUBSTITUTE(SUBSTITUTE(SUBSTITUTE(IFERROR(VLOOKUP($A117,単組回答!$E:$L,8,FALSE),""),"①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7" s="313" t="str">
        <f>SUBSTITUTE(SUBSTITUTE(SUBSTITUTE(SUBSTITUTE(SUBSTITUTE(SUBSTITUTE(IFERROR(VLOOKUP($A117,単組回答!$E:$J,6,FALSE),""),"①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7" s="313" t="str">
        <f>SUBSTITUTE(SUBSTITUTE(SUBSTITUTE(SUBSTITUTE(SUBSTITUTE(SUBSTITUTE(SUBSTITUTE(IFERROR(VLOOKUP($A117,単組回答!$E:$P,12,FALSE),""),"①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7" s="313" t="str">
        <f>SUBSTITUTE(SUBSTITUTE(IFERROR(VLOOKUP($A117,単組回答!$E:$H,4,FALSE),""),"あり","○"),"なし","×")</f>
        <v/>
      </c>
      <c r="BC117" s="83" t="s">
        <v>24</v>
      </c>
      <c r="BD117" s="313" t="str">
        <f>SUBSTITUTE(SUBSTITUTE(IFERROR(VLOOKUP($A117,単組回答!$E:$R,14,FALSE),""),"① 行った","○"),"② 行っていない","×")</f>
        <v/>
      </c>
      <c r="BE117" s="83" t="s">
        <v>24</v>
      </c>
      <c r="BF117" s="316" t="str">
        <f>SUBSTITUTE(SUBSTITUTE(IFERROR(VLOOKUP($A117,単組回答!$E:$T,16,FALSE),""),"① 行った","○"),"② 行っていない","×")</f>
        <v/>
      </c>
    </row>
    <row r="118" spans="1:58" ht="28.5" customHeight="1">
      <c r="A118" s="23">
        <v>1144</v>
      </c>
      <c r="B118" s="191" t="s">
        <v>828</v>
      </c>
      <c r="C118" s="18" t="s">
        <v>25</v>
      </c>
      <c r="D118" s="18" t="s">
        <v>25</v>
      </c>
      <c r="E118" s="18"/>
      <c r="F118" s="45" t="s">
        <v>22</v>
      </c>
      <c r="G118" s="18"/>
      <c r="H118" s="45" t="s">
        <v>22</v>
      </c>
      <c r="I118" s="18"/>
      <c r="J118" s="18"/>
      <c r="K118" s="18"/>
      <c r="L118" s="18"/>
      <c r="M118" s="18"/>
      <c r="N118" s="18" t="s">
        <v>24</v>
      </c>
      <c r="O118" s="18" t="s">
        <v>24</v>
      </c>
      <c r="P118" s="18"/>
      <c r="Q118" s="18" t="s">
        <v>22</v>
      </c>
      <c r="R118" s="18" t="s">
        <v>23</v>
      </c>
      <c r="S118" s="18" t="s">
        <v>22</v>
      </c>
      <c r="T118" s="18" t="s">
        <v>23</v>
      </c>
      <c r="U118" s="18"/>
      <c r="V118" s="18"/>
      <c r="W118" s="18"/>
      <c r="X118" s="18"/>
      <c r="Y118" s="18" t="s">
        <v>25</v>
      </c>
      <c r="Z118" s="18" t="s">
        <v>25</v>
      </c>
      <c r="AA118" s="48" t="s">
        <v>25</v>
      </c>
      <c r="AB118" s="18" t="s">
        <v>26</v>
      </c>
      <c r="AC118" s="18" t="s">
        <v>22</v>
      </c>
      <c r="AD118" s="18" t="s">
        <v>26</v>
      </c>
      <c r="AE118" s="19" t="s">
        <v>22</v>
      </c>
      <c r="AF118" s="49"/>
      <c r="AG118" s="19" t="s">
        <v>26</v>
      </c>
      <c r="AH118" s="19" t="s">
        <v>22</v>
      </c>
      <c r="AI118" s="19" t="s">
        <v>26</v>
      </c>
      <c r="AJ118" s="75"/>
      <c r="AK118" s="102" t="s">
        <v>25</v>
      </c>
      <c r="AL118" s="83" t="s">
        <v>25</v>
      </c>
      <c r="AM118" s="83" t="s">
        <v>25</v>
      </c>
      <c r="AN118" s="83" t="s">
        <v>22</v>
      </c>
      <c r="AO118" s="83" t="s">
        <v>25</v>
      </c>
      <c r="AP118" s="83" t="s">
        <v>22</v>
      </c>
      <c r="AQ118" s="83">
        <v>0</v>
      </c>
      <c r="AR118" s="83"/>
      <c r="AS118" s="83" t="s">
        <v>25</v>
      </c>
      <c r="AT118" s="83"/>
      <c r="AU118" s="103" t="s">
        <v>25</v>
      </c>
      <c r="AV118" s="314" t="str">
        <f>SUBSTITUTE(SUBSTITUTE(IFERROR(VLOOKUP($A118,単組回答!$E:$F,2,FALSE),""),"あり","○"),"なし","×")</f>
        <v/>
      </c>
      <c r="AW118" s="317" t="str">
        <f>SUBSTITUTE(SUBSTITUTE(IFERROR(VLOOKUP($A118,単組回答!$E:$G,3,FALSE),""),"あり","○"),"なし","×")</f>
        <v/>
      </c>
      <c r="AX118" s="313" t="str">
        <f>SUBSTITUTE(SUBSTITUTE(SUBSTITUTE(SUBSTITUTE(SUBSTITUTE(SUBSTITUTE(IFERROR(VLOOKUP($A118,単組回答!$E:$I,5,FALSE),""),"①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8" s="313" t="str">
        <f>SUBSTITUTE(SUBSTITUTE(SUBSTITUTE(SUBSTITUTE(SUBSTITUTE(SUBSTITUTE(SUBSTITUTE(IFERROR(VLOOKUP($A118,単組回答!$E:$L,8,FALSE),""),"①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8" s="313" t="str">
        <f>SUBSTITUTE(SUBSTITUTE(SUBSTITUTE(SUBSTITUTE(SUBSTITUTE(SUBSTITUTE(IFERROR(VLOOKUP($A118,単組回答!$E:$J,6,FALSE),""),"①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8" s="313" t="str">
        <f>SUBSTITUTE(SUBSTITUTE(SUBSTITUTE(SUBSTITUTE(SUBSTITUTE(SUBSTITUTE(SUBSTITUTE(IFERROR(VLOOKUP($A118,単組回答!$E:$P,12,FALSE),""),"①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8" s="313" t="str">
        <f>SUBSTITUTE(SUBSTITUTE(IFERROR(VLOOKUP($A118,単組回答!$E:$H,4,FALSE),""),"あり","○"),"なし","×")</f>
        <v/>
      </c>
      <c r="BC118" s="83" t="s">
        <v>24</v>
      </c>
      <c r="BD118" s="313" t="str">
        <f>SUBSTITUTE(SUBSTITUTE(IFERROR(VLOOKUP($A118,単組回答!$E:$R,14,FALSE),""),"① 行った","○"),"② 行っていない","×")</f>
        <v/>
      </c>
      <c r="BE118" s="83" t="s">
        <v>24</v>
      </c>
      <c r="BF118" s="316" t="str">
        <f>SUBSTITUTE(SUBSTITUTE(IFERROR(VLOOKUP($A118,単組回答!$E:$T,16,FALSE),""),"① 行った","○"),"② 行っていない","×")</f>
        <v/>
      </c>
    </row>
    <row r="119" spans="1:58" ht="28.5" customHeight="1">
      <c r="A119" s="20">
        <v>1146</v>
      </c>
      <c r="B119" s="65" t="s">
        <v>829</v>
      </c>
      <c r="C119" s="18" t="s">
        <v>25</v>
      </c>
      <c r="D119" s="18" t="s">
        <v>25</v>
      </c>
      <c r="E119" s="18"/>
      <c r="F119" s="45" t="s">
        <v>22</v>
      </c>
      <c r="G119" s="18" t="s">
        <v>22</v>
      </c>
      <c r="H119" s="18"/>
      <c r="I119" s="18" t="s">
        <v>22</v>
      </c>
      <c r="J119" s="18"/>
      <c r="K119" s="18"/>
      <c r="L119" s="18"/>
      <c r="M119" s="18"/>
      <c r="N119" s="18" t="s">
        <v>24</v>
      </c>
      <c r="O119" s="18" t="s">
        <v>24</v>
      </c>
      <c r="P119" s="18"/>
      <c r="Q119" s="18" t="s">
        <v>22</v>
      </c>
      <c r="R119" s="18"/>
      <c r="S119" s="18" t="s">
        <v>22</v>
      </c>
      <c r="T119" s="18"/>
      <c r="U119" s="18"/>
      <c r="V119" s="18"/>
      <c r="W119" s="18"/>
      <c r="X119" s="18"/>
      <c r="Y119" s="18" t="s">
        <v>25</v>
      </c>
      <c r="Z119" s="18" t="s">
        <v>25</v>
      </c>
      <c r="AA119" s="48" t="s">
        <v>25</v>
      </c>
      <c r="AB119" s="18" t="s">
        <v>22</v>
      </c>
      <c r="AC119" s="18" t="s">
        <v>22</v>
      </c>
      <c r="AD119" s="18" t="s">
        <v>26</v>
      </c>
      <c r="AE119" s="19" t="s">
        <v>25</v>
      </c>
      <c r="AF119" s="49"/>
      <c r="AG119" s="19" t="s">
        <v>26</v>
      </c>
      <c r="AH119" s="19" t="s">
        <v>25</v>
      </c>
      <c r="AI119" s="19" t="s">
        <v>26</v>
      </c>
      <c r="AJ119" s="75"/>
      <c r="AK119" s="102" t="s">
        <v>25</v>
      </c>
      <c r="AL119" s="83" t="s">
        <v>25</v>
      </c>
      <c r="AM119" s="83" t="s">
        <v>25</v>
      </c>
      <c r="AN119" s="83" t="s">
        <v>25</v>
      </c>
      <c r="AO119" s="83" t="s">
        <v>25</v>
      </c>
      <c r="AP119" s="83" t="s">
        <v>25</v>
      </c>
      <c r="AQ119" s="83">
        <v>0</v>
      </c>
      <c r="AR119" s="83"/>
      <c r="AS119" s="83" t="s">
        <v>25</v>
      </c>
      <c r="AT119" s="83"/>
      <c r="AU119" s="103" t="s">
        <v>25</v>
      </c>
      <c r="AV119" s="314" t="str">
        <f>SUBSTITUTE(SUBSTITUTE(IFERROR(VLOOKUP($A119,単組回答!$E:$F,2,FALSE),""),"あり","○"),"なし","×")</f>
        <v/>
      </c>
      <c r="AW119" s="317" t="str">
        <f>SUBSTITUTE(SUBSTITUTE(IFERROR(VLOOKUP($A119,単組回答!$E:$G,3,FALSE),""),"あり","○"),"なし","×")</f>
        <v/>
      </c>
      <c r="AX119" s="313" t="str">
        <f>SUBSTITUTE(SUBSTITUTE(SUBSTITUTE(SUBSTITUTE(SUBSTITUTE(SUBSTITUTE(IFERROR(VLOOKUP($A119,単組回答!$E:$I,5,FALSE),""),"①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9" s="313" t="str">
        <f>SUBSTITUTE(SUBSTITUTE(SUBSTITUTE(SUBSTITUTE(SUBSTITUTE(SUBSTITUTE(SUBSTITUTE(IFERROR(VLOOKUP($A119,単組回答!$E:$L,8,FALSE),""),"①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9" s="313" t="str">
        <f>SUBSTITUTE(SUBSTITUTE(SUBSTITUTE(SUBSTITUTE(SUBSTITUTE(SUBSTITUTE(IFERROR(VLOOKUP($A119,単組回答!$E:$J,6,FALSE),""),"①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9" s="313" t="str">
        <f>SUBSTITUTE(SUBSTITUTE(SUBSTITUTE(SUBSTITUTE(SUBSTITUTE(SUBSTITUTE(SUBSTITUTE(IFERROR(VLOOKUP($A119,単組回答!$E:$P,12,FALSE),""),"①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9" s="313" t="str">
        <f>SUBSTITUTE(SUBSTITUTE(IFERROR(VLOOKUP($A119,単組回答!$E:$H,4,FALSE),""),"あり","○"),"なし","×")</f>
        <v/>
      </c>
      <c r="BC119" s="83" t="s">
        <v>24</v>
      </c>
      <c r="BD119" s="313" t="str">
        <f>SUBSTITUTE(SUBSTITUTE(IFERROR(VLOOKUP($A119,単組回答!$E:$R,14,FALSE),""),"① 行った","○"),"② 行っていない","×")</f>
        <v/>
      </c>
      <c r="BE119" s="83" t="s">
        <v>24</v>
      </c>
      <c r="BF119" s="316" t="str">
        <f>SUBSTITUTE(SUBSTITUTE(IFERROR(VLOOKUP($A119,単組回答!$E:$T,16,FALSE),""),"① 行った","○"),"② 行っていない","×")</f>
        <v/>
      </c>
    </row>
    <row r="120" spans="1:58" ht="28.5" customHeight="1">
      <c r="A120" s="20">
        <v>1147</v>
      </c>
      <c r="B120" s="65" t="s">
        <v>830</v>
      </c>
      <c r="C120" s="18" t="s">
        <v>25</v>
      </c>
      <c r="D120" s="18" t="s">
        <v>25</v>
      </c>
      <c r="E120" s="18"/>
      <c r="F120" s="18"/>
      <c r="G120" s="18"/>
      <c r="H120" s="18"/>
      <c r="I120" s="18"/>
      <c r="J120" s="18"/>
      <c r="K120" s="18"/>
      <c r="L120" s="18"/>
      <c r="M120" s="18"/>
      <c r="N120" s="18" t="s">
        <v>24</v>
      </c>
      <c r="O120" s="18" t="s">
        <v>24</v>
      </c>
      <c r="P120" s="18"/>
      <c r="Q120" s="18"/>
      <c r="R120" s="18"/>
      <c r="S120" s="18"/>
      <c r="T120" s="18"/>
      <c r="U120" s="18"/>
      <c r="V120" s="18"/>
      <c r="W120" s="18"/>
      <c r="X120" s="18"/>
      <c r="Y120" s="18" t="s">
        <v>25</v>
      </c>
      <c r="Z120" s="18" t="s">
        <v>25</v>
      </c>
      <c r="AA120" s="48" t="s">
        <v>25</v>
      </c>
      <c r="AB120" s="18" t="s">
        <v>26</v>
      </c>
      <c r="AC120" s="18" t="s">
        <v>25</v>
      </c>
      <c r="AD120" s="18" t="s">
        <v>26</v>
      </c>
      <c r="AE120" s="19" t="s">
        <v>22</v>
      </c>
      <c r="AF120" s="49"/>
      <c r="AG120" s="19" t="s">
        <v>26</v>
      </c>
      <c r="AH120" s="19" t="s">
        <v>25</v>
      </c>
      <c r="AI120" s="19" t="s">
        <v>26</v>
      </c>
      <c r="AJ120" s="75"/>
      <c r="AK120" s="102" t="s">
        <v>26</v>
      </c>
      <c r="AL120" s="83" t="s">
        <v>26</v>
      </c>
      <c r="AM120" s="83" t="s">
        <v>26</v>
      </c>
      <c r="AN120" s="83" t="s">
        <v>26</v>
      </c>
      <c r="AO120" s="83" t="s">
        <v>26</v>
      </c>
      <c r="AP120" s="83" t="s">
        <v>26</v>
      </c>
      <c r="AQ120" s="83" t="s">
        <v>26</v>
      </c>
      <c r="AR120" s="83"/>
      <c r="AS120" s="83" t="s">
        <v>26</v>
      </c>
      <c r="AT120" s="83"/>
      <c r="AU120" s="103" t="s">
        <v>26</v>
      </c>
      <c r="AV120" s="314" t="str">
        <f>SUBSTITUTE(SUBSTITUTE(IFERROR(VLOOKUP($A120,単組回答!$E:$F,2,FALSE),""),"あり","○"),"なし","×")</f>
        <v/>
      </c>
      <c r="AW120" s="317" t="str">
        <f>SUBSTITUTE(SUBSTITUTE(IFERROR(VLOOKUP($A120,単組回答!$E:$G,3,FALSE),""),"あり","○"),"なし","×")</f>
        <v/>
      </c>
      <c r="AX120" s="313" t="str">
        <f>SUBSTITUTE(SUBSTITUTE(SUBSTITUTE(SUBSTITUTE(SUBSTITUTE(SUBSTITUTE(IFERROR(VLOOKUP($A120,単組回答!$E:$I,5,FALSE),""),"①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0" s="313" t="str">
        <f>SUBSTITUTE(SUBSTITUTE(SUBSTITUTE(SUBSTITUTE(SUBSTITUTE(SUBSTITUTE(SUBSTITUTE(IFERROR(VLOOKUP($A120,単組回答!$E:$L,8,FALSE),""),"①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0" s="313" t="str">
        <f>SUBSTITUTE(SUBSTITUTE(SUBSTITUTE(SUBSTITUTE(SUBSTITUTE(SUBSTITUTE(IFERROR(VLOOKUP($A120,単組回答!$E:$J,6,FALSE),""),"①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0" s="313" t="str">
        <f>SUBSTITUTE(SUBSTITUTE(SUBSTITUTE(SUBSTITUTE(SUBSTITUTE(SUBSTITUTE(SUBSTITUTE(IFERROR(VLOOKUP($A120,単組回答!$E:$P,12,FALSE),""),"①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0" s="313" t="str">
        <f>SUBSTITUTE(SUBSTITUTE(IFERROR(VLOOKUP($A120,単組回答!$E:$H,4,FALSE),""),"あり","○"),"なし","×")</f>
        <v/>
      </c>
      <c r="BC120" s="83" t="s">
        <v>24</v>
      </c>
      <c r="BD120" s="313" t="str">
        <f>SUBSTITUTE(SUBSTITUTE(IFERROR(VLOOKUP($A120,単組回答!$E:$R,14,FALSE),""),"① 行った","○"),"② 行っていない","×")</f>
        <v/>
      </c>
      <c r="BE120" s="83" t="s">
        <v>24</v>
      </c>
      <c r="BF120" s="316" t="str">
        <f>SUBSTITUTE(SUBSTITUTE(IFERROR(VLOOKUP($A120,単組回答!$E:$T,16,FALSE),""),"① 行った","○"),"② 行っていない","×")</f>
        <v/>
      </c>
    </row>
    <row r="121" spans="1:58" ht="28.5" customHeight="1">
      <c r="A121" s="23">
        <v>1148</v>
      </c>
      <c r="B121" s="191" t="s">
        <v>831</v>
      </c>
      <c r="C121" s="18" t="s">
        <v>25</v>
      </c>
      <c r="D121" s="18" t="s">
        <v>25</v>
      </c>
      <c r="E121" s="18"/>
      <c r="F121" s="45" t="s">
        <v>22</v>
      </c>
      <c r="G121" s="18" t="s">
        <v>22</v>
      </c>
      <c r="H121" s="45" t="s">
        <v>22</v>
      </c>
      <c r="I121" s="18" t="s">
        <v>22</v>
      </c>
      <c r="J121" s="18"/>
      <c r="K121" s="18"/>
      <c r="L121" s="18"/>
      <c r="M121" s="18"/>
      <c r="N121" s="18" t="s">
        <v>24</v>
      </c>
      <c r="O121" s="18" t="s">
        <v>24</v>
      </c>
      <c r="P121" s="18"/>
      <c r="Q121" s="18" t="s">
        <v>22</v>
      </c>
      <c r="R121" s="18" t="s">
        <v>23</v>
      </c>
      <c r="S121" s="18" t="s">
        <v>22</v>
      </c>
      <c r="T121" s="18"/>
      <c r="U121" s="18"/>
      <c r="V121" s="18"/>
      <c r="W121" s="18"/>
      <c r="X121" s="18"/>
      <c r="Y121" s="18" t="s">
        <v>25</v>
      </c>
      <c r="Z121" s="18" t="s">
        <v>25</v>
      </c>
      <c r="AA121" s="48" t="s">
        <v>25</v>
      </c>
      <c r="AB121" s="18" t="s">
        <v>22</v>
      </c>
      <c r="AC121" s="18" t="s">
        <v>22</v>
      </c>
      <c r="AD121" s="18" t="s">
        <v>26</v>
      </c>
      <c r="AE121" s="19" t="s">
        <v>25</v>
      </c>
      <c r="AF121" s="49"/>
      <c r="AG121" s="19" t="s">
        <v>26</v>
      </c>
      <c r="AH121" s="19" t="s">
        <v>25</v>
      </c>
      <c r="AI121" s="19" t="s">
        <v>26</v>
      </c>
      <c r="AJ121" s="75"/>
      <c r="AK121" s="102" t="s">
        <v>25</v>
      </c>
      <c r="AL121" s="83" t="s">
        <v>25</v>
      </c>
      <c r="AM121" s="83" t="s">
        <v>25</v>
      </c>
      <c r="AN121" s="83" t="s">
        <v>22</v>
      </c>
      <c r="AO121" s="83" t="s">
        <v>25</v>
      </c>
      <c r="AP121" s="83" t="s">
        <v>25</v>
      </c>
      <c r="AQ121" s="83">
        <v>0</v>
      </c>
      <c r="AR121" s="83"/>
      <c r="AS121" s="83" t="s">
        <v>25</v>
      </c>
      <c r="AT121" s="83"/>
      <c r="AU121" s="103" t="s">
        <v>25</v>
      </c>
      <c r="AV121" s="314" t="str">
        <f>SUBSTITUTE(SUBSTITUTE(IFERROR(VLOOKUP($A121,単組回答!$E:$F,2,FALSE),""),"あり","○"),"なし","×")</f>
        <v/>
      </c>
      <c r="AW121" s="317" t="str">
        <f>SUBSTITUTE(SUBSTITUTE(IFERROR(VLOOKUP($A121,単組回答!$E:$G,3,FALSE),""),"あり","○"),"なし","×")</f>
        <v/>
      </c>
      <c r="AX121" s="313" t="str">
        <f>SUBSTITUTE(SUBSTITUTE(SUBSTITUTE(SUBSTITUTE(SUBSTITUTE(SUBSTITUTE(IFERROR(VLOOKUP($A121,単組回答!$E:$I,5,FALSE),""),"①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1" s="313" t="str">
        <f>SUBSTITUTE(SUBSTITUTE(SUBSTITUTE(SUBSTITUTE(SUBSTITUTE(SUBSTITUTE(SUBSTITUTE(IFERROR(VLOOKUP($A121,単組回答!$E:$L,8,FALSE),""),"①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1" s="313" t="str">
        <f>SUBSTITUTE(SUBSTITUTE(SUBSTITUTE(SUBSTITUTE(SUBSTITUTE(SUBSTITUTE(IFERROR(VLOOKUP($A121,単組回答!$E:$J,6,FALSE),""),"①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1" s="313" t="str">
        <f>SUBSTITUTE(SUBSTITUTE(SUBSTITUTE(SUBSTITUTE(SUBSTITUTE(SUBSTITUTE(SUBSTITUTE(IFERROR(VLOOKUP($A121,単組回答!$E:$P,12,FALSE),""),"①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1" s="313" t="str">
        <f>SUBSTITUTE(SUBSTITUTE(IFERROR(VLOOKUP($A121,単組回答!$E:$H,4,FALSE),""),"あり","○"),"なし","×")</f>
        <v/>
      </c>
      <c r="BC121" s="83" t="s">
        <v>24</v>
      </c>
      <c r="BD121" s="313" t="str">
        <f>SUBSTITUTE(SUBSTITUTE(IFERROR(VLOOKUP($A121,単組回答!$E:$R,14,FALSE),""),"① 行った","○"),"② 行っていない","×")</f>
        <v/>
      </c>
      <c r="BE121" s="83" t="s">
        <v>24</v>
      </c>
      <c r="BF121" s="316" t="str">
        <f>SUBSTITUTE(SUBSTITUTE(IFERROR(VLOOKUP($A121,単組回答!$E:$T,16,FALSE),""),"① 行った","○"),"② 行っていない","×")</f>
        <v/>
      </c>
    </row>
    <row r="122" spans="1:58" ht="28.5" customHeight="1">
      <c r="A122" s="23">
        <v>1149</v>
      </c>
      <c r="B122" s="191" t="s">
        <v>832</v>
      </c>
      <c r="C122" s="18" t="s">
        <v>25</v>
      </c>
      <c r="D122" s="18" t="s">
        <v>25</v>
      </c>
      <c r="E122" s="18"/>
      <c r="F122" s="45" t="s">
        <v>22</v>
      </c>
      <c r="G122" s="18" t="s">
        <v>22</v>
      </c>
      <c r="H122" s="18"/>
      <c r="I122" s="18" t="s">
        <v>22</v>
      </c>
      <c r="J122" s="18"/>
      <c r="K122" s="18"/>
      <c r="L122" s="18"/>
      <c r="M122" s="18"/>
      <c r="N122" s="18" t="s">
        <v>22</v>
      </c>
      <c r="O122" s="18" t="s">
        <v>24</v>
      </c>
      <c r="P122" s="18">
        <v>1</v>
      </c>
      <c r="Q122" s="18" t="s">
        <v>22</v>
      </c>
      <c r="R122" s="18" t="s">
        <v>22</v>
      </c>
      <c r="S122" s="18" t="s">
        <v>22</v>
      </c>
      <c r="T122" s="18" t="s">
        <v>22</v>
      </c>
      <c r="U122" s="18"/>
      <c r="V122" s="18"/>
      <c r="W122" s="18"/>
      <c r="X122" s="18"/>
      <c r="Y122" s="18" t="s">
        <v>25</v>
      </c>
      <c r="Z122" s="18" t="s">
        <v>25</v>
      </c>
      <c r="AA122" s="48" t="s">
        <v>25</v>
      </c>
      <c r="AB122" s="18" t="s">
        <v>22</v>
      </c>
      <c r="AC122" s="18" t="s">
        <v>22</v>
      </c>
      <c r="AD122" s="18" t="s">
        <v>26</v>
      </c>
      <c r="AE122" s="19" t="s">
        <v>25</v>
      </c>
      <c r="AF122" s="49"/>
      <c r="AG122" s="19" t="s">
        <v>26</v>
      </c>
      <c r="AH122" s="19" t="s">
        <v>25</v>
      </c>
      <c r="AI122" s="19" t="s">
        <v>26</v>
      </c>
      <c r="AJ122" s="75"/>
      <c r="AK122" s="102" t="s">
        <v>25</v>
      </c>
      <c r="AL122" s="83" t="s">
        <v>25</v>
      </c>
      <c r="AM122" s="83" t="s">
        <v>25</v>
      </c>
      <c r="AN122" s="83" t="s">
        <v>25</v>
      </c>
      <c r="AO122" s="83" t="s">
        <v>25</v>
      </c>
      <c r="AP122" s="83" t="s">
        <v>25</v>
      </c>
      <c r="AQ122" s="83">
        <v>0</v>
      </c>
      <c r="AR122" s="83"/>
      <c r="AS122" s="83" t="s">
        <v>25</v>
      </c>
      <c r="AT122" s="83"/>
      <c r="AU122" s="103" t="s">
        <v>25</v>
      </c>
      <c r="AV122" s="314" t="str">
        <f>SUBSTITUTE(SUBSTITUTE(IFERROR(VLOOKUP($A122,単組回答!$E:$F,2,FALSE),""),"あり","○"),"なし","×")</f>
        <v/>
      </c>
      <c r="AW122" s="317" t="str">
        <f>SUBSTITUTE(SUBSTITUTE(IFERROR(VLOOKUP($A122,単組回答!$E:$G,3,FALSE),""),"あり","○"),"なし","×")</f>
        <v/>
      </c>
      <c r="AX122" s="313" t="str">
        <f>SUBSTITUTE(SUBSTITUTE(SUBSTITUTE(SUBSTITUTE(SUBSTITUTE(SUBSTITUTE(IFERROR(VLOOKUP($A122,単組回答!$E:$I,5,FALSE),""),"①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2" s="313" t="str">
        <f>SUBSTITUTE(SUBSTITUTE(SUBSTITUTE(SUBSTITUTE(SUBSTITUTE(SUBSTITUTE(SUBSTITUTE(IFERROR(VLOOKUP($A122,単組回答!$E:$L,8,FALSE),""),"①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2" s="313" t="str">
        <f>SUBSTITUTE(SUBSTITUTE(SUBSTITUTE(SUBSTITUTE(SUBSTITUTE(SUBSTITUTE(IFERROR(VLOOKUP($A122,単組回答!$E:$J,6,FALSE),""),"①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2" s="313" t="str">
        <f>SUBSTITUTE(SUBSTITUTE(SUBSTITUTE(SUBSTITUTE(SUBSTITUTE(SUBSTITUTE(SUBSTITUTE(IFERROR(VLOOKUP($A122,単組回答!$E:$P,12,FALSE),""),"①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2" s="313" t="str">
        <f>SUBSTITUTE(SUBSTITUTE(IFERROR(VLOOKUP($A122,単組回答!$E:$H,4,FALSE),""),"あり","○"),"なし","×")</f>
        <v/>
      </c>
      <c r="BC122" s="83" t="s">
        <v>24</v>
      </c>
      <c r="BD122" s="313" t="str">
        <f>SUBSTITUTE(SUBSTITUTE(IFERROR(VLOOKUP($A122,単組回答!$E:$R,14,FALSE),""),"① 行った","○"),"② 行っていない","×")</f>
        <v/>
      </c>
      <c r="BE122" s="83" t="s">
        <v>24</v>
      </c>
      <c r="BF122" s="316" t="str">
        <f>SUBSTITUTE(SUBSTITUTE(IFERROR(VLOOKUP($A122,単組回答!$E:$T,16,FALSE),""),"① 行った","○"),"② 行っていない","×")</f>
        <v/>
      </c>
    </row>
    <row r="123" spans="1:58" ht="28.5" customHeight="1">
      <c r="A123" s="20">
        <v>1150</v>
      </c>
      <c r="B123" s="65" t="s">
        <v>833</v>
      </c>
      <c r="C123" s="18" t="s">
        <v>25</v>
      </c>
      <c r="D123" s="18" t="s">
        <v>25</v>
      </c>
      <c r="E123" s="18"/>
      <c r="F123" s="18"/>
      <c r="G123" s="18" t="s">
        <v>22</v>
      </c>
      <c r="H123" s="18"/>
      <c r="I123" s="18" t="s">
        <v>22</v>
      </c>
      <c r="J123" s="18"/>
      <c r="K123" s="18"/>
      <c r="L123" s="18"/>
      <c r="M123" s="18"/>
      <c r="N123" s="18" t="s">
        <v>24</v>
      </c>
      <c r="O123" s="18" t="s">
        <v>24</v>
      </c>
      <c r="P123" s="18"/>
      <c r="Q123" s="18"/>
      <c r="R123" s="18"/>
      <c r="S123" s="18"/>
      <c r="T123" s="18"/>
      <c r="U123" s="18"/>
      <c r="V123" s="18"/>
      <c r="W123" s="18"/>
      <c r="X123" s="18"/>
      <c r="Y123" s="18" t="s">
        <v>25</v>
      </c>
      <c r="Z123" s="18" t="s">
        <v>25</v>
      </c>
      <c r="AA123" s="48" t="s">
        <v>25</v>
      </c>
      <c r="AB123" s="18" t="s">
        <v>26</v>
      </c>
      <c r="AC123" s="18" t="s">
        <v>25</v>
      </c>
      <c r="AD123" s="18" t="s">
        <v>26</v>
      </c>
      <c r="AE123" s="19" t="s">
        <v>25</v>
      </c>
      <c r="AF123" s="49"/>
      <c r="AG123" s="19" t="s">
        <v>26</v>
      </c>
      <c r="AH123" s="19" t="s">
        <v>26</v>
      </c>
      <c r="AI123" s="19" t="s">
        <v>26</v>
      </c>
      <c r="AJ123" s="75"/>
      <c r="AK123" s="102" t="s">
        <v>26</v>
      </c>
      <c r="AL123" s="83" t="s">
        <v>26</v>
      </c>
      <c r="AM123" s="83" t="s">
        <v>26</v>
      </c>
      <c r="AN123" s="83" t="s">
        <v>26</v>
      </c>
      <c r="AO123" s="83" t="s">
        <v>26</v>
      </c>
      <c r="AP123" s="83" t="s">
        <v>26</v>
      </c>
      <c r="AQ123" s="83" t="s">
        <v>26</v>
      </c>
      <c r="AR123" s="83"/>
      <c r="AS123" s="83" t="s">
        <v>26</v>
      </c>
      <c r="AT123" s="83"/>
      <c r="AU123" s="103" t="s">
        <v>26</v>
      </c>
      <c r="AV123" s="314" t="str">
        <f>SUBSTITUTE(SUBSTITUTE(IFERROR(VLOOKUP($A123,単組回答!$E:$F,2,FALSE),""),"あり","○"),"なし","×")</f>
        <v/>
      </c>
      <c r="AW123" s="317" t="str">
        <f>SUBSTITUTE(SUBSTITUTE(IFERROR(VLOOKUP($A123,単組回答!$E:$G,3,FALSE),""),"あり","○"),"なし","×")</f>
        <v/>
      </c>
      <c r="AX123" s="313" t="str">
        <f>SUBSTITUTE(SUBSTITUTE(SUBSTITUTE(SUBSTITUTE(SUBSTITUTE(SUBSTITUTE(IFERROR(VLOOKUP($A123,単組回答!$E:$I,5,FALSE),""),"①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3" s="313" t="str">
        <f>SUBSTITUTE(SUBSTITUTE(SUBSTITUTE(SUBSTITUTE(SUBSTITUTE(SUBSTITUTE(SUBSTITUTE(IFERROR(VLOOKUP($A123,単組回答!$E:$L,8,FALSE),""),"①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3" s="313" t="str">
        <f>SUBSTITUTE(SUBSTITUTE(SUBSTITUTE(SUBSTITUTE(SUBSTITUTE(SUBSTITUTE(IFERROR(VLOOKUP($A123,単組回答!$E:$J,6,FALSE),""),"①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3" s="313" t="str">
        <f>SUBSTITUTE(SUBSTITUTE(SUBSTITUTE(SUBSTITUTE(SUBSTITUTE(SUBSTITUTE(SUBSTITUTE(IFERROR(VLOOKUP($A123,単組回答!$E:$P,12,FALSE),""),"①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3" s="313" t="str">
        <f>SUBSTITUTE(SUBSTITUTE(IFERROR(VLOOKUP($A123,単組回答!$E:$H,4,FALSE),""),"あり","○"),"なし","×")</f>
        <v/>
      </c>
      <c r="BC123" s="83" t="s">
        <v>24</v>
      </c>
      <c r="BD123" s="313" t="str">
        <f>SUBSTITUTE(SUBSTITUTE(IFERROR(VLOOKUP($A123,単組回答!$E:$R,14,FALSE),""),"① 行った","○"),"② 行っていない","×")</f>
        <v/>
      </c>
      <c r="BE123" s="83" t="s">
        <v>24</v>
      </c>
      <c r="BF123" s="316" t="str">
        <f>SUBSTITUTE(SUBSTITUTE(IFERROR(VLOOKUP($A123,単組回答!$E:$T,16,FALSE),""),"① 行った","○"),"② 行っていない","×")</f>
        <v/>
      </c>
    </row>
    <row r="124" spans="1:58" ht="28.5" customHeight="1">
      <c r="A124" s="20">
        <v>1152</v>
      </c>
      <c r="B124" s="65" t="s">
        <v>834</v>
      </c>
      <c r="C124" s="18" t="s">
        <v>25</v>
      </c>
      <c r="D124" s="18" t="s">
        <v>25</v>
      </c>
      <c r="E124" s="18"/>
      <c r="F124" s="18"/>
      <c r="G124" s="18"/>
      <c r="H124" s="18"/>
      <c r="I124" s="18"/>
      <c r="J124" s="18"/>
      <c r="K124" s="18"/>
      <c r="L124" s="18"/>
      <c r="M124" s="18"/>
      <c r="N124" s="18" t="s">
        <v>24</v>
      </c>
      <c r="O124" s="18" t="s">
        <v>24</v>
      </c>
      <c r="P124" s="18"/>
      <c r="Q124" s="18" t="s">
        <v>22</v>
      </c>
      <c r="R124" s="18"/>
      <c r="S124" s="18" t="s">
        <v>22</v>
      </c>
      <c r="T124" s="18"/>
      <c r="U124" s="18"/>
      <c r="V124" s="18"/>
      <c r="W124" s="18"/>
      <c r="X124" s="18"/>
      <c r="Y124" s="18" t="s">
        <v>25</v>
      </c>
      <c r="Z124" s="18" t="s">
        <v>25</v>
      </c>
      <c r="AA124" s="48" t="s">
        <v>25</v>
      </c>
      <c r="AB124" s="18" t="s">
        <v>26</v>
      </c>
      <c r="AC124" s="18" t="s">
        <v>25</v>
      </c>
      <c r="AD124" s="18" t="s">
        <v>26</v>
      </c>
      <c r="AE124" s="19" t="s">
        <v>25</v>
      </c>
      <c r="AF124" s="49"/>
      <c r="AG124" s="19" t="s">
        <v>26</v>
      </c>
      <c r="AH124" s="19"/>
      <c r="AI124" s="19" t="s">
        <v>26</v>
      </c>
      <c r="AJ124" s="75"/>
      <c r="AK124" s="102" t="s">
        <v>25</v>
      </c>
      <c r="AL124" s="83" t="s">
        <v>25</v>
      </c>
      <c r="AM124" s="83" t="s">
        <v>25</v>
      </c>
      <c r="AN124" s="83" t="s">
        <v>22</v>
      </c>
      <c r="AO124" s="83" t="s">
        <v>25</v>
      </c>
      <c r="AP124" s="83" t="s">
        <v>22</v>
      </c>
      <c r="AQ124" s="83">
        <v>0</v>
      </c>
      <c r="AR124" s="83"/>
      <c r="AS124" s="83" t="s">
        <v>25</v>
      </c>
      <c r="AT124" s="83"/>
      <c r="AU124" s="103" t="s">
        <v>25</v>
      </c>
      <c r="AV124" s="314" t="str">
        <f>SUBSTITUTE(SUBSTITUTE(IFERROR(VLOOKUP($A124,単組回答!$E:$F,2,FALSE),""),"あり","○"),"なし","×")</f>
        <v/>
      </c>
      <c r="AW124" s="317" t="str">
        <f>SUBSTITUTE(SUBSTITUTE(IFERROR(VLOOKUP($A124,単組回答!$E:$G,3,FALSE),""),"あり","○"),"なし","×")</f>
        <v/>
      </c>
      <c r="AX124" s="313" t="str">
        <f>SUBSTITUTE(SUBSTITUTE(SUBSTITUTE(SUBSTITUTE(SUBSTITUTE(SUBSTITUTE(IFERROR(VLOOKUP($A124,単組回答!$E:$I,5,FALSE),""),"①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4" s="313" t="str">
        <f>SUBSTITUTE(SUBSTITUTE(SUBSTITUTE(SUBSTITUTE(SUBSTITUTE(SUBSTITUTE(SUBSTITUTE(IFERROR(VLOOKUP($A124,単組回答!$E:$L,8,FALSE),""),"①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4" s="313" t="str">
        <f>SUBSTITUTE(SUBSTITUTE(SUBSTITUTE(SUBSTITUTE(SUBSTITUTE(SUBSTITUTE(IFERROR(VLOOKUP($A124,単組回答!$E:$J,6,FALSE),""),"①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4" s="313" t="str">
        <f>SUBSTITUTE(SUBSTITUTE(SUBSTITUTE(SUBSTITUTE(SUBSTITUTE(SUBSTITUTE(SUBSTITUTE(IFERROR(VLOOKUP($A124,単組回答!$E:$P,12,FALSE),""),"①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4" s="313" t="str">
        <f>SUBSTITUTE(SUBSTITUTE(IFERROR(VLOOKUP($A124,単組回答!$E:$H,4,FALSE),""),"あり","○"),"なし","×")</f>
        <v/>
      </c>
      <c r="BC124" s="83" t="s">
        <v>24</v>
      </c>
      <c r="BD124" s="313" t="str">
        <f>SUBSTITUTE(SUBSTITUTE(IFERROR(VLOOKUP($A124,単組回答!$E:$R,14,FALSE),""),"① 行った","○"),"② 行っていない","×")</f>
        <v/>
      </c>
      <c r="BE124" s="83" t="s">
        <v>24</v>
      </c>
      <c r="BF124" s="316" t="str">
        <f>SUBSTITUTE(SUBSTITUTE(IFERROR(VLOOKUP($A124,単組回答!$E:$T,16,FALSE),""),"① 行った","○"),"② 行っていない","×")</f>
        <v/>
      </c>
    </row>
    <row r="125" spans="1:58" ht="28.5" customHeight="1">
      <c r="A125" s="23">
        <v>1153</v>
      </c>
      <c r="B125" s="191" t="s">
        <v>835</v>
      </c>
      <c r="C125" s="18" t="s">
        <v>25</v>
      </c>
      <c r="D125" s="18" t="s">
        <v>25</v>
      </c>
      <c r="E125" s="18"/>
      <c r="F125" s="18"/>
      <c r="G125" s="18"/>
      <c r="H125" s="18"/>
      <c r="I125" s="18"/>
      <c r="J125" s="18" t="s">
        <v>22</v>
      </c>
      <c r="K125" s="18"/>
      <c r="L125" s="18"/>
      <c r="M125" s="18"/>
      <c r="N125" s="18" t="s">
        <v>24</v>
      </c>
      <c r="O125" s="18" t="s">
        <v>24</v>
      </c>
      <c r="P125" s="18"/>
      <c r="Q125" s="18"/>
      <c r="R125" s="18"/>
      <c r="S125" s="18"/>
      <c r="T125" s="18"/>
      <c r="U125" s="18"/>
      <c r="V125" s="18"/>
      <c r="W125" s="18"/>
      <c r="X125" s="18"/>
      <c r="Y125" s="18" t="s">
        <v>25</v>
      </c>
      <c r="Z125" s="18" t="s">
        <v>25</v>
      </c>
      <c r="AA125" s="48" t="s">
        <v>25</v>
      </c>
      <c r="AB125" s="18" t="s">
        <v>26</v>
      </c>
      <c r="AC125" s="18" t="s">
        <v>25</v>
      </c>
      <c r="AD125" s="18" t="s">
        <v>26</v>
      </c>
      <c r="AE125" s="19" t="s">
        <v>25</v>
      </c>
      <c r="AF125" s="49"/>
      <c r="AG125" s="19" t="s">
        <v>26</v>
      </c>
      <c r="AH125" s="19" t="s">
        <v>25</v>
      </c>
      <c r="AI125" s="19" t="s">
        <v>26</v>
      </c>
      <c r="AJ125" s="75"/>
      <c r="AK125" s="102" t="s">
        <v>26</v>
      </c>
      <c r="AL125" s="83" t="s">
        <v>26</v>
      </c>
      <c r="AM125" s="83" t="s">
        <v>26</v>
      </c>
      <c r="AN125" s="83" t="s">
        <v>26</v>
      </c>
      <c r="AO125" s="83" t="s">
        <v>26</v>
      </c>
      <c r="AP125" s="83" t="s">
        <v>26</v>
      </c>
      <c r="AQ125" s="83" t="s">
        <v>26</v>
      </c>
      <c r="AR125" s="83"/>
      <c r="AS125" s="83" t="s">
        <v>26</v>
      </c>
      <c r="AT125" s="83"/>
      <c r="AU125" s="103" t="s">
        <v>26</v>
      </c>
      <c r="AV125" s="314" t="str">
        <f>SUBSTITUTE(SUBSTITUTE(IFERROR(VLOOKUP($A125,単組回答!$E:$F,2,FALSE),""),"あり","○"),"なし","×")</f>
        <v/>
      </c>
      <c r="AW125" s="317" t="str">
        <f>SUBSTITUTE(SUBSTITUTE(IFERROR(VLOOKUP($A125,単組回答!$E:$G,3,FALSE),""),"あり","○"),"なし","×")</f>
        <v/>
      </c>
      <c r="AX125" s="313" t="str">
        <f>SUBSTITUTE(SUBSTITUTE(SUBSTITUTE(SUBSTITUTE(SUBSTITUTE(SUBSTITUTE(IFERROR(VLOOKUP($A125,単組回答!$E:$I,5,FALSE),""),"①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5" s="313" t="str">
        <f>SUBSTITUTE(SUBSTITUTE(SUBSTITUTE(SUBSTITUTE(SUBSTITUTE(SUBSTITUTE(SUBSTITUTE(IFERROR(VLOOKUP($A125,単組回答!$E:$L,8,FALSE),""),"①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5" s="313" t="str">
        <f>SUBSTITUTE(SUBSTITUTE(SUBSTITUTE(SUBSTITUTE(SUBSTITUTE(SUBSTITUTE(IFERROR(VLOOKUP($A125,単組回答!$E:$J,6,FALSE),""),"①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5" s="313" t="str">
        <f>SUBSTITUTE(SUBSTITUTE(SUBSTITUTE(SUBSTITUTE(SUBSTITUTE(SUBSTITUTE(SUBSTITUTE(IFERROR(VLOOKUP($A125,単組回答!$E:$P,12,FALSE),""),"①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5" s="313" t="str">
        <f>SUBSTITUTE(SUBSTITUTE(IFERROR(VLOOKUP($A125,単組回答!$E:$H,4,FALSE),""),"あり","○"),"なし","×")</f>
        <v/>
      </c>
      <c r="BC125" s="83" t="s">
        <v>24</v>
      </c>
      <c r="BD125" s="313" t="str">
        <f>SUBSTITUTE(SUBSTITUTE(IFERROR(VLOOKUP($A125,単組回答!$E:$R,14,FALSE),""),"① 行った","○"),"② 行っていない","×")</f>
        <v/>
      </c>
      <c r="BE125" s="83" t="s">
        <v>24</v>
      </c>
      <c r="BF125" s="316" t="str">
        <f>SUBSTITUTE(SUBSTITUTE(IFERROR(VLOOKUP($A125,単組回答!$E:$T,16,FALSE),""),"① 行った","○"),"② 行っていない","×")</f>
        <v/>
      </c>
    </row>
    <row r="126" spans="1:58" ht="28.5" customHeight="1">
      <c r="A126" s="23">
        <v>1154</v>
      </c>
      <c r="B126" s="191" t="s">
        <v>836</v>
      </c>
      <c r="C126" s="18" t="s">
        <v>25</v>
      </c>
      <c r="D126" s="18" t="s">
        <v>25</v>
      </c>
      <c r="E126" s="18"/>
      <c r="F126" s="45" t="s">
        <v>22</v>
      </c>
      <c r="G126" s="18" t="s">
        <v>22</v>
      </c>
      <c r="H126" s="18"/>
      <c r="I126" s="18"/>
      <c r="J126" s="18"/>
      <c r="K126" s="18"/>
      <c r="L126" s="18"/>
      <c r="M126" s="18"/>
      <c r="N126" s="18" t="s">
        <v>24</v>
      </c>
      <c r="O126" s="18" t="s">
        <v>24</v>
      </c>
      <c r="P126" s="18"/>
      <c r="Q126" s="18" t="s">
        <v>22</v>
      </c>
      <c r="R126" s="18"/>
      <c r="S126" s="18" t="s">
        <v>22</v>
      </c>
      <c r="T126" s="18"/>
      <c r="U126" s="18"/>
      <c r="V126" s="18"/>
      <c r="W126" s="18"/>
      <c r="X126" s="18"/>
      <c r="Y126" s="18" t="s">
        <v>25</v>
      </c>
      <c r="Z126" s="18" t="s">
        <v>25</v>
      </c>
      <c r="AA126" s="48" t="s">
        <v>25</v>
      </c>
      <c r="AB126" s="18" t="s">
        <v>26</v>
      </c>
      <c r="AC126" s="18" t="s">
        <v>25</v>
      </c>
      <c r="AD126" s="18" t="s">
        <v>26</v>
      </c>
      <c r="AE126" s="19" t="s">
        <v>25</v>
      </c>
      <c r="AF126" s="49"/>
      <c r="AG126" s="19" t="s">
        <v>26</v>
      </c>
      <c r="AH126" s="19"/>
      <c r="AI126" s="19" t="s">
        <v>26</v>
      </c>
      <c r="AJ126" s="75"/>
      <c r="AK126" s="102" t="s">
        <v>25</v>
      </c>
      <c r="AL126" s="83" t="s">
        <v>25</v>
      </c>
      <c r="AM126" s="83" t="s">
        <v>25</v>
      </c>
      <c r="AN126" s="83" t="s">
        <v>25</v>
      </c>
      <c r="AO126" s="83" t="s">
        <v>25</v>
      </c>
      <c r="AP126" s="83" t="s">
        <v>25</v>
      </c>
      <c r="AQ126" s="83">
        <v>0</v>
      </c>
      <c r="AR126" s="83"/>
      <c r="AS126" s="83" t="s">
        <v>25</v>
      </c>
      <c r="AT126" s="83"/>
      <c r="AU126" s="103" t="s">
        <v>25</v>
      </c>
      <c r="AV126" s="314" t="str">
        <f>SUBSTITUTE(SUBSTITUTE(IFERROR(VLOOKUP($A126,単組回答!$E:$F,2,FALSE),""),"あり","○"),"なし","×")</f>
        <v/>
      </c>
      <c r="AW126" s="317" t="str">
        <f>SUBSTITUTE(SUBSTITUTE(IFERROR(VLOOKUP($A126,単組回答!$E:$G,3,FALSE),""),"あり","○"),"なし","×")</f>
        <v/>
      </c>
      <c r="AX126" s="313" t="str">
        <f>SUBSTITUTE(SUBSTITUTE(SUBSTITUTE(SUBSTITUTE(SUBSTITUTE(SUBSTITUTE(IFERROR(VLOOKUP($A126,単組回答!$E:$I,5,FALSE),""),"①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6" s="313" t="str">
        <f>SUBSTITUTE(SUBSTITUTE(SUBSTITUTE(SUBSTITUTE(SUBSTITUTE(SUBSTITUTE(SUBSTITUTE(IFERROR(VLOOKUP($A126,単組回答!$E:$L,8,FALSE),""),"①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6" s="313" t="str">
        <f>SUBSTITUTE(SUBSTITUTE(SUBSTITUTE(SUBSTITUTE(SUBSTITUTE(SUBSTITUTE(IFERROR(VLOOKUP($A126,単組回答!$E:$J,6,FALSE),""),"①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6" s="313" t="str">
        <f>SUBSTITUTE(SUBSTITUTE(SUBSTITUTE(SUBSTITUTE(SUBSTITUTE(SUBSTITUTE(SUBSTITUTE(IFERROR(VLOOKUP($A126,単組回答!$E:$P,12,FALSE),""),"①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6" s="313" t="str">
        <f>SUBSTITUTE(SUBSTITUTE(IFERROR(VLOOKUP($A126,単組回答!$E:$H,4,FALSE),""),"あり","○"),"なし","×")</f>
        <v/>
      </c>
      <c r="BC126" s="83" t="s">
        <v>24</v>
      </c>
      <c r="BD126" s="313" t="str">
        <f>SUBSTITUTE(SUBSTITUTE(IFERROR(VLOOKUP($A126,単組回答!$E:$R,14,FALSE),""),"① 行った","○"),"② 行っていない","×")</f>
        <v/>
      </c>
      <c r="BE126" s="83" t="s">
        <v>24</v>
      </c>
      <c r="BF126" s="316" t="str">
        <f>SUBSTITUTE(SUBSTITUTE(IFERROR(VLOOKUP($A126,単組回答!$E:$T,16,FALSE),""),"① 行った","○"),"② 行っていない","×")</f>
        <v/>
      </c>
    </row>
    <row r="127" spans="1:58" ht="28.5" customHeight="1">
      <c r="A127" s="20">
        <v>1155</v>
      </c>
      <c r="B127" s="65" t="s">
        <v>837</v>
      </c>
      <c r="C127" s="18" t="s">
        <v>25</v>
      </c>
      <c r="D127" s="18" t="s">
        <v>25</v>
      </c>
      <c r="E127" s="18"/>
      <c r="F127" s="18"/>
      <c r="G127" s="18"/>
      <c r="H127" s="18"/>
      <c r="I127" s="18"/>
      <c r="J127" s="18"/>
      <c r="K127" s="18"/>
      <c r="L127" s="18"/>
      <c r="M127" s="18"/>
      <c r="N127" s="18" t="s">
        <v>24</v>
      </c>
      <c r="O127" s="18" t="s">
        <v>24</v>
      </c>
      <c r="P127" s="18"/>
      <c r="Q127" s="18"/>
      <c r="R127" s="18"/>
      <c r="S127" s="18"/>
      <c r="T127" s="18"/>
      <c r="U127" s="18"/>
      <c r="V127" s="18"/>
      <c r="W127" s="18"/>
      <c r="X127" s="18"/>
      <c r="Y127" s="18" t="s">
        <v>25</v>
      </c>
      <c r="Z127" s="18" t="s">
        <v>25</v>
      </c>
      <c r="AA127" s="48" t="s">
        <v>25</v>
      </c>
      <c r="AB127" s="18" t="s">
        <v>26</v>
      </c>
      <c r="AC127" s="18" t="s">
        <v>25</v>
      </c>
      <c r="AD127" s="18" t="s">
        <v>22</v>
      </c>
      <c r="AE127" s="19" t="s">
        <v>22</v>
      </c>
      <c r="AF127" s="49"/>
      <c r="AG127" s="19" t="s">
        <v>26</v>
      </c>
      <c r="AH127" s="19"/>
      <c r="AI127" s="19" t="s">
        <v>26</v>
      </c>
      <c r="AJ127" s="75"/>
      <c r="AK127" s="102" t="s">
        <v>26</v>
      </c>
      <c r="AL127" s="83" t="s">
        <v>26</v>
      </c>
      <c r="AM127" s="83" t="s">
        <v>26</v>
      </c>
      <c r="AN127" s="83" t="s">
        <v>26</v>
      </c>
      <c r="AO127" s="83" t="s">
        <v>26</v>
      </c>
      <c r="AP127" s="83" t="s">
        <v>26</v>
      </c>
      <c r="AQ127" s="83" t="s">
        <v>26</v>
      </c>
      <c r="AR127" s="83"/>
      <c r="AS127" s="83" t="s">
        <v>26</v>
      </c>
      <c r="AT127" s="83"/>
      <c r="AU127" s="103" t="s">
        <v>26</v>
      </c>
      <c r="AV127" s="314" t="str">
        <f>SUBSTITUTE(SUBSTITUTE(IFERROR(VLOOKUP($A127,単組回答!$E:$F,2,FALSE),""),"あり","○"),"なし","×")</f>
        <v/>
      </c>
      <c r="AW127" s="317" t="str">
        <f>SUBSTITUTE(SUBSTITUTE(IFERROR(VLOOKUP($A127,単組回答!$E:$G,3,FALSE),""),"あり","○"),"なし","×")</f>
        <v/>
      </c>
      <c r="AX127" s="313" t="str">
        <f>SUBSTITUTE(SUBSTITUTE(SUBSTITUTE(SUBSTITUTE(SUBSTITUTE(SUBSTITUTE(IFERROR(VLOOKUP($A127,単組回答!$E:$I,5,FALSE),""),"①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7" s="313" t="str">
        <f>SUBSTITUTE(SUBSTITUTE(SUBSTITUTE(SUBSTITUTE(SUBSTITUTE(SUBSTITUTE(SUBSTITUTE(IFERROR(VLOOKUP($A127,単組回答!$E:$L,8,FALSE),""),"①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7" s="313" t="str">
        <f>SUBSTITUTE(SUBSTITUTE(SUBSTITUTE(SUBSTITUTE(SUBSTITUTE(SUBSTITUTE(IFERROR(VLOOKUP($A127,単組回答!$E:$J,6,FALSE),""),"①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7" s="313" t="str">
        <f>SUBSTITUTE(SUBSTITUTE(SUBSTITUTE(SUBSTITUTE(SUBSTITUTE(SUBSTITUTE(SUBSTITUTE(IFERROR(VLOOKUP($A127,単組回答!$E:$P,12,FALSE),""),"①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7" s="313" t="str">
        <f>SUBSTITUTE(SUBSTITUTE(IFERROR(VLOOKUP($A127,単組回答!$E:$H,4,FALSE),""),"あり","○"),"なし","×")</f>
        <v/>
      </c>
      <c r="BC127" s="83" t="s">
        <v>24</v>
      </c>
      <c r="BD127" s="313" t="str">
        <f>SUBSTITUTE(SUBSTITUTE(IFERROR(VLOOKUP($A127,単組回答!$E:$R,14,FALSE),""),"① 行った","○"),"② 行っていない","×")</f>
        <v/>
      </c>
      <c r="BE127" s="83" t="s">
        <v>24</v>
      </c>
      <c r="BF127" s="316" t="str">
        <f>SUBSTITUTE(SUBSTITUTE(IFERROR(VLOOKUP($A127,単組回答!$E:$T,16,FALSE),""),"① 行った","○"),"② 行っていない","×")</f>
        <v/>
      </c>
    </row>
    <row r="128" spans="1:58" ht="28.5" customHeight="1">
      <c r="A128" s="20">
        <v>1157</v>
      </c>
      <c r="B128" s="65" t="s">
        <v>838</v>
      </c>
      <c r="C128" s="45" t="s">
        <v>22</v>
      </c>
      <c r="D128" s="18" t="s">
        <v>25</v>
      </c>
      <c r="E128" s="18">
        <v>1</v>
      </c>
      <c r="F128" s="45" t="s">
        <v>22</v>
      </c>
      <c r="G128" s="18" t="s">
        <v>22</v>
      </c>
      <c r="H128" s="45" t="s">
        <v>22</v>
      </c>
      <c r="I128" s="18" t="s">
        <v>22</v>
      </c>
      <c r="J128" s="18"/>
      <c r="K128" s="18"/>
      <c r="L128" s="18"/>
      <c r="M128" s="18"/>
      <c r="N128" s="18" t="s">
        <v>22</v>
      </c>
      <c r="O128" s="18" t="s">
        <v>24</v>
      </c>
      <c r="P128" s="18">
        <v>1</v>
      </c>
      <c r="Q128" s="18" t="s">
        <v>22</v>
      </c>
      <c r="R128" s="18" t="s">
        <v>23</v>
      </c>
      <c r="S128" s="18" t="s">
        <v>22</v>
      </c>
      <c r="T128" s="18" t="s">
        <v>23</v>
      </c>
      <c r="U128" s="18"/>
      <c r="V128" s="18"/>
      <c r="W128" s="18"/>
      <c r="X128" s="18"/>
      <c r="Y128" s="18" t="s">
        <v>22</v>
      </c>
      <c r="Z128" s="18" t="s">
        <v>25</v>
      </c>
      <c r="AA128" s="48" t="s">
        <v>25</v>
      </c>
      <c r="AB128" s="18" t="s">
        <v>22</v>
      </c>
      <c r="AC128" s="18" t="s">
        <v>22</v>
      </c>
      <c r="AD128" s="18" t="s">
        <v>26</v>
      </c>
      <c r="AE128" s="19" t="s">
        <v>25</v>
      </c>
      <c r="AF128" s="49"/>
      <c r="AG128" s="19" t="s">
        <v>26</v>
      </c>
      <c r="AH128" s="19" t="s">
        <v>25</v>
      </c>
      <c r="AI128" s="19" t="s">
        <v>26</v>
      </c>
      <c r="AJ128" s="75"/>
      <c r="AK128" s="102" t="s">
        <v>22</v>
      </c>
      <c r="AL128" s="83" t="s">
        <v>25</v>
      </c>
      <c r="AM128" s="83" t="s">
        <v>25</v>
      </c>
      <c r="AN128" s="83" t="s">
        <v>25</v>
      </c>
      <c r="AO128" s="83" t="s">
        <v>25</v>
      </c>
      <c r="AP128" s="83" t="s">
        <v>25</v>
      </c>
      <c r="AQ128" s="83">
        <v>0</v>
      </c>
      <c r="AR128" s="83"/>
      <c r="AS128" s="83" t="s">
        <v>25</v>
      </c>
      <c r="AT128" s="83"/>
      <c r="AU128" s="103" t="s">
        <v>25</v>
      </c>
      <c r="AV128" s="314" t="str">
        <f>SUBSTITUTE(SUBSTITUTE(IFERROR(VLOOKUP($A128,単組回答!$E:$F,2,FALSE),""),"あり","○"),"なし","×")</f>
        <v/>
      </c>
      <c r="AW128" s="317" t="str">
        <f>SUBSTITUTE(SUBSTITUTE(IFERROR(VLOOKUP($A128,単組回答!$E:$G,3,FALSE),""),"あり","○"),"なし","×")</f>
        <v/>
      </c>
      <c r="AX128" s="313" t="str">
        <f>SUBSTITUTE(SUBSTITUTE(SUBSTITUTE(SUBSTITUTE(SUBSTITUTE(SUBSTITUTE(IFERROR(VLOOKUP($A128,単組回答!$E:$I,5,FALSE),""),"①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8" s="313" t="str">
        <f>SUBSTITUTE(SUBSTITUTE(SUBSTITUTE(SUBSTITUTE(SUBSTITUTE(SUBSTITUTE(SUBSTITUTE(IFERROR(VLOOKUP($A128,単組回答!$E:$L,8,FALSE),""),"①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8" s="313" t="str">
        <f>SUBSTITUTE(SUBSTITUTE(SUBSTITUTE(SUBSTITUTE(SUBSTITUTE(SUBSTITUTE(IFERROR(VLOOKUP($A128,単組回答!$E:$J,6,FALSE),""),"①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8" s="313" t="str">
        <f>SUBSTITUTE(SUBSTITUTE(SUBSTITUTE(SUBSTITUTE(SUBSTITUTE(SUBSTITUTE(SUBSTITUTE(IFERROR(VLOOKUP($A128,単組回答!$E:$P,12,FALSE),""),"①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8" s="313" t="str">
        <f>SUBSTITUTE(SUBSTITUTE(IFERROR(VLOOKUP($A128,単組回答!$E:$H,4,FALSE),""),"あり","○"),"なし","×")</f>
        <v/>
      </c>
      <c r="BC128" s="83" t="s">
        <v>24</v>
      </c>
      <c r="BD128" s="313" t="str">
        <f>SUBSTITUTE(SUBSTITUTE(IFERROR(VLOOKUP($A128,単組回答!$E:$R,14,FALSE),""),"① 行った","○"),"② 行っていない","×")</f>
        <v/>
      </c>
      <c r="BE128" s="83" t="s">
        <v>24</v>
      </c>
      <c r="BF128" s="316" t="str">
        <f>SUBSTITUTE(SUBSTITUTE(IFERROR(VLOOKUP($A128,単組回答!$E:$T,16,FALSE),""),"① 行った","○"),"② 行っていない","×")</f>
        <v/>
      </c>
    </row>
    <row r="129" spans="1:58" ht="28.5" customHeight="1">
      <c r="A129" s="23">
        <v>1158</v>
      </c>
      <c r="B129" s="191" t="s">
        <v>839</v>
      </c>
      <c r="C129" s="18" t="s">
        <v>25</v>
      </c>
      <c r="D129" s="18" t="s">
        <v>25</v>
      </c>
      <c r="E129" s="18"/>
      <c r="F129" s="45" t="s">
        <v>22</v>
      </c>
      <c r="G129" s="18" t="s">
        <v>22</v>
      </c>
      <c r="H129" s="18"/>
      <c r="I129" s="18" t="s">
        <v>22</v>
      </c>
      <c r="J129" s="18"/>
      <c r="K129" s="18"/>
      <c r="L129" s="18"/>
      <c r="M129" s="18"/>
      <c r="N129" s="18" t="s">
        <v>24</v>
      </c>
      <c r="O129" s="18" t="s">
        <v>24</v>
      </c>
      <c r="P129" s="18"/>
      <c r="Q129" s="18" t="s">
        <v>22</v>
      </c>
      <c r="R129" s="18" t="s">
        <v>23</v>
      </c>
      <c r="S129" s="18" t="s">
        <v>22</v>
      </c>
      <c r="T129" s="18" t="s">
        <v>23</v>
      </c>
      <c r="U129" s="18"/>
      <c r="V129" s="18"/>
      <c r="W129" s="18"/>
      <c r="X129" s="18"/>
      <c r="Y129" s="18" t="s">
        <v>25</v>
      </c>
      <c r="Z129" s="18" t="s">
        <v>25</v>
      </c>
      <c r="AA129" s="48" t="s">
        <v>25</v>
      </c>
      <c r="AB129" s="18" t="s">
        <v>22</v>
      </c>
      <c r="AC129" s="18" t="s">
        <v>22</v>
      </c>
      <c r="AD129" s="18" t="s">
        <v>26</v>
      </c>
      <c r="AE129" s="19" t="s">
        <v>22</v>
      </c>
      <c r="AF129" s="49"/>
      <c r="AG129" s="19" t="s">
        <v>26</v>
      </c>
      <c r="AH129" s="19" t="s">
        <v>22</v>
      </c>
      <c r="AI129" s="19" t="s">
        <v>26</v>
      </c>
      <c r="AJ129" s="75"/>
      <c r="AK129" s="102" t="s">
        <v>25</v>
      </c>
      <c r="AL129" s="83" t="s">
        <v>25</v>
      </c>
      <c r="AM129" s="83" t="s">
        <v>25</v>
      </c>
      <c r="AN129" s="83" t="s">
        <v>22</v>
      </c>
      <c r="AO129" s="83" t="s">
        <v>25</v>
      </c>
      <c r="AP129" s="83" t="s">
        <v>25</v>
      </c>
      <c r="AQ129" s="83">
        <v>0</v>
      </c>
      <c r="AR129" s="83"/>
      <c r="AS129" s="83" t="s">
        <v>22</v>
      </c>
      <c r="AT129" s="83"/>
      <c r="AU129" s="103" t="s">
        <v>25</v>
      </c>
      <c r="AV129" s="314" t="str">
        <f>SUBSTITUTE(SUBSTITUTE(IFERROR(VLOOKUP($A129,単組回答!$E:$F,2,FALSE),""),"あり","○"),"なし","×")</f>
        <v/>
      </c>
      <c r="AW129" s="317" t="str">
        <f>SUBSTITUTE(SUBSTITUTE(IFERROR(VLOOKUP($A129,単組回答!$E:$G,3,FALSE),""),"あり","○"),"なし","×")</f>
        <v/>
      </c>
      <c r="AX129" s="313" t="str">
        <f>SUBSTITUTE(SUBSTITUTE(SUBSTITUTE(SUBSTITUTE(SUBSTITUTE(SUBSTITUTE(IFERROR(VLOOKUP($A129,単組回答!$E:$I,5,FALSE),""),"①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9" s="313" t="str">
        <f>SUBSTITUTE(SUBSTITUTE(SUBSTITUTE(SUBSTITUTE(SUBSTITUTE(SUBSTITUTE(SUBSTITUTE(IFERROR(VLOOKUP($A129,単組回答!$E:$L,8,FALSE),""),"①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9" s="313" t="str">
        <f>SUBSTITUTE(SUBSTITUTE(SUBSTITUTE(SUBSTITUTE(SUBSTITUTE(SUBSTITUTE(IFERROR(VLOOKUP($A129,単組回答!$E:$J,6,FALSE),""),"①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9" s="313" t="str">
        <f>SUBSTITUTE(SUBSTITUTE(SUBSTITUTE(SUBSTITUTE(SUBSTITUTE(SUBSTITUTE(SUBSTITUTE(IFERROR(VLOOKUP($A129,単組回答!$E:$P,12,FALSE),""),"①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9" s="313" t="str">
        <f>SUBSTITUTE(SUBSTITUTE(IFERROR(VLOOKUP($A129,単組回答!$E:$H,4,FALSE),""),"あり","○"),"なし","×")</f>
        <v/>
      </c>
      <c r="BC129" s="83" t="s">
        <v>24</v>
      </c>
      <c r="BD129" s="313" t="str">
        <f>SUBSTITUTE(SUBSTITUTE(IFERROR(VLOOKUP($A129,単組回答!$E:$R,14,FALSE),""),"① 行った","○"),"② 行っていない","×")</f>
        <v/>
      </c>
      <c r="BE129" s="83" t="s">
        <v>24</v>
      </c>
      <c r="BF129" s="316" t="str">
        <f>SUBSTITUTE(SUBSTITUTE(IFERROR(VLOOKUP($A129,単組回答!$E:$T,16,FALSE),""),"① 行った","○"),"② 行っていない","×")</f>
        <v/>
      </c>
    </row>
    <row r="130" spans="1:58" ht="28.5" customHeight="1">
      <c r="A130" s="23">
        <v>1159</v>
      </c>
      <c r="B130" s="191" t="s">
        <v>840</v>
      </c>
      <c r="C130" s="18" t="s">
        <v>25</v>
      </c>
      <c r="D130" s="18" t="s">
        <v>25</v>
      </c>
      <c r="E130" s="18"/>
      <c r="F130" s="45" t="s">
        <v>22</v>
      </c>
      <c r="G130" s="18"/>
      <c r="H130" s="18"/>
      <c r="I130" s="18"/>
      <c r="J130" s="18"/>
      <c r="K130" s="18"/>
      <c r="L130" s="18"/>
      <c r="M130" s="18"/>
      <c r="N130" s="18" t="s">
        <v>24</v>
      </c>
      <c r="O130" s="18" t="s">
        <v>24</v>
      </c>
      <c r="P130" s="18"/>
      <c r="Q130" s="18" t="s">
        <v>22</v>
      </c>
      <c r="R130" s="18"/>
      <c r="S130" s="18" t="s">
        <v>22</v>
      </c>
      <c r="T130" s="18"/>
      <c r="U130" s="18"/>
      <c r="V130" s="18"/>
      <c r="W130" s="18"/>
      <c r="X130" s="18"/>
      <c r="Y130" s="18" t="s">
        <v>25</v>
      </c>
      <c r="Z130" s="18" t="s">
        <v>25</v>
      </c>
      <c r="AA130" s="48" t="s">
        <v>25</v>
      </c>
      <c r="AB130" s="18" t="s">
        <v>22</v>
      </c>
      <c r="AC130" s="18" t="s">
        <v>22</v>
      </c>
      <c r="AD130" s="18" t="s">
        <v>22</v>
      </c>
      <c r="AE130" s="19" t="s">
        <v>22</v>
      </c>
      <c r="AF130" s="49"/>
      <c r="AG130" s="19" t="s">
        <v>26</v>
      </c>
      <c r="AH130" s="19"/>
      <c r="AI130" s="19" t="s">
        <v>26</v>
      </c>
      <c r="AJ130" s="75"/>
      <c r="AK130" s="102" t="s">
        <v>26</v>
      </c>
      <c r="AL130" s="83" t="s">
        <v>26</v>
      </c>
      <c r="AM130" s="83" t="s">
        <v>26</v>
      </c>
      <c r="AN130" s="83" t="s">
        <v>26</v>
      </c>
      <c r="AO130" s="83" t="s">
        <v>26</v>
      </c>
      <c r="AP130" s="83" t="s">
        <v>26</v>
      </c>
      <c r="AQ130" s="83" t="s">
        <v>26</v>
      </c>
      <c r="AR130" s="83"/>
      <c r="AS130" s="83" t="s">
        <v>26</v>
      </c>
      <c r="AT130" s="83"/>
      <c r="AU130" s="103" t="s">
        <v>26</v>
      </c>
      <c r="AV130" s="314" t="str">
        <f>SUBSTITUTE(SUBSTITUTE(IFERROR(VLOOKUP($A130,単組回答!$E:$F,2,FALSE),""),"あり","○"),"なし","×")</f>
        <v/>
      </c>
      <c r="AW130" s="317" t="str">
        <f>SUBSTITUTE(SUBSTITUTE(IFERROR(VLOOKUP($A130,単組回答!$E:$G,3,FALSE),""),"あり","○"),"なし","×")</f>
        <v/>
      </c>
      <c r="AX130" s="313" t="str">
        <f>SUBSTITUTE(SUBSTITUTE(SUBSTITUTE(SUBSTITUTE(SUBSTITUTE(SUBSTITUTE(IFERROR(VLOOKUP($A130,単組回答!$E:$I,5,FALSE),""),"①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0" s="313" t="str">
        <f>SUBSTITUTE(SUBSTITUTE(SUBSTITUTE(SUBSTITUTE(SUBSTITUTE(SUBSTITUTE(SUBSTITUTE(IFERROR(VLOOKUP($A130,単組回答!$E:$L,8,FALSE),""),"①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0" s="313" t="str">
        <f>SUBSTITUTE(SUBSTITUTE(SUBSTITUTE(SUBSTITUTE(SUBSTITUTE(SUBSTITUTE(IFERROR(VLOOKUP($A130,単組回答!$E:$J,6,FALSE),""),"①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0" s="313" t="str">
        <f>SUBSTITUTE(SUBSTITUTE(SUBSTITUTE(SUBSTITUTE(SUBSTITUTE(SUBSTITUTE(SUBSTITUTE(IFERROR(VLOOKUP($A130,単組回答!$E:$P,12,FALSE),""),"①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0" s="313" t="str">
        <f>SUBSTITUTE(SUBSTITUTE(IFERROR(VLOOKUP($A130,単組回答!$E:$H,4,FALSE),""),"あり","○"),"なし","×")</f>
        <v/>
      </c>
      <c r="BC130" s="83" t="s">
        <v>24</v>
      </c>
      <c r="BD130" s="313" t="str">
        <f>SUBSTITUTE(SUBSTITUTE(IFERROR(VLOOKUP($A130,単組回答!$E:$R,14,FALSE),""),"① 行った","○"),"② 行っていない","×")</f>
        <v/>
      </c>
      <c r="BE130" s="83" t="s">
        <v>24</v>
      </c>
      <c r="BF130" s="316" t="str">
        <f>SUBSTITUTE(SUBSTITUTE(IFERROR(VLOOKUP($A130,単組回答!$E:$T,16,FALSE),""),"① 行った","○"),"② 行っていない","×")</f>
        <v/>
      </c>
    </row>
    <row r="131" spans="1:58" ht="28.5" customHeight="1">
      <c r="A131" s="20">
        <v>1160</v>
      </c>
      <c r="B131" s="65" t="s">
        <v>841</v>
      </c>
      <c r="C131" s="18" t="s">
        <v>22</v>
      </c>
      <c r="D131" s="18" t="s">
        <v>22</v>
      </c>
      <c r="E131" s="18">
        <v>2</v>
      </c>
      <c r="F131" s="18" t="s">
        <v>22</v>
      </c>
      <c r="G131" s="18" t="s">
        <v>22</v>
      </c>
      <c r="H131" s="18" t="s">
        <v>22</v>
      </c>
      <c r="I131" s="18" t="s">
        <v>22</v>
      </c>
      <c r="J131" s="18"/>
      <c r="K131" s="18"/>
      <c r="L131" s="18"/>
      <c r="M131" s="18"/>
      <c r="N131" s="18" t="s">
        <v>22</v>
      </c>
      <c r="O131" s="18" t="s">
        <v>22</v>
      </c>
      <c r="P131" s="18">
        <v>2</v>
      </c>
      <c r="Q131" s="18"/>
      <c r="R131" s="18"/>
      <c r="S131" s="18"/>
      <c r="T131" s="18"/>
      <c r="U131" s="18"/>
      <c r="V131" s="18"/>
      <c r="W131" s="18"/>
      <c r="X131" s="18"/>
      <c r="Y131" s="18" t="s">
        <v>25</v>
      </c>
      <c r="Z131" s="18" t="s">
        <v>22</v>
      </c>
      <c r="AA131" s="48" t="s">
        <v>22</v>
      </c>
      <c r="AB131" s="18" t="s">
        <v>26</v>
      </c>
      <c r="AC131" s="18" t="s">
        <v>22</v>
      </c>
      <c r="AD131" s="18" t="s">
        <v>26</v>
      </c>
      <c r="AE131" s="19" t="s">
        <v>22</v>
      </c>
      <c r="AF131" s="49"/>
      <c r="AG131" s="19" t="s">
        <v>26</v>
      </c>
      <c r="AH131" s="19" t="s">
        <v>25</v>
      </c>
      <c r="AI131" s="19" t="s">
        <v>26</v>
      </c>
      <c r="AJ131" s="75"/>
      <c r="AK131" s="102" t="s">
        <v>22</v>
      </c>
      <c r="AL131" s="83" t="s">
        <v>22</v>
      </c>
      <c r="AM131" s="83" t="s">
        <v>25</v>
      </c>
      <c r="AN131" s="83" t="s">
        <v>22</v>
      </c>
      <c r="AO131" s="83" t="s">
        <v>25</v>
      </c>
      <c r="AP131" s="83" t="s">
        <v>22</v>
      </c>
      <c r="AQ131" s="83">
        <v>0</v>
      </c>
      <c r="AR131" s="83"/>
      <c r="AS131" s="83" t="s">
        <v>25</v>
      </c>
      <c r="AT131" s="83"/>
      <c r="AU131" s="103" t="s">
        <v>25</v>
      </c>
      <c r="AV131" s="314" t="str">
        <f>SUBSTITUTE(SUBSTITUTE(IFERROR(VLOOKUP($A131,単組回答!$E:$F,2,FALSE),""),"あり","○"),"なし","×")</f>
        <v/>
      </c>
      <c r="AW131" s="317" t="str">
        <f>SUBSTITUTE(SUBSTITUTE(IFERROR(VLOOKUP($A131,単組回答!$E:$G,3,FALSE),""),"あり","○"),"なし","×")</f>
        <v/>
      </c>
      <c r="AX131" s="313" t="str">
        <f>SUBSTITUTE(SUBSTITUTE(SUBSTITUTE(SUBSTITUTE(SUBSTITUTE(SUBSTITUTE(IFERROR(VLOOKUP($A131,単組回答!$E:$I,5,FALSE),""),"①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1" s="313" t="str">
        <f>SUBSTITUTE(SUBSTITUTE(SUBSTITUTE(SUBSTITUTE(SUBSTITUTE(SUBSTITUTE(SUBSTITUTE(IFERROR(VLOOKUP($A131,単組回答!$E:$L,8,FALSE),""),"①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1" s="313" t="str">
        <f>SUBSTITUTE(SUBSTITUTE(SUBSTITUTE(SUBSTITUTE(SUBSTITUTE(SUBSTITUTE(IFERROR(VLOOKUP($A131,単組回答!$E:$J,6,FALSE),""),"①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1" s="313" t="str">
        <f>SUBSTITUTE(SUBSTITUTE(SUBSTITUTE(SUBSTITUTE(SUBSTITUTE(SUBSTITUTE(SUBSTITUTE(IFERROR(VLOOKUP($A131,単組回答!$E:$P,12,FALSE),""),"①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1" s="313" t="str">
        <f>SUBSTITUTE(SUBSTITUTE(IFERROR(VLOOKUP($A131,単組回答!$E:$H,4,FALSE),""),"あり","○"),"なし","×")</f>
        <v/>
      </c>
      <c r="BC131" s="83" t="s">
        <v>24</v>
      </c>
      <c r="BD131" s="313" t="str">
        <f>SUBSTITUTE(SUBSTITUTE(IFERROR(VLOOKUP($A131,単組回答!$E:$R,14,FALSE),""),"① 行った","○"),"② 行っていない","×")</f>
        <v/>
      </c>
      <c r="BE131" s="83" t="s">
        <v>24</v>
      </c>
      <c r="BF131" s="316" t="str">
        <f>SUBSTITUTE(SUBSTITUTE(IFERROR(VLOOKUP($A131,単組回答!$E:$T,16,FALSE),""),"① 行った","○"),"② 行っていない","×")</f>
        <v/>
      </c>
    </row>
    <row r="132" spans="1:58" ht="28.5" customHeight="1">
      <c r="A132" s="20">
        <v>1161</v>
      </c>
      <c r="B132" s="65" t="s">
        <v>842</v>
      </c>
      <c r="C132" s="45" t="s">
        <v>22</v>
      </c>
      <c r="D132" s="18" t="s">
        <v>25</v>
      </c>
      <c r="E132" s="18">
        <v>1</v>
      </c>
      <c r="F132" s="45" t="s">
        <v>22</v>
      </c>
      <c r="G132" s="18"/>
      <c r="H132" s="18"/>
      <c r="I132" s="18"/>
      <c r="J132" s="45" t="s">
        <v>22</v>
      </c>
      <c r="K132" s="18"/>
      <c r="L132" s="18"/>
      <c r="M132" s="18"/>
      <c r="N132" s="18" t="s">
        <v>22</v>
      </c>
      <c r="O132" s="18" t="s">
        <v>24</v>
      </c>
      <c r="P132" s="18">
        <v>1</v>
      </c>
      <c r="Q132" s="18" t="s">
        <v>22</v>
      </c>
      <c r="R132" s="18"/>
      <c r="S132" s="18" t="s">
        <v>22</v>
      </c>
      <c r="T132" s="18"/>
      <c r="U132" s="18"/>
      <c r="V132" s="18"/>
      <c r="W132" s="18"/>
      <c r="X132" s="18"/>
      <c r="Y132" s="18" t="s">
        <v>25</v>
      </c>
      <c r="Z132" s="18" t="s">
        <v>25</v>
      </c>
      <c r="AA132" s="48" t="s">
        <v>25</v>
      </c>
      <c r="AB132" s="18" t="s">
        <v>26</v>
      </c>
      <c r="AC132" s="18" t="s">
        <v>25</v>
      </c>
      <c r="AD132" s="18" t="s">
        <v>26</v>
      </c>
      <c r="AE132" s="19" t="s">
        <v>25</v>
      </c>
      <c r="AF132" s="49"/>
      <c r="AG132" s="19" t="s">
        <v>26</v>
      </c>
      <c r="AH132" s="19" t="s">
        <v>25</v>
      </c>
      <c r="AI132" s="19" t="s">
        <v>26</v>
      </c>
      <c r="AJ132" s="75"/>
      <c r="AK132" s="102" t="s">
        <v>26</v>
      </c>
      <c r="AL132" s="83" t="s">
        <v>26</v>
      </c>
      <c r="AM132" s="83" t="s">
        <v>26</v>
      </c>
      <c r="AN132" s="83" t="s">
        <v>26</v>
      </c>
      <c r="AO132" s="83" t="s">
        <v>26</v>
      </c>
      <c r="AP132" s="83" t="s">
        <v>26</v>
      </c>
      <c r="AQ132" s="83" t="s">
        <v>26</v>
      </c>
      <c r="AR132" s="83"/>
      <c r="AS132" s="83" t="s">
        <v>26</v>
      </c>
      <c r="AT132" s="83"/>
      <c r="AU132" s="103" t="s">
        <v>26</v>
      </c>
      <c r="AV132" s="314" t="str">
        <f>SUBSTITUTE(SUBSTITUTE(IFERROR(VLOOKUP($A132,単組回答!$E:$F,2,FALSE),""),"あり","○"),"なし","×")</f>
        <v/>
      </c>
      <c r="AW132" s="317" t="str">
        <f>SUBSTITUTE(SUBSTITUTE(IFERROR(VLOOKUP($A132,単組回答!$E:$G,3,FALSE),""),"あり","○"),"なし","×")</f>
        <v/>
      </c>
      <c r="AX132" s="313" t="str">
        <f>SUBSTITUTE(SUBSTITUTE(SUBSTITUTE(SUBSTITUTE(SUBSTITUTE(SUBSTITUTE(IFERROR(VLOOKUP($A132,単組回答!$E:$I,5,FALSE),""),"①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2" s="313" t="str">
        <f>SUBSTITUTE(SUBSTITUTE(SUBSTITUTE(SUBSTITUTE(SUBSTITUTE(SUBSTITUTE(SUBSTITUTE(IFERROR(VLOOKUP($A132,単組回答!$E:$L,8,FALSE),""),"①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2" s="313" t="str">
        <f>SUBSTITUTE(SUBSTITUTE(SUBSTITUTE(SUBSTITUTE(SUBSTITUTE(SUBSTITUTE(IFERROR(VLOOKUP($A132,単組回答!$E:$J,6,FALSE),""),"①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2" s="313" t="str">
        <f>SUBSTITUTE(SUBSTITUTE(SUBSTITUTE(SUBSTITUTE(SUBSTITUTE(SUBSTITUTE(SUBSTITUTE(IFERROR(VLOOKUP($A132,単組回答!$E:$P,12,FALSE),""),"①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2" s="313" t="str">
        <f>SUBSTITUTE(SUBSTITUTE(IFERROR(VLOOKUP($A132,単組回答!$E:$H,4,FALSE),""),"あり","○"),"なし","×")</f>
        <v/>
      </c>
      <c r="BC132" s="83" t="s">
        <v>24</v>
      </c>
      <c r="BD132" s="313" t="str">
        <f>SUBSTITUTE(SUBSTITUTE(IFERROR(VLOOKUP($A132,単組回答!$E:$R,14,FALSE),""),"① 行った","○"),"② 行っていない","×")</f>
        <v/>
      </c>
      <c r="BE132" s="83" t="s">
        <v>24</v>
      </c>
      <c r="BF132" s="316" t="str">
        <f>SUBSTITUTE(SUBSTITUTE(IFERROR(VLOOKUP($A132,単組回答!$E:$T,16,FALSE),""),"① 行った","○"),"② 行っていない","×")</f>
        <v/>
      </c>
    </row>
    <row r="133" spans="1:58" ht="28.5" customHeight="1">
      <c r="A133" s="23">
        <v>1162</v>
      </c>
      <c r="B133" s="191" t="s">
        <v>843</v>
      </c>
      <c r="C133" s="18" t="s">
        <v>25</v>
      </c>
      <c r="D133" s="18" t="s">
        <v>25</v>
      </c>
      <c r="E133" s="18"/>
      <c r="F133" s="45" t="s">
        <v>22</v>
      </c>
      <c r="G133" s="18"/>
      <c r="H133" s="18"/>
      <c r="I133" s="18"/>
      <c r="J133" s="18"/>
      <c r="K133" s="18"/>
      <c r="L133" s="18"/>
      <c r="M133" s="18"/>
      <c r="N133" s="18" t="s">
        <v>24</v>
      </c>
      <c r="O133" s="18" t="s">
        <v>24</v>
      </c>
      <c r="P133" s="18"/>
      <c r="Q133" s="18"/>
      <c r="R133" s="18"/>
      <c r="S133" s="18"/>
      <c r="T133" s="18"/>
      <c r="U133" s="18"/>
      <c r="V133" s="18"/>
      <c r="W133" s="18"/>
      <c r="X133" s="18"/>
      <c r="Y133" s="18" t="s">
        <v>25</v>
      </c>
      <c r="Z133" s="18" t="s">
        <v>25</v>
      </c>
      <c r="AA133" s="48" t="s">
        <v>25</v>
      </c>
      <c r="AB133" s="18" t="s">
        <v>22</v>
      </c>
      <c r="AC133" s="18" t="s">
        <v>22</v>
      </c>
      <c r="AD133" s="18" t="s">
        <v>26</v>
      </c>
      <c r="AE133" s="19" t="s">
        <v>22</v>
      </c>
      <c r="AF133" s="49"/>
      <c r="AG133" s="19" t="s">
        <v>26</v>
      </c>
      <c r="AH133" s="19"/>
      <c r="AI133" s="19" t="s">
        <v>26</v>
      </c>
      <c r="AJ133" s="75"/>
      <c r="AK133" s="102" t="s">
        <v>25</v>
      </c>
      <c r="AL133" s="83" t="s">
        <v>25</v>
      </c>
      <c r="AM133" s="83" t="s">
        <v>25</v>
      </c>
      <c r="AN133" s="83" t="s">
        <v>25</v>
      </c>
      <c r="AO133" s="83" t="s">
        <v>25</v>
      </c>
      <c r="AP133" s="83" t="s">
        <v>25</v>
      </c>
      <c r="AQ133" s="83">
        <v>0</v>
      </c>
      <c r="AR133" s="83"/>
      <c r="AS133" s="83" t="s">
        <v>25</v>
      </c>
      <c r="AT133" s="83"/>
      <c r="AU133" s="103" t="s">
        <v>25</v>
      </c>
      <c r="AV133" s="314" t="str">
        <f>SUBSTITUTE(SUBSTITUTE(IFERROR(VLOOKUP($A133,単組回答!$E:$F,2,FALSE),""),"あり","○"),"なし","×")</f>
        <v/>
      </c>
      <c r="AW133" s="317" t="str">
        <f>SUBSTITUTE(SUBSTITUTE(IFERROR(VLOOKUP($A133,単組回答!$E:$G,3,FALSE),""),"あり","○"),"なし","×")</f>
        <v/>
      </c>
      <c r="AX133" s="313" t="str">
        <f>SUBSTITUTE(SUBSTITUTE(SUBSTITUTE(SUBSTITUTE(SUBSTITUTE(SUBSTITUTE(IFERROR(VLOOKUP($A133,単組回答!$E:$I,5,FALSE),""),"①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3" s="313" t="str">
        <f>SUBSTITUTE(SUBSTITUTE(SUBSTITUTE(SUBSTITUTE(SUBSTITUTE(SUBSTITUTE(SUBSTITUTE(IFERROR(VLOOKUP($A133,単組回答!$E:$L,8,FALSE),""),"①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3" s="313" t="str">
        <f>SUBSTITUTE(SUBSTITUTE(SUBSTITUTE(SUBSTITUTE(SUBSTITUTE(SUBSTITUTE(IFERROR(VLOOKUP($A133,単組回答!$E:$J,6,FALSE),""),"①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3" s="313" t="str">
        <f>SUBSTITUTE(SUBSTITUTE(SUBSTITUTE(SUBSTITUTE(SUBSTITUTE(SUBSTITUTE(SUBSTITUTE(IFERROR(VLOOKUP($A133,単組回答!$E:$P,12,FALSE),""),"①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3" s="313" t="str">
        <f>SUBSTITUTE(SUBSTITUTE(IFERROR(VLOOKUP($A133,単組回答!$E:$H,4,FALSE),""),"あり","○"),"なし","×")</f>
        <v/>
      </c>
      <c r="BC133" s="83" t="s">
        <v>24</v>
      </c>
      <c r="BD133" s="313" t="str">
        <f>SUBSTITUTE(SUBSTITUTE(IFERROR(VLOOKUP($A133,単組回答!$E:$R,14,FALSE),""),"① 行った","○"),"② 行っていない","×")</f>
        <v/>
      </c>
      <c r="BE133" s="83" t="s">
        <v>24</v>
      </c>
      <c r="BF133" s="316" t="str">
        <f>SUBSTITUTE(SUBSTITUTE(IFERROR(VLOOKUP($A133,単組回答!$E:$T,16,FALSE),""),"① 行った","○"),"② 行っていない","×")</f>
        <v/>
      </c>
    </row>
    <row r="134" spans="1:58" ht="28.5" customHeight="1">
      <c r="A134" s="23">
        <v>1163</v>
      </c>
      <c r="B134" s="191" t="s">
        <v>844</v>
      </c>
      <c r="C134" s="18" t="s">
        <v>25</v>
      </c>
      <c r="D134" s="18" t="s">
        <v>25</v>
      </c>
      <c r="E134" s="18"/>
      <c r="F134" s="45" t="s">
        <v>22</v>
      </c>
      <c r="G134" s="18" t="s">
        <v>22</v>
      </c>
      <c r="H134" s="18"/>
      <c r="I134" s="18"/>
      <c r="J134" s="18"/>
      <c r="K134" s="18"/>
      <c r="L134" s="18"/>
      <c r="M134" s="18"/>
      <c r="N134" s="18" t="s">
        <v>24</v>
      </c>
      <c r="O134" s="18" t="s">
        <v>24</v>
      </c>
      <c r="P134" s="18"/>
      <c r="Q134" s="18" t="s">
        <v>22</v>
      </c>
      <c r="R134" s="18" t="s">
        <v>23</v>
      </c>
      <c r="S134" s="18" t="s">
        <v>22</v>
      </c>
      <c r="T134" s="18" t="s">
        <v>23</v>
      </c>
      <c r="U134" s="18"/>
      <c r="V134" s="18"/>
      <c r="W134" s="18"/>
      <c r="X134" s="18"/>
      <c r="Y134" s="18" t="s">
        <v>25</v>
      </c>
      <c r="Z134" s="18" t="s">
        <v>25</v>
      </c>
      <c r="AA134" s="48" t="s">
        <v>25</v>
      </c>
      <c r="AB134" s="18" t="s">
        <v>26</v>
      </c>
      <c r="AC134" s="18" t="s">
        <v>22</v>
      </c>
      <c r="AD134" s="18" t="s">
        <v>26</v>
      </c>
      <c r="AE134" s="19" t="s">
        <v>22</v>
      </c>
      <c r="AF134" s="49"/>
      <c r="AG134" s="19" t="s">
        <v>26</v>
      </c>
      <c r="AH134" s="19" t="s">
        <v>22</v>
      </c>
      <c r="AI134" s="19" t="s">
        <v>26</v>
      </c>
      <c r="AJ134" s="75"/>
      <c r="AK134" s="102" t="s">
        <v>26</v>
      </c>
      <c r="AL134" s="83" t="s">
        <v>26</v>
      </c>
      <c r="AM134" s="83" t="s">
        <v>26</v>
      </c>
      <c r="AN134" s="83" t="s">
        <v>26</v>
      </c>
      <c r="AO134" s="83" t="s">
        <v>26</v>
      </c>
      <c r="AP134" s="83" t="s">
        <v>26</v>
      </c>
      <c r="AQ134" s="83" t="s">
        <v>26</v>
      </c>
      <c r="AR134" s="83"/>
      <c r="AS134" s="83" t="s">
        <v>26</v>
      </c>
      <c r="AT134" s="83"/>
      <c r="AU134" s="103" t="s">
        <v>26</v>
      </c>
      <c r="AV134" s="314" t="str">
        <f>SUBSTITUTE(SUBSTITUTE(IFERROR(VLOOKUP($A134,単組回答!$E:$F,2,FALSE),""),"あり","○"),"なし","×")</f>
        <v/>
      </c>
      <c r="AW134" s="317" t="str">
        <f>SUBSTITUTE(SUBSTITUTE(IFERROR(VLOOKUP($A134,単組回答!$E:$G,3,FALSE),""),"あり","○"),"なし","×")</f>
        <v/>
      </c>
      <c r="AX134" s="313" t="str">
        <f>SUBSTITUTE(SUBSTITUTE(SUBSTITUTE(SUBSTITUTE(SUBSTITUTE(SUBSTITUTE(IFERROR(VLOOKUP($A134,単組回答!$E:$I,5,FALSE),""),"①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4" s="313" t="str">
        <f>SUBSTITUTE(SUBSTITUTE(SUBSTITUTE(SUBSTITUTE(SUBSTITUTE(SUBSTITUTE(SUBSTITUTE(IFERROR(VLOOKUP($A134,単組回答!$E:$L,8,FALSE),""),"①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4" s="313" t="str">
        <f>SUBSTITUTE(SUBSTITUTE(SUBSTITUTE(SUBSTITUTE(SUBSTITUTE(SUBSTITUTE(IFERROR(VLOOKUP($A134,単組回答!$E:$J,6,FALSE),""),"①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4" s="313" t="str">
        <f>SUBSTITUTE(SUBSTITUTE(SUBSTITUTE(SUBSTITUTE(SUBSTITUTE(SUBSTITUTE(SUBSTITUTE(IFERROR(VLOOKUP($A134,単組回答!$E:$P,12,FALSE),""),"①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4" s="313" t="str">
        <f>SUBSTITUTE(SUBSTITUTE(IFERROR(VLOOKUP($A134,単組回答!$E:$H,4,FALSE),""),"あり","○"),"なし","×")</f>
        <v/>
      </c>
      <c r="BC134" s="83" t="s">
        <v>24</v>
      </c>
      <c r="BD134" s="313" t="str">
        <f>SUBSTITUTE(SUBSTITUTE(IFERROR(VLOOKUP($A134,単組回答!$E:$R,14,FALSE),""),"① 行った","○"),"② 行っていない","×")</f>
        <v/>
      </c>
      <c r="BE134" s="83" t="s">
        <v>24</v>
      </c>
      <c r="BF134" s="316" t="str">
        <f>SUBSTITUTE(SUBSTITUTE(IFERROR(VLOOKUP($A134,単組回答!$E:$T,16,FALSE),""),"① 行った","○"),"② 行っていない","×")</f>
        <v/>
      </c>
    </row>
    <row r="135" spans="1:58" ht="28.5" customHeight="1">
      <c r="A135" s="20">
        <v>1165</v>
      </c>
      <c r="B135" s="65" t="s">
        <v>845</v>
      </c>
      <c r="C135" s="18" t="s">
        <v>25</v>
      </c>
      <c r="D135" s="18" t="s">
        <v>25</v>
      </c>
      <c r="E135" s="18"/>
      <c r="F135" s="45" t="s">
        <v>22</v>
      </c>
      <c r="G135" s="18" t="s">
        <v>22</v>
      </c>
      <c r="H135" s="18"/>
      <c r="I135" s="18" t="s">
        <v>22</v>
      </c>
      <c r="J135" s="18"/>
      <c r="K135" s="18"/>
      <c r="L135" s="18"/>
      <c r="M135" s="18"/>
      <c r="N135" s="18" t="s">
        <v>24</v>
      </c>
      <c r="O135" s="18" t="s">
        <v>24</v>
      </c>
      <c r="P135" s="18"/>
      <c r="Q135" s="18"/>
      <c r="R135" s="18" t="s">
        <v>23</v>
      </c>
      <c r="S135" s="18"/>
      <c r="T135" s="18" t="s">
        <v>23</v>
      </c>
      <c r="U135" s="18"/>
      <c r="V135" s="18"/>
      <c r="W135" s="18"/>
      <c r="X135" s="18"/>
      <c r="Y135" s="18" t="s">
        <v>22</v>
      </c>
      <c r="Z135" s="18" t="s">
        <v>25</v>
      </c>
      <c r="AA135" s="48" t="s">
        <v>25</v>
      </c>
      <c r="AB135" s="18" t="s">
        <v>22</v>
      </c>
      <c r="AC135" s="18" t="s">
        <v>22</v>
      </c>
      <c r="AD135" s="18" t="s">
        <v>22</v>
      </c>
      <c r="AE135" s="19" t="s">
        <v>22</v>
      </c>
      <c r="AF135" s="49"/>
      <c r="AG135" s="19" t="s">
        <v>26</v>
      </c>
      <c r="AH135" s="19"/>
      <c r="AI135" s="19" t="s">
        <v>26</v>
      </c>
      <c r="AJ135" s="75"/>
      <c r="AK135" s="102" t="s">
        <v>26</v>
      </c>
      <c r="AL135" s="83" t="s">
        <v>26</v>
      </c>
      <c r="AM135" s="83" t="s">
        <v>26</v>
      </c>
      <c r="AN135" s="83" t="s">
        <v>26</v>
      </c>
      <c r="AO135" s="83" t="s">
        <v>26</v>
      </c>
      <c r="AP135" s="83" t="s">
        <v>26</v>
      </c>
      <c r="AQ135" s="83" t="s">
        <v>26</v>
      </c>
      <c r="AR135" s="83"/>
      <c r="AS135" s="83" t="s">
        <v>26</v>
      </c>
      <c r="AT135" s="83"/>
      <c r="AU135" s="103" t="s">
        <v>26</v>
      </c>
      <c r="AV135" s="314" t="str">
        <f>SUBSTITUTE(SUBSTITUTE(IFERROR(VLOOKUP($A135,単組回答!$E:$F,2,FALSE),""),"あり","○"),"なし","×")</f>
        <v/>
      </c>
      <c r="AW135" s="317" t="str">
        <f>SUBSTITUTE(SUBSTITUTE(IFERROR(VLOOKUP($A135,単組回答!$E:$G,3,FALSE),""),"あり","○"),"なし","×")</f>
        <v/>
      </c>
      <c r="AX135" s="313" t="str">
        <f>SUBSTITUTE(SUBSTITUTE(SUBSTITUTE(SUBSTITUTE(SUBSTITUTE(SUBSTITUTE(IFERROR(VLOOKUP($A135,単組回答!$E:$I,5,FALSE),""),"①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5" s="313" t="str">
        <f>SUBSTITUTE(SUBSTITUTE(SUBSTITUTE(SUBSTITUTE(SUBSTITUTE(SUBSTITUTE(SUBSTITUTE(IFERROR(VLOOKUP($A135,単組回答!$E:$L,8,FALSE),""),"①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5" s="313" t="str">
        <f>SUBSTITUTE(SUBSTITUTE(SUBSTITUTE(SUBSTITUTE(SUBSTITUTE(SUBSTITUTE(IFERROR(VLOOKUP($A135,単組回答!$E:$J,6,FALSE),""),"①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5" s="313" t="str">
        <f>SUBSTITUTE(SUBSTITUTE(SUBSTITUTE(SUBSTITUTE(SUBSTITUTE(SUBSTITUTE(SUBSTITUTE(IFERROR(VLOOKUP($A135,単組回答!$E:$P,12,FALSE),""),"①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5" s="313" t="str">
        <f>SUBSTITUTE(SUBSTITUTE(IFERROR(VLOOKUP($A135,単組回答!$E:$H,4,FALSE),""),"あり","○"),"なし","×")</f>
        <v/>
      </c>
      <c r="BC135" s="83" t="s">
        <v>24</v>
      </c>
      <c r="BD135" s="313" t="str">
        <f>SUBSTITUTE(SUBSTITUTE(IFERROR(VLOOKUP($A135,単組回答!$E:$R,14,FALSE),""),"① 行った","○"),"② 行っていない","×")</f>
        <v/>
      </c>
      <c r="BE135" s="83" t="s">
        <v>24</v>
      </c>
      <c r="BF135" s="316" t="str">
        <f>SUBSTITUTE(SUBSTITUTE(IFERROR(VLOOKUP($A135,単組回答!$E:$T,16,FALSE),""),"① 行った","○"),"② 行っていない","×")</f>
        <v/>
      </c>
    </row>
    <row r="136" spans="1:58" ht="28.5" customHeight="1">
      <c r="A136" s="20">
        <v>1166</v>
      </c>
      <c r="B136" s="65" t="s">
        <v>846</v>
      </c>
      <c r="C136" s="18" t="s">
        <v>25</v>
      </c>
      <c r="D136" s="18" t="s">
        <v>25</v>
      </c>
      <c r="E136" s="18"/>
      <c r="F136" s="45" t="s">
        <v>22</v>
      </c>
      <c r="G136" s="18" t="s">
        <v>22</v>
      </c>
      <c r="H136" s="45" t="s">
        <v>22</v>
      </c>
      <c r="I136" s="18"/>
      <c r="J136" s="18"/>
      <c r="K136" s="18"/>
      <c r="L136" s="18"/>
      <c r="M136" s="18"/>
      <c r="N136" s="18" t="s">
        <v>24</v>
      </c>
      <c r="O136" s="18" t="s">
        <v>24</v>
      </c>
      <c r="P136" s="18"/>
      <c r="Q136" s="18" t="s">
        <v>22</v>
      </c>
      <c r="R136" s="18" t="s">
        <v>23</v>
      </c>
      <c r="S136" s="18" t="s">
        <v>22</v>
      </c>
      <c r="T136" s="18" t="s">
        <v>23</v>
      </c>
      <c r="U136" s="18"/>
      <c r="V136" s="18"/>
      <c r="W136" s="18"/>
      <c r="X136" s="18"/>
      <c r="Y136" s="18" t="s">
        <v>25</v>
      </c>
      <c r="Z136" s="18" t="s">
        <v>25</v>
      </c>
      <c r="AA136" s="48" t="s">
        <v>25</v>
      </c>
      <c r="AB136" s="18" t="s">
        <v>22</v>
      </c>
      <c r="AC136" s="18" t="s">
        <v>22</v>
      </c>
      <c r="AD136" s="18" t="s">
        <v>22</v>
      </c>
      <c r="AE136" s="19" t="s">
        <v>22</v>
      </c>
      <c r="AF136" s="49"/>
      <c r="AG136" s="19" t="s">
        <v>26</v>
      </c>
      <c r="AH136" s="19" t="s">
        <v>22</v>
      </c>
      <c r="AI136" s="19" t="s">
        <v>26</v>
      </c>
      <c r="AJ136" s="75"/>
      <c r="AK136" s="102" t="s">
        <v>25</v>
      </c>
      <c r="AL136" s="83" t="s">
        <v>25</v>
      </c>
      <c r="AM136" s="83" t="s">
        <v>25</v>
      </c>
      <c r="AN136" s="83" t="s">
        <v>22</v>
      </c>
      <c r="AO136" s="83" t="s">
        <v>25</v>
      </c>
      <c r="AP136" s="83" t="s">
        <v>25</v>
      </c>
      <c r="AQ136" s="83">
        <v>0</v>
      </c>
      <c r="AR136" s="83"/>
      <c r="AS136" s="83" t="s">
        <v>22</v>
      </c>
      <c r="AT136" s="83"/>
      <c r="AU136" s="103" t="s">
        <v>25</v>
      </c>
      <c r="AV136" s="314" t="str">
        <f>SUBSTITUTE(SUBSTITUTE(IFERROR(VLOOKUP($A136,単組回答!$E:$F,2,FALSE),""),"あり","○"),"なし","×")</f>
        <v/>
      </c>
      <c r="AW136" s="317" t="str">
        <f>SUBSTITUTE(SUBSTITUTE(IFERROR(VLOOKUP($A136,単組回答!$E:$G,3,FALSE),""),"あり","○"),"なし","×")</f>
        <v/>
      </c>
      <c r="AX136" s="313" t="str">
        <f>SUBSTITUTE(SUBSTITUTE(SUBSTITUTE(SUBSTITUTE(SUBSTITUTE(SUBSTITUTE(IFERROR(VLOOKUP($A136,単組回答!$E:$I,5,FALSE),""),"①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6" s="313" t="str">
        <f>SUBSTITUTE(SUBSTITUTE(SUBSTITUTE(SUBSTITUTE(SUBSTITUTE(SUBSTITUTE(SUBSTITUTE(IFERROR(VLOOKUP($A136,単組回答!$E:$L,8,FALSE),""),"①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6" s="313" t="str">
        <f>SUBSTITUTE(SUBSTITUTE(SUBSTITUTE(SUBSTITUTE(SUBSTITUTE(SUBSTITUTE(IFERROR(VLOOKUP($A136,単組回答!$E:$J,6,FALSE),""),"①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6" s="313" t="str">
        <f>SUBSTITUTE(SUBSTITUTE(SUBSTITUTE(SUBSTITUTE(SUBSTITUTE(SUBSTITUTE(SUBSTITUTE(IFERROR(VLOOKUP($A136,単組回答!$E:$P,12,FALSE),""),"①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6" s="313" t="str">
        <f>SUBSTITUTE(SUBSTITUTE(IFERROR(VLOOKUP($A136,単組回答!$E:$H,4,FALSE),""),"あり","○"),"なし","×")</f>
        <v/>
      </c>
      <c r="BC136" s="83" t="s">
        <v>24</v>
      </c>
      <c r="BD136" s="313" t="str">
        <f>SUBSTITUTE(SUBSTITUTE(IFERROR(VLOOKUP($A136,単組回答!$E:$R,14,FALSE),""),"① 行った","○"),"② 行っていない","×")</f>
        <v/>
      </c>
      <c r="BE136" s="83" t="s">
        <v>24</v>
      </c>
      <c r="BF136" s="316" t="str">
        <f>SUBSTITUTE(SUBSTITUTE(IFERROR(VLOOKUP($A136,単組回答!$E:$T,16,FALSE),""),"① 行った","○"),"② 行っていない","×")</f>
        <v/>
      </c>
    </row>
    <row r="137" spans="1:58" ht="28.5" customHeight="1">
      <c r="A137" s="23">
        <v>1167</v>
      </c>
      <c r="B137" s="191" t="s">
        <v>847</v>
      </c>
      <c r="C137" s="18" t="s">
        <v>25</v>
      </c>
      <c r="D137" s="18" t="s">
        <v>25</v>
      </c>
      <c r="E137" s="18"/>
      <c r="F137" s="45" t="s">
        <v>22</v>
      </c>
      <c r="G137" s="18" t="s">
        <v>22</v>
      </c>
      <c r="H137" s="18"/>
      <c r="I137" s="18" t="s">
        <v>22</v>
      </c>
      <c r="J137" s="18"/>
      <c r="K137" s="18"/>
      <c r="L137" s="18"/>
      <c r="M137" s="18"/>
      <c r="N137" s="18" t="s">
        <v>24</v>
      </c>
      <c r="O137" s="18" t="s">
        <v>24</v>
      </c>
      <c r="P137" s="18"/>
      <c r="Q137" s="18" t="s">
        <v>22</v>
      </c>
      <c r="R137" s="18" t="s">
        <v>23</v>
      </c>
      <c r="S137" s="18" t="s">
        <v>22</v>
      </c>
      <c r="T137" s="18" t="s">
        <v>23</v>
      </c>
      <c r="U137" s="18"/>
      <c r="V137" s="18"/>
      <c r="W137" s="18"/>
      <c r="X137" s="18"/>
      <c r="Y137" s="18" t="s">
        <v>25</v>
      </c>
      <c r="Z137" s="18" t="s">
        <v>25</v>
      </c>
      <c r="AA137" s="48" t="s">
        <v>25</v>
      </c>
      <c r="AB137" s="18" t="s">
        <v>22</v>
      </c>
      <c r="AC137" s="18" t="s">
        <v>22</v>
      </c>
      <c r="AD137" s="18" t="s">
        <v>22</v>
      </c>
      <c r="AE137" s="19" t="s">
        <v>22</v>
      </c>
      <c r="AF137" s="49"/>
      <c r="AG137" s="19" t="s">
        <v>26</v>
      </c>
      <c r="AH137" s="19" t="s">
        <v>25</v>
      </c>
      <c r="AI137" s="19" t="s">
        <v>26</v>
      </c>
      <c r="AJ137" s="75"/>
      <c r="AK137" s="102" t="s">
        <v>26</v>
      </c>
      <c r="AL137" s="83" t="s">
        <v>26</v>
      </c>
      <c r="AM137" s="83" t="s">
        <v>26</v>
      </c>
      <c r="AN137" s="83" t="s">
        <v>26</v>
      </c>
      <c r="AO137" s="83" t="s">
        <v>26</v>
      </c>
      <c r="AP137" s="83" t="s">
        <v>26</v>
      </c>
      <c r="AQ137" s="83" t="s">
        <v>26</v>
      </c>
      <c r="AR137" s="83"/>
      <c r="AS137" s="83" t="s">
        <v>26</v>
      </c>
      <c r="AT137" s="83"/>
      <c r="AU137" s="103" t="s">
        <v>26</v>
      </c>
      <c r="AV137" s="314" t="str">
        <f>SUBSTITUTE(SUBSTITUTE(IFERROR(VLOOKUP($A137,単組回答!$E:$F,2,FALSE),""),"あり","○"),"なし","×")</f>
        <v/>
      </c>
      <c r="AW137" s="317" t="str">
        <f>SUBSTITUTE(SUBSTITUTE(IFERROR(VLOOKUP($A137,単組回答!$E:$G,3,FALSE),""),"あり","○"),"なし","×")</f>
        <v/>
      </c>
      <c r="AX137" s="313" t="str">
        <f>SUBSTITUTE(SUBSTITUTE(SUBSTITUTE(SUBSTITUTE(SUBSTITUTE(SUBSTITUTE(IFERROR(VLOOKUP($A137,単組回答!$E:$I,5,FALSE),""),"①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7" s="313" t="str">
        <f>SUBSTITUTE(SUBSTITUTE(SUBSTITUTE(SUBSTITUTE(SUBSTITUTE(SUBSTITUTE(SUBSTITUTE(IFERROR(VLOOKUP($A137,単組回答!$E:$L,8,FALSE),""),"①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7" s="313" t="str">
        <f>SUBSTITUTE(SUBSTITUTE(SUBSTITUTE(SUBSTITUTE(SUBSTITUTE(SUBSTITUTE(IFERROR(VLOOKUP($A137,単組回答!$E:$J,6,FALSE),""),"①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7" s="313" t="str">
        <f>SUBSTITUTE(SUBSTITUTE(SUBSTITUTE(SUBSTITUTE(SUBSTITUTE(SUBSTITUTE(SUBSTITUTE(IFERROR(VLOOKUP($A137,単組回答!$E:$P,12,FALSE),""),"①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7" s="313" t="str">
        <f>SUBSTITUTE(SUBSTITUTE(IFERROR(VLOOKUP($A137,単組回答!$E:$H,4,FALSE),""),"あり","○"),"なし","×")</f>
        <v/>
      </c>
      <c r="BC137" s="83" t="s">
        <v>24</v>
      </c>
      <c r="BD137" s="313" t="str">
        <f>SUBSTITUTE(SUBSTITUTE(IFERROR(VLOOKUP($A137,単組回答!$E:$R,14,FALSE),""),"① 行った","○"),"② 行っていない","×")</f>
        <v/>
      </c>
      <c r="BE137" s="83" t="s">
        <v>24</v>
      </c>
      <c r="BF137" s="316" t="str">
        <f>SUBSTITUTE(SUBSTITUTE(IFERROR(VLOOKUP($A137,単組回答!$E:$T,16,FALSE),""),"① 行った","○"),"② 行っていない","×")</f>
        <v/>
      </c>
    </row>
    <row r="138" spans="1:58" ht="28.5" customHeight="1">
      <c r="A138" s="23">
        <v>1169</v>
      </c>
      <c r="B138" s="191" t="s">
        <v>848</v>
      </c>
      <c r="C138" s="18" t="s">
        <v>25</v>
      </c>
      <c r="D138" s="18" t="s">
        <v>25</v>
      </c>
      <c r="E138" s="18"/>
      <c r="F138" s="18" t="s">
        <v>22</v>
      </c>
      <c r="G138" s="18" t="s">
        <v>22</v>
      </c>
      <c r="H138" s="18"/>
      <c r="I138" s="18" t="s">
        <v>22</v>
      </c>
      <c r="J138" s="18"/>
      <c r="K138" s="18"/>
      <c r="L138" s="18"/>
      <c r="M138" s="18"/>
      <c r="N138" s="18" t="s">
        <v>24</v>
      </c>
      <c r="O138" s="18" t="s">
        <v>24</v>
      </c>
      <c r="P138" s="18"/>
      <c r="Q138" s="18" t="s">
        <v>22</v>
      </c>
      <c r="R138" s="18"/>
      <c r="S138" s="18" t="s">
        <v>22</v>
      </c>
      <c r="T138" s="18"/>
      <c r="U138" s="18"/>
      <c r="V138" s="18"/>
      <c r="W138" s="18"/>
      <c r="X138" s="18"/>
      <c r="Y138" s="18" t="s">
        <v>26</v>
      </c>
      <c r="Z138" s="18" t="s">
        <v>26</v>
      </c>
      <c r="AA138" s="48" t="s">
        <v>26</v>
      </c>
      <c r="AB138" s="18" t="s">
        <v>22</v>
      </c>
      <c r="AC138" s="18" t="s">
        <v>22</v>
      </c>
      <c r="AD138" s="18" t="s">
        <v>22</v>
      </c>
      <c r="AE138" s="19" t="s">
        <v>25</v>
      </c>
      <c r="AF138" s="49"/>
      <c r="AG138" s="19" t="s">
        <v>26</v>
      </c>
      <c r="AH138" s="19" t="s">
        <v>25</v>
      </c>
      <c r="AI138" s="19" t="s">
        <v>26</v>
      </c>
      <c r="AJ138" s="75"/>
      <c r="AK138" s="102" t="s">
        <v>25</v>
      </c>
      <c r="AL138" s="83" t="s">
        <v>25</v>
      </c>
      <c r="AM138" s="83" t="s">
        <v>25</v>
      </c>
      <c r="AN138" s="83" t="s">
        <v>22</v>
      </c>
      <c r="AO138" s="83" t="s">
        <v>25</v>
      </c>
      <c r="AP138" s="83" t="s">
        <v>25</v>
      </c>
      <c r="AQ138" s="83">
        <v>0</v>
      </c>
      <c r="AR138" s="83"/>
      <c r="AS138" s="83" t="s">
        <v>25</v>
      </c>
      <c r="AT138" s="83"/>
      <c r="AU138" s="103" t="s">
        <v>25</v>
      </c>
      <c r="AV138" s="314" t="str">
        <f>SUBSTITUTE(SUBSTITUTE(IFERROR(VLOOKUP($A138,単組回答!$E:$F,2,FALSE),""),"あり","○"),"なし","×")</f>
        <v/>
      </c>
      <c r="AW138" s="317" t="str">
        <f>SUBSTITUTE(SUBSTITUTE(IFERROR(VLOOKUP($A138,単組回答!$E:$G,3,FALSE),""),"あり","○"),"なし","×")</f>
        <v/>
      </c>
      <c r="AX138" s="313" t="str">
        <f>SUBSTITUTE(SUBSTITUTE(SUBSTITUTE(SUBSTITUTE(SUBSTITUTE(SUBSTITUTE(IFERROR(VLOOKUP($A138,単組回答!$E:$I,5,FALSE),""),"①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8" s="313" t="str">
        <f>SUBSTITUTE(SUBSTITUTE(SUBSTITUTE(SUBSTITUTE(SUBSTITUTE(SUBSTITUTE(SUBSTITUTE(IFERROR(VLOOKUP($A138,単組回答!$E:$L,8,FALSE),""),"①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8" s="313" t="str">
        <f>SUBSTITUTE(SUBSTITUTE(SUBSTITUTE(SUBSTITUTE(SUBSTITUTE(SUBSTITUTE(IFERROR(VLOOKUP($A138,単組回答!$E:$J,6,FALSE),""),"①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8" s="313" t="str">
        <f>SUBSTITUTE(SUBSTITUTE(SUBSTITUTE(SUBSTITUTE(SUBSTITUTE(SUBSTITUTE(SUBSTITUTE(IFERROR(VLOOKUP($A138,単組回答!$E:$P,12,FALSE),""),"①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8" s="313" t="str">
        <f>SUBSTITUTE(SUBSTITUTE(IFERROR(VLOOKUP($A138,単組回答!$E:$H,4,FALSE),""),"あり","○"),"なし","×")</f>
        <v/>
      </c>
      <c r="BC138" s="83" t="s">
        <v>24</v>
      </c>
      <c r="BD138" s="313" t="str">
        <f>SUBSTITUTE(SUBSTITUTE(IFERROR(VLOOKUP($A138,単組回答!$E:$R,14,FALSE),""),"① 行った","○"),"② 行っていない","×")</f>
        <v/>
      </c>
      <c r="BE138" s="83" t="s">
        <v>24</v>
      </c>
      <c r="BF138" s="316" t="str">
        <f>SUBSTITUTE(SUBSTITUTE(IFERROR(VLOOKUP($A138,単組回答!$E:$T,16,FALSE),""),"① 行った","○"),"② 行っていない","×")</f>
        <v/>
      </c>
    </row>
    <row r="139" spans="1:58" ht="28.5" customHeight="1">
      <c r="A139" s="20">
        <v>1170</v>
      </c>
      <c r="B139" s="65" t="s">
        <v>849</v>
      </c>
      <c r="C139" s="18" t="s">
        <v>25</v>
      </c>
      <c r="D139" s="18" t="s">
        <v>25</v>
      </c>
      <c r="E139" s="18"/>
      <c r="F139" s="45" t="s">
        <v>22</v>
      </c>
      <c r="G139" s="18" t="s">
        <v>22</v>
      </c>
      <c r="H139" s="18"/>
      <c r="I139" s="18" t="s">
        <v>22</v>
      </c>
      <c r="J139" s="45" t="s">
        <v>22</v>
      </c>
      <c r="K139" s="18"/>
      <c r="L139" s="18"/>
      <c r="M139" s="18"/>
      <c r="N139" s="18" t="s">
        <v>24</v>
      </c>
      <c r="O139" s="18" t="s">
        <v>24</v>
      </c>
      <c r="P139" s="18"/>
      <c r="Q139" s="18" t="s">
        <v>22</v>
      </c>
      <c r="R139" s="18"/>
      <c r="S139" s="18" t="s">
        <v>22</v>
      </c>
      <c r="T139" s="18"/>
      <c r="U139" s="18"/>
      <c r="V139" s="18"/>
      <c r="W139" s="18"/>
      <c r="X139" s="18"/>
      <c r="Y139" s="18" t="s">
        <v>25</v>
      </c>
      <c r="Z139" s="18" t="s">
        <v>25</v>
      </c>
      <c r="AA139" s="48" t="s">
        <v>25</v>
      </c>
      <c r="AB139" s="18" t="s">
        <v>22</v>
      </c>
      <c r="AC139" s="18" t="s">
        <v>22</v>
      </c>
      <c r="AD139" s="18" t="s">
        <v>22</v>
      </c>
      <c r="AE139" s="19" t="s">
        <v>25</v>
      </c>
      <c r="AF139" s="49"/>
      <c r="AG139" s="19" t="s">
        <v>26</v>
      </c>
      <c r="AH139" s="19" t="s">
        <v>26</v>
      </c>
      <c r="AI139" s="19" t="s">
        <v>26</v>
      </c>
      <c r="AJ139" s="75"/>
      <c r="AK139" s="102" t="s">
        <v>25</v>
      </c>
      <c r="AL139" s="83" t="s">
        <v>25</v>
      </c>
      <c r="AM139" s="83" t="s">
        <v>25</v>
      </c>
      <c r="AN139" s="83" t="s">
        <v>22</v>
      </c>
      <c r="AO139" s="83" t="s">
        <v>25</v>
      </c>
      <c r="AP139" s="83" t="s">
        <v>25</v>
      </c>
      <c r="AQ139" s="83">
        <v>0</v>
      </c>
      <c r="AR139" s="83"/>
      <c r="AS139" s="83" t="s">
        <v>25</v>
      </c>
      <c r="AT139" s="83"/>
      <c r="AU139" s="103" t="s">
        <v>25</v>
      </c>
      <c r="AV139" s="314" t="str">
        <f>SUBSTITUTE(SUBSTITUTE(IFERROR(VLOOKUP($A139,単組回答!$E:$F,2,FALSE),""),"あり","○"),"なし","×")</f>
        <v/>
      </c>
      <c r="AW139" s="317" t="str">
        <f>SUBSTITUTE(SUBSTITUTE(IFERROR(VLOOKUP($A139,単組回答!$E:$G,3,FALSE),""),"あり","○"),"なし","×")</f>
        <v/>
      </c>
      <c r="AX139" s="313" t="str">
        <f>SUBSTITUTE(SUBSTITUTE(SUBSTITUTE(SUBSTITUTE(SUBSTITUTE(SUBSTITUTE(IFERROR(VLOOKUP($A139,単組回答!$E:$I,5,FALSE),""),"①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9" s="313" t="str">
        <f>SUBSTITUTE(SUBSTITUTE(SUBSTITUTE(SUBSTITUTE(SUBSTITUTE(SUBSTITUTE(SUBSTITUTE(IFERROR(VLOOKUP($A139,単組回答!$E:$L,8,FALSE),""),"①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9" s="313" t="str">
        <f>SUBSTITUTE(SUBSTITUTE(SUBSTITUTE(SUBSTITUTE(SUBSTITUTE(SUBSTITUTE(IFERROR(VLOOKUP($A139,単組回答!$E:$J,6,FALSE),""),"①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9" s="313" t="str">
        <f>SUBSTITUTE(SUBSTITUTE(SUBSTITUTE(SUBSTITUTE(SUBSTITUTE(SUBSTITUTE(SUBSTITUTE(IFERROR(VLOOKUP($A139,単組回答!$E:$P,12,FALSE),""),"①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9" s="313" t="str">
        <f>SUBSTITUTE(SUBSTITUTE(IFERROR(VLOOKUP($A139,単組回答!$E:$H,4,FALSE),""),"あり","○"),"なし","×")</f>
        <v/>
      </c>
      <c r="BC139" s="83" t="s">
        <v>24</v>
      </c>
      <c r="BD139" s="313" t="str">
        <f>SUBSTITUTE(SUBSTITUTE(IFERROR(VLOOKUP($A139,単組回答!$E:$R,14,FALSE),""),"① 行った","○"),"② 行っていない","×")</f>
        <v/>
      </c>
      <c r="BE139" s="83" t="s">
        <v>24</v>
      </c>
      <c r="BF139" s="316" t="str">
        <f>SUBSTITUTE(SUBSTITUTE(IFERROR(VLOOKUP($A139,単組回答!$E:$T,16,FALSE),""),"① 行った","○"),"② 行っていない","×")</f>
        <v/>
      </c>
    </row>
    <row r="140" spans="1:58" ht="28.5" customHeight="1">
      <c r="A140" s="20">
        <v>1171</v>
      </c>
      <c r="B140" s="65" t="s">
        <v>850</v>
      </c>
      <c r="C140" s="18" t="s">
        <v>25</v>
      </c>
      <c r="D140" s="18" t="s">
        <v>25</v>
      </c>
      <c r="E140" s="18"/>
      <c r="F140" s="45" t="s">
        <v>22</v>
      </c>
      <c r="G140" s="18" t="s">
        <v>22</v>
      </c>
      <c r="H140" s="45" t="s">
        <v>22</v>
      </c>
      <c r="I140" s="18" t="s">
        <v>22</v>
      </c>
      <c r="J140" s="18"/>
      <c r="K140" s="18"/>
      <c r="L140" s="18"/>
      <c r="M140" s="18"/>
      <c r="N140" s="18" t="s">
        <v>24</v>
      </c>
      <c r="O140" s="18" t="s">
        <v>24</v>
      </c>
      <c r="P140" s="18"/>
      <c r="Q140" s="18" t="s">
        <v>22</v>
      </c>
      <c r="R140" s="18"/>
      <c r="S140" s="18" t="s">
        <v>22</v>
      </c>
      <c r="T140" s="18"/>
      <c r="U140" s="18"/>
      <c r="V140" s="18"/>
      <c r="W140" s="18"/>
      <c r="X140" s="18"/>
      <c r="Y140" s="18" t="s">
        <v>25</v>
      </c>
      <c r="Z140" s="18" t="s">
        <v>25</v>
      </c>
      <c r="AA140" s="48" t="s">
        <v>25</v>
      </c>
      <c r="AB140" s="18" t="s">
        <v>22</v>
      </c>
      <c r="AC140" s="18" t="s">
        <v>22</v>
      </c>
      <c r="AD140" s="18" t="s">
        <v>22</v>
      </c>
      <c r="AE140" s="19" t="s">
        <v>22</v>
      </c>
      <c r="AF140" s="49"/>
      <c r="AG140" s="19" t="s">
        <v>26</v>
      </c>
      <c r="AH140" s="19" t="s">
        <v>25</v>
      </c>
      <c r="AI140" s="19" t="s">
        <v>26</v>
      </c>
      <c r="AJ140" s="75"/>
      <c r="AK140" s="102" t="s">
        <v>26</v>
      </c>
      <c r="AL140" s="83" t="s">
        <v>26</v>
      </c>
      <c r="AM140" s="83" t="s">
        <v>26</v>
      </c>
      <c r="AN140" s="83" t="s">
        <v>26</v>
      </c>
      <c r="AO140" s="83" t="s">
        <v>26</v>
      </c>
      <c r="AP140" s="83" t="s">
        <v>26</v>
      </c>
      <c r="AQ140" s="83" t="s">
        <v>26</v>
      </c>
      <c r="AR140" s="83"/>
      <c r="AS140" s="83" t="s">
        <v>26</v>
      </c>
      <c r="AT140" s="83"/>
      <c r="AU140" s="103" t="s">
        <v>26</v>
      </c>
      <c r="AV140" s="314" t="str">
        <f>SUBSTITUTE(SUBSTITUTE(IFERROR(VLOOKUP($A140,単組回答!$E:$F,2,FALSE),""),"あり","○"),"なし","×")</f>
        <v/>
      </c>
      <c r="AW140" s="317" t="str">
        <f>SUBSTITUTE(SUBSTITUTE(IFERROR(VLOOKUP($A140,単組回答!$E:$G,3,FALSE),""),"あり","○"),"なし","×")</f>
        <v/>
      </c>
      <c r="AX140" s="313" t="str">
        <f>SUBSTITUTE(SUBSTITUTE(SUBSTITUTE(SUBSTITUTE(SUBSTITUTE(SUBSTITUTE(IFERROR(VLOOKUP($A140,単組回答!$E:$I,5,FALSE),""),"①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0" s="313" t="str">
        <f>SUBSTITUTE(SUBSTITUTE(SUBSTITUTE(SUBSTITUTE(SUBSTITUTE(SUBSTITUTE(SUBSTITUTE(IFERROR(VLOOKUP($A140,単組回答!$E:$L,8,FALSE),""),"①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0" s="313" t="str">
        <f>SUBSTITUTE(SUBSTITUTE(SUBSTITUTE(SUBSTITUTE(SUBSTITUTE(SUBSTITUTE(IFERROR(VLOOKUP($A140,単組回答!$E:$J,6,FALSE),""),"①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0" s="313" t="str">
        <f>SUBSTITUTE(SUBSTITUTE(SUBSTITUTE(SUBSTITUTE(SUBSTITUTE(SUBSTITUTE(SUBSTITUTE(IFERROR(VLOOKUP($A140,単組回答!$E:$P,12,FALSE),""),"①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0" s="313" t="str">
        <f>SUBSTITUTE(SUBSTITUTE(IFERROR(VLOOKUP($A140,単組回答!$E:$H,4,FALSE),""),"あり","○"),"なし","×")</f>
        <v/>
      </c>
      <c r="BC140" s="83" t="s">
        <v>24</v>
      </c>
      <c r="BD140" s="313" t="str">
        <f>SUBSTITUTE(SUBSTITUTE(IFERROR(VLOOKUP($A140,単組回答!$E:$R,14,FALSE),""),"① 行った","○"),"② 行っていない","×")</f>
        <v/>
      </c>
      <c r="BE140" s="83" t="s">
        <v>24</v>
      </c>
      <c r="BF140" s="316" t="str">
        <f>SUBSTITUTE(SUBSTITUTE(IFERROR(VLOOKUP($A140,単組回答!$E:$T,16,FALSE),""),"① 行った","○"),"② 行っていない","×")</f>
        <v/>
      </c>
    </row>
    <row r="141" spans="1:58" ht="28.5" customHeight="1">
      <c r="A141" s="23">
        <v>1172</v>
      </c>
      <c r="B141" s="191" t="s">
        <v>851</v>
      </c>
      <c r="C141" s="18" t="s">
        <v>25</v>
      </c>
      <c r="D141" s="18" t="s">
        <v>25</v>
      </c>
      <c r="E141" s="18"/>
      <c r="F141" s="18"/>
      <c r="G141" s="18"/>
      <c r="H141" s="18"/>
      <c r="I141" s="18"/>
      <c r="J141" s="18"/>
      <c r="K141" s="18"/>
      <c r="L141" s="18"/>
      <c r="M141" s="18"/>
      <c r="N141" s="18" t="s">
        <v>24</v>
      </c>
      <c r="O141" s="18" t="s">
        <v>24</v>
      </c>
      <c r="P141" s="18"/>
      <c r="Q141" s="18"/>
      <c r="R141" s="18" t="s">
        <v>22</v>
      </c>
      <c r="S141" s="18"/>
      <c r="T141" s="18" t="s">
        <v>22</v>
      </c>
      <c r="U141" s="18"/>
      <c r="V141" s="18"/>
      <c r="W141" s="18"/>
      <c r="X141" s="18"/>
      <c r="Y141" s="18" t="s">
        <v>25</v>
      </c>
      <c r="Z141" s="18" t="s">
        <v>25</v>
      </c>
      <c r="AA141" s="48" t="s">
        <v>25</v>
      </c>
      <c r="AB141" s="18" t="s">
        <v>26</v>
      </c>
      <c r="AC141" s="18" t="s">
        <v>25</v>
      </c>
      <c r="AD141" s="18" t="s">
        <v>26</v>
      </c>
      <c r="AE141" s="19" t="s">
        <v>22</v>
      </c>
      <c r="AF141" s="49"/>
      <c r="AG141" s="19" t="s">
        <v>26</v>
      </c>
      <c r="AH141" s="19"/>
      <c r="AI141" s="19" t="s">
        <v>26</v>
      </c>
      <c r="AJ141" s="75"/>
      <c r="AK141" s="102" t="s">
        <v>26</v>
      </c>
      <c r="AL141" s="83" t="s">
        <v>26</v>
      </c>
      <c r="AM141" s="83" t="s">
        <v>26</v>
      </c>
      <c r="AN141" s="83" t="s">
        <v>26</v>
      </c>
      <c r="AO141" s="83" t="s">
        <v>26</v>
      </c>
      <c r="AP141" s="83" t="s">
        <v>26</v>
      </c>
      <c r="AQ141" s="83" t="s">
        <v>26</v>
      </c>
      <c r="AR141" s="83"/>
      <c r="AS141" s="83" t="s">
        <v>26</v>
      </c>
      <c r="AT141" s="83"/>
      <c r="AU141" s="103" t="s">
        <v>26</v>
      </c>
      <c r="AV141" s="314" t="str">
        <f>SUBSTITUTE(SUBSTITUTE(IFERROR(VLOOKUP($A141,単組回答!$E:$F,2,FALSE),""),"あり","○"),"なし","×")</f>
        <v/>
      </c>
      <c r="AW141" s="317" t="str">
        <f>SUBSTITUTE(SUBSTITUTE(IFERROR(VLOOKUP($A141,単組回答!$E:$G,3,FALSE),""),"あり","○"),"なし","×")</f>
        <v/>
      </c>
      <c r="AX141" s="313" t="str">
        <f>SUBSTITUTE(SUBSTITUTE(SUBSTITUTE(SUBSTITUTE(SUBSTITUTE(SUBSTITUTE(IFERROR(VLOOKUP($A141,単組回答!$E:$I,5,FALSE),""),"①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1" s="313" t="str">
        <f>SUBSTITUTE(SUBSTITUTE(SUBSTITUTE(SUBSTITUTE(SUBSTITUTE(SUBSTITUTE(SUBSTITUTE(IFERROR(VLOOKUP($A141,単組回答!$E:$L,8,FALSE),""),"①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1" s="313" t="str">
        <f>SUBSTITUTE(SUBSTITUTE(SUBSTITUTE(SUBSTITUTE(SUBSTITUTE(SUBSTITUTE(IFERROR(VLOOKUP($A141,単組回答!$E:$J,6,FALSE),""),"①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1" s="313" t="str">
        <f>SUBSTITUTE(SUBSTITUTE(SUBSTITUTE(SUBSTITUTE(SUBSTITUTE(SUBSTITUTE(SUBSTITUTE(IFERROR(VLOOKUP($A141,単組回答!$E:$P,12,FALSE),""),"①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1" s="313" t="str">
        <f>SUBSTITUTE(SUBSTITUTE(IFERROR(VLOOKUP($A141,単組回答!$E:$H,4,FALSE),""),"あり","○"),"なし","×")</f>
        <v/>
      </c>
      <c r="BC141" s="83" t="s">
        <v>24</v>
      </c>
      <c r="BD141" s="313" t="str">
        <f>SUBSTITUTE(SUBSTITUTE(IFERROR(VLOOKUP($A141,単組回答!$E:$R,14,FALSE),""),"① 行った","○"),"② 行っていない","×")</f>
        <v/>
      </c>
      <c r="BE141" s="83" t="s">
        <v>24</v>
      </c>
      <c r="BF141" s="316" t="str">
        <f>SUBSTITUTE(SUBSTITUTE(IFERROR(VLOOKUP($A141,単組回答!$E:$T,16,FALSE),""),"① 行った","○"),"② 行っていない","×")</f>
        <v/>
      </c>
    </row>
    <row r="142" spans="1:58" ht="28.5" customHeight="1">
      <c r="A142" s="23">
        <v>1173</v>
      </c>
      <c r="B142" s="191" t="s">
        <v>852</v>
      </c>
      <c r="C142" s="18" t="s">
        <v>25</v>
      </c>
      <c r="D142" s="18" t="s">
        <v>25</v>
      </c>
      <c r="E142" s="18"/>
      <c r="F142" s="18"/>
      <c r="G142" s="18" t="s">
        <v>22</v>
      </c>
      <c r="H142" s="18"/>
      <c r="I142" s="18" t="s">
        <v>22</v>
      </c>
      <c r="J142" s="18"/>
      <c r="K142" s="18"/>
      <c r="L142" s="18"/>
      <c r="M142" s="18"/>
      <c r="N142" s="18" t="s">
        <v>24</v>
      </c>
      <c r="O142" s="18" t="s">
        <v>24</v>
      </c>
      <c r="P142" s="18"/>
      <c r="Q142" s="18"/>
      <c r="R142" s="18"/>
      <c r="S142" s="18"/>
      <c r="T142" s="18"/>
      <c r="U142" s="18"/>
      <c r="V142" s="18"/>
      <c r="W142" s="18"/>
      <c r="X142" s="18"/>
      <c r="Y142" s="18" t="s">
        <v>25</v>
      </c>
      <c r="Z142" s="18" t="s">
        <v>25</v>
      </c>
      <c r="AA142" s="48" t="s">
        <v>25</v>
      </c>
      <c r="AB142" s="18" t="s">
        <v>26</v>
      </c>
      <c r="AC142" s="18" t="s">
        <v>22</v>
      </c>
      <c r="AD142" s="18" t="s">
        <v>26</v>
      </c>
      <c r="AE142" s="19" t="s">
        <v>22</v>
      </c>
      <c r="AF142" s="49"/>
      <c r="AG142" s="19" t="s">
        <v>26</v>
      </c>
      <c r="AH142" s="19" t="s">
        <v>25</v>
      </c>
      <c r="AI142" s="19" t="s">
        <v>26</v>
      </c>
      <c r="AJ142" s="75"/>
      <c r="AK142" s="102" t="s">
        <v>25</v>
      </c>
      <c r="AL142" s="83" t="s">
        <v>25</v>
      </c>
      <c r="AM142" s="83" t="s">
        <v>25</v>
      </c>
      <c r="AN142" s="83" t="s">
        <v>22</v>
      </c>
      <c r="AO142" s="83" t="s">
        <v>25</v>
      </c>
      <c r="AP142" s="83" t="s">
        <v>22</v>
      </c>
      <c r="AQ142" s="83">
        <v>0</v>
      </c>
      <c r="AR142" s="83"/>
      <c r="AS142" s="83" t="s">
        <v>25</v>
      </c>
      <c r="AT142" s="83"/>
      <c r="AU142" s="103" t="s">
        <v>25</v>
      </c>
      <c r="AV142" s="314" t="str">
        <f>SUBSTITUTE(SUBSTITUTE(IFERROR(VLOOKUP($A142,単組回答!$E:$F,2,FALSE),""),"あり","○"),"なし","×")</f>
        <v/>
      </c>
      <c r="AW142" s="317" t="str">
        <f>SUBSTITUTE(SUBSTITUTE(IFERROR(VLOOKUP($A142,単組回答!$E:$G,3,FALSE),""),"あり","○"),"なし","×")</f>
        <v/>
      </c>
      <c r="AX142" s="313" t="str">
        <f>SUBSTITUTE(SUBSTITUTE(SUBSTITUTE(SUBSTITUTE(SUBSTITUTE(SUBSTITUTE(IFERROR(VLOOKUP($A142,単組回答!$E:$I,5,FALSE),""),"①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2" s="313" t="str">
        <f>SUBSTITUTE(SUBSTITUTE(SUBSTITUTE(SUBSTITUTE(SUBSTITUTE(SUBSTITUTE(SUBSTITUTE(IFERROR(VLOOKUP($A142,単組回答!$E:$L,8,FALSE),""),"①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2" s="313" t="str">
        <f>SUBSTITUTE(SUBSTITUTE(SUBSTITUTE(SUBSTITUTE(SUBSTITUTE(SUBSTITUTE(IFERROR(VLOOKUP($A142,単組回答!$E:$J,6,FALSE),""),"①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2" s="313" t="str">
        <f>SUBSTITUTE(SUBSTITUTE(SUBSTITUTE(SUBSTITUTE(SUBSTITUTE(SUBSTITUTE(SUBSTITUTE(IFERROR(VLOOKUP($A142,単組回答!$E:$P,12,FALSE),""),"①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2" s="313" t="str">
        <f>SUBSTITUTE(SUBSTITUTE(IFERROR(VLOOKUP($A142,単組回答!$E:$H,4,FALSE),""),"あり","○"),"なし","×")</f>
        <v/>
      </c>
      <c r="BC142" s="83" t="s">
        <v>24</v>
      </c>
      <c r="BD142" s="313" t="str">
        <f>SUBSTITUTE(SUBSTITUTE(IFERROR(VLOOKUP($A142,単組回答!$E:$R,14,FALSE),""),"① 行った","○"),"② 行っていない","×")</f>
        <v/>
      </c>
      <c r="BE142" s="83" t="s">
        <v>24</v>
      </c>
      <c r="BF142" s="316" t="str">
        <f>SUBSTITUTE(SUBSTITUTE(IFERROR(VLOOKUP($A142,単組回答!$E:$T,16,FALSE),""),"① 行った","○"),"② 行っていない","×")</f>
        <v/>
      </c>
    </row>
    <row r="143" spans="1:58" ht="28.5" customHeight="1">
      <c r="A143" s="20">
        <v>1175</v>
      </c>
      <c r="B143" s="65" t="s">
        <v>853</v>
      </c>
      <c r="C143" s="18" t="s">
        <v>25</v>
      </c>
      <c r="D143" s="18" t="s">
        <v>25</v>
      </c>
      <c r="E143" s="18"/>
      <c r="F143" s="45" t="s">
        <v>22</v>
      </c>
      <c r="G143" s="18" t="s">
        <v>22</v>
      </c>
      <c r="H143" s="45" t="s">
        <v>22</v>
      </c>
      <c r="I143" s="18" t="s">
        <v>22</v>
      </c>
      <c r="J143" s="18"/>
      <c r="K143" s="18"/>
      <c r="L143" s="18"/>
      <c r="M143" s="18"/>
      <c r="N143" s="18" t="s">
        <v>24</v>
      </c>
      <c r="O143" s="18" t="s">
        <v>24</v>
      </c>
      <c r="P143" s="18"/>
      <c r="Q143" s="18" t="s">
        <v>22</v>
      </c>
      <c r="R143" s="18"/>
      <c r="S143" s="18" t="s">
        <v>22</v>
      </c>
      <c r="T143" s="18"/>
      <c r="U143" s="18"/>
      <c r="V143" s="18"/>
      <c r="W143" s="18"/>
      <c r="X143" s="18"/>
      <c r="Y143" s="18" t="s">
        <v>25</v>
      </c>
      <c r="Z143" s="18" t="s">
        <v>25</v>
      </c>
      <c r="AA143" s="48" t="s">
        <v>25</v>
      </c>
      <c r="AB143" s="18" t="s">
        <v>26</v>
      </c>
      <c r="AC143" s="18" t="s">
        <v>25</v>
      </c>
      <c r="AD143" s="18" t="s">
        <v>26</v>
      </c>
      <c r="AE143" s="19" t="s">
        <v>25</v>
      </c>
      <c r="AF143" s="49"/>
      <c r="AG143" s="19" t="s">
        <v>26</v>
      </c>
      <c r="AH143" s="19" t="s">
        <v>25</v>
      </c>
      <c r="AI143" s="19" t="s">
        <v>26</v>
      </c>
      <c r="AJ143" s="75"/>
      <c r="AK143" s="102" t="s">
        <v>26</v>
      </c>
      <c r="AL143" s="83" t="s">
        <v>26</v>
      </c>
      <c r="AM143" s="83" t="s">
        <v>26</v>
      </c>
      <c r="AN143" s="83" t="s">
        <v>26</v>
      </c>
      <c r="AO143" s="83" t="s">
        <v>26</v>
      </c>
      <c r="AP143" s="83" t="s">
        <v>26</v>
      </c>
      <c r="AQ143" s="83" t="s">
        <v>26</v>
      </c>
      <c r="AR143" s="83"/>
      <c r="AS143" s="83" t="s">
        <v>26</v>
      </c>
      <c r="AT143" s="83"/>
      <c r="AU143" s="103" t="s">
        <v>26</v>
      </c>
      <c r="AV143" s="314" t="str">
        <f>SUBSTITUTE(SUBSTITUTE(IFERROR(VLOOKUP($A143,単組回答!$E:$F,2,FALSE),""),"あり","○"),"なし","×")</f>
        <v/>
      </c>
      <c r="AW143" s="317" t="str">
        <f>SUBSTITUTE(SUBSTITUTE(IFERROR(VLOOKUP($A143,単組回答!$E:$G,3,FALSE),""),"あり","○"),"なし","×")</f>
        <v/>
      </c>
      <c r="AX143" s="313" t="str">
        <f>SUBSTITUTE(SUBSTITUTE(SUBSTITUTE(SUBSTITUTE(SUBSTITUTE(SUBSTITUTE(IFERROR(VLOOKUP($A143,単組回答!$E:$I,5,FALSE),""),"①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3" s="313" t="str">
        <f>SUBSTITUTE(SUBSTITUTE(SUBSTITUTE(SUBSTITUTE(SUBSTITUTE(SUBSTITUTE(SUBSTITUTE(IFERROR(VLOOKUP($A143,単組回答!$E:$L,8,FALSE),""),"①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3" s="313" t="str">
        <f>SUBSTITUTE(SUBSTITUTE(SUBSTITUTE(SUBSTITUTE(SUBSTITUTE(SUBSTITUTE(IFERROR(VLOOKUP($A143,単組回答!$E:$J,6,FALSE),""),"①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3" s="313" t="str">
        <f>SUBSTITUTE(SUBSTITUTE(SUBSTITUTE(SUBSTITUTE(SUBSTITUTE(SUBSTITUTE(SUBSTITUTE(IFERROR(VLOOKUP($A143,単組回答!$E:$P,12,FALSE),""),"①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3" s="313" t="str">
        <f>SUBSTITUTE(SUBSTITUTE(IFERROR(VLOOKUP($A143,単組回答!$E:$H,4,FALSE),""),"あり","○"),"なし","×")</f>
        <v/>
      </c>
      <c r="BC143" s="83" t="s">
        <v>24</v>
      </c>
      <c r="BD143" s="313" t="str">
        <f>SUBSTITUTE(SUBSTITUTE(IFERROR(VLOOKUP($A143,単組回答!$E:$R,14,FALSE),""),"① 行った","○"),"② 行っていない","×")</f>
        <v/>
      </c>
      <c r="BE143" s="83" t="s">
        <v>24</v>
      </c>
      <c r="BF143" s="316" t="str">
        <f>SUBSTITUTE(SUBSTITUTE(IFERROR(VLOOKUP($A143,単組回答!$E:$T,16,FALSE),""),"① 行った","○"),"② 行っていない","×")</f>
        <v/>
      </c>
    </row>
    <row r="144" spans="1:58" ht="28.5" customHeight="1">
      <c r="A144" s="20">
        <v>1177</v>
      </c>
      <c r="B144" s="65" t="s">
        <v>854</v>
      </c>
      <c r="C144" s="18" t="s">
        <v>25</v>
      </c>
      <c r="D144" s="18" t="s">
        <v>25</v>
      </c>
      <c r="E144" s="18"/>
      <c r="F144" s="18"/>
      <c r="G144" s="18"/>
      <c r="H144" s="18"/>
      <c r="I144" s="18"/>
      <c r="J144" s="18"/>
      <c r="K144" s="18"/>
      <c r="L144" s="18"/>
      <c r="M144" s="18"/>
      <c r="N144" s="18" t="s">
        <v>24</v>
      </c>
      <c r="O144" s="18" t="s">
        <v>24</v>
      </c>
      <c r="P144" s="18"/>
      <c r="Q144" s="18"/>
      <c r="R144" s="18"/>
      <c r="S144" s="18"/>
      <c r="T144" s="18"/>
      <c r="U144" s="18"/>
      <c r="V144" s="18"/>
      <c r="W144" s="18"/>
      <c r="X144" s="18"/>
      <c r="Y144" s="18" t="s">
        <v>25</v>
      </c>
      <c r="Z144" s="18" t="s">
        <v>25</v>
      </c>
      <c r="AA144" s="48" t="s">
        <v>25</v>
      </c>
      <c r="AB144" s="18" t="s">
        <v>26</v>
      </c>
      <c r="AC144" s="18" t="s">
        <v>25</v>
      </c>
      <c r="AD144" s="18" t="s">
        <v>26</v>
      </c>
      <c r="AE144" s="19" t="s">
        <v>25</v>
      </c>
      <c r="AF144" s="49"/>
      <c r="AG144" s="19" t="s">
        <v>26</v>
      </c>
      <c r="AH144" s="19"/>
      <c r="AI144" s="19" t="s">
        <v>26</v>
      </c>
      <c r="AJ144" s="75"/>
      <c r="AK144" s="102" t="s">
        <v>26</v>
      </c>
      <c r="AL144" s="83" t="s">
        <v>26</v>
      </c>
      <c r="AM144" s="83" t="s">
        <v>26</v>
      </c>
      <c r="AN144" s="83" t="s">
        <v>26</v>
      </c>
      <c r="AO144" s="83" t="s">
        <v>26</v>
      </c>
      <c r="AP144" s="83" t="s">
        <v>26</v>
      </c>
      <c r="AQ144" s="83" t="s">
        <v>26</v>
      </c>
      <c r="AR144" s="83"/>
      <c r="AS144" s="83" t="s">
        <v>26</v>
      </c>
      <c r="AT144" s="83"/>
      <c r="AU144" s="103" t="s">
        <v>26</v>
      </c>
      <c r="AV144" s="314" t="str">
        <f>SUBSTITUTE(SUBSTITUTE(IFERROR(VLOOKUP($A144,単組回答!$E:$F,2,FALSE),""),"あり","○"),"なし","×")</f>
        <v/>
      </c>
      <c r="AW144" s="317" t="str">
        <f>SUBSTITUTE(SUBSTITUTE(IFERROR(VLOOKUP($A144,単組回答!$E:$G,3,FALSE),""),"あり","○"),"なし","×")</f>
        <v/>
      </c>
      <c r="AX144" s="313" t="str">
        <f>SUBSTITUTE(SUBSTITUTE(SUBSTITUTE(SUBSTITUTE(SUBSTITUTE(SUBSTITUTE(IFERROR(VLOOKUP($A144,単組回答!$E:$I,5,FALSE),""),"①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4" s="313" t="str">
        <f>SUBSTITUTE(SUBSTITUTE(SUBSTITUTE(SUBSTITUTE(SUBSTITUTE(SUBSTITUTE(SUBSTITUTE(IFERROR(VLOOKUP($A144,単組回答!$E:$L,8,FALSE),""),"①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4" s="313" t="str">
        <f>SUBSTITUTE(SUBSTITUTE(SUBSTITUTE(SUBSTITUTE(SUBSTITUTE(SUBSTITUTE(IFERROR(VLOOKUP($A144,単組回答!$E:$J,6,FALSE),""),"①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4" s="313" t="str">
        <f>SUBSTITUTE(SUBSTITUTE(SUBSTITUTE(SUBSTITUTE(SUBSTITUTE(SUBSTITUTE(SUBSTITUTE(IFERROR(VLOOKUP($A144,単組回答!$E:$P,12,FALSE),""),"①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4" s="313" t="str">
        <f>SUBSTITUTE(SUBSTITUTE(IFERROR(VLOOKUP($A144,単組回答!$E:$H,4,FALSE),""),"あり","○"),"なし","×")</f>
        <v/>
      </c>
      <c r="BC144" s="83" t="s">
        <v>24</v>
      </c>
      <c r="BD144" s="313" t="str">
        <f>SUBSTITUTE(SUBSTITUTE(IFERROR(VLOOKUP($A144,単組回答!$E:$R,14,FALSE),""),"① 行った","○"),"② 行っていない","×")</f>
        <v/>
      </c>
      <c r="BE144" s="83" t="s">
        <v>24</v>
      </c>
      <c r="BF144" s="316" t="str">
        <f>SUBSTITUTE(SUBSTITUTE(IFERROR(VLOOKUP($A144,単組回答!$E:$T,16,FALSE),""),"① 行った","○"),"② 行っていない","×")</f>
        <v/>
      </c>
    </row>
    <row r="145" spans="1:58" ht="28.5" customHeight="1">
      <c r="A145" s="23">
        <v>1182</v>
      </c>
      <c r="B145" s="191" t="s">
        <v>855</v>
      </c>
      <c r="C145" s="18" t="s">
        <v>25</v>
      </c>
      <c r="D145" s="18" t="s">
        <v>25</v>
      </c>
      <c r="E145" s="18"/>
      <c r="F145" s="45" t="s">
        <v>22</v>
      </c>
      <c r="G145" s="18" t="s">
        <v>22</v>
      </c>
      <c r="H145" s="45" t="s">
        <v>22</v>
      </c>
      <c r="I145" s="18" t="s">
        <v>22</v>
      </c>
      <c r="J145" s="45" t="s">
        <v>22</v>
      </c>
      <c r="K145" s="18"/>
      <c r="L145" s="18"/>
      <c r="M145" s="18"/>
      <c r="N145" s="18" t="s">
        <v>24</v>
      </c>
      <c r="O145" s="18" t="s">
        <v>24</v>
      </c>
      <c r="P145" s="18"/>
      <c r="Q145" s="18" t="s">
        <v>22</v>
      </c>
      <c r="R145" s="18" t="s">
        <v>22</v>
      </c>
      <c r="S145" s="18" t="s">
        <v>22</v>
      </c>
      <c r="T145" s="18"/>
      <c r="U145" s="18"/>
      <c r="V145" s="18"/>
      <c r="W145" s="18"/>
      <c r="X145" s="18"/>
      <c r="Y145" s="18" t="s">
        <v>22</v>
      </c>
      <c r="Z145" s="18" t="s">
        <v>25</v>
      </c>
      <c r="AA145" s="48" t="s">
        <v>25</v>
      </c>
      <c r="AB145" s="18" t="s">
        <v>22</v>
      </c>
      <c r="AC145" s="18" t="s">
        <v>22</v>
      </c>
      <c r="AD145" s="18" t="s">
        <v>22</v>
      </c>
      <c r="AE145" s="19" t="s">
        <v>25</v>
      </c>
      <c r="AF145" s="49"/>
      <c r="AG145" s="19" t="s">
        <v>26</v>
      </c>
      <c r="AH145" s="19" t="s">
        <v>22</v>
      </c>
      <c r="AI145" s="19" t="s">
        <v>26</v>
      </c>
      <c r="AJ145" s="75"/>
      <c r="AK145" s="102" t="s">
        <v>26</v>
      </c>
      <c r="AL145" s="83" t="s">
        <v>26</v>
      </c>
      <c r="AM145" s="83" t="s">
        <v>26</v>
      </c>
      <c r="AN145" s="83" t="s">
        <v>26</v>
      </c>
      <c r="AO145" s="83" t="s">
        <v>26</v>
      </c>
      <c r="AP145" s="83" t="s">
        <v>26</v>
      </c>
      <c r="AQ145" s="83" t="s">
        <v>26</v>
      </c>
      <c r="AR145" s="83"/>
      <c r="AS145" s="83" t="s">
        <v>26</v>
      </c>
      <c r="AT145" s="83"/>
      <c r="AU145" s="103" t="s">
        <v>26</v>
      </c>
      <c r="AV145" s="314" t="str">
        <f>SUBSTITUTE(SUBSTITUTE(IFERROR(VLOOKUP($A145,単組回答!$E:$F,2,FALSE),""),"あり","○"),"なし","×")</f>
        <v/>
      </c>
      <c r="AW145" s="317" t="str">
        <f>SUBSTITUTE(SUBSTITUTE(IFERROR(VLOOKUP($A145,単組回答!$E:$G,3,FALSE),""),"あり","○"),"なし","×")</f>
        <v/>
      </c>
      <c r="AX145" s="313" t="str">
        <f>SUBSTITUTE(SUBSTITUTE(SUBSTITUTE(SUBSTITUTE(SUBSTITUTE(SUBSTITUTE(IFERROR(VLOOKUP($A145,単組回答!$E:$I,5,FALSE),""),"①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5" s="313" t="str">
        <f>SUBSTITUTE(SUBSTITUTE(SUBSTITUTE(SUBSTITUTE(SUBSTITUTE(SUBSTITUTE(SUBSTITUTE(IFERROR(VLOOKUP($A145,単組回答!$E:$L,8,FALSE),""),"①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5" s="313" t="str">
        <f>SUBSTITUTE(SUBSTITUTE(SUBSTITUTE(SUBSTITUTE(SUBSTITUTE(SUBSTITUTE(IFERROR(VLOOKUP($A145,単組回答!$E:$J,6,FALSE),""),"①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5" s="313" t="str">
        <f>SUBSTITUTE(SUBSTITUTE(SUBSTITUTE(SUBSTITUTE(SUBSTITUTE(SUBSTITUTE(SUBSTITUTE(IFERROR(VLOOKUP($A145,単組回答!$E:$P,12,FALSE),""),"①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5" s="313" t="str">
        <f>SUBSTITUTE(SUBSTITUTE(IFERROR(VLOOKUP($A145,単組回答!$E:$H,4,FALSE),""),"あり","○"),"なし","×")</f>
        <v/>
      </c>
      <c r="BC145" s="83" t="s">
        <v>24</v>
      </c>
      <c r="BD145" s="313" t="str">
        <f>SUBSTITUTE(SUBSTITUTE(IFERROR(VLOOKUP($A145,単組回答!$E:$R,14,FALSE),""),"① 行った","○"),"② 行っていない","×")</f>
        <v/>
      </c>
      <c r="BE145" s="83" t="s">
        <v>24</v>
      </c>
      <c r="BF145" s="316" t="str">
        <f>SUBSTITUTE(SUBSTITUTE(IFERROR(VLOOKUP($A145,単組回答!$E:$T,16,FALSE),""),"① 行った","○"),"② 行っていない","×")</f>
        <v/>
      </c>
    </row>
    <row r="146" spans="1:58" ht="28.5" customHeight="1">
      <c r="A146" s="23">
        <v>1183</v>
      </c>
      <c r="B146" s="191" t="s">
        <v>856</v>
      </c>
      <c r="C146" s="18" t="s">
        <v>25</v>
      </c>
      <c r="D146" s="18" t="s">
        <v>25</v>
      </c>
      <c r="E146" s="18"/>
      <c r="F146" s="45" t="s">
        <v>22</v>
      </c>
      <c r="G146" s="18" t="s">
        <v>22</v>
      </c>
      <c r="H146" s="45" t="s">
        <v>22</v>
      </c>
      <c r="I146" s="18" t="s">
        <v>22</v>
      </c>
      <c r="J146" s="45" t="s">
        <v>22</v>
      </c>
      <c r="K146" s="18"/>
      <c r="L146" s="18"/>
      <c r="M146" s="18"/>
      <c r="N146" s="18" t="s">
        <v>24</v>
      </c>
      <c r="O146" s="18" t="s">
        <v>24</v>
      </c>
      <c r="P146" s="18"/>
      <c r="Q146" s="18" t="s">
        <v>22</v>
      </c>
      <c r="R146" s="18"/>
      <c r="S146" s="18" t="s">
        <v>22</v>
      </c>
      <c r="T146" s="18"/>
      <c r="U146" s="18"/>
      <c r="V146" s="18"/>
      <c r="W146" s="18"/>
      <c r="X146" s="18"/>
      <c r="Y146" s="18" t="s">
        <v>25</v>
      </c>
      <c r="Z146" s="18" t="s">
        <v>25</v>
      </c>
      <c r="AA146" s="48" t="s">
        <v>25</v>
      </c>
      <c r="AB146" s="18" t="s">
        <v>22</v>
      </c>
      <c r="AC146" s="18" t="s">
        <v>22</v>
      </c>
      <c r="AD146" s="18" t="s">
        <v>26</v>
      </c>
      <c r="AE146" s="19" t="s">
        <v>22</v>
      </c>
      <c r="AF146" s="49"/>
      <c r="AG146" s="19" t="s">
        <v>26</v>
      </c>
      <c r="AH146" s="19" t="s">
        <v>25</v>
      </c>
      <c r="AI146" s="19" t="s">
        <v>26</v>
      </c>
      <c r="AJ146" s="75"/>
      <c r="AK146" s="102" t="s">
        <v>25</v>
      </c>
      <c r="AL146" s="83" t="s">
        <v>25</v>
      </c>
      <c r="AM146" s="83" t="s">
        <v>25</v>
      </c>
      <c r="AN146" s="83" t="s">
        <v>22</v>
      </c>
      <c r="AO146" s="83" t="s">
        <v>25</v>
      </c>
      <c r="AP146" s="83" t="s">
        <v>25</v>
      </c>
      <c r="AQ146" s="83">
        <v>0</v>
      </c>
      <c r="AR146" s="83"/>
      <c r="AS146" s="83" t="s">
        <v>25</v>
      </c>
      <c r="AT146" s="83"/>
      <c r="AU146" s="103" t="s">
        <v>25</v>
      </c>
      <c r="AV146" s="314" t="str">
        <f>SUBSTITUTE(SUBSTITUTE(IFERROR(VLOOKUP($A146,単組回答!$E:$F,2,FALSE),""),"あり","○"),"なし","×")</f>
        <v/>
      </c>
      <c r="AW146" s="317" t="str">
        <f>SUBSTITUTE(SUBSTITUTE(IFERROR(VLOOKUP($A146,単組回答!$E:$G,3,FALSE),""),"あり","○"),"なし","×")</f>
        <v/>
      </c>
      <c r="AX146" s="313" t="str">
        <f>SUBSTITUTE(SUBSTITUTE(SUBSTITUTE(SUBSTITUTE(SUBSTITUTE(SUBSTITUTE(IFERROR(VLOOKUP($A146,単組回答!$E:$I,5,FALSE),""),"①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6" s="313" t="str">
        <f>SUBSTITUTE(SUBSTITUTE(SUBSTITUTE(SUBSTITUTE(SUBSTITUTE(SUBSTITUTE(SUBSTITUTE(IFERROR(VLOOKUP($A146,単組回答!$E:$L,8,FALSE),""),"①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6" s="313" t="str">
        <f>SUBSTITUTE(SUBSTITUTE(SUBSTITUTE(SUBSTITUTE(SUBSTITUTE(SUBSTITUTE(IFERROR(VLOOKUP($A146,単組回答!$E:$J,6,FALSE),""),"①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6" s="313" t="str">
        <f>SUBSTITUTE(SUBSTITUTE(SUBSTITUTE(SUBSTITUTE(SUBSTITUTE(SUBSTITUTE(SUBSTITUTE(IFERROR(VLOOKUP($A146,単組回答!$E:$P,12,FALSE),""),"①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6" s="313" t="str">
        <f>SUBSTITUTE(SUBSTITUTE(IFERROR(VLOOKUP($A146,単組回答!$E:$H,4,FALSE),""),"あり","○"),"なし","×")</f>
        <v/>
      </c>
      <c r="BC146" s="83" t="s">
        <v>24</v>
      </c>
      <c r="BD146" s="313" t="str">
        <f>SUBSTITUTE(SUBSTITUTE(IFERROR(VLOOKUP($A146,単組回答!$E:$R,14,FALSE),""),"① 行った","○"),"② 行っていない","×")</f>
        <v/>
      </c>
      <c r="BE146" s="83" t="s">
        <v>24</v>
      </c>
      <c r="BF146" s="316" t="str">
        <f>SUBSTITUTE(SUBSTITUTE(IFERROR(VLOOKUP($A146,単組回答!$E:$T,16,FALSE),""),"① 行った","○"),"② 行っていない","×")</f>
        <v/>
      </c>
    </row>
    <row r="147" spans="1:58" ht="28.5" customHeight="1">
      <c r="A147" s="20">
        <v>1185</v>
      </c>
      <c r="B147" s="65" t="s">
        <v>857</v>
      </c>
      <c r="C147" s="18" t="s">
        <v>25</v>
      </c>
      <c r="D147" s="18" t="s">
        <v>25</v>
      </c>
      <c r="E147" s="18"/>
      <c r="F147" s="45" t="s">
        <v>22</v>
      </c>
      <c r="G147" s="18"/>
      <c r="H147" s="18"/>
      <c r="I147" s="18"/>
      <c r="J147" s="18"/>
      <c r="K147" s="18"/>
      <c r="L147" s="18"/>
      <c r="M147" s="18"/>
      <c r="N147" s="18" t="s">
        <v>24</v>
      </c>
      <c r="O147" s="18" t="s">
        <v>24</v>
      </c>
      <c r="P147" s="18"/>
      <c r="Q147" s="18"/>
      <c r="R147" s="18"/>
      <c r="S147" s="18"/>
      <c r="T147" s="18"/>
      <c r="U147" s="18"/>
      <c r="V147" s="18"/>
      <c r="W147" s="18"/>
      <c r="X147" s="18"/>
      <c r="Y147" s="18" t="s">
        <v>25</v>
      </c>
      <c r="Z147" s="18" t="s">
        <v>25</v>
      </c>
      <c r="AA147" s="48" t="s">
        <v>25</v>
      </c>
      <c r="AB147" s="18" t="s">
        <v>26</v>
      </c>
      <c r="AC147" s="18" t="s">
        <v>25</v>
      </c>
      <c r="AD147" s="18" t="s">
        <v>26</v>
      </c>
      <c r="AE147" s="19" t="s">
        <v>22</v>
      </c>
      <c r="AF147" s="49"/>
      <c r="AG147" s="19" t="s">
        <v>26</v>
      </c>
      <c r="AH147" s="19"/>
      <c r="AI147" s="19" t="s">
        <v>26</v>
      </c>
      <c r="AJ147" s="75"/>
      <c r="AK147" s="102" t="s">
        <v>26</v>
      </c>
      <c r="AL147" s="83" t="s">
        <v>26</v>
      </c>
      <c r="AM147" s="83" t="s">
        <v>26</v>
      </c>
      <c r="AN147" s="83" t="s">
        <v>26</v>
      </c>
      <c r="AO147" s="83" t="s">
        <v>26</v>
      </c>
      <c r="AP147" s="83" t="s">
        <v>26</v>
      </c>
      <c r="AQ147" s="83" t="s">
        <v>26</v>
      </c>
      <c r="AR147" s="83"/>
      <c r="AS147" s="83" t="s">
        <v>26</v>
      </c>
      <c r="AT147" s="83"/>
      <c r="AU147" s="103" t="s">
        <v>26</v>
      </c>
      <c r="AV147" s="314" t="str">
        <f>SUBSTITUTE(SUBSTITUTE(IFERROR(VLOOKUP($A147,単組回答!$E:$F,2,FALSE),""),"あり","○"),"なし","×")</f>
        <v/>
      </c>
      <c r="AW147" s="317" t="str">
        <f>SUBSTITUTE(SUBSTITUTE(IFERROR(VLOOKUP($A147,単組回答!$E:$G,3,FALSE),""),"あり","○"),"なし","×")</f>
        <v/>
      </c>
      <c r="AX147" s="313" t="str">
        <f>SUBSTITUTE(SUBSTITUTE(SUBSTITUTE(SUBSTITUTE(SUBSTITUTE(SUBSTITUTE(IFERROR(VLOOKUP($A147,単組回答!$E:$I,5,FALSE),""),"①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7" s="313" t="str">
        <f>SUBSTITUTE(SUBSTITUTE(SUBSTITUTE(SUBSTITUTE(SUBSTITUTE(SUBSTITUTE(SUBSTITUTE(IFERROR(VLOOKUP($A147,単組回答!$E:$L,8,FALSE),""),"①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7" s="313" t="str">
        <f>SUBSTITUTE(SUBSTITUTE(SUBSTITUTE(SUBSTITUTE(SUBSTITUTE(SUBSTITUTE(IFERROR(VLOOKUP($A147,単組回答!$E:$J,6,FALSE),""),"①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7" s="313" t="str">
        <f>SUBSTITUTE(SUBSTITUTE(SUBSTITUTE(SUBSTITUTE(SUBSTITUTE(SUBSTITUTE(SUBSTITUTE(IFERROR(VLOOKUP($A147,単組回答!$E:$P,12,FALSE),""),"①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7" s="313" t="str">
        <f>SUBSTITUTE(SUBSTITUTE(IFERROR(VLOOKUP($A147,単組回答!$E:$H,4,FALSE),""),"あり","○"),"なし","×")</f>
        <v/>
      </c>
      <c r="BC147" s="83" t="s">
        <v>24</v>
      </c>
      <c r="BD147" s="313" t="str">
        <f>SUBSTITUTE(SUBSTITUTE(IFERROR(VLOOKUP($A147,単組回答!$E:$R,14,FALSE),""),"① 行った","○"),"② 行っていない","×")</f>
        <v/>
      </c>
      <c r="BE147" s="83" t="s">
        <v>24</v>
      </c>
      <c r="BF147" s="316" t="str">
        <f>SUBSTITUTE(SUBSTITUTE(IFERROR(VLOOKUP($A147,単組回答!$E:$T,16,FALSE),""),"① 行った","○"),"② 行っていない","×")</f>
        <v/>
      </c>
    </row>
    <row r="148" spans="1:58" ht="28.5" customHeight="1">
      <c r="A148" s="20">
        <v>1187</v>
      </c>
      <c r="B148" s="65" t="s">
        <v>858</v>
      </c>
      <c r="C148" s="18" t="s">
        <v>25</v>
      </c>
      <c r="D148" s="18" t="s">
        <v>25</v>
      </c>
      <c r="E148" s="18"/>
      <c r="F148" s="45" t="s">
        <v>22</v>
      </c>
      <c r="G148" s="18" t="s">
        <v>22</v>
      </c>
      <c r="H148" s="45" t="s">
        <v>22</v>
      </c>
      <c r="I148" s="18" t="s">
        <v>22</v>
      </c>
      <c r="J148" s="18"/>
      <c r="K148" s="18"/>
      <c r="L148" s="18"/>
      <c r="M148" s="18"/>
      <c r="N148" s="18" t="s">
        <v>24</v>
      </c>
      <c r="O148" s="18" t="s">
        <v>24</v>
      </c>
      <c r="P148" s="18"/>
      <c r="Q148" s="18" t="s">
        <v>22</v>
      </c>
      <c r="R148" s="18" t="s">
        <v>23</v>
      </c>
      <c r="S148" s="18" t="s">
        <v>22</v>
      </c>
      <c r="T148" s="18" t="s">
        <v>23</v>
      </c>
      <c r="U148" s="18"/>
      <c r="V148" s="18"/>
      <c r="W148" s="18"/>
      <c r="X148" s="18"/>
      <c r="Y148" s="18" t="s">
        <v>25</v>
      </c>
      <c r="Z148" s="18" t="s">
        <v>25</v>
      </c>
      <c r="AA148" s="48" t="s">
        <v>25</v>
      </c>
      <c r="AB148" s="18" t="s">
        <v>22</v>
      </c>
      <c r="AC148" s="18" t="s">
        <v>22</v>
      </c>
      <c r="AD148" s="18" t="s">
        <v>22</v>
      </c>
      <c r="AE148" s="19" t="s">
        <v>22</v>
      </c>
      <c r="AF148" s="49"/>
      <c r="AG148" s="19" t="s">
        <v>26</v>
      </c>
      <c r="AH148" s="19" t="s">
        <v>25</v>
      </c>
      <c r="AI148" s="19" t="s">
        <v>26</v>
      </c>
      <c r="AJ148" s="75"/>
      <c r="AK148" s="102" t="s">
        <v>25</v>
      </c>
      <c r="AL148" s="83" t="s">
        <v>25</v>
      </c>
      <c r="AM148" s="83" t="s">
        <v>25</v>
      </c>
      <c r="AN148" s="83" t="s">
        <v>22</v>
      </c>
      <c r="AO148" s="83" t="s">
        <v>25</v>
      </c>
      <c r="AP148" s="83" t="s">
        <v>25</v>
      </c>
      <c r="AQ148" s="83">
        <v>0</v>
      </c>
      <c r="AR148" s="83"/>
      <c r="AS148" s="83" t="s">
        <v>22</v>
      </c>
      <c r="AT148" s="83"/>
      <c r="AU148" s="103" t="s">
        <v>22</v>
      </c>
      <c r="AV148" s="314" t="str">
        <f>SUBSTITUTE(SUBSTITUTE(IFERROR(VLOOKUP($A148,単組回答!$E:$F,2,FALSE),""),"あり","○"),"なし","×")</f>
        <v/>
      </c>
      <c r="AW148" s="317" t="str">
        <f>SUBSTITUTE(SUBSTITUTE(IFERROR(VLOOKUP($A148,単組回答!$E:$G,3,FALSE),""),"あり","○"),"なし","×")</f>
        <v/>
      </c>
      <c r="AX148" s="313" t="str">
        <f>SUBSTITUTE(SUBSTITUTE(SUBSTITUTE(SUBSTITUTE(SUBSTITUTE(SUBSTITUTE(IFERROR(VLOOKUP($A148,単組回答!$E:$I,5,FALSE),""),"①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8" s="313" t="str">
        <f>SUBSTITUTE(SUBSTITUTE(SUBSTITUTE(SUBSTITUTE(SUBSTITUTE(SUBSTITUTE(SUBSTITUTE(IFERROR(VLOOKUP($A148,単組回答!$E:$L,8,FALSE),""),"①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8" s="313" t="str">
        <f>SUBSTITUTE(SUBSTITUTE(SUBSTITUTE(SUBSTITUTE(SUBSTITUTE(SUBSTITUTE(IFERROR(VLOOKUP($A148,単組回答!$E:$J,6,FALSE),""),"①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8" s="313" t="str">
        <f>SUBSTITUTE(SUBSTITUTE(SUBSTITUTE(SUBSTITUTE(SUBSTITUTE(SUBSTITUTE(SUBSTITUTE(IFERROR(VLOOKUP($A148,単組回答!$E:$P,12,FALSE),""),"①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8" s="313" t="str">
        <f>SUBSTITUTE(SUBSTITUTE(IFERROR(VLOOKUP($A148,単組回答!$E:$H,4,FALSE),""),"あり","○"),"なし","×")</f>
        <v/>
      </c>
      <c r="BC148" s="83" t="s">
        <v>24</v>
      </c>
      <c r="BD148" s="313" t="str">
        <f>SUBSTITUTE(SUBSTITUTE(IFERROR(VLOOKUP($A148,単組回答!$E:$R,14,FALSE),""),"① 行った","○"),"② 行っていない","×")</f>
        <v/>
      </c>
      <c r="BE148" s="83" t="s">
        <v>24</v>
      </c>
      <c r="BF148" s="316" t="str">
        <f>SUBSTITUTE(SUBSTITUTE(IFERROR(VLOOKUP($A148,単組回答!$E:$T,16,FALSE),""),"① 行った","○"),"② 行っていない","×")</f>
        <v/>
      </c>
    </row>
    <row r="149" spans="1:58" ht="28.5" customHeight="1">
      <c r="A149" s="23">
        <v>1188</v>
      </c>
      <c r="B149" s="191" t="s">
        <v>859</v>
      </c>
      <c r="C149" s="18" t="s">
        <v>25</v>
      </c>
      <c r="D149" s="18" t="s">
        <v>25</v>
      </c>
      <c r="E149" s="18"/>
      <c r="F149" s="45" t="s">
        <v>22</v>
      </c>
      <c r="G149" s="18" t="s">
        <v>22</v>
      </c>
      <c r="H149" s="45" t="s">
        <v>22</v>
      </c>
      <c r="I149" s="18" t="s">
        <v>22</v>
      </c>
      <c r="J149" s="18"/>
      <c r="K149" s="18"/>
      <c r="L149" s="18"/>
      <c r="M149" s="18"/>
      <c r="N149" s="18" t="s">
        <v>24</v>
      </c>
      <c r="O149" s="18" t="s">
        <v>24</v>
      </c>
      <c r="P149" s="18"/>
      <c r="Q149" s="18" t="s">
        <v>22</v>
      </c>
      <c r="R149" s="18"/>
      <c r="S149" s="18" t="s">
        <v>22</v>
      </c>
      <c r="T149" s="18"/>
      <c r="U149" s="18"/>
      <c r="V149" s="18"/>
      <c r="W149" s="18"/>
      <c r="X149" s="18"/>
      <c r="Y149" s="18" t="s">
        <v>25</v>
      </c>
      <c r="Z149" s="18" t="s">
        <v>25</v>
      </c>
      <c r="AA149" s="48" t="s">
        <v>25</v>
      </c>
      <c r="AB149" s="18" t="s">
        <v>26</v>
      </c>
      <c r="AC149" s="18" t="s">
        <v>22</v>
      </c>
      <c r="AD149" s="18" t="s">
        <v>26</v>
      </c>
      <c r="AE149" s="19" t="s">
        <v>25</v>
      </c>
      <c r="AF149" s="49"/>
      <c r="AG149" s="19" t="s">
        <v>26</v>
      </c>
      <c r="AH149" s="19" t="s">
        <v>25</v>
      </c>
      <c r="AI149" s="19" t="s">
        <v>26</v>
      </c>
      <c r="AJ149" s="75"/>
      <c r="AK149" s="102" t="s">
        <v>25</v>
      </c>
      <c r="AL149" s="83" t="s">
        <v>25</v>
      </c>
      <c r="AM149" s="83" t="s">
        <v>25</v>
      </c>
      <c r="AN149" s="83" t="s">
        <v>22</v>
      </c>
      <c r="AO149" s="83" t="s">
        <v>25</v>
      </c>
      <c r="AP149" s="83" t="s">
        <v>25</v>
      </c>
      <c r="AQ149" s="83">
        <v>0</v>
      </c>
      <c r="AR149" s="83"/>
      <c r="AS149" s="83" t="s">
        <v>25</v>
      </c>
      <c r="AT149" s="83"/>
      <c r="AU149" s="103" t="s">
        <v>25</v>
      </c>
      <c r="AV149" s="314" t="str">
        <f>SUBSTITUTE(SUBSTITUTE(IFERROR(VLOOKUP($A149,単組回答!$E:$F,2,FALSE),""),"あり","○"),"なし","×")</f>
        <v/>
      </c>
      <c r="AW149" s="317" t="str">
        <f>SUBSTITUTE(SUBSTITUTE(IFERROR(VLOOKUP($A149,単組回答!$E:$G,3,FALSE),""),"あり","○"),"なし","×")</f>
        <v/>
      </c>
      <c r="AX149" s="313" t="str">
        <f>SUBSTITUTE(SUBSTITUTE(SUBSTITUTE(SUBSTITUTE(SUBSTITUTE(SUBSTITUTE(IFERROR(VLOOKUP($A149,単組回答!$E:$I,5,FALSE),""),"①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9" s="313" t="str">
        <f>SUBSTITUTE(SUBSTITUTE(SUBSTITUTE(SUBSTITUTE(SUBSTITUTE(SUBSTITUTE(SUBSTITUTE(IFERROR(VLOOKUP($A149,単組回答!$E:$L,8,FALSE),""),"①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9" s="313" t="str">
        <f>SUBSTITUTE(SUBSTITUTE(SUBSTITUTE(SUBSTITUTE(SUBSTITUTE(SUBSTITUTE(IFERROR(VLOOKUP($A149,単組回答!$E:$J,6,FALSE),""),"①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9" s="313" t="str">
        <f>SUBSTITUTE(SUBSTITUTE(SUBSTITUTE(SUBSTITUTE(SUBSTITUTE(SUBSTITUTE(SUBSTITUTE(IFERROR(VLOOKUP($A149,単組回答!$E:$P,12,FALSE),""),"①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9" s="313" t="str">
        <f>SUBSTITUTE(SUBSTITUTE(IFERROR(VLOOKUP($A149,単組回答!$E:$H,4,FALSE),""),"あり","○"),"なし","×")</f>
        <v/>
      </c>
      <c r="BC149" s="83" t="s">
        <v>24</v>
      </c>
      <c r="BD149" s="313" t="str">
        <f>SUBSTITUTE(SUBSTITUTE(IFERROR(VLOOKUP($A149,単組回答!$E:$R,14,FALSE),""),"① 行った","○"),"② 行っていない","×")</f>
        <v/>
      </c>
      <c r="BE149" s="83" t="s">
        <v>24</v>
      </c>
      <c r="BF149" s="316" t="str">
        <f>SUBSTITUTE(SUBSTITUTE(IFERROR(VLOOKUP($A149,単組回答!$E:$T,16,FALSE),""),"① 行った","○"),"② 行っていない","×")</f>
        <v/>
      </c>
    </row>
    <row r="150" spans="1:58" ht="28.5" customHeight="1">
      <c r="A150" s="23">
        <v>1190</v>
      </c>
      <c r="B150" s="191" t="s">
        <v>860</v>
      </c>
      <c r="C150" s="18" t="s">
        <v>25</v>
      </c>
      <c r="D150" s="18" t="s">
        <v>25</v>
      </c>
      <c r="E150" s="18"/>
      <c r="F150" s="45" t="s">
        <v>22</v>
      </c>
      <c r="G150" s="18" t="s">
        <v>22</v>
      </c>
      <c r="H150" s="18"/>
      <c r="I150" s="18"/>
      <c r="J150" s="18"/>
      <c r="K150" s="18"/>
      <c r="L150" s="18"/>
      <c r="M150" s="18"/>
      <c r="N150" s="18" t="s">
        <v>24</v>
      </c>
      <c r="O150" s="18" t="s">
        <v>24</v>
      </c>
      <c r="P150" s="18"/>
      <c r="Q150" s="18" t="s">
        <v>22</v>
      </c>
      <c r="R150" s="18" t="s">
        <v>23</v>
      </c>
      <c r="S150" s="18" t="s">
        <v>22</v>
      </c>
      <c r="T150" s="18"/>
      <c r="U150" s="18"/>
      <c r="V150" s="18"/>
      <c r="W150" s="18"/>
      <c r="X150" s="18"/>
      <c r="Y150" s="18" t="s">
        <v>25</v>
      </c>
      <c r="Z150" s="18" t="s">
        <v>25</v>
      </c>
      <c r="AA150" s="48" t="s">
        <v>25</v>
      </c>
      <c r="AB150" s="18" t="s">
        <v>22</v>
      </c>
      <c r="AC150" s="18" t="s">
        <v>22</v>
      </c>
      <c r="AD150" s="18" t="s">
        <v>26</v>
      </c>
      <c r="AE150" s="19" t="s">
        <v>25</v>
      </c>
      <c r="AF150" s="49"/>
      <c r="AG150" s="19" t="s">
        <v>26</v>
      </c>
      <c r="AH150" s="19" t="s">
        <v>25</v>
      </c>
      <c r="AI150" s="19" t="s">
        <v>26</v>
      </c>
      <c r="AJ150" s="75"/>
      <c r="AK150" s="102" t="s">
        <v>25</v>
      </c>
      <c r="AL150" s="83" t="s">
        <v>25</v>
      </c>
      <c r="AM150" s="83" t="s">
        <v>25</v>
      </c>
      <c r="AN150" s="83" t="s">
        <v>22</v>
      </c>
      <c r="AO150" s="83" t="s">
        <v>25</v>
      </c>
      <c r="AP150" s="83" t="s">
        <v>25</v>
      </c>
      <c r="AQ150" s="83">
        <v>0</v>
      </c>
      <c r="AR150" s="83"/>
      <c r="AS150" s="83" t="s">
        <v>25</v>
      </c>
      <c r="AT150" s="83"/>
      <c r="AU150" s="103" t="s">
        <v>25</v>
      </c>
      <c r="AV150" s="314" t="str">
        <f>SUBSTITUTE(SUBSTITUTE(IFERROR(VLOOKUP($A150,単組回答!$E:$F,2,FALSE),""),"あり","○"),"なし","×")</f>
        <v/>
      </c>
      <c r="AW150" s="317" t="str">
        <f>SUBSTITUTE(SUBSTITUTE(IFERROR(VLOOKUP($A150,単組回答!$E:$G,3,FALSE),""),"あり","○"),"なし","×")</f>
        <v/>
      </c>
      <c r="AX150" s="313" t="str">
        <f>SUBSTITUTE(SUBSTITUTE(SUBSTITUTE(SUBSTITUTE(SUBSTITUTE(SUBSTITUTE(IFERROR(VLOOKUP($A150,単組回答!$E:$I,5,FALSE),""),"①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0" s="313" t="str">
        <f>SUBSTITUTE(SUBSTITUTE(SUBSTITUTE(SUBSTITUTE(SUBSTITUTE(SUBSTITUTE(SUBSTITUTE(IFERROR(VLOOKUP($A150,単組回答!$E:$L,8,FALSE),""),"①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0" s="313" t="str">
        <f>SUBSTITUTE(SUBSTITUTE(SUBSTITUTE(SUBSTITUTE(SUBSTITUTE(SUBSTITUTE(IFERROR(VLOOKUP($A150,単組回答!$E:$J,6,FALSE),""),"①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0" s="313" t="str">
        <f>SUBSTITUTE(SUBSTITUTE(SUBSTITUTE(SUBSTITUTE(SUBSTITUTE(SUBSTITUTE(SUBSTITUTE(IFERROR(VLOOKUP($A150,単組回答!$E:$P,12,FALSE),""),"①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0" s="313" t="str">
        <f>SUBSTITUTE(SUBSTITUTE(IFERROR(VLOOKUP($A150,単組回答!$E:$H,4,FALSE),""),"あり","○"),"なし","×")</f>
        <v/>
      </c>
      <c r="BC150" s="83" t="s">
        <v>24</v>
      </c>
      <c r="BD150" s="313" t="str">
        <f>SUBSTITUTE(SUBSTITUTE(IFERROR(VLOOKUP($A150,単組回答!$E:$R,14,FALSE),""),"① 行った","○"),"② 行っていない","×")</f>
        <v/>
      </c>
      <c r="BE150" s="83" t="s">
        <v>24</v>
      </c>
      <c r="BF150" s="316" t="str">
        <f>SUBSTITUTE(SUBSTITUTE(IFERROR(VLOOKUP($A150,単組回答!$E:$T,16,FALSE),""),"① 行った","○"),"② 行っていない","×")</f>
        <v/>
      </c>
    </row>
    <row r="151" spans="1:58" ht="28.5" customHeight="1">
      <c r="A151" s="20">
        <v>1191</v>
      </c>
      <c r="B151" s="65" t="s">
        <v>861</v>
      </c>
      <c r="C151" s="18" t="s">
        <v>25</v>
      </c>
      <c r="D151" s="18" t="s">
        <v>25</v>
      </c>
      <c r="E151" s="18"/>
      <c r="F151" s="45" t="s">
        <v>22</v>
      </c>
      <c r="G151" s="18"/>
      <c r="H151" s="18"/>
      <c r="I151" s="18"/>
      <c r="J151" s="18"/>
      <c r="K151" s="18"/>
      <c r="L151" s="18"/>
      <c r="M151" s="18"/>
      <c r="N151" s="18" t="s">
        <v>24</v>
      </c>
      <c r="O151" s="18" t="s">
        <v>24</v>
      </c>
      <c r="P151" s="18"/>
      <c r="Q151" s="18" t="s">
        <v>22</v>
      </c>
      <c r="R151" s="18"/>
      <c r="S151" s="18" t="s">
        <v>22</v>
      </c>
      <c r="T151" s="18"/>
      <c r="U151" s="18"/>
      <c r="V151" s="18"/>
      <c r="W151" s="18"/>
      <c r="X151" s="18"/>
      <c r="Y151" s="18" t="s">
        <v>25</v>
      </c>
      <c r="Z151" s="18" t="s">
        <v>25</v>
      </c>
      <c r="AA151" s="48" t="s">
        <v>25</v>
      </c>
      <c r="AB151" s="18" t="s">
        <v>22</v>
      </c>
      <c r="AC151" s="18" t="s">
        <v>22</v>
      </c>
      <c r="AD151" s="18" t="s">
        <v>26</v>
      </c>
      <c r="AE151" s="19" t="s">
        <v>25</v>
      </c>
      <c r="AF151" s="49"/>
      <c r="AG151" s="19" t="s">
        <v>26</v>
      </c>
      <c r="AH151" s="19" t="s">
        <v>25</v>
      </c>
      <c r="AI151" s="19" t="s">
        <v>26</v>
      </c>
      <c r="AJ151" s="75"/>
      <c r="AK151" s="102" t="s">
        <v>26</v>
      </c>
      <c r="AL151" s="83" t="s">
        <v>26</v>
      </c>
      <c r="AM151" s="83" t="s">
        <v>26</v>
      </c>
      <c r="AN151" s="83" t="s">
        <v>26</v>
      </c>
      <c r="AO151" s="83" t="s">
        <v>26</v>
      </c>
      <c r="AP151" s="83" t="s">
        <v>26</v>
      </c>
      <c r="AQ151" s="83" t="s">
        <v>26</v>
      </c>
      <c r="AR151" s="83"/>
      <c r="AS151" s="83" t="s">
        <v>26</v>
      </c>
      <c r="AT151" s="83"/>
      <c r="AU151" s="103" t="s">
        <v>26</v>
      </c>
      <c r="AV151" s="314" t="str">
        <f>SUBSTITUTE(SUBSTITUTE(IFERROR(VLOOKUP($A151,単組回答!$E:$F,2,FALSE),""),"あり","○"),"なし","×")</f>
        <v/>
      </c>
      <c r="AW151" s="317" t="str">
        <f>SUBSTITUTE(SUBSTITUTE(IFERROR(VLOOKUP($A151,単組回答!$E:$G,3,FALSE),""),"あり","○"),"なし","×")</f>
        <v/>
      </c>
      <c r="AX151" s="313" t="str">
        <f>SUBSTITUTE(SUBSTITUTE(SUBSTITUTE(SUBSTITUTE(SUBSTITUTE(SUBSTITUTE(IFERROR(VLOOKUP($A151,単組回答!$E:$I,5,FALSE),""),"①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1" s="313" t="str">
        <f>SUBSTITUTE(SUBSTITUTE(SUBSTITUTE(SUBSTITUTE(SUBSTITUTE(SUBSTITUTE(SUBSTITUTE(IFERROR(VLOOKUP($A151,単組回答!$E:$L,8,FALSE),""),"①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1" s="313" t="str">
        <f>SUBSTITUTE(SUBSTITUTE(SUBSTITUTE(SUBSTITUTE(SUBSTITUTE(SUBSTITUTE(IFERROR(VLOOKUP($A151,単組回答!$E:$J,6,FALSE),""),"①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1" s="313" t="str">
        <f>SUBSTITUTE(SUBSTITUTE(SUBSTITUTE(SUBSTITUTE(SUBSTITUTE(SUBSTITUTE(SUBSTITUTE(IFERROR(VLOOKUP($A151,単組回答!$E:$P,12,FALSE),""),"①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1" s="313" t="str">
        <f>SUBSTITUTE(SUBSTITUTE(IFERROR(VLOOKUP($A151,単組回答!$E:$H,4,FALSE),""),"あり","○"),"なし","×")</f>
        <v/>
      </c>
      <c r="BC151" s="83" t="s">
        <v>24</v>
      </c>
      <c r="BD151" s="313" t="str">
        <f>SUBSTITUTE(SUBSTITUTE(IFERROR(VLOOKUP($A151,単組回答!$E:$R,14,FALSE),""),"① 行った","○"),"② 行っていない","×")</f>
        <v/>
      </c>
      <c r="BE151" s="83" t="s">
        <v>24</v>
      </c>
      <c r="BF151" s="316" t="str">
        <f>SUBSTITUTE(SUBSTITUTE(IFERROR(VLOOKUP($A151,単組回答!$E:$T,16,FALSE),""),"① 行った","○"),"② 行っていない","×")</f>
        <v/>
      </c>
    </row>
    <row r="152" spans="1:58" ht="28.5" customHeight="1">
      <c r="A152" s="20">
        <v>1192</v>
      </c>
      <c r="B152" s="65" t="s">
        <v>862</v>
      </c>
      <c r="C152" s="18" t="s">
        <v>25</v>
      </c>
      <c r="D152" s="18" t="s">
        <v>25</v>
      </c>
      <c r="E152" s="18"/>
      <c r="F152" s="18"/>
      <c r="G152" s="18"/>
      <c r="H152" s="18"/>
      <c r="I152" s="18"/>
      <c r="J152" s="18"/>
      <c r="K152" s="18"/>
      <c r="L152" s="18"/>
      <c r="M152" s="18"/>
      <c r="N152" s="18" t="s">
        <v>24</v>
      </c>
      <c r="O152" s="18" t="s">
        <v>24</v>
      </c>
      <c r="P152" s="18"/>
      <c r="Q152" s="18"/>
      <c r="R152" s="18"/>
      <c r="S152" s="18"/>
      <c r="T152" s="18"/>
      <c r="U152" s="18"/>
      <c r="V152" s="18"/>
      <c r="W152" s="18"/>
      <c r="X152" s="18"/>
      <c r="Y152" s="18" t="s">
        <v>25</v>
      </c>
      <c r="Z152" s="18" t="s">
        <v>25</v>
      </c>
      <c r="AA152" s="48" t="s">
        <v>25</v>
      </c>
      <c r="AB152" s="18" t="s">
        <v>26</v>
      </c>
      <c r="AC152" s="18" t="s">
        <v>25</v>
      </c>
      <c r="AD152" s="18" t="s">
        <v>26</v>
      </c>
      <c r="AE152" s="19" t="s">
        <v>25</v>
      </c>
      <c r="AF152" s="49"/>
      <c r="AG152" s="19" t="s">
        <v>26</v>
      </c>
      <c r="AH152" s="19" t="s">
        <v>26</v>
      </c>
      <c r="AI152" s="19" t="s">
        <v>26</v>
      </c>
      <c r="AJ152" s="75"/>
      <c r="AK152" s="102" t="s">
        <v>25</v>
      </c>
      <c r="AL152" s="83" t="s">
        <v>25</v>
      </c>
      <c r="AM152" s="83" t="s">
        <v>25</v>
      </c>
      <c r="AN152" s="83" t="s">
        <v>25</v>
      </c>
      <c r="AO152" s="83" t="s">
        <v>25</v>
      </c>
      <c r="AP152" s="83" t="s">
        <v>25</v>
      </c>
      <c r="AQ152" s="83">
        <v>0</v>
      </c>
      <c r="AR152" s="83"/>
      <c r="AS152" s="83" t="s">
        <v>25</v>
      </c>
      <c r="AT152" s="83"/>
      <c r="AU152" s="103" t="s">
        <v>25</v>
      </c>
      <c r="AV152" s="314" t="str">
        <f>SUBSTITUTE(SUBSTITUTE(IFERROR(VLOOKUP($A152,単組回答!$E:$F,2,FALSE),""),"あり","○"),"なし","×")</f>
        <v/>
      </c>
      <c r="AW152" s="317" t="str">
        <f>SUBSTITUTE(SUBSTITUTE(IFERROR(VLOOKUP($A152,単組回答!$E:$G,3,FALSE),""),"あり","○"),"なし","×")</f>
        <v/>
      </c>
      <c r="AX152" s="313" t="str">
        <f>SUBSTITUTE(SUBSTITUTE(SUBSTITUTE(SUBSTITUTE(SUBSTITUTE(SUBSTITUTE(IFERROR(VLOOKUP($A152,単組回答!$E:$I,5,FALSE),""),"①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2" s="313" t="str">
        <f>SUBSTITUTE(SUBSTITUTE(SUBSTITUTE(SUBSTITUTE(SUBSTITUTE(SUBSTITUTE(SUBSTITUTE(IFERROR(VLOOKUP($A152,単組回答!$E:$L,8,FALSE),""),"①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2" s="313" t="str">
        <f>SUBSTITUTE(SUBSTITUTE(SUBSTITUTE(SUBSTITUTE(SUBSTITUTE(SUBSTITUTE(IFERROR(VLOOKUP($A152,単組回答!$E:$J,6,FALSE),""),"①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2" s="313" t="str">
        <f>SUBSTITUTE(SUBSTITUTE(SUBSTITUTE(SUBSTITUTE(SUBSTITUTE(SUBSTITUTE(SUBSTITUTE(IFERROR(VLOOKUP($A152,単組回答!$E:$P,12,FALSE),""),"①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2" s="313" t="str">
        <f>SUBSTITUTE(SUBSTITUTE(IFERROR(VLOOKUP($A152,単組回答!$E:$H,4,FALSE),""),"あり","○"),"なし","×")</f>
        <v/>
      </c>
      <c r="BC152" s="83" t="s">
        <v>24</v>
      </c>
      <c r="BD152" s="313" t="str">
        <f>SUBSTITUTE(SUBSTITUTE(IFERROR(VLOOKUP($A152,単組回答!$E:$R,14,FALSE),""),"① 行った","○"),"② 行っていない","×")</f>
        <v/>
      </c>
      <c r="BE152" s="83" t="s">
        <v>24</v>
      </c>
      <c r="BF152" s="316" t="str">
        <f>SUBSTITUTE(SUBSTITUTE(IFERROR(VLOOKUP($A152,単組回答!$E:$T,16,FALSE),""),"① 行った","○"),"② 行っていない","×")</f>
        <v/>
      </c>
    </row>
    <row r="153" spans="1:58" ht="28.5" customHeight="1">
      <c r="A153" s="23">
        <v>1193</v>
      </c>
      <c r="B153" s="191" t="s">
        <v>863</v>
      </c>
      <c r="C153" s="18" t="s">
        <v>25</v>
      </c>
      <c r="D153" s="18" t="s">
        <v>25</v>
      </c>
      <c r="E153" s="18"/>
      <c r="F153" s="18"/>
      <c r="G153" s="18"/>
      <c r="H153" s="18"/>
      <c r="I153" s="18"/>
      <c r="J153" s="45" t="s">
        <v>22</v>
      </c>
      <c r="K153" s="18"/>
      <c r="L153" s="18"/>
      <c r="M153" s="18"/>
      <c r="N153" s="18" t="s">
        <v>24</v>
      </c>
      <c r="O153" s="18" t="s">
        <v>24</v>
      </c>
      <c r="P153" s="18"/>
      <c r="Q153" s="18"/>
      <c r="R153" s="18" t="s">
        <v>22</v>
      </c>
      <c r="S153" s="18"/>
      <c r="T153" s="18"/>
      <c r="U153" s="18"/>
      <c r="V153" s="18"/>
      <c r="W153" s="18"/>
      <c r="X153" s="18"/>
      <c r="Y153" s="18" t="s">
        <v>25</v>
      </c>
      <c r="Z153" s="18" t="s">
        <v>25</v>
      </c>
      <c r="AA153" s="48" t="s">
        <v>25</v>
      </c>
      <c r="AB153" s="18" t="s">
        <v>26</v>
      </c>
      <c r="AC153" s="18" t="s">
        <v>25</v>
      </c>
      <c r="AD153" s="18" t="s">
        <v>26</v>
      </c>
      <c r="AE153" s="19" t="s">
        <v>25</v>
      </c>
      <c r="AF153" s="49"/>
      <c r="AG153" s="19" t="s">
        <v>26</v>
      </c>
      <c r="AH153" s="19" t="s">
        <v>26</v>
      </c>
      <c r="AI153" s="19" t="s">
        <v>26</v>
      </c>
      <c r="AJ153" s="75"/>
      <c r="AK153" s="102" t="s">
        <v>25</v>
      </c>
      <c r="AL153" s="83" t="s">
        <v>25</v>
      </c>
      <c r="AM153" s="83" t="s">
        <v>25</v>
      </c>
      <c r="AN153" s="83" t="s">
        <v>25</v>
      </c>
      <c r="AO153" s="83" t="s">
        <v>25</v>
      </c>
      <c r="AP153" s="83" t="s">
        <v>25</v>
      </c>
      <c r="AQ153" s="83">
        <v>0</v>
      </c>
      <c r="AR153" s="83"/>
      <c r="AS153" s="83" t="s">
        <v>25</v>
      </c>
      <c r="AT153" s="83"/>
      <c r="AU153" s="103" t="s">
        <v>25</v>
      </c>
      <c r="AV153" s="314" t="str">
        <f>SUBSTITUTE(SUBSTITUTE(IFERROR(VLOOKUP($A153,単組回答!$E:$F,2,FALSE),""),"あり","○"),"なし","×")</f>
        <v/>
      </c>
      <c r="AW153" s="317" t="str">
        <f>SUBSTITUTE(SUBSTITUTE(IFERROR(VLOOKUP($A153,単組回答!$E:$G,3,FALSE),""),"あり","○"),"なし","×")</f>
        <v/>
      </c>
      <c r="AX153" s="313" t="str">
        <f>SUBSTITUTE(SUBSTITUTE(SUBSTITUTE(SUBSTITUTE(SUBSTITUTE(SUBSTITUTE(IFERROR(VLOOKUP($A153,単組回答!$E:$I,5,FALSE),""),"①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3" s="313" t="str">
        <f>SUBSTITUTE(SUBSTITUTE(SUBSTITUTE(SUBSTITUTE(SUBSTITUTE(SUBSTITUTE(SUBSTITUTE(IFERROR(VLOOKUP($A153,単組回答!$E:$L,8,FALSE),""),"①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3" s="313" t="str">
        <f>SUBSTITUTE(SUBSTITUTE(SUBSTITUTE(SUBSTITUTE(SUBSTITUTE(SUBSTITUTE(IFERROR(VLOOKUP($A153,単組回答!$E:$J,6,FALSE),""),"①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3" s="313" t="str">
        <f>SUBSTITUTE(SUBSTITUTE(SUBSTITUTE(SUBSTITUTE(SUBSTITUTE(SUBSTITUTE(SUBSTITUTE(IFERROR(VLOOKUP($A153,単組回答!$E:$P,12,FALSE),""),"①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3" s="313" t="str">
        <f>SUBSTITUTE(SUBSTITUTE(IFERROR(VLOOKUP($A153,単組回答!$E:$H,4,FALSE),""),"あり","○"),"なし","×")</f>
        <v/>
      </c>
      <c r="BC153" s="83" t="s">
        <v>24</v>
      </c>
      <c r="BD153" s="313" t="str">
        <f>SUBSTITUTE(SUBSTITUTE(IFERROR(VLOOKUP($A153,単組回答!$E:$R,14,FALSE),""),"① 行った","○"),"② 行っていない","×")</f>
        <v/>
      </c>
      <c r="BE153" s="83" t="s">
        <v>24</v>
      </c>
      <c r="BF153" s="316" t="str">
        <f>SUBSTITUTE(SUBSTITUTE(IFERROR(VLOOKUP($A153,単組回答!$E:$T,16,FALSE),""),"① 行った","○"),"② 行っていない","×")</f>
        <v/>
      </c>
    </row>
    <row r="154" spans="1:58" ht="28.5" customHeight="1">
      <c r="A154" s="23">
        <v>1194</v>
      </c>
      <c r="B154" s="191" t="s">
        <v>864</v>
      </c>
      <c r="C154" s="18" t="s">
        <v>25</v>
      </c>
      <c r="D154" s="18" t="s">
        <v>25</v>
      </c>
      <c r="E154" s="18"/>
      <c r="F154" s="18"/>
      <c r="G154" s="18"/>
      <c r="H154" s="18"/>
      <c r="I154" s="18"/>
      <c r="J154" s="18"/>
      <c r="K154" s="18"/>
      <c r="L154" s="18"/>
      <c r="M154" s="18"/>
      <c r="N154" s="18" t="s">
        <v>24</v>
      </c>
      <c r="O154" s="18" t="s">
        <v>24</v>
      </c>
      <c r="P154" s="18"/>
      <c r="Q154" s="18"/>
      <c r="R154" s="18"/>
      <c r="S154" s="18"/>
      <c r="T154" s="18"/>
      <c r="U154" s="18"/>
      <c r="V154" s="18"/>
      <c r="W154" s="18"/>
      <c r="X154" s="18"/>
      <c r="Y154" s="18" t="s">
        <v>25</v>
      </c>
      <c r="Z154" s="18" t="s">
        <v>25</v>
      </c>
      <c r="AA154" s="48" t="s">
        <v>25</v>
      </c>
      <c r="AB154" s="18" t="s">
        <v>22</v>
      </c>
      <c r="AC154" s="18" t="s">
        <v>22</v>
      </c>
      <c r="AD154" s="18" t="s">
        <v>26</v>
      </c>
      <c r="AE154" s="19" t="s">
        <v>22</v>
      </c>
      <c r="AF154" s="49"/>
      <c r="AG154" s="19" t="s">
        <v>26</v>
      </c>
      <c r="AH154" s="19"/>
      <c r="AI154" s="19" t="s">
        <v>26</v>
      </c>
      <c r="AJ154" s="75"/>
      <c r="AK154" s="102" t="s">
        <v>26</v>
      </c>
      <c r="AL154" s="83" t="s">
        <v>26</v>
      </c>
      <c r="AM154" s="83" t="s">
        <v>26</v>
      </c>
      <c r="AN154" s="83" t="s">
        <v>26</v>
      </c>
      <c r="AO154" s="83" t="s">
        <v>26</v>
      </c>
      <c r="AP154" s="83" t="s">
        <v>26</v>
      </c>
      <c r="AQ154" s="83" t="s">
        <v>26</v>
      </c>
      <c r="AR154" s="83"/>
      <c r="AS154" s="83" t="s">
        <v>26</v>
      </c>
      <c r="AT154" s="83"/>
      <c r="AU154" s="103" t="s">
        <v>26</v>
      </c>
      <c r="AV154" s="314" t="str">
        <f>SUBSTITUTE(SUBSTITUTE(IFERROR(VLOOKUP($A154,単組回答!$E:$F,2,FALSE),""),"あり","○"),"なし","×")</f>
        <v/>
      </c>
      <c r="AW154" s="317" t="str">
        <f>SUBSTITUTE(SUBSTITUTE(IFERROR(VLOOKUP($A154,単組回答!$E:$G,3,FALSE),""),"あり","○"),"なし","×")</f>
        <v/>
      </c>
      <c r="AX154" s="313" t="str">
        <f>SUBSTITUTE(SUBSTITUTE(SUBSTITUTE(SUBSTITUTE(SUBSTITUTE(SUBSTITUTE(IFERROR(VLOOKUP($A154,単組回答!$E:$I,5,FALSE),""),"①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4" s="313" t="str">
        <f>SUBSTITUTE(SUBSTITUTE(SUBSTITUTE(SUBSTITUTE(SUBSTITUTE(SUBSTITUTE(SUBSTITUTE(IFERROR(VLOOKUP($A154,単組回答!$E:$L,8,FALSE),""),"①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4" s="313" t="str">
        <f>SUBSTITUTE(SUBSTITUTE(SUBSTITUTE(SUBSTITUTE(SUBSTITUTE(SUBSTITUTE(IFERROR(VLOOKUP($A154,単組回答!$E:$J,6,FALSE),""),"①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4" s="313" t="str">
        <f>SUBSTITUTE(SUBSTITUTE(SUBSTITUTE(SUBSTITUTE(SUBSTITUTE(SUBSTITUTE(SUBSTITUTE(IFERROR(VLOOKUP($A154,単組回答!$E:$P,12,FALSE),""),"①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4" s="313" t="str">
        <f>SUBSTITUTE(SUBSTITUTE(IFERROR(VLOOKUP($A154,単組回答!$E:$H,4,FALSE),""),"あり","○"),"なし","×")</f>
        <v/>
      </c>
      <c r="BC154" s="83" t="s">
        <v>24</v>
      </c>
      <c r="BD154" s="313" t="str">
        <f>SUBSTITUTE(SUBSTITUTE(IFERROR(VLOOKUP($A154,単組回答!$E:$R,14,FALSE),""),"① 行った","○"),"② 行っていない","×")</f>
        <v/>
      </c>
      <c r="BE154" s="83" t="s">
        <v>24</v>
      </c>
      <c r="BF154" s="316" t="str">
        <f>SUBSTITUTE(SUBSTITUTE(IFERROR(VLOOKUP($A154,単組回答!$E:$T,16,FALSE),""),"① 行った","○"),"② 行っていない","×")</f>
        <v/>
      </c>
    </row>
    <row r="155" spans="1:58" ht="28.5" customHeight="1">
      <c r="A155" s="20">
        <v>1195</v>
      </c>
      <c r="B155" s="65" t="s">
        <v>865</v>
      </c>
      <c r="C155" s="18" t="s">
        <v>25</v>
      </c>
      <c r="D155" s="18" t="s">
        <v>25</v>
      </c>
      <c r="E155" s="18"/>
      <c r="F155" s="45" t="s">
        <v>22</v>
      </c>
      <c r="G155" s="18"/>
      <c r="H155" s="45" t="s">
        <v>22</v>
      </c>
      <c r="I155" s="18"/>
      <c r="J155" s="45" t="s">
        <v>22</v>
      </c>
      <c r="K155" s="18"/>
      <c r="L155" s="18"/>
      <c r="M155" s="18"/>
      <c r="N155" s="18" t="s">
        <v>24</v>
      </c>
      <c r="O155" s="18" t="s">
        <v>24</v>
      </c>
      <c r="P155" s="18"/>
      <c r="Q155" s="18" t="s">
        <v>22</v>
      </c>
      <c r="R155" s="18" t="s">
        <v>23</v>
      </c>
      <c r="S155" s="18"/>
      <c r="T155" s="18" t="s">
        <v>23</v>
      </c>
      <c r="U155" s="18"/>
      <c r="V155" s="18"/>
      <c r="W155" s="18"/>
      <c r="X155" s="18"/>
      <c r="Y155" s="18" t="s">
        <v>25</v>
      </c>
      <c r="Z155" s="18" t="s">
        <v>25</v>
      </c>
      <c r="AA155" s="48" t="s">
        <v>25</v>
      </c>
      <c r="AB155" s="18" t="s">
        <v>22</v>
      </c>
      <c r="AC155" s="18" t="s">
        <v>22</v>
      </c>
      <c r="AD155" s="18" t="s">
        <v>22</v>
      </c>
      <c r="AE155" s="19" t="s">
        <v>22</v>
      </c>
      <c r="AF155" s="49"/>
      <c r="AG155" s="19" t="s">
        <v>26</v>
      </c>
      <c r="AH155" s="19" t="s">
        <v>25</v>
      </c>
      <c r="AI155" s="19" t="s">
        <v>26</v>
      </c>
      <c r="AJ155" s="75"/>
      <c r="AK155" s="102" t="s">
        <v>25</v>
      </c>
      <c r="AL155" s="83" t="s">
        <v>25</v>
      </c>
      <c r="AM155" s="83" t="s">
        <v>25</v>
      </c>
      <c r="AN155" s="83" t="s">
        <v>22</v>
      </c>
      <c r="AO155" s="83" t="s">
        <v>25</v>
      </c>
      <c r="AP155" s="83" t="s">
        <v>22</v>
      </c>
      <c r="AQ155" s="83">
        <v>0</v>
      </c>
      <c r="AR155" s="83"/>
      <c r="AS155" s="83" t="s">
        <v>25</v>
      </c>
      <c r="AT155" s="83"/>
      <c r="AU155" s="103" t="s">
        <v>25</v>
      </c>
      <c r="AV155" s="314" t="str">
        <f>SUBSTITUTE(SUBSTITUTE(IFERROR(VLOOKUP($A155,単組回答!$E:$F,2,FALSE),""),"あり","○"),"なし","×")</f>
        <v/>
      </c>
      <c r="AW155" s="317" t="str">
        <f>SUBSTITUTE(SUBSTITUTE(IFERROR(VLOOKUP($A155,単組回答!$E:$G,3,FALSE),""),"あり","○"),"なし","×")</f>
        <v/>
      </c>
      <c r="AX155" s="313" t="str">
        <f>SUBSTITUTE(SUBSTITUTE(SUBSTITUTE(SUBSTITUTE(SUBSTITUTE(SUBSTITUTE(IFERROR(VLOOKUP($A155,単組回答!$E:$I,5,FALSE),""),"①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5" s="313" t="str">
        <f>SUBSTITUTE(SUBSTITUTE(SUBSTITUTE(SUBSTITUTE(SUBSTITUTE(SUBSTITUTE(SUBSTITUTE(IFERROR(VLOOKUP($A155,単組回答!$E:$L,8,FALSE),""),"①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5" s="313" t="str">
        <f>SUBSTITUTE(SUBSTITUTE(SUBSTITUTE(SUBSTITUTE(SUBSTITUTE(SUBSTITUTE(IFERROR(VLOOKUP($A155,単組回答!$E:$J,6,FALSE),""),"①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5" s="313" t="str">
        <f>SUBSTITUTE(SUBSTITUTE(SUBSTITUTE(SUBSTITUTE(SUBSTITUTE(SUBSTITUTE(SUBSTITUTE(IFERROR(VLOOKUP($A155,単組回答!$E:$P,12,FALSE),""),"①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5" s="313" t="str">
        <f>SUBSTITUTE(SUBSTITUTE(IFERROR(VLOOKUP($A155,単組回答!$E:$H,4,FALSE),""),"あり","○"),"なし","×")</f>
        <v/>
      </c>
      <c r="BC155" s="83" t="s">
        <v>24</v>
      </c>
      <c r="BD155" s="313" t="str">
        <f>SUBSTITUTE(SUBSTITUTE(IFERROR(VLOOKUP($A155,単組回答!$E:$R,14,FALSE),""),"① 行った","○"),"② 行っていない","×")</f>
        <v/>
      </c>
      <c r="BE155" s="83" t="s">
        <v>24</v>
      </c>
      <c r="BF155" s="316" t="str">
        <f>SUBSTITUTE(SUBSTITUTE(IFERROR(VLOOKUP($A155,単組回答!$E:$T,16,FALSE),""),"① 行った","○"),"② 行っていない","×")</f>
        <v/>
      </c>
    </row>
    <row r="156" spans="1:58" ht="28.5" customHeight="1">
      <c r="A156" s="20">
        <v>1197</v>
      </c>
      <c r="B156" s="65" t="s">
        <v>866</v>
      </c>
      <c r="C156" s="45" t="s">
        <v>22</v>
      </c>
      <c r="D156" s="18" t="s">
        <v>25</v>
      </c>
      <c r="E156" s="18">
        <v>1</v>
      </c>
      <c r="F156" s="45" t="s">
        <v>22</v>
      </c>
      <c r="G156" s="18" t="s">
        <v>22</v>
      </c>
      <c r="H156" s="45" t="s">
        <v>22</v>
      </c>
      <c r="I156" s="18" t="s">
        <v>22</v>
      </c>
      <c r="J156" s="18"/>
      <c r="K156" s="18"/>
      <c r="L156" s="18"/>
      <c r="M156" s="18"/>
      <c r="N156" s="18" t="s">
        <v>22</v>
      </c>
      <c r="O156" s="18" t="s">
        <v>24</v>
      </c>
      <c r="P156" s="18">
        <v>1</v>
      </c>
      <c r="Q156" s="18" t="s">
        <v>22</v>
      </c>
      <c r="R156" s="18" t="s">
        <v>23</v>
      </c>
      <c r="S156" s="18" t="s">
        <v>22</v>
      </c>
      <c r="T156" s="18" t="s">
        <v>23</v>
      </c>
      <c r="U156" s="18"/>
      <c r="V156" s="18"/>
      <c r="W156" s="18"/>
      <c r="X156" s="18"/>
      <c r="Y156" s="18" t="s">
        <v>22</v>
      </c>
      <c r="Z156" s="18" t="s">
        <v>25</v>
      </c>
      <c r="AA156" s="48" t="s">
        <v>25</v>
      </c>
      <c r="AB156" s="18" t="s">
        <v>22</v>
      </c>
      <c r="AC156" s="18" t="s">
        <v>22</v>
      </c>
      <c r="AD156" s="18" t="s">
        <v>22</v>
      </c>
      <c r="AE156" s="19" t="s">
        <v>22</v>
      </c>
      <c r="AF156" s="49"/>
      <c r="AG156" s="19" t="s">
        <v>26</v>
      </c>
      <c r="AH156" s="19" t="s">
        <v>25</v>
      </c>
      <c r="AI156" s="19" t="s">
        <v>26</v>
      </c>
      <c r="AJ156" s="75"/>
      <c r="AK156" s="102" t="s">
        <v>26</v>
      </c>
      <c r="AL156" s="83" t="s">
        <v>26</v>
      </c>
      <c r="AM156" s="83" t="s">
        <v>26</v>
      </c>
      <c r="AN156" s="83" t="s">
        <v>26</v>
      </c>
      <c r="AO156" s="83" t="s">
        <v>26</v>
      </c>
      <c r="AP156" s="83" t="s">
        <v>26</v>
      </c>
      <c r="AQ156" s="83" t="s">
        <v>26</v>
      </c>
      <c r="AR156" s="83"/>
      <c r="AS156" s="83" t="s">
        <v>26</v>
      </c>
      <c r="AT156" s="83"/>
      <c r="AU156" s="103" t="s">
        <v>26</v>
      </c>
      <c r="AV156" s="314" t="str">
        <f>SUBSTITUTE(SUBSTITUTE(IFERROR(VLOOKUP($A156,単組回答!$E:$F,2,FALSE),""),"あり","○"),"なし","×")</f>
        <v/>
      </c>
      <c r="AW156" s="317" t="str">
        <f>SUBSTITUTE(SUBSTITUTE(IFERROR(VLOOKUP($A156,単組回答!$E:$G,3,FALSE),""),"あり","○"),"なし","×")</f>
        <v/>
      </c>
      <c r="AX156" s="313" t="str">
        <f>SUBSTITUTE(SUBSTITUTE(SUBSTITUTE(SUBSTITUTE(SUBSTITUTE(SUBSTITUTE(IFERROR(VLOOKUP($A156,単組回答!$E:$I,5,FALSE),""),"①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6" s="313" t="str">
        <f>SUBSTITUTE(SUBSTITUTE(SUBSTITUTE(SUBSTITUTE(SUBSTITUTE(SUBSTITUTE(SUBSTITUTE(IFERROR(VLOOKUP($A156,単組回答!$E:$L,8,FALSE),""),"①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6" s="313" t="str">
        <f>SUBSTITUTE(SUBSTITUTE(SUBSTITUTE(SUBSTITUTE(SUBSTITUTE(SUBSTITUTE(IFERROR(VLOOKUP($A156,単組回答!$E:$J,6,FALSE),""),"①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6" s="313" t="str">
        <f>SUBSTITUTE(SUBSTITUTE(SUBSTITUTE(SUBSTITUTE(SUBSTITUTE(SUBSTITUTE(SUBSTITUTE(IFERROR(VLOOKUP($A156,単組回答!$E:$P,12,FALSE),""),"①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6" s="313" t="str">
        <f>SUBSTITUTE(SUBSTITUTE(IFERROR(VLOOKUP($A156,単組回答!$E:$H,4,FALSE),""),"あり","○"),"なし","×")</f>
        <v/>
      </c>
      <c r="BC156" s="83" t="s">
        <v>24</v>
      </c>
      <c r="BD156" s="313" t="str">
        <f>SUBSTITUTE(SUBSTITUTE(IFERROR(VLOOKUP($A156,単組回答!$E:$R,14,FALSE),""),"① 行った","○"),"② 行っていない","×")</f>
        <v/>
      </c>
      <c r="BE156" s="83" t="s">
        <v>24</v>
      </c>
      <c r="BF156" s="316" t="str">
        <f>SUBSTITUTE(SUBSTITUTE(IFERROR(VLOOKUP($A156,単組回答!$E:$T,16,FALSE),""),"① 行った","○"),"② 行っていない","×")</f>
        <v/>
      </c>
    </row>
    <row r="157" spans="1:58" ht="28.5" customHeight="1">
      <c r="A157" s="23">
        <v>1199</v>
      </c>
      <c r="B157" s="191" t="s">
        <v>867</v>
      </c>
      <c r="C157" s="18" t="s">
        <v>25</v>
      </c>
      <c r="D157" s="18" t="s">
        <v>25</v>
      </c>
      <c r="E157" s="18"/>
      <c r="F157" s="18"/>
      <c r="G157" s="18" t="s">
        <v>22</v>
      </c>
      <c r="H157" s="18"/>
      <c r="I157" s="18" t="s">
        <v>22</v>
      </c>
      <c r="J157" s="18"/>
      <c r="K157" s="18"/>
      <c r="L157" s="18"/>
      <c r="M157" s="18"/>
      <c r="N157" s="18" t="s">
        <v>24</v>
      </c>
      <c r="O157" s="18" t="s">
        <v>24</v>
      </c>
      <c r="P157" s="18"/>
      <c r="Q157" s="18"/>
      <c r="R157" s="18" t="s">
        <v>23</v>
      </c>
      <c r="S157" s="18"/>
      <c r="T157" s="18" t="s">
        <v>23</v>
      </c>
      <c r="U157" s="18"/>
      <c r="V157" s="18"/>
      <c r="W157" s="18"/>
      <c r="X157" s="18"/>
      <c r="Y157" s="18" t="s">
        <v>25</v>
      </c>
      <c r="Z157" s="18" t="s">
        <v>25</v>
      </c>
      <c r="AA157" s="48" t="s">
        <v>25</v>
      </c>
      <c r="AB157" s="18" t="s">
        <v>26</v>
      </c>
      <c r="AC157" s="18" t="s">
        <v>25</v>
      </c>
      <c r="AD157" s="18" t="s">
        <v>26</v>
      </c>
      <c r="AE157" s="19" t="s">
        <v>25</v>
      </c>
      <c r="AF157" s="49"/>
      <c r="AG157" s="19" t="s">
        <v>26</v>
      </c>
      <c r="AH157" s="19" t="s">
        <v>25</v>
      </c>
      <c r="AI157" s="19" t="s">
        <v>26</v>
      </c>
      <c r="AJ157" s="75"/>
      <c r="AK157" s="102" t="s">
        <v>26</v>
      </c>
      <c r="AL157" s="83" t="s">
        <v>26</v>
      </c>
      <c r="AM157" s="83" t="s">
        <v>26</v>
      </c>
      <c r="AN157" s="83" t="s">
        <v>26</v>
      </c>
      <c r="AO157" s="83" t="s">
        <v>26</v>
      </c>
      <c r="AP157" s="83" t="s">
        <v>26</v>
      </c>
      <c r="AQ157" s="83" t="s">
        <v>26</v>
      </c>
      <c r="AR157" s="83"/>
      <c r="AS157" s="83" t="s">
        <v>26</v>
      </c>
      <c r="AT157" s="83"/>
      <c r="AU157" s="103" t="s">
        <v>26</v>
      </c>
      <c r="AV157" s="314" t="str">
        <f>SUBSTITUTE(SUBSTITUTE(IFERROR(VLOOKUP($A157,単組回答!$E:$F,2,FALSE),""),"あり","○"),"なし","×")</f>
        <v/>
      </c>
      <c r="AW157" s="317" t="str">
        <f>SUBSTITUTE(SUBSTITUTE(IFERROR(VLOOKUP($A157,単組回答!$E:$G,3,FALSE),""),"あり","○"),"なし","×")</f>
        <v/>
      </c>
      <c r="AX157" s="313" t="str">
        <f>SUBSTITUTE(SUBSTITUTE(SUBSTITUTE(SUBSTITUTE(SUBSTITUTE(SUBSTITUTE(IFERROR(VLOOKUP($A157,単組回答!$E:$I,5,FALSE),""),"①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7" s="313" t="str">
        <f>SUBSTITUTE(SUBSTITUTE(SUBSTITUTE(SUBSTITUTE(SUBSTITUTE(SUBSTITUTE(SUBSTITUTE(IFERROR(VLOOKUP($A157,単組回答!$E:$L,8,FALSE),""),"①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7" s="313" t="str">
        <f>SUBSTITUTE(SUBSTITUTE(SUBSTITUTE(SUBSTITUTE(SUBSTITUTE(SUBSTITUTE(IFERROR(VLOOKUP($A157,単組回答!$E:$J,6,FALSE),""),"①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7" s="313" t="str">
        <f>SUBSTITUTE(SUBSTITUTE(SUBSTITUTE(SUBSTITUTE(SUBSTITUTE(SUBSTITUTE(SUBSTITUTE(IFERROR(VLOOKUP($A157,単組回答!$E:$P,12,FALSE),""),"①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7" s="313" t="str">
        <f>SUBSTITUTE(SUBSTITUTE(IFERROR(VLOOKUP($A157,単組回答!$E:$H,4,FALSE),""),"あり","○"),"なし","×")</f>
        <v/>
      </c>
      <c r="BC157" s="83" t="s">
        <v>24</v>
      </c>
      <c r="BD157" s="313" t="str">
        <f>SUBSTITUTE(SUBSTITUTE(IFERROR(VLOOKUP($A157,単組回答!$E:$R,14,FALSE),""),"① 行った","○"),"② 行っていない","×")</f>
        <v/>
      </c>
      <c r="BE157" s="83" t="s">
        <v>24</v>
      </c>
      <c r="BF157" s="316" t="str">
        <f>SUBSTITUTE(SUBSTITUTE(IFERROR(VLOOKUP($A157,単組回答!$E:$T,16,FALSE),""),"① 行った","○"),"② 行っていない","×")</f>
        <v/>
      </c>
    </row>
    <row r="158" spans="1:58" ht="28.5" customHeight="1">
      <c r="A158" s="20">
        <v>1200</v>
      </c>
      <c r="B158" s="65" t="s">
        <v>868</v>
      </c>
      <c r="C158" s="18" t="s">
        <v>25</v>
      </c>
      <c r="D158" s="18" t="s">
        <v>25</v>
      </c>
      <c r="E158" s="18"/>
      <c r="F158" s="45" t="s">
        <v>22</v>
      </c>
      <c r="G158" s="18"/>
      <c r="H158" s="18"/>
      <c r="I158" s="18"/>
      <c r="J158" s="18"/>
      <c r="K158" s="18"/>
      <c r="L158" s="18"/>
      <c r="M158" s="18"/>
      <c r="N158" s="18" t="s">
        <v>24</v>
      </c>
      <c r="O158" s="18" t="s">
        <v>24</v>
      </c>
      <c r="P158" s="18"/>
      <c r="Q158" s="18"/>
      <c r="R158" s="18" t="s">
        <v>23</v>
      </c>
      <c r="S158" s="18"/>
      <c r="T158" s="18"/>
      <c r="U158" s="18"/>
      <c r="V158" s="18"/>
      <c r="W158" s="18"/>
      <c r="X158" s="18"/>
      <c r="Y158" s="18" t="s">
        <v>25</v>
      </c>
      <c r="Z158" s="18" t="s">
        <v>25</v>
      </c>
      <c r="AA158" s="48" t="s">
        <v>25</v>
      </c>
      <c r="AB158" s="18" t="s">
        <v>26</v>
      </c>
      <c r="AC158" s="18" t="s">
        <v>25</v>
      </c>
      <c r="AD158" s="18" t="s">
        <v>26</v>
      </c>
      <c r="AE158" s="19" t="s">
        <v>25</v>
      </c>
      <c r="AF158" s="49"/>
      <c r="AG158" s="19" t="s">
        <v>26</v>
      </c>
      <c r="AH158" s="19" t="s">
        <v>26</v>
      </c>
      <c r="AI158" s="19" t="s">
        <v>26</v>
      </c>
      <c r="AJ158" s="75"/>
      <c r="AK158" s="102" t="s">
        <v>26</v>
      </c>
      <c r="AL158" s="83" t="s">
        <v>26</v>
      </c>
      <c r="AM158" s="83" t="s">
        <v>26</v>
      </c>
      <c r="AN158" s="83" t="s">
        <v>26</v>
      </c>
      <c r="AO158" s="83" t="s">
        <v>26</v>
      </c>
      <c r="AP158" s="83" t="s">
        <v>26</v>
      </c>
      <c r="AQ158" s="83" t="s">
        <v>26</v>
      </c>
      <c r="AR158" s="83"/>
      <c r="AS158" s="83" t="s">
        <v>26</v>
      </c>
      <c r="AT158" s="83"/>
      <c r="AU158" s="103" t="s">
        <v>26</v>
      </c>
      <c r="AV158" s="314" t="str">
        <f>SUBSTITUTE(SUBSTITUTE(IFERROR(VLOOKUP($A158,単組回答!$E:$F,2,FALSE),""),"あり","○"),"なし","×")</f>
        <v/>
      </c>
      <c r="AW158" s="317" t="str">
        <f>SUBSTITUTE(SUBSTITUTE(IFERROR(VLOOKUP($A158,単組回答!$E:$G,3,FALSE),""),"あり","○"),"なし","×")</f>
        <v/>
      </c>
      <c r="AX158" s="313" t="str">
        <f>SUBSTITUTE(SUBSTITUTE(SUBSTITUTE(SUBSTITUTE(SUBSTITUTE(SUBSTITUTE(IFERROR(VLOOKUP($A158,単組回答!$E:$I,5,FALSE),""),"①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8" s="313" t="str">
        <f>SUBSTITUTE(SUBSTITUTE(SUBSTITUTE(SUBSTITUTE(SUBSTITUTE(SUBSTITUTE(SUBSTITUTE(IFERROR(VLOOKUP($A158,単組回答!$E:$L,8,FALSE),""),"①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8" s="313" t="str">
        <f>SUBSTITUTE(SUBSTITUTE(SUBSTITUTE(SUBSTITUTE(SUBSTITUTE(SUBSTITUTE(IFERROR(VLOOKUP($A158,単組回答!$E:$J,6,FALSE),""),"①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8" s="313" t="str">
        <f>SUBSTITUTE(SUBSTITUTE(SUBSTITUTE(SUBSTITUTE(SUBSTITUTE(SUBSTITUTE(SUBSTITUTE(IFERROR(VLOOKUP($A158,単組回答!$E:$P,12,FALSE),""),"①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8" s="313" t="str">
        <f>SUBSTITUTE(SUBSTITUTE(IFERROR(VLOOKUP($A158,単組回答!$E:$H,4,FALSE),""),"あり","○"),"なし","×")</f>
        <v/>
      </c>
      <c r="BC158" s="83" t="s">
        <v>24</v>
      </c>
      <c r="BD158" s="313" t="str">
        <f>SUBSTITUTE(SUBSTITUTE(IFERROR(VLOOKUP($A158,単組回答!$E:$R,14,FALSE),""),"① 行った","○"),"② 行っていない","×")</f>
        <v/>
      </c>
      <c r="BE158" s="83" t="s">
        <v>24</v>
      </c>
      <c r="BF158" s="316" t="str">
        <f>SUBSTITUTE(SUBSTITUTE(IFERROR(VLOOKUP($A158,単組回答!$E:$T,16,FALSE),""),"① 行った","○"),"② 行っていない","×")</f>
        <v/>
      </c>
    </row>
    <row r="159" spans="1:58" ht="28.5" customHeight="1">
      <c r="A159" s="20">
        <v>1201</v>
      </c>
      <c r="B159" s="65" t="s">
        <v>869</v>
      </c>
      <c r="C159" s="18" t="s">
        <v>25</v>
      </c>
      <c r="D159" s="18" t="s">
        <v>25</v>
      </c>
      <c r="E159" s="18"/>
      <c r="F159" s="18"/>
      <c r="G159" s="18"/>
      <c r="H159" s="18"/>
      <c r="I159" s="18"/>
      <c r="J159" s="18"/>
      <c r="K159" s="18"/>
      <c r="L159" s="18"/>
      <c r="M159" s="18"/>
      <c r="N159" s="18" t="s">
        <v>24</v>
      </c>
      <c r="O159" s="18" t="s">
        <v>24</v>
      </c>
      <c r="P159" s="18"/>
      <c r="Q159" s="18"/>
      <c r="R159" s="18"/>
      <c r="S159" s="18"/>
      <c r="T159" s="18"/>
      <c r="U159" s="18"/>
      <c r="V159" s="18"/>
      <c r="W159" s="18"/>
      <c r="X159" s="18"/>
      <c r="Y159" s="18" t="s">
        <v>25</v>
      </c>
      <c r="Z159" s="18" t="s">
        <v>25</v>
      </c>
      <c r="AA159" s="48" t="s">
        <v>25</v>
      </c>
      <c r="AB159" s="18" t="s">
        <v>26</v>
      </c>
      <c r="AC159" s="18" t="s">
        <v>25</v>
      </c>
      <c r="AD159" s="18" t="s">
        <v>26</v>
      </c>
      <c r="AE159" s="19" t="s">
        <v>22</v>
      </c>
      <c r="AF159" s="49"/>
      <c r="AG159" s="19" t="s">
        <v>26</v>
      </c>
      <c r="AH159" s="19"/>
      <c r="AI159" s="19" t="s">
        <v>26</v>
      </c>
      <c r="AJ159" s="75"/>
      <c r="AK159" s="102" t="s">
        <v>26</v>
      </c>
      <c r="AL159" s="83" t="s">
        <v>26</v>
      </c>
      <c r="AM159" s="83" t="s">
        <v>26</v>
      </c>
      <c r="AN159" s="83" t="s">
        <v>26</v>
      </c>
      <c r="AO159" s="83" t="s">
        <v>26</v>
      </c>
      <c r="AP159" s="83" t="s">
        <v>26</v>
      </c>
      <c r="AQ159" s="83" t="s">
        <v>26</v>
      </c>
      <c r="AR159" s="83"/>
      <c r="AS159" s="83" t="s">
        <v>26</v>
      </c>
      <c r="AT159" s="83"/>
      <c r="AU159" s="103" t="s">
        <v>26</v>
      </c>
      <c r="AV159" s="314" t="str">
        <f>SUBSTITUTE(SUBSTITUTE(IFERROR(VLOOKUP($A159,単組回答!$E:$F,2,FALSE),""),"あり","○"),"なし","×")</f>
        <v/>
      </c>
      <c r="AW159" s="317" t="str">
        <f>SUBSTITUTE(SUBSTITUTE(IFERROR(VLOOKUP($A159,単組回答!$E:$G,3,FALSE),""),"あり","○"),"なし","×")</f>
        <v/>
      </c>
      <c r="AX159" s="313" t="str">
        <f>SUBSTITUTE(SUBSTITUTE(SUBSTITUTE(SUBSTITUTE(SUBSTITUTE(SUBSTITUTE(IFERROR(VLOOKUP($A159,単組回答!$E:$I,5,FALSE),""),"①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9" s="313" t="str">
        <f>SUBSTITUTE(SUBSTITUTE(SUBSTITUTE(SUBSTITUTE(SUBSTITUTE(SUBSTITUTE(SUBSTITUTE(IFERROR(VLOOKUP($A159,単組回答!$E:$L,8,FALSE),""),"①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9" s="313" t="str">
        <f>SUBSTITUTE(SUBSTITUTE(SUBSTITUTE(SUBSTITUTE(SUBSTITUTE(SUBSTITUTE(IFERROR(VLOOKUP($A159,単組回答!$E:$J,6,FALSE),""),"①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9" s="313" t="str">
        <f>SUBSTITUTE(SUBSTITUTE(SUBSTITUTE(SUBSTITUTE(SUBSTITUTE(SUBSTITUTE(SUBSTITUTE(IFERROR(VLOOKUP($A159,単組回答!$E:$P,12,FALSE),""),"①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9" s="313" t="str">
        <f>SUBSTITUTE(SUBSTITUTE(IFERROR(VLOOKUP($A159,単組回答!$E:$H,4,FALSE),""),"あり","○"),"なし","×")</f>
        <v/>
      </c>
      <c r="BC159" s="83" t="s">
        <v>24</v>
      </c>
      <c r="BD159" s="313" t="str">
        <f>SUBSTITUTE(SUBSTITUTE(IFERROR(VLOOKUP($A159,単組回答!$E:$R,14,FALSE),""),"① 行った","○"),"② 行っていない","×")</f>
        <v/>
      </c>
      <c r="BE159" s="83" t="s">
        <v>24</v>
      </c>
      <c r="BF159" s="316" t="str">
        <f>SUBSTITUTE(SUBSTITUTE(IFERROR(VLOOKUP($A159,単組回答!$E:$T,16,FALSE),""),"① 行った","○"),"② 行っていない","×")</f>
        <v/>
      </c>
    </row>
    <row r="160" spans="1:58" ht="28.5" customHeight="1">
      <c r="A160" s="23">
        <v>1202</v>
      </c>
      <c r="B160" s="191" t="s">
        <v>870</v>
      </c>
      <c r="C160" s="18" t="s">
        <v>25</v>
      </c>
      <c r="D160" s="18" t="s">
        <v>25</v>
      </c>
      <c r="E160" s="18"/>
      <c r="F160" s="18"/>
      <c r="G160" s="18"/>
      <c r="H160" s="18"/>
      <c r="I160" s="18"/>
      <c r="J160" s="18"/>
      <c r="K160" s="18"/>
      <c r="L160" s="18"/>
      <c r="M160" s="18"/>
      <c r="N160" s="18" t="s">
        <v>24</v>
      </c>
      <c r="O160" s="18" t="s">
        <v>24</v>
      </c>
      <c r="P160" s="18"/>
      <c r="Q160" s="18"/>
      <c r="R160" s="18"/>
      <c r="S160" s="18"/>
      <c r="T160" s="18"/>
      <c r="U160" s="18"/>
      <c r="V160" s="18"/>
      <c r="W160" s="18"/>
      <c r="X160" s="18"/>
      <c r="Y160" s="18" t="s">
        <v>25</v>
      </c>
      <c r="Z160" s="18" t="s">
        <v>25</v>
      </c>
      <c r="AA160" s="48" t="s">
        <v>25</v>
      </c>
      <c r="AB160" s="18" t="s">
        <v>22</v>
      </c>
      <c r="AC160" s="18" t="s">
        <v>22</v>
      </c>
      <c r="AD160" s="18" t="s">
        <v>22</v>
      </c>
      <c r="AE160" s="19" t="s">
        <v>22</v>
      </c>
      <c r="AF160" s="49"/>
      <c r="AG160" s="19" t="s">
        <v>26</v>
      </c>
      <c r="AH160" s="19"/>
      <c r="AI160" s="19" t="s">
        <v>26</v>
      </c>
      <c r="AJ160" s="75"/>
      <c r="AK160" s="102" t="s">
        <v>26</v>
      </c>
      <c r="AL160" s="83" t="s">
        <v>26</v>
      </c>
      <c r="AM160" s="83" t="s">
        <v>26</v>
      </c>
      <c r="AN160" s="83" t="s">
        <v>26</v>
      </c>
      <c r="AO160" s="83" t="s">
        <v>26</v>
      </c>
      <c r="AP160" s="83" t="s">
        <v>26</v>
      </c>
      <c r="AQ160" s="83" t="s">
        <v>26</v>
      </c>
      <c r="AR160" s="83"/>
      <c r="AS160" s="83" t="s">
        <v>26</v>
      </c>
      <c r="AT160" s="83"/>
      <c r="AU160" s="103" t="s">
        <v>26</v>
      </c>
      <c r="AV160" s="314" t="str">
        <f>SUBSTITUTE(SUBSTITUTE(IFERROR(VLOOKUP($A160,単組回答!$E:$F,2,FALSE),""),"あり","○"),"なし","×")</f>
        <v/>
      </c>
      <c r="AW160" s="317" t="str">
        <f>SUBSTITUTE(SUBSTITUTE(IFERROR(VLOOKUP($A160,単組回答!$E:$G,3,FALSE),""),"あり","○"),"なし","×")</f>
        <v/>
      </c>
      <c r="AX160" s="313" t="str">
        <f>SUBSTITUTE(SUBSTITUTE(SUBSTITUTE(SUBSTITUTE(SUBSTITUTE(SUBSTITUTE(IFERROR(VLOOKUP($A160,単組回答!$E:$I,5,FALSE),""),"①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0" s="313" t="str">
        <f>SUBSTITUTE(SUBSTITUTE(SUBSTITUTE(SUBSTITUTE(SUBSTITUTE(SUBSTITUTE(SUBSTITUTE(IFERROR(VLOOKUP($A160,単組回答!$E:$L,8,FALSE),""),"①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0" s="313" t="str">
        <f>SUBSTITUTE(SUBSTITUTE(SUBSTITUTE(SUBSTITUTE(SUBSTITUTE(SUBSTITUTE(IFERROR(VLOOKUP($A160,単組回答!$E:$J,6,FALSE),""),"①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0" s="313" t="str">
        <f>SUBSTITUTE(SUBSTITUTE(SUBSTITUTE(SUBSTITUTE(SUBSTITUTE(SUBSTITUTE(SUBSTITUTE(IFERROR(VLOOKUP($A160,単組回答!$E:$P,12,FALSE),""),"①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0" s="313" t="str">
        <f>SUBSTITUTE(SUBSTITUTE(IFERROR(VLOOKUP($A160,単組回答!$E:$H,4,FALSE),""),"あり","○"),"なし","×")</f>
        <v/>
      </c>
      <c r="BC160" s="83" t="s">
        <v>24</v>
      </c>
      <c r="BD160" s="313" t="str">
        <f>SUBSTITUTE(SUBSTITUTE(IFERROR(VLOOKUP($A160,単組回答!$E:$R,14,FALSE),""),"① 行った","○"),"② 行っていない","×")</f>
        <v/>
      </c>
      <c r="BE160" s="83" t="s">
        <v>24</v>
      </c>
      <c r="BF160" s="316" t="str">
        <f>SUBSTITUTE(SUBSTITUTE(IFERROR(VLOOKUP($A160,単組回答!$E:$T,16,FALSE),""),"① 行った","○"),"② 行っていない","×")</f>
        <v/>
      </c>
    </row>
    <row r="161" spans="1:58" ht="28.5" customHeight="1">
      <c r="A161" s="23">
        <v>1203</v>
      </c>
      <c r="B161" s="191" t="s">
        <v>871</v>
      </c>
      <c r="C161" s="18" t="s">
        <v>25</v>
      </c>
      <c r="D161" s="18" t="s">
        <v>25</v>
      </c>
      <c r="E161" s="18"/>
      <c r="F161" s="45" t="s">
        <v>22</v>
      </c>
      <c r="G161" s="18" t="s">
        <v>22</v>
      </c>
      <c r="H161" s="45" t="s">
        <v>22</v>
      </c>
      <c r="I161" s="18" t="s">
        <v>22</v>
      </c>
      <c r="J161" s="45" t="s">
        <v>22</v>
      </c>
      <c r="K161" s="18"/>
      <c r="L161" s="18"/>
      <c r="M161" s="18"/>
      <c r="N161" s="18" t="s">
        <v>24</v>
      </c>
      <c r="O161" s="18" t="s">
        <v>24</v>
      </c>
      <c r="P161" s="18"/>
      <c r="Q161" s="18" t="s">
        <v>22</v>
      </c>
      <c r="R161" s="18"/>
      <c r="S161" s="18" t="s">
        <v>22</v>
      </c>
      <c r="T161" s="18"/>
      <c r="U161" s="18"/>
      <c r="V161" s="18"/>
      <c r="W161" s="18"/>
      <c r="X161" s="18"/>
      <c r="Y161" s="18" t="s">
        <v>25</v>
      </c>
      <c r="Z161" s="18" t="s">
        <v>25</v>
      </c>
      <c r="AA161" s="48" t="s">
        <v>25</v>
      </c>
      <c r="AB161" s="18" t="s">
        <v>22</v>
      </c>
      <c r="AC161" s="18" t="s">
        <v>22</v>
      </c>
      <c r="AD161" s="18" t="s">
        <v>22</v>
      </c>
      <c r="AE161" s="19" t="s">
        <v>22</v>
      </c>
      <c r="AF161" s="49"/>
      <c r="AG161" s="19" t="s">
        <v>26</v>
      </c>
      <c r="AH161" s="19"/>
      <c r="AI161" s="19" t="s">
        <v>26</v>
      </c>
      <c r="AJ161" s="75"/>
      <c r="AK161" s="102" t="s">
        <v>25</v>
      </c>
      <c r="AL161" s="83" t="s">
        <v>25</v>
      </c>
      <c r="AM161" s="83" t="s">
        <v>25</v>
      </c>
      <c r="AN161" s="83" t="s">
        <v>22</v>
      </c>
      <c r="AO161" s="83" t="s">
        <v>25</v>
      </c>
      <c r="AP161" s="83" t="s">
        <v>25</v>
      </c>
      <c r="AQ161" s="83">
        <v>0</v>
      </c>
      <c r="AR161" s="83"/>
      <c r="AS161" s="83" t="s">
        <v>25</v>
      </c>
      <c r="AT161" s="83"/>
      <c r="AU161" s="103" t="s">
        <v>25</v>
      </c>
      <c r="AV161" s="314" t="str">
        <f>SUBSTITUTE(SUBSTITUTE(IFERROR(VLOOKUP($A161,単組回答!$E:$F,2,FALSE),""),"あり","○"),"なし","×")</f>
        <v/>
      </c>
      <c r="AW161" s="317" t="str">
        <f>SUBSTITUTE(SUBSTITUTE(IFERROR(VLOOKUP($A161,単組回答!$E:$G,3,FALSE),""),"あり","○"),"なし","×")</f>
        <v/>
      </c>
      <c r="AX161" s="313" t="str">
        <f>SUBSTITUTE(SUBSTITUTE(SUBSTITUTE(SUBSTITUTE(SUBSTITUTE(SUBSTITUTE(IFERROR(VLOOKUP($A161,単組回答!$E:$I,5,FALSE),""),"①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1" s="313" t="str">
        <f>SUBSTITUTE(SUBSTITUTE(SUBSTITUTE(SUBSTITUTE(SUBSTITUTE(SUBSTITUTE(SUBSTITUTE(IFERROR(VLOOKUP($A161,単組回答!$E:$L,8,FALSE),""),"①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1" s="313" t="str">
        <f>SUBSTITUTE(SUBSTITUTE(SUBSTITUTE(SUBSTITUTE(SUBSTITUTE(SUBSTITUTE(IFERROR(VLOOKUP($A161,単組回答!$E:$J,6,FALSE),""),"①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1" s="313" t="str">
        <f>SUBSTITUTE(SUBSTITUTE(SUBSTITUTE(SUBSTITUTE(SUBSTITUTE(SUBSTITUTE(SUBSTITUTE(IFERROR(VLOOKUP($A161,単組回答!$E:$P,12,FALSE),""),"①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1" s="313" t="str">
        <f>SUBSTITUTE(SUBSTITUTE(IFERROR(VLOOKUP($A161,単組回答!$E:$H,4,FALSE),""),"あり","○"),"なし","×")</f>
        <v/>
      </c>
      <c r="BC161" s="83" t="s">
        <v>24</v>
      </c>
      <c r="BD161" s="313" t="str">
        <f>SUBSTITUTE(SUBSTITUTE(IFERROR(VLOOKUP($A161,単組回答!$E:$R,14,FALSE),""),"① 行った","○"),"② 行っていない","×")</f>
        <v/>
      </c>
      <c r="BE161" s="83" t="s">
        <v>24</v>
      </c>
      <c r="BF161" s="316" t="str">
        <f>SUBSTITUTE(SUBSTITUTE(IFERROR(VLOOKUP($A161,単組回答!$E:$T,16,FALSE),""),"① 行った","○"),"② 行っていない","×")</f>
        <v/>
      </c>
    </row>
    <row r="162" spans="1:58" ht="28.5" customHeight="1">
      <c r="A162" s="20">
        <v>1204</v>
      </c>
      <c r="B162" s="65" t="s">
        <v>872</v>
      </c>
      <c r="C162" s="18" t="s">
        <v>25</v>
      </c>
      <c r="D162" s="18" t="s">
        <v>25</v>
      </c>
      <c r="E162" s="18"/>
      <c r="F162" s="45" t="s">
        <v>22</v>
      </c>
      <c r="G162" s="18"/>
      <c r="H162" s="18"/>
      <c r="I162" s="18"/>
      <c r="J162" s="18"/>
      <c r="K162" s="18"/>
      <c r="L162" s="18"/>
      <c r="M162" s="18"/>
      <c r="N162" s="18" t="s">
        <v>22</v>
      </c>
      <c r="O162" s="18" t="s">
        <v>24</v>
      </c>
      <c r="P162" s="18">
        <v>1</v>
      </c>
      <c r="Q162" s="18" t="s">
        <v>22</v>
      </c>
      <c r="R162" s="18" t="s">
        <v>23</v>
      </c>
      <c r="S162" s="18" t="s">
        <v>22</v>
      </c>
      <c r="T162" s="18" t="s">
        <v>23</v>
      </c>
      <c r="U162" s="18"/>
      <c r="V162" s="18"/>
      <c r="W162" s="18"/>
      <c r="X162" s="18"/>
      <c r="Y162" s="18" t="s">
        <v>25</v>
      </c>
      <c r="Z162" s="18" t="s">
        <v>25</v>
      </c>
      <c r="AA162" s="48" t="s">
        <v>25</v>
      </c>
      <c r="AB162" s="18" t="s">
        <v>22</v>
      </c>
      <c r="AC162" s="18" t="s">
        <v>22</v>
      </c>
      <c r="AD162" s="18" t="s">
        <v>22</v>
      </c>
      <c r="AE162" s="19" t="s">
        <v>25</v>
      </c>
      <c r="AF162" s="49"/>
      <c r="AG162" s="19" t="s">
        <v>26</v>
      </c>
      <c r="AH162" s="19" t="s">
        <v>25</v>
      </c>
      <c r="AI162" s="19" t="s">
        <v>26</v>
      </c>
      <c r="AJ162" s="75"/>
      <c r="AK162" s="102" t="s">
        <v>25</v>
      </c>
      <c r="AL162" s="83" t="s">
        <v>25</v>
      </c>
      <c r="AM162" s="83" t="s">
        <v>25</v>
      </c>
      <c r="AN162" s="83" t="s">
        <v>22</v>
      </c>
      <c r="AO162" s="83" t="s">
        <v>25</v>
      </c>
      <c r="AP162" s="83" t="s">
        <v>25</v>
      </c>
      <c r="AQ162" s="83">
        <v>0</v>
      </c>
      <c r="AR162" s="83"/>
      <c r="AS162" s="83" t="s">
        <v>25</v>
      </c>
      <c r="AT162" s="83"/>
      <c r="AU162" s="103" t="s">
        <v>22</v>
      </c>
      <c r="AV162" s="314" t="str">
        <f>SUBSTITUTE(SUBSTITUTE(IFERROR(VLOOKUP($A162,単組回答!$E:$F,2,FALSE),""),"あり","○"),"なし","×")</f>
        <v/>
      </c>
      <c r="AW162" s="317" t="str">
        <f>SUBSTITUTE(SUBSTITUTE(IFERROR(VLOOKUP($A162,単組回答!$E:$G,3,FALSE),""),"あり","○"),"なし","×")</f>
        <v/>
      </c>
      <c r="AX162" s="313" t="str">
        <f>SUBSTITUTE(SUBSTITUTE(SUBSTITUTE(SUBSTITUTE(SUBSTITUTE(SUBSTITUTE(IFERROR(VLOOKUP($A162,単組回答!$E:$I,5,FALSE),""),"①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2" s="313" t="str">
        <f>SUBSTITUTE(SUBSTITUTE(SUBSTITUTE(SUBSTITUTE(SUBSTITUTE(SUBSTITUTE(SUBSTITUTE(IFERROR(VLOOKUP($A162,単組回答!$E:$L,8,FALSE),""),"①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2" s="313" t="str">
        <f>SUBSTITUTE(SUBSTITUTE(SUBSTITUTE(SUBSTITUTE(SUBSTITUTE(SUBSTITUTE(IFERROR(VLOOKUP($A162,単組回答!$E:$J,6,FALSE),""),"①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2" s="313" t="str">
        <f>SUBSTITUTE(SUBSTITUTE(SUBSTITUTE(SUBSTITUTE(SUBSTITUTE(SUBSTITUTE(SUBSTITUTE(IFERROR(VLOOKUP($A162,単組回答!$E:$P,12,FALSE),""),"①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2" s="313" t="str">
        <f>SUBSTITUTE(SUBSTITUTE(IFERROR(VLOOKUP($A162,単組回答!$E:$H,4,FALSE),""),"あり","○"),"なし","×")</f>
        <v/>
      </c>
      <c r="BC162" s="83" t="s">
        <v>24</v>
      </c>
      <c r="BD162" s="313" t="str">
        <f>SUBSTITUTE(SUBSTITUTE(IFERROR(VLOOKUP($A162,単組回答!$E:$R,14,FALSE),""),"① 行った","○"),"② 行っていない","×")</f>
        <v/>
      </c>
      <c r="BE162" s="83" t="s">
        <v>24</v>
      </c>
      <c r="BF162" s="316" t="str">
        <f>SUBSTITUTE(SUBSTITUTE(IFERROR(VLOOKUP($A162,単組回答!$E:$T,16,FALSE),""),"① 行った","○"),"② 行っていない","×")</f>
        <v/>
      </c>
    </row>
    <row r="163" spans="1:58" ht="28.5" customHeight="1">
      <c r="A163" s="20">
        <v>1205</v>
      </c>
      <c r="B163" s="65" t="s">
        <v>873</v>
      </c>
      <c r="C163" s="18" t="s">
        <v>25</v>
      </c>
      <c r="D163" s="18" t="s">
        <v>25</v>
      </c>
      <c r="E163" s="18"/>
      <c r="F163" s="45" t="s">
        <v>22</v>
      </c>
      <c r="G163" s="18"/>
      <c r="H163" s="18"/>
      <c r="I163" s="18"/>
      <c r="J163" s="18"/>
      <c r="K163" s="18"/>
      <c r="L163" s="18"/>
      <c r="M163" s="18"/>
      <c r="N163" s="18" t="s">
        <v>24</v>
      </c>
      <c r="O163" s="18" t="s">
        <v>24</v>
      </c>
      <c r="P163" s="18"/>
      <c r="Q163" s="18"/>
      <c r="R163" s="18"/>
      <c r="S163" s="18"/>
      <c r="T163" s="18"/>
      <c r="U163" s="18"/>
      <c r="V163" s="18"/>
      <c r="W163" s="18"/>
      <c r="X163" s="18"/>
      <c r="Y163" s="18" t="s">
        <v>25</v>
      </c>
      <c r="Z163" s="18" t="s">
        <v>25</v>
      </c>
      <c r="AA163" s="48" t="s">
        <v>25</v>
      </c>
      <c r="AB163" s="18" t="s">
        <v>26</v>
      </c>
      <c r="AC163" s="18" t="s">
        <v>25</v>
      </c>
      <c r="AD163" s="18" t="s">
        <v>26</v>
      </c>
      <c r="AE163" s="19" t="s">
        <v>25</v>
      </c>
      <c r="AF163" s="49"/>
      <c r="AG163" s="19" t="s">
        <v>26</v>
      </c>
      <c r="AH163" s="19"/>
      <c r="AI163" s="19" t="s">
        <v>26</v>
      </c>
      <c r="AJ163" s="75"/>
      <c r="AK163" s="102" t="s">
        <v>26</v>
      </c>
      <c r="AL163" s="83" t="s">
        <v>26</v>
      </c>
      <c r="AM163" s="83" t="s">
        <v>26</v>
      </c>
      <c r="AN163" s="83" t="s">
        <v>26</v>
      </c>
      <c r="AO163" s="83" t="s">
        <v>26</v>
      </c>
      <c r="AP163" s="83" t="s">
        <v>26</v>
      </c>
      <c r="AQ163" s="83" t="s">
        <v>26</v>
      </c>
      <c r="AR163" s="83"/>
      <c r="AS163" s="83" t="s">
        <v>26</v>
      </c>
      <c r="AT163" s="83"/>
      <c r="AU163" s="103" t="s">
        <v>26</v>
      </c>
      <c r="AV163" s="314" t="str">
        <f>SUBSTITUTE(SUBSTITUTE(IFERROR(VLOOKUP($A163,単組回答!$E:$F,2,FALSE),""),"あり","○"),"なし","×")</f>
        <v/>
      </c>
      <c r="AW163" s="317" t="str">
        <f>SUBSTITUTE(SUBSTITUTE(IFERROR(VLOOKUP($A163,単組回答!$E:$G,3,FALSE),""),"あり","○"),"なし","×")</f>
        <v/>
      </c>
      <c r="AX163" s="313" t="str">
        <f>SUBSTITUTE(SUBSTITUTE(SUBSTITUTE(SUBSTITUTE(SUBSTITUTE(SUBSTITUTE(IFERROR(VLOOKUP($A163,単組回答!$E:$I,5,FALSE),""),"①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3" s="313" t="str">
        <f>SUBSTITUTE(SUBSTITUTE(SUBSTITUTE(SUBSTITUTE(SUBSTITUTE(SUBSTITUTE(SUBSTITUTE(IFERROR(VLOOKUP($A163,単組回答!$E:$L,8,FALSE),""),"①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3" s="313" t="str">
        <f>SUBSTITUTE(SUBSTITUTE(SUBSTITUTE(SUBSTITUTE(SUBSTITUTE(SUBSTITUTE(IFERROR(VLOOKUP($A163,単組回答!$E:$J,6,FALSE),""),"①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3" s="313" t="str">
        <f>SUBSTITUTE(SUBSTITUTE(SUBSTITUTE(SUBSTITUTE(SUBSTITUTE(SUBSTITUTE(SUBSTITUTE(IFERROR(VLOOKUP($A163,単組回答!$E:$P,12,FALSE),""),"①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3" s="313" t="str">
        <f>SUBSTITUTE(SUBSTITUTE(IFERROR(VLOOKUP($A163,単組回答!$E:$H,4,FALSE),""),"あり","○"),"なし","×")</f>
        <v/>
      </c>
      <c r="BC163" s="83" t="s">
        <v>24</v>
      </c>
      <c r="BD163" s="313" t="str">
        <f>SUBSTITUTE(SUBSTITUTE(IFERROR(VLOOKUP($A163,単組回答!$E:$R,14,FALSE),""),"① 行った","○"),"② 行っていない","×")</f>
        <v/>
      </c>
      <c r="BE163" s="83" t="s">
        <v>24</v>
      </c>
      <c r="BF163" s="316" t="str">
        <f>SUBSTITUTE(SUBSTITUTE(IFERROR(VLOOKUP($A163,単組回答!$E:$T,16,FALSE),""),"① 行った","○"),"② 行っていない","×")</f>
        <v/>
      </c>
    </row>
    <row r="164" spans="1:58" ht="28.5" customHeight="1">
      <c r="A164" s="23">
        <v>1206</v>
      </c>
      <c r="B164" s="191" t="s">
        <v>874</v>
      </c>
      <c r="C164" s="18" t="s">
        <v>25</v>
      </c>
      <c r="D164" s="18" t="s">
        <v>25</v>
      </c>
      <c r="E164" s="18"/>
      <c r="F164" s="18"/>
      <c r="G164" s="18"/>
      <c r="H164" s="18"/>
      <c r="I164" s="18"/>
      <c r="J164" s="18"/>
      <c r="K164" s="18"/>
      <c r="L164" s="18"/>
      <c r="M164" s="18"/>
      <c r="N164" s="18" t="s">
        <v>24</v>
      </c>
      <c r="O164" s="18" t="s">
        <v>24</v>
      </c>
      <c r="P164" s="18"/>
      <c r="Q164" s="18"/>
      <c r="R164" s="18"/>
      <c r="S164" s="18"/>
      <c r="T164" s="18"/>
      <c r="U164" s="18"/>
      <c r="V164" s="18"/>
      <c r="W164" s="18"/>
      <c r="X164" s="18"/>
      <c r="Y164" s="18" t="s">
        <v>25</v>
      </c>
      <c r="Z164" s="18" t="s">
        <v>25</v>
      </c>
      <c r="AA164" s="48" t="s">
        <v>25</v>
      </c>
      <c r="AB164" s="18" t="s">
        <v>26</v>
      </c>
      <c r="AC164" s="18" t="s">
        <v>25</v>
      </c>
      <c r="AD164" s="18" t="s">
        <v>26</v>
      </c>
      <c r="AE164" s="19" t="s">
        <v>25</v>
      </c>
      <c r="AF164" s="49"/>
      <c r="AG164" s="19" t="s">
        <v>26</v>
      </c>
      <c r="AH164" s="19"/>
      <c r="AI164" s="19" t="s">
        <v>26</v>
      </c>
      <c r="AJ164" s="75"/>
      <c r="AK164" s="102" t="s">
        <v>25</v>
      </c>
      <c r="AL164" s="83" t="s">
        <v>25</v>
      </c>
      <c r="AM164" s="83" t="s">
        <v>25</v>
      </c>
      <c r="AN164" s="83" t="s">
        <v>25</v>
      </c>
      <c r="AO164" s="83" t="s">
        <v>25</v>
      </c>
      <c r="AP164" s="83" t="s">
        <v>25</v>
      </c>
      <c r="AQ164" s="83">
        <v>0</v>
      </c>
      <c r="AR164" s="83"/>
      <c r="AS164" s="83" t="s">
        <v>25</v>
      </c>
      <c r="AT164" s="83"/>
      <c r="AU164" s="103" t="s">
        <v>25</v>
      </c>
      <c r="AV164" s="314" t="str">
        <f>SUBSTITUTE(SUBSTITUTE(IFERROR(VLOOKUP($A164,単組回答!$E:$F,2,FALSE),""),"あり","○"),"なし","×")</f>
        <v/>
      </c>
      <c r="AW164" s="317" t="str">
        <f>SUBSTITUTE(SUBSTITUTE(IFERROR(VLOOKUP($A164,単組回答!$E:$G,3,FALSE),""),"あり","○"),"なし","×")</f>
        <v/>
      </c>
      <c r="AX164" s="313" t="str">
        <f>SUBSTITUTE(SUBSTITUTE(SUBSTITUTE(SUBSTITUTE(SUBSTITUTE(SUBSTITUTE(IFERROR(VLOOKUP($A164,単組回答!$E:$I,5,FALSE),""),"①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4" s="313" t="str">
        <f>SUBSTITUTE(SUBSTITUTE(SUBSTITUTE(SUBSTITUTE(SUBSTITUTE(SUBSTITUTE(SUBSTITUTE(IFERROR(VLOOKUP($A164,単組回答!$E:$L,8,FALSE),""),"①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4" s="313" t="str">
        <f>SUBSTITUTE(SUBSTITUTE(SUBSTITUTE(SUBSTITUTE(SUBSTITUTE(SUBSTITUTE(IFERROR(VLOOKUP($A164,単組回答!$E:$J,6,FALSE),""),"①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4" s="313" t="str">
        <f>SUBSTITUTE(SUBSTITUTE(SUBSTITUTE(SUBSTITUTE(SUBSTITUTE(SUBSTITUTE(SUBSTITUTE(IFERROR(VLOOKUP($A164,単組回答!$E:$P,12,FALSE),""),"①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4" s="313" t="str">
        <f>SUBSTITUTE(SUBSTITUTE(IFERROR(VLOOKUP($A164,単組回答!$E:$H,4,FALSE),""),"あり","○"),"なし","×")</f>
        <v/>
      </c>
      <c r="BC164" s="83" t="s">
        <v>24</v>
      </c>
      <c r="BD164" s="313" t="str">
        <f>SUBSTITUTE(SUBSTITUTE(IFERROR(VLOOKUP($A164,単組回答!$E:$R,14,FALSE),""),"① 行った","○"),"② 行っていない","×")</f>
        <v/>
      </c>
      <c r="BE164" s="83" t="s">
        <v>24</v>
      </c>
      <c r="BF164" s="316" t="str">
        <f>SUBSTITUTE(SUBSTITUTE(IFERROR(VLOOKUP($A164,単組回答!$E:$T,16,FALSE),""),"① 行った","○"),"② 行っていない","×")</f>
        <v/>
      </c>
    </row>
    <row r="165" spans="1:58" ht="28.5" customHeight="1">
      <c r="A165" s="23">
        <v>1207</v>
      </c>
      <c r="B165" s="191" t="s">
        <v>875</v>
      </c>
      <c r="C165" s="18" t="s">
        <v>25</v>
      </c>
      <c r="D165" s="18" t="s">
        <v>25</v>
      </c>
      <c r="E165" s="18"/>
      <c r="F165" s="45" t="s">
        <v>22</v>
      </c>
      <c r="G165" s="18"/>
      <c r="H165" s="18"/>
      <c r="I165" s="18"/>
      <c r="J165" s="18"/>
      <c r="K165" s="18"/>
      <c r="L165" s="18"/>
      <c r="M165" s="18"/>
      <c r="N165" s="18" t="s">
        <v>24</v>
      </c>
      <c r="O165" s="18" t="s">
        <v>24</v>
      </c>
      <c r="P165" s="18"/>
      <c r="Q165" s="18" t="s">
        <v>22</v>
      </c>
      <c r="R165" s="18" t="s">
        <v>22</v>
      </c>
      <c r="S165" s="18" t="s">
        <v>22</v>
      </c>
      <c r="T165" s="18" t="s">
        <v>22</v>
      </c>
      <c r="U165" s="18"/>
      <c r="V165" s="18"/>
      <c r="W165" s="18"/>
      <c r="X165" s="18"/>
      <c r="Y165" s="18" t="s">
        <v>25</v>
      </c>
      <c r="Z165" s="18" t="s">
        <v>25</v>
      </c>
      <c r="AA165" s="48" t="s">
        <v>25</v>
      </c>
      <c r="AB165" s="18" t="s">
        <v>22</v>
      </c>
      <c r="AC165" s="18" t="s">
        <v>22</v>
      </c>
      <c r="AD165" s="18" t="s">
        <v>26</v>
      </c>
      <c r="AE165" s="19" t="s">
        <v>22</v>
      </c>
      <c r="AF165" s="49"/>
      <c r="AG165" s="19" t="s">
        <v>26</v>
      </c>
      <c r="AH165" s="19" t="s">
        <v>26</v>
      </c>
      <c r="AI165" s="19" t="s">
        <v>26</v>
      </c>
      <c r="AJ165" s="75"/>
      <c r="AK165" s="102" t="s">
        <v>26</v>
      </c>
      <c r="AL165" s="83" t="s">
        <v>26</v>
      </c>
      <c r="AM165" s="83" t="s">
        <v>26</v>
      </c>
      <c r="AN165" s="83" t="s">
        <v>26</v>
      </c>
      <c r="AO165" s="83" t="s">
        <v>26</v>
      </c>
      <c r="AP165" s="83" t="s">
        <v>26</v>
      </c>
      <c r="AQ165" s="83" t="s">
        <v>26</v>
      </c>
      <c r="AR165" s="83"/>
      <c r="AS165" s="83" t="s">
        <v>26</v>
      </c>
      <c r="AT165" s="83"/>
      <c r="AU165" s="103" t="s">
        <v>26</v>
      </c>
      <c r="AV165" s="314" t="str">
        <f>SUBSTITUTE(SUBSTITUTE(IFERROR(VLOOKUP($A165,単組回答!$E:$F,2,FALSE),""),"あり","○"),"なし","×")</f>
        <v/>
      </c>
      <c r="AW165" s="317" t="str">
        <f>SUBSTITUTE(SUBSTITUTE(IFERROR(VLOOKUP($A165,単組回答!$E:$G,3,FALSE),""),"あり","○"),"なし","×")</f>
        <v/>
      </c>
      <c r="AX165" s="313" t="str">
        <f>SUBSTITUTE(SUBSTITUTE(SUBSTITUTE(SUBSTITUTE(SUBSTITUTE(SUBSTITUTE(IFERROR(VLOOKUP($A165,単組回答!$E:$I,5,FALSE),""),"①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5" s="313" t="str">
        <f>SUBSTITUTE(SUBSTITUTE(SUBSTITUTE(SUBSTITUTE(SUBSTITUTE(SUBSTITUTE(SUBSTITUTE(IFERROR(VLOOKUP($A165,単組回答!$E:$L,8,FALSE),""),"①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5" s="313" t="str">
        <f>SUBSTITUTE(SUBSTITUTE(SUBSTITUTE(SUBSTITUTE(SUBSTITUTE(SUBSTITUTE(IFERROR(VLOOKUP($A165,単組回答!$E:$J,6,FALSE),""),"①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5" s="313" t="str">
        <f>SUBSTITUTE(SUBSTITUTE(SUBSTITUTE(SUBSTITUTE(SUBSTITUTE(SUBSTITUTE(SUBSTITUTE(IFERROR(VLOOKUP($A165,単組回答!$E:$P,12,FALSE),""),"①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5" s="313" t="str">
        <f>SUBSTITUTE(SUBSTITUTE(IFERROR(VLOOKUP($A165,単組回答!$E:$H,4,FALSE),""),"あり","○"),"なし","×")</f>
        <v/>
      </c>
      <c r="BC165" s="83" t="s">
        <v>24</v>
      </c>
      <c r="BD165" s="313" t="str">
        <f>SUBSTITUTE(SUBSTITUTE(IFERROR(VLOOKUP($A165,単組回答!$E:$R,14,FALSE),""),"① 行った","○"),"② 行っていない","×")</f>
        <v/>
      </c>
      <c r="BE165" s="83" t="s">
        <v>24</v>
      </c>
      <c r="BF165" s="316" t="str">
        <f>SUBSTITUTE(SUBSTITUTE(IFERROR(VLOOKUP($A165,単組回答!$E:$T,16,FALSE),""),"① 行った","○"),"② 行っていない","×")</f>
        <v/>
      </c>
    </row>
    <row r="166" spans="1:58" ht="28.5" customHeight="1">
      <c r="A166" s="20">
        <v>1208</v>
      </c>
      <c r="B166" s="65" t="s">
        <v>876</v>
      </c>
      <c r="C166" s="18" t="s">
        <v>25</v>
      </c>
      <c r="D166" s="18" t="s">
        <v>25</v>
      </c>
      <c r="E166" s="18"/>
      <c r="F166" s="18"/>
      <c r="G166" s="18" t="s">
        <v>22</v>
      </c>
      <c r="H166" s="18"/>
      <c r="I166" s="18" t="s">
        <v>22</v>
      </c>
      <c r="J166" s="45" t="s">
        <v>22</v>
      </c>
      <c r="K166" s="18"/>
      <c r="L166" s="18"/>
      <c r="M166" s="18"/>
      <c r="N166" s="18" t="s">
        <v>24</v>
      </c>
      <c r="O166" s="18" t="s">
        <v>24</v>
      </c>
      <c r="P166" s="18"/>
      <c r="Q166" s="18" t="s">
        <v>22</v>
      </c>
      <c r="R166" s="18"/>
      <c r="S166" s="18" t="s">
        <v>22</v>
      </c>
      <c r="T166" s="18"/>
      <c r="U166" s="18"/>
      <c r="V166" s="18"/>
      <c r="W166" s="18"/>
      <c r="X166" s="18"/>
      <c r="Y166" s="18" t="s">
        <v>25</v>
      </c>
      <c r="Z166" s="18" t="s">
        <v>25</v>
      </c>
      <c r="AA166" s="48" t="s">
        <v>25</v>
      </c>
      <c r="AB166" s="18" t="s">
        <v>22</v>
      </c>
      <c r="AC166" s="18" t="s">
        <v>22</v>
      </c>
      <c r="AD166" s="18" t="s">
        <v>22</v>
      </c>
      <c r="AE166" s="19" t="s">
        <v>25</v>
      </c>
      <c r="AF166" s="49"/>
      <c r="AG166" s="19" t="s">
        <v>26</v>
      </c>
      <c r="AH166" s="19" t="s">
        <v>25</v>
      </c>
      <c r="AI166" s="19" t="s">
        <v>26</v>
      </c>
      <c r="AJ166" s="75"/>
      <c r="AK166" s="102" t="s">
        <v>25</v>
      </c>
      <c r="AL166" s="83" t="s">
        <v>25</v>
      </c>
      <c r="AM166" s="83" t="s">
        <v>25</v>
      </c>
      <c r="AN166" s="83" t="s">
        <v>22</v>
      </c>
      <c r="AO166" s="83" t="s">
        <v>25</v>
      </c>
      <c r="AP166" s="83" t="s">
        <v>25</v>
      </c>
      <c r="AQ166" s="83">
        <v>0</v>
      </c>
      <c r="AR166" s="83"/>
      <c r="AS166" s="83" t="s">
        <v>22</v>
      </c>
      <c r="AT166" s="83"/>
      <c r="AU166" s="103" t="s">
        <v>25</v>
      </c>
      <c r="AV166" s="314" t="str">
        <f>SUBSTITUTE(SUBSTITUTE(IFERROR(VLOOKUP($A166,単組回答!$E:$F,2,FALSE),""),"あり","○"),"なし","×")</f>
        <v/>
      </c>
      <c r="AW166" s="317" t="str">
        <f>SUBSTITUTE(SUBSTITUTE(IFERROR(VLOOKUP($A166,単組回答!$E:$G,3,FALSE),""),"あり","○"),"なし","×")</f>
        <v/>
      </c>
      <c r="AX166" s="313" t="str">
        <f>SUBSTITUTE(SUBSTITUTE(SUBSTITUTE(SUBSTITUTE(SUBSTITUTE(SUBSTITUTE(IFERROR(VLOOKUP($A166,単組回答!$E:$I,5,FALSE),""),"①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6" s="313" t="str">
        <f>SUBSTITUTE(SUBSTITUTE(SUBSTITUTE(SUBSTITUTE(SUBSTITUTE(SUBSTITUTE(SUBSTITUTE(IFERROR(VLOOKUP($A166,単組回答!$E:$L,8,FALSE),""),"①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6" s="313" t="str">
        <f>SUBSTITUTE(SUBSTITUTE(SUBSTITUTE(SUBSTITUTE(SUBSTITUTE(SUBSTITUTE(IFERROR(VLOOKUP($A166,単組回答!$E:$J,6,FALSE),""),"①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6" s="313" t="str">
        <f>SUBSTITUTE(SUBSTITUTE(SUBSTITUTE(SUBSTITUTE(SUBSTITUTE(SUBSTITUTE(SUBSTITUTE(IFERROR(VLOOKUP($A166,単組回答!$E:$P,12,FALSE),""),"①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6" s="313" t="str">
        <f>SUBSTITUTE(SUBSTITUTE(IFERROR(VLOOKUP($A166,単組回答!$E:$H,4,FALSE),""),"あり","○"),"なし","×")</f>
        <v/>
      </c>
      <c r="BC166" s="83" t="s">
        <v>24</v>
      </c>
      <c r="BD166" s="313" t="str">
        <f>SUBSTITUTE(SUBSTITUTE(IFERROR(VLOOKUP($A166,単組回答!$E:$R,14,FALSE),""),"① 行った","○"),"② 行っていない","×")</f>
        <v/>
      </c>
      <c r="BE166" s="83" t="s">
        <v>24</v>
      </c>
      <c r="BF166" s="316" t="str">
        <f>SUBSTITUTE(SUBSTITUTE(IFERROR(VLOOKUP($A166,単組回答!$E:$T,16,FALSE),""),"① 行った","○"),"② 行っていない","×")</f>
        <v/>
      </c>
    </row>
    <row r="167" spans="1:58" ht="28.5" customHeight="1">
      <c r="A167" s="20">
        <v>1209</v>
      </c>
      <c r="B167" s="65" t="s">
        <v>877</v>
      </c>
      <c r="C167" s="45" t="s">
        <v>22</v>
      </c>
      <c r="D167" s="45" t="s">
        <v>22</v>
      </c>
      <c r="E167" s="18">
        <v>2</v>
      </c>
      <c r="F167" s="45" t="s">
        <v>22</v>
      </c>
      <c r="G167" s="18"/>
      <c r="H167" s="18"/>
      <c r="I167" s="18"/>
      <c r="J167" s="18"/>
      <c r="K167" s="18"/>
      <c r="L167" s="18"/>
      <c r="M167" s="18"/>
      <c r="N167" s="18" t="s">
        <v>22</v>
      </c>
      <c r="O167" s="18" t="s">
        <v>22</v>
      </c>
      <c r="P167" s="18">
        <v>2</v>
      </c>
      <c r="Q167" s="18" t="s">
        <v>22</v>
      </c>
      <c r="R167" s="18"/>
      <c r="S167" s="18"/>
      <c r="T167" s="18"/>
      <c r="U167" s="18"/>
      <c r="V167" s="18"/>
      <c r="W167" s="18"/>
      <c r="X167" s="18"/>
      <c r="Y167" s="18" t="s">
        <v>22</v>
      </c>
      <c r="Z167" s="18" t="s">
        <v>22</v>
      </c>
      <c r="AA167" s="48" t="s">
        <v>22</v>
      </c>
      <c r="AB167" s="18" t="s">
        <v>22</v>
      </c>
      <c r="AC167" s="18" t="s">
        <v>22</v>
      </c>
      <c r="AD167" s="18" t="s">
        <v>26</v>
      </c>
      <c r="AE167" s="19" t="s">
        <v>25</v>
      </c>
      <c r="AF167" s="49"/>
      <c r="AG167" s="19" t="s">
        <v>26</v>
      </c>
      <c r="AH167" s="19" t="s">
        <v>22</v>
      </c>
      <c r="AI167" s="19" t="s">
        <v>26</v>
      </c>
      <c r="AJ167" s="75"/>
      <c r="AK167" s="102" t="s">
        <v>22</v>
      </c>
      <c r="AL167" s="83" t="s">
        <v>25</v>
      </c>
      <c r="AM167" s="83" t="s">
        <v>25</v>
      </c>
      <c r="AN167" s="83" t="s">
        <v>22</v>
      </c>
      <c r="AO167" s="83" t="s">
        <v>25</v>
      </c>
      <c r="AP167" s="83" t="s">
        <v>25</v>
      </c>
      <c r="AQ167" s="83">
        <v>0</v>
      </c>
      <c r="AR167" s="83"/>
      <c r="AS167" s="83" t="s">
        <v>22</v>
      </c>
      <c r="AT167" s="83"/>
      <c r="AU167" s="103" t="s">
        <v>25</v>
      </c>
      <c r="AV167" s="314" t="str">
        <f>SUBSTITUTE(SUBSTITUTE(IFERROR(VLOOKUP($A167,単組回答!$E:$F,2,FALSE),""),"あり","○"),"なし","×")</f>
        <v/>
      </c>
      <c r="AW167" s="317" t="str">
        <f>SUBSTITUTE(SUBSTITUTE(IFERROR(VLOOKUP($A167,単組回答!$E:$G,3,FALSE),""),"あり","○"),"なし","×")</f>
        <v/>
      </c>
      <c r="AX167" s="313" t="str">
        <f>SUBSTITUTE(SUBSTITUTE(SUBSTITUTE(SUBSTITUTE(SUBSTITUTE(SUBSTITUTE(IFERROR(VLOOKUP($A167,単組回答!$E:$I,5,FALSE),""),"①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7" s="313" t="str">
        <f>SUBSTITUTE(SUBSTITUTE(SUBSTITUTE(SUBSTITUTE(SUBSTITUTE(SUBSTITUTE(SUBSTITUTE(IFERROR(VLOOKUP($A167,単組回答!$E:$L,8,FALSE),""),"①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7" s="313" t="str">
        <f>SUBSTITUTE(SUBSTITUTE(SUBSTITUTE(SUBSTITUTE(SUBSTITUTE(SUBSTITUTE(IFERROR(VLOOKUP($A167,単組回答!$E:$J,6,FALSE),""),"①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7" s="313" t="str">
        <f>SUBSTITUTE(SUBSTITUTE(SUBSTITUTE(SUBSTITUTE(SUBSTITUTE(SUBSTITUTE(SUBSTITUTE(IFERROR(VLOOKUP($A167,単組回答!$E:$P,12,FALSE),""),"①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7" s="313" t="str">
        <f>SUBSTITUTE(SUBSTITUTE(IFERROR(VLOOKUP($A167,単組回答!$E:$H,4,FALSE),""),"あり","○"),"なし","×")</f>
        <v/>
      </c>
      <c r="BC167" s="83" t="s">
        <v>24</v>
      </c>
      <c r="BD167" s="313" t="str">
        <f>SUBSTITUTE(SUBSTITUTE(IFERROR(VLOOKUP($A167,単組回答!$E:$R,14,FALSE),""),"① 行った","○"),"② 行っていない","×")</f>
        <v/>
      </c>
      <c r="BE167" s="83" t="s">
        <v>24</v>
      </c>
      <c r="BF167" s="316" t="str">
        <f>SUBSTITUTE(SUBSTITUTE(IFERROR(VLOOKUP($A167,単組回答!$E:$T,16,FALSE),""),"① 行った","○"),"② 行っていない","×")</f>
        <v/>
      </c>
    </row>
    <row r="168" spans="1:58" ht="28.5" customHeight="1">
      <c r="A168" s="23">
        <v>1211</v>
      </c>
      <c r="B168" s="191" t="s">
        <v>878</v>
      </c>
      <c r="C168" s="18" t="s">
        <v>25</v>
      </c>
      <c r="D168" s="18" t="s">
        <v>25</v>
      </c>
      <c r="E168" s="18"/>
      <c r="F168" s="45" t="s">
        <v>22</v>
      </c>
      <c r="G168" s="18" t="s">
        <v>22</v>
      </c>
      <c r="H168" s="18"/>
      <c r="I168" s="18"/>
      <c r="J168" s="18"/>
      <c r="K168" s="18"/>
      <c r="L168" s="18"/>
      <c r="M168" s="18"/>
      <c r="N168" s="18" t="s">
        <v>24</v>
      </c>
      <c r="O168" s="18" t="s">
        <v>24</v>
      </c>
      <c r="P168" s="18"/>
      <c r="Q168" s="18" t="s">
        <v>22</v>
      </c>
      <c r="R168" s="18"/>
      <c r="S168" s="18" t="s">
        <v>22</v>
      </c>
      <c r="T168" s="18"/>
      <c r="U168" s="18"/>
      <c r="V168" s="18"/>
      <c r="W168" s="18"/>
      <c r="X168" s="18"/>
      <c r="Y168" s="18" t="s">
        <v>25</v>
      </c>
      <c r="Z168" s="18" t="s">
        <v>25</v>
      </c>
      <c r="AA168" s="48" t="s">
        <v>25</v>
      </c>
      <c r="AB168" s="18" t="s">
        <v>22</v>
      </c>
      <c r="AC168" s="18" t="s">
        <v>22</v>
      </c>
      <c r="AD168" s="18" t="s">
        <v>26</v>
      </c>
      <c r="AE168" s="19" t="s">
        <v>25</v>
      </c>
      <c r="AF168" s="49"/>
      <c r="AG168" s="19" t="s">
        <v>26</v>
      </c>
      <c r="AH168" s="19" t="s">
        <v>25</v>
      </c>
      <c r="AI168" s="19" t="s">
        <v>26</v>
      </c>
      <c r="AJ168" s="75"/>
      <c r="AK168" s="102" t="s">
        <v>26</v>
      </c>
      <c r="AL168" s="83" t="s">
        <v>26</v>
      </c>
      <c r="AM168" s="83" t="s">
        <v>26</v>
      </c>
      <c r="AN168" s="83" t="s">
        <v>26</v>
      </c>
      <c r="AO168" s="83" t="s">
        <v>26</v>
      </c>
      <c r="AP168" s="83" t="s">
        <v>26</v>
      </c>
      <c r="AQ168" s="83" t="s">
        <v>26</v>
      </c>
      <c r="AR168" s="83"/>
      <c r="AS168" s="83" t="s">
        <v>26</v>
      </c>
      <c r="AT168" s="83"/>
      <c r="AU168" s="103" t="s">
        <v>26</v>
      </c>
      <c r="AV168" s="314" t="str">
        <f>SUBSTITUTE(SUBSTITUTE(IFERROR(VLOOKUP($A168,単組回答!$E:$F,2,FALSE),""),"あり","○"),"なし","×")</f>
        <v/>
      </c>
      <c r="AW168" s="317" t="str">
        <f>SUBSTITUTE(SUBSTITUTE(IFERROR(VLOOKUP($A168,単組回答!$E:$G,3,FALSE),""),"あり","○"),"なし","×")</f>
        <v/>
      </c>
      <c r="AX168" s="313" t="str">
        <f>SUBSTITUTE(SUBSTITUTE(SUBSTITUTE(SUBSTITUTE(SUBSTITUTE(SUBSTITUTE(IFERROR(VLOOKUP($A168,単組回答!$E:$I,5,FALSE),""),"①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8" s="313" t="str">
        <f>SUBSTITUTE(SUBSTITUTE(SUBSTITUTE(SUBSTITUTE(SUBSTITUTE(SUBSTITUTE(SUBSTITUTE(IFERROR(VLOOKUP($A168,単組回答!$E:$L,8,FALSE),""),"①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8" s="313" t="str">
        <f>SUBSTITUTE(SUBSTITUTE(SUBSTITUTE(SUBSTITUTE(SUBSTITUTE(SUBSTITUTE(IFERROR(VLOOKUP($A168,単組回答!$E:$J,6,FALSE),""),"①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8" s="313" t="str">
        <f>SUBSTITUTE(SUBSTITUTE(SUBSTITUTE(SUBSTITUTE(SUBSTITUTE(SUBSTITUTE(SUBSTITUTE(IFERROR(VLOOKUP($A168,単組回答!$E:$P,12,FALSE),""),"①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8" s="313" t="str">
        <f>SUBSTITUTE(SUBSTITUTE(IFERROR(VLOOKUP($A168,単組回答!$E:$H,4,FALSE),""),"あり","○"),"なし","×")</f>
        <v/>
      </c>
      <c r="BC168" s="83" t="s">
        <v>24</v>
      </c>
      <c r="BD168" s="313" t="str">
        <f>SUBSTITUTE(SUBSTITUTE(IFERROR(VLOOKUP($A168,単組回答!$E:$R,14,FALSE),""),"① 行った","○"),"② 行っていない","×")</f>
        <v/>
      </c>
      <c r="BE168" s="83" t="s">
        <v>24</v>
      </c>
      <c r="BF168" s="316" t="str">
        <f>SUBSTITUTE(SUBSTITUTE(IFERROR(VLOOKUP($A168,単組回答!$E:$T,16,FALSE),""),"① 行った","○"),"② 行っていない","×")</f>
        <v/>
      </c>
    </row>
    <row r="169" spans="1:58" ht="28.5" customHeight="1">
      <c r="A169" s="20">
        <v>1212</v>
      </c>
      <c r="B169" s="65" t="s">
        <v>879</v>
      </c>
      <c r="C169" s="18" t="s">
        <v>25</v>
      </c>
      <c r="D169" s="18" t="s">
        <v>25</v>
      </c>
      <c r="E169" s="18"/>
      <c r="F169" s="45" t="s">
        <v>22</v>
      </c>
      <c r="G169" s="18"/>
      <c r="H169" s="18" t="s">
        <v>23</v>
      </c>
      <c r="I169" s="18"/>
      <c r="J169" s="18" t="s">
        <v>23</v>
      </c>
      <c r="K169" s="18"/>
      <c r="L169" s="18"/>
      <c r="M169" s="18"/>
      <c r="N169" s="18" t="s">
        <v>24</v>
      </c>
      <c r="O169" s="18" t="s">
        <v>24</v>
      </c>
      <c r="P169" s="18"/>
      <c r="Q169" s="18" t="s">
        <v>22</v>
      </c>
      <c r="R169" s="18" t="s">
        <v>22</v>
      </c>
      <c r="S169" s="18" t="s">
        <v>22</v>
      </c>
      <c r="T169" s="18" t="s">
        <v>22</v>
      </c>
      <c r="U169" s="18"/>
      <c r="V169" s="18"/>
      <c r="W169" s="18"/>
      <c r="X169" s="18"/>
      <c r="Y169" s="18" t="s">
        <v>25</v>
      </c>
      <c r="Z169" s="18" t="s">
        <v>25</v>
      </c>
      <c r="AA169" s="48" t="s">
        <v>25</v>
      </c>
      <c r="AB169" s="18" t="s">
        <v>22</v>
      </c>
      <c r="AC169" s="18" t="s">
        <v>22</v>
      </c>
      <c r="AD169" s="18" t="s">
        <v>22</v>
      </c>
      <c r="AE169" s="19" t="s">
        <v>25</v>
      </c>
      <c r="AF169" s="49"/>
      <c r="AG169" s="19" t="s">
        <v>26</v>
      </c>
      <c r="AH169" s="19" t="s">
        <v>22</v>
      </c>
      <c r="AI169" s="19" t="s">
        <v>26</v>
      </c>
      <c r="AJ169" s="75"/>
      <c r="AK169" s="102" t="s">
        <v>26</v>
      </c>
      <c r="AL169" s="83" t="s">
        <v>26</v>
      </c>
      <c r="AM169" s="83" t="s">
        <v>26</v>
      </c>
      <c r="AN169" s="83" t="s">
        <v>26</v>
      </c>
      <c r="AO169" s="83" t="s">
        <v>26</v>
      </c>
      <c r="AP169" s="83" t="s">
        <v>26</v>
      </c>
      <c r="AQ169" s="83" t="s">
        <v>26</v>
      </c>
      <c r="AR169" s="83"/>
      <c r="AS169" s="83" t="s">
        <v>26</v>
      </c>
      <c r="AT169" s="83"/>
      <c r="AU169" s="103" t="s">
        <v>26</v>
      </c>
      <c r="AV169" s="314" t="str">
        <f>SUBSTITUTE(SUBSTITUTE(IFERROR(VLOOKUP($A169,単組回答!$E:$F,2,FALSE),""),"あり","○"),"なし","×")</f>
        <v/>
      </c>
      <c r="AW169" s="317" t="str">
        <f>SUBSTITUTE(SUBSTITUTE(IFERROR(VLOOKUP($A169,単組回答!$E:$G,3,FALSE),""),"あり","○"),"なし","×")</f>
        <v/>
      </c>
      <c r="AX169" s="313" t="str">
        <f>SUBSTITUTE(SUBSTITUTE(SUBSTITUTE(SUBSTITUTE(SUBSTITUTE(SUBSTITUTE(IFERROR(VLOOKUP($A169,単組回答!$E:$I,5,FALSE),""),"①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9" s="313" t="str">
        <f>SUBSTITUTE(SUBSTITUTE(SUBSTITUTE(SUBSTITUTE(SUBSTITUTE(SUBSTITUTE(SUBSTITUTE(IFERROR(VLOOKUP($A169,単組回答!$E:$L,8,FALSE),""),"①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9" s="313" t="str">
        <f>SUBSTITUTE(SUBSTITUTE(SUBSTITUTE(SUBSTITUTE(SUBSTITUTE(SUBSTITUTE(IFERROR(VLOOKUP($A169,単組回答!$E:$J,6,FALSE),""),"①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9" s="313" t="str">
        <f>SUBSTITUTE(SUBSTITUTE(SUBSTITUTE(SUBSTITUTE(SUBSTITUTE(SUBSTITUTE(SUBSTITUTE(IFERROR(VLOOKUP($A169,単組回答!$E:$P,12,FALSE),""),"①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9" s="313" t="str">
        <f>SUBSTITUTE(SUBSTITUTE(IFERROR(VLOOKUP($A169,単組回答!$E:$H,4,FALSE),""),"あり","○"),"なし","×")</f>
        <v/>
      </c>
      <c r="BC169" s="83" t="s">
        <v>24</v>
      </c>
      <c r="BD169" s="313" t="str">
        <f>SUBSTITUTE(SUBSTITUTE(IFERROR(VLOOKUP($A169,単組回答!$E:$R,14,FALSE),""),"① 行った","○"),"② 行っていない","×")</f>
        <v/>
      </c>
      <c r="BE169" s="83" t="s">
        <v>24</v>
      </c>
      <c r="BF169" s="316" t="str">
        <f>SUBSTITUTE(SUBSTITUTE(IFERROR(VLOOKUP($A169,単組回答!$E:$T,16,FALSE),""),"① 行った","○"),"② 行っていない","×")</f>
        <v/>
      </c>
    </row>
    <row r="170" spans="1:58" ht="28.5" customHeight="1">
      <c r="A170" s="20">
        <v>1213</v>
      </c>
      <c r="B170" s="65" t="s">
        <v>880</v>
      </c>
      <c r="C170" s="18" t="s">
        <v>25</v>
      </c>
      <c r="D170" s="18" t="s">
        <v>25</v>
      </c>
      <c r="E170" s="18"/>
      <c r="F170" s="45" t="s">
        <v>22</v>
      </c>
      <c r="G170" s="18" t="s">
        <v>22</v>
      </c>
      <c r="H170" s="45" t="s">
        <v>22</v>
      </c>
      <c r="I170" s="18" t="s">
        <v>22</v>
      </c>
      <c r="J170" s="45" t="s">
        <v>22</v>
      </c>
      <c r="K170" s="18"/>
      <c r="L170" s="18"/>
      <c r="M170" s="18"/>
      <c r="N170" s="18" t="s">
        <v>24</v>
      </c>
      <c r="O170" s="18" t="s">
        <v>24</v>
      </c>
      <c r="P170" s="18"/>
      <c r="Q170" s="18" t="s">
        <v>22</v>
      </c>
      <c r="R170" s="18" t="s">
        <v>23</v>
      </c>
      <c r="S170" s="18" t="s">
        <v>22</v>
      </c>
      <c r="T170" s="18" t="s">
        <v>23</v>
      </c>
      <c r="U170" s="18"/>
      <c r="V170" s="18"/>
      <c r="W170" s="18"/>
      <c r="X170" s="18"/>
      <c r="Y170" s="18" t="s">
        <v>25</v>
      </c>
      <c r="Z170" s="18" t="s">
        <v>25</v>
      </c>
      <c r="AA170" s="48" t="s">
        <v>25</v>
      </c>
      <c r="AB170" s="18" t="s">
        <v>22</v>
      </c>
      <c r="AC170" s="18" t="s">
        <v>22</v>
      </c>
      <c r="AD170" s="18" t="s">
        <v>26</v>
      </c>
      <c r="AE170" s="19" t="s">
        <v>25</v>
      </c>
      <c r="AF170" s="49"/>
      <c r="AG170" s="19" t="s">
        <v>26</v>
      </c>
      <c r="AH170" s="19" t="s">
        <v>22</v>
      </c>
      <c r="AI170" s="19" t="s">
        <v>26</v>
      </c>
      <c r="AJ170" s="75"/>
      <c r="AK170" s="102" t="s">
        <v>26</v>
      </c>
      <c r="AL170" s="83" t="s">
        <v>26</v>
      </c>
      <c r="AM170" s="83" t="s">
        <v>26</v>
      </c>
      <c r="AN170" s="83" t="s">
        <v>26</v>
      </c>
      <c r="AO170" s="83" t="s">
        <v>26</v>
      </c>
      <c r="AP170" s="83" t="s">
        <v>26</v>
      </c>
      <c r="AQ170" s="83" t="s">
        <v>26</v>
      </c>
      <c r="AR170" s="83"/>
      <c r="AS170" s="83" t="s">
        <v>26</v>
      </c>
      <c r="AT170" s="83"/>
      <c r="AU170" s="103" t="s">
        <v>26</v>
      </c>
      <c r="AV170" s="314" t="str">
        <f>SUBSTITUTE(SUBSTITUTE(IFERROR(VLOOKUP($A170,単組回答!$E:$F,2,FALSE),""),"あり","○"),"なし","×")</f>
        <v/>
      </c>
      <c r="AW170" s="317" t="str">
        <f>SUBSTITUTE(SUBSTITUTE(IFERROR(VLOOKUP($A170,単組回答!$E:$G,3,FALSE),""),"あり","○"),"なし","×")</f>
        <v/>
      </c>
      <c r="AX170" s="313" t="str">
        <f>SUBSTITUTE(SUBSTITUTE(SUBSTITUTE(SUBSTITUTE(SUBSTITUTE(SUBSTITUTE(IFERROR(VLOOKUP($A170,単組回答!$E:$I,5,FALSE),""),"①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0" s="313" t="str">
        <f>SUBSTITUTE(SUBSTITUTE(SUBSTITUTE(SUBSTITUTE(SUBSTITUTE(SUBSTITUTE(SUBSTITUTE(IFERROR(VLOOKUP($A170,単組回答!$E:$L,8,FALSE),""),"①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0" s="313" t="str">
        <f>SUBSTITUTE(SUBSTITUTE(SUBSTITUTE(SUBSTITUTE(SUBSTITUTE(SUBSTITUTE(IFERROR(VLOOKUP($A170,単組回答!$E:$J,6,FALSE),""),"①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0" s="313" t="str">
        <f>SUBSTITUTE(SUBSTITUTE(SUBSTITUTE(SUBSTITUTE(SUBSTITUTE(SUBSTITUTE(SUBSTITUTE(IFERROR(VLOOKUP($A170,単組回答!$E:$P,12,FALSE),""),"①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0" s="313" t="str">
        <f>SUBSTITUTE(SUBSTITUTE(IFERROR(VLOOKUP($A170,単組回答!$E:$H,4,FALSE),""),"あり","○"),"なし","×")</f>
        <v/>
      </c>
      <c r="BC170" s="83" t="s">
        <v>24</v>
      </c>
      <c r="BD170" s="313" t="str">
        <f>SUBSTITUTE(SUBSTITUTE(IFERROR(VLOOKUP($A170,単組回答!$E:$R,14,FALSE),""),"① 行った","○"),"② 行っていない","×")</f>
        <v/>
      </c>
      <c r="BE170" s="83" t="s">
        <v>24</v>
      </c>
      <c r="BF170" s="316" t="str">
        <f>SUBSTITUTE(SUBSTITUTE(IFERROR(VLOOKUP($A170,単組回答!$E:$T,16,FALSE),""),"① 行った","○"),"② 行っていない","×")</f>
        <v/>
      </c>
    </row>
    <row r="171" spans="1:58" ht="28.5" customHeight="1">
      <c r="A171" s="23">
        <v>1215</v>
      </c>
      <c r="B171" s="191" t="s">
        <v>881</v>
      </c>
      <c r="C171" s="18" t="s">
        <v>25</v>
      </c>
      <c r="D171" s="18" t="s">
        <v>25</v>
      </c>
      <c r="E171" s="18"/>
      <c r="F171" s="18"/>
      <c r="G171" s="18"/>
      <c r="H171" s="18"/>
      <c r="I171" s="18"/>
      <c r="J171" s="18"/>
      <c r="K171" s="18"/>
      <c r="L171" s="18"/>
      <c r="M171" s="18"/>
      <c r="N171" s="18" t="s">
        <v>24</v>
      </c>
      <c r="O171" s="18" t="s">
        <v>24</v>
      </c>
      <c r="P171" s="18"/>
      <c r="Q171" s="18"/>
      <c r="R171" s="18"/>
      <c r="S171" s="18"/>
      <c r="T171" s="18"/>
      <c r="U171" s="18"/>
      <c r="V171" s="18"/>
      <c r="W171" s="18"/>
      <c r="X171" s="18"/>
      <c r="Y171" s="18" t="s">
        <v>25</v>
      </c>
      <c r="Z171" s="18" t="s">
        <v>25</v>
      </c>
      <c r="AA171" s="48" t="s">
        <v>25</v>
      </c>
      <c r="AB171" s="18" t="s">
        <v>26</v>
      </c>
      <c r="AC171" s="18" t="s">
        <v>25</v>
      </c>
      <c r="AD171" s="18" t="s">
        <v>26</v>
      </c>
      <c r="AE171" s="19" t="s">
        <v>22</v>
      </c>
      <c r="AF171" s="49"/>
      <c r="AG171" s="19" t="s">
        <v>26</v>
      </c>
      <c r="AH171" s="19"/>
      <c r="AI171" s="19" t="s">
        <v>26</v>
      </c>
      <c r="AJ171" s="75"/>
      <c r="AK171" s="102" t="s">
        <v>26</v>
      </c>
      <c r="AL171" s="83" t="s">
        <v>26</v>
      </c>
      <c r="AM171" s="83" t="s">
        <v>26</v>
      </c>
      <c r="AN171" s="83" t="s">
        <v>26</v>
      </c>
      <c r="AO171" s="83" t="s">
        <v>26</v>
      </c>
      <c r="AP171" s="83" t="s">
        <v>26</v>
      </c>
      <c r="AQ171" s="83" t="s">
        <v>26</v>
      </c>
      <c r="AR171" s="83"/>
      <c r="AS171" s="83" t="s">
        <v>26</v>
      </c>
      <c r="AT171" s="83"/>
      <c r="AU171" s="103" t="s">
        <v>26</v>
      </c>
      <c r="AV171" s="314" t="str">
        <f>SUBSTITUTE(SUBSTITUTE(IFERROR(VLOOKUP($A171,単組回答!$E:$F,2,FALSE),""),"あり","○"),"なし","×")</f>
        <v/>
      </c>
      <c r="AW171" s="317" t="str">
        <f>SUBSTITUTE(SUBSTITUTE(IFERROR(VLOOKUP($A171,単組回答!$E:$G,3,FALSE),""),"あり","○"),"なし","×")</f>
        <v/>
      </c>
      <c r="AX171" s="313" t="str">
        <f>SUBSTITUTE(SUBSTITUTE(SUBSTITUTE(SUBSTITUTE(SUBSTITUTE(SUBSTITUTE(IFERROR(VLOOKUP($A171,単組回答!$E:$I,5,FALSE),""),"①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1" s="313" t="str">
        <f>SUBSTITUTE(SUBSTITUTE(SUBSTITUTE(SUBSTITUTE(SUBSTITUTE(SUBSTITUTE(SUBSTITUTE(IFERROR(VLOOKUP($A171,単組回答!$E:$L,8,FALSE),""),"①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1" s="313" t="str">
        <f>SUBSTITUTE(SUBSTITUTE(SUBSTITUTE(SUBSTITUTE(SUBSTITUTE(SUBSTITUTE(IFERROR(VLOOKUP($A171,単組回答!$E:$J,6,FALSE),""),"①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1" s="313" t="str">
        <f>SUBSTITUTE(SUBSTITUTE(SUBSTITUTE(SUBSTITUTE(SUBSTITUTE(SUBSTITUTE(SUBSTITUTE(IFERROR(VLOOKUP($A171,単組回答!$E:$P,12,FALSE),""),"①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1" s="313" t="str">
        <f>SUBSTITUTE(SUBSTITUTE(IFERROR(VLOOKUP($A171,単組回答!$E:$H,4,FALSE),""),"あり","○"),"なし","×")</f>
        <v/>
      </c>
      <c r="BC171" s="83" t="s">
        <v>24</v>
      </c>
      <c r="BD171" s="313" t="str">
        <f>SUBSTITUTE(SUBSTITUTE(IFERROR(VLOOKUP($A171,単組回答!$E:$R,14,FALSE),""),"① 行った","○"),"② 行っていない","×")</f>
        <v/>
      </c>
      <c r="BE171" s="83" t="s">
        <v>24</v>
      </c>
      <c r="BF171" s="316" t="str">
        <f>SUBSTITUTE(SUBSTITUTE(IFERROR(VLOOKUP($A171,単組回答!$E:$T,16,FALSE),""),"① 行った","○"),"② 行っていない","×")</f>
        <v/>
      </c>
    </row>
    <row r="172" spans="1:58" ht="28.5" customHeight="1">
      <c r="A172" s="23">
        <v>1217</v>
      </c>
      <c r="B172" s="191" t="s">
        <v>882</v>
      </c>
      <c r="C172" s="18" t="s">
        <v>25</v>
      </c>
      <c r="D172" s="18" t="s">
        <v>25</v>
      </c>
      <c r="E172" s="18"/>
      <c r="F172" s="18"/>
      <c r="G172" s="18"/>
      <c r="H172" s="18"/>
      <c r="I172" s="18"/>
      <c r="J172" s="18"/>
      <c r="K172" s="18"/>
      <c r="L172" s="18"/>
      <c r="M172" s="18"/>
      <c r="N172" s="18" t="s">
        <v>24</v>
      </c>
      <c r="O172" s="18" t="s">
        <v>24</v>
      </c>
      <c r="P172" s="18"/>
      <c r="Q172" s="18"/>
      <c r="R172" s="18"/>
      <c r="S172" s="18"/>
      <c r="T172" s="18"/>
      <c r="U172" s="18"/>
      <c r="V172" s="18"/>
      <c r="W172" s="18"/>
      <c r="X172" s="18"/>
      <c r="Y172" s="18" t="s">
        <v>25</v>
      </c>
      <c r="Z172" s="18" t="s">
        <v>25</v>
      </c>
      <c r="AA172" s="48" t="s">
        <v>25</v>
      </c>
      <c r="AB172" s="18" t="s">
        <v>22</v>
      </c>
      <c r="AC172" s="18" t="s">
        <v>22</v>
      </c>
      <c r="AD172" s="18" t="s">
        <v>22</v>
      </c>
      <c r="AE172" s="19" t="s">
        <v>25</v>
      </c>
      <c r="AF172" s="49"/>
      <c r="AG172" s="19" t="s">
        <v>26</v>
      </c>
      <c r="AH172" s="19" t="s">
        <v>25</v>
      </c>
      <c r="AI172" s="19" t="s">
        <v>26</v>
      </c>
      <c r="AJ172" s="75"/>
      <c r="AK172" s="102" t="s">
        <v>26</v>
      </c>
      <c r="AL172" s="83" t="s">
        <v>26</v>
      </c>
      <c r="AM172" s="83" t="s">
        <v>26</v>
      </c>
      <c r="AN172" s="83" t="s">
        <v>26</v>
      </c>
      <c r="AO172" s="83" t="s">
        <v>26</v>
      </c>
      <c r="AP172" s="83" t="s">
        <v>26</v>
      </c>
      <c r="AQ172" s="83" t="s">
        <v>26</v>
      </c>
      <c r="AR172" s="83"/>
      <c r="AS172" s="83" t="s">
        <v>26</v>
      </c>
      <c r="AT172" s="83"/>
      <c r="AU172" s="103" t="s">
        <v>26</v>
      </c>
      <c r="AV172" s="314" t="str">
        <f>SUBSTITUTE(SUBSTITUTE(IFERROR(VLOOKUP($A172,単組回答!$E:$F,2,FALSE),""),"あり","○"),"なし","×")</f>
        <v/>
      </c>
      <c r="AW172" s="317" t="str">
        <f>SUBSTITUTE(SUBSTITUTE(IFERROR(VLOOKUP($A172,単組回答!$E:$G,3,FALSE),""),"あり","○"),"なし","×")</f>
        <v/>
      </c>
      <c r="AX172" s="313" t="str">
        <f>SUBSTITUTE(SUBSTITUTE(SUBSTITUTE(SUBSTITUTE(SUBSTITUTE(SUBSTITUTE(IFERROR(VLOOKUP($A172,単組回答!$E:$I,5,FALSE),""),"①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2" s="313" t="str">
        <f>SUBSTITUTE(SUBSTITUTE(SUBSTITUTE(SUBSTITUTE(SUBSTITUTE(SUBSTITUTE(SUBSTITUTE(IFERROR(VLOOKUP($A172,単組回答!$E:$L,8,FALSE),""),"①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2" s="313" t="str">
        <f>SUBSTITUTE(SUBSTITUTE(SUBSTITUTE(SUBSTITUTE(SUBSTITUTE(SUBSTITUTE(IFERROR(VLOOKUP($A172,単組回答!$E:$J,6,FALSE),""),"①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2" s="313" t="str">
        <f>SUBSTITUTE(SUBSTITUTE(SUBSTITUTE(SUBSTITUTE(SUBSTITUTE(SUBSTITUTE(SUBSTITUTE(IFERROR(VLOOKUP($A172,単組回答!$E:$P,12,FALSE),""),"①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2" s="313" t="str">
        <f>SUBSTITUTE(SUBSTITUTE(IFERROR(VLOOKUP($A172,単組回答!$E:$H,4,FALSE),""),"あり","○"),"なし","×")</f>
        <v/>
      </c>
      <c r="BC172" s="83" t="s">
        <v>24</v>
      </c>
      <c r="BD172" s="313" t="str">
        <f>SUBSTITUTE(SUBSTITUTE(IFERROR(VLOOKUP($A172,単組回答!$E:$R,14,FALSE),""),"① 行った","○"),"② 行っていない","×")</f>
        <v/>
      </c>
      <c r="BE172" s="83" t="s">
        <v>24</v>
      </c>
      <c r="BF172" s="316" t="str">
        <f>SUBSTITUTE(SUBSTITUTE(IFERROR(VLOOKUP($A172,単組回答!$E:$T,16,FALSE),""),"① 行った","○"),"② 行っていない","×")</f>
        <v/>
      </c>
    </row>
    <row r="173" spans="1:58" ht="28.5" customHeight="1">
      <c r="A173" s="23">
        <v>1218</v>
      </c>
      <c r="B173" s="191" t="s">
        <v>883</v>
      </c>
      <c r="C173" s="18"/>
      <c r="D173" s="18"/>
      <c r="E173" s="18"/>
      <c r="F173" s="18"/>
      <c r="G173" s="18" t="s">
        <v>22</v>
      </c>
      <c r="H173" s="18"/>
      <c r="I173" s="18" t="s">
        <v>22</v>
      </c>
      <c r="J173" s="18"/>
      <c r="K173" s="18"/>
      <c r="L173" s="18"/>
      <c r="M173" s="18"/>
      <c r="N173" s="18"/>
      <c r="O173" s="18"/>
      <c r="P173" s="18"/>
      <c r="Q173" s="18"/>
      <c r="R173" s="18"/>
      <c r="S173" s="18"/>
      <c r="T173" s="18"/>
      <c r="U173" s="18"/>
      <c r="V173" s="18"/>
      <c r="W173" s="18"/>
      <c r="X173" s="18"/>
      <c r="Y173" s="18" t="s">
        <v>25</v>
      </c>
      <c r="Z173" s="18" t="s">
        <v>25</v>
      </c>
      <c r="AA173" s="48" t="s">
        <v>25</v>
      </c>
      <c r="AB173" s="18" t="s">
        <v>26</v>
      </c>
      <c r="AC173" s="18" t="s">
        <v>26</v>
      </c>
      <c r="AD173" s="18" t="s">
        <v>26</v>
      </c>
      <c r="AE173" s="19" t="s">
        <v>26</v>
      </c>
      <c r="AF173" s="49"/>
      <c r="AG173" s="19" t="s">
        <v>26</v>
      </c>
      <c r="AH173" s="19" t="s">
        <v>26</v>
      </c>
      <c r="AI173" s="19" t="s">
        <v>26</v>
      </c>
      <c r="AJ173" s="75" t="s">
        <v>26</v>
      </c>
      <c r="AK173" s="102" t="s">
        <v>26</v>
      </c>
      <c r="AL173" s="83" t="s">
        <v>26</v>
      </c>
      <c r="AM173" s="83" t="s">
        <v>26</v>
      </c>
      <c r="AN173" s="83" t="s">
        <v>26</v>
      </c>
      <c r="AO173" s="83" t="s">
        <v>26</v>
      </c>
      <c r="AP173" s="83" t="s">
        <v>26</v>
      </c>
      <c r="AQ173" s="83" t="s">
        <v>26</v>
      </c>
      <c r="AR173" s="83"/>
      <c r="AS173" s="83" t="s">
        <v>26</v>
      </c>
      <c r="AT173" s="83"/>
      <c r="AU173" s="103" t="s">
        <v>26</v>
      </c>
      <c r="AV173" s="314" t="str">
        <f>SUBSTITUTE(SUBSTITUTE(IFERROR(VLOOKUP($A173,単組回答!$E:$F,2,FALSE),""),"あり","○"),"なし","×")</f>
        <v/>
      </c>
      <c r="AW173" s="317" t="str">
        <f>SUBSTITUTE(SUBSTITUTE(IFERROR(VLOOKUP($A173,単組回答!$E:$G,3,FALSE),""),"あり","○"),"なし","×")</f>
        <v/>
      </c>
      <c r="AX173" s="313" t="str">
        <f>SUBSTITUTE(SUBSTITUTE(SUBSTITUTE(SUBSTITUTE(SUBSTITUTE(SUBSTITUTE(IFERROR(VLOOKUP($A173,単組回答!$E:$I,5,FALSE),""),"①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3" s="313" t="str">
        <f>SUBSTITUTE(SUBSTITUTE(SUBSTITUTE(SUBSTITUTE(SUBSTITUTE(SUBSTITUTE(SUBSTITUTE(IFERROR(VLOOKUP($A173,単組回答!$E:$L,8,FALSE),""),"①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3" s="313" t="str">
        <f>SUBSTITUTE(SUBSTITUTE(SUBSTITUTE(SUBSTITUTE(SUBSTITUTE(SUBSTITUTE(IFERROR(VLOOKUP($A173,単組回答!$E:$J,6,FALSE),""),"①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3" s="313" t="str">
        <f>SUBSTITUTE(SUBSTITUTE(SUBSTITUTE(SUBSTITUTE(SUBSTITUTE(SUBSTITUTE(SUBSTITUTE(IFERROR(VLOOKUP($A173,単組回答!$E:$P,12,FALSE),""),"①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3" s="313" t="str">
        <f>SUBSTITUTE(SUBSTITUTE(IFERROR(VLOOKUP($A173,単組回答!$E:$H,4,FALSE),""),"あり","○"),"なし","×")</f>
        <v/>
      </c>
      <c r="BC173" s="83" t="s">
        <v>24</v>
      </c>
      <c r="BD173" s="313" t="str">
        <f>SUBSTITUTE(SUBSTITUTE(IFERROR(VLOOKUP($A173,単組回答!$E:$R,14,FALSE),""),"① 行った","○"),"② 行っていない","×")</f>
        <v/>
      </c>
      <c r="BE173" s="83" t="s">
        <v>24</v>
      </c>
      <c r="BF173" s="316" t="str">
        <f>SUBSTITUTE(SUBSTITUTE(IFERROR(VLOOKUP($A173,単組回答!$E:$T,16,FALSE),""),"① 行った","○"),"② 行っていない","×")</f>
        <v/>
      </c>
    </row>
    <row r="174" spans="1:58" ht="28.5" customHeight="1">
      <c r="A174" s="23">
        <v>1224</v>
      </c>
      <c r="B174" s="191" t="s">
        <v>884</v>
      </c>
      <c r="C174" s="18" t="s">
        <v>22</v>
      </c>
      <c r="D174" s="18" t="s">
        <v>22</v>
      </c>
      <c r="E174" s="18">
        <v>2</v>
      </c>
      <c r="F174" s="18"/>
      <c r="G174" s="18" t="s">
        <v>22</v>
      </c>
      <c r="H174" s="18"/>
      <c r="I174" s="18"/>
      <c r="J174" s="18"/>
      <c r="K174" s="18"/>
      <c r="L174" s="18"/>
      <c r="M174" s="18"/>
      <c r="N174" s="18" t="s">
        <v>24</v>
      </c>
      <c r="O174" s="18" t="s">
        <v>22</v>
      </c>
      <c r="P174" s="18">
        <v>1</v>
      </c>
      <c r="Q174" s="18"/>
      <c r="R174" s="18" t="s">
        <v>23</v>
      </c>
      <c r="S174" s="18"/>
      <c r="T174" s="18"/>
      <c r="U174" s="18"/>
      <c r="V174" s="18"/>
      <c r="W174" s="18"/>
      <c r="X174" s="18"/>
      <c r="Y174" s="18" t="s">
        <v>25</v>
      </c>
      <c r="Z174" s="18" t="s">
        <v>22</v>
      </c>
      <c r="AA174" s="48" t="s">
        <v>22</v>
      </c>
      <c r="AB174" s="18" t="s">
        <v>26</v>
      </c>
      <c r="AC174" s="18" t="s">
        <v>22</v>
      </c>
      <c r="AD174" s="18" t="s">
        <v>26</v>
      </c>
      <c r="AE174" s="19" t="s">
        <v>22</v>
      </c>
      <c r="AF174" s="49"/>
      <c r="AG174" s="19" t="s">
        <v>26</v>
      </c>
      <c r="AH174" s="19"/>
      <c r="AI174" s="19" t="s">
        <v>26</v>
      </c>
      <c r="AJ174" s="75"/>
      <c r="AK174" s="102" t="s">
        <v>26</v>
      </c>
      <c r="AL174" s="83" t="s">
        <v>26</v>
      </c>
      <c r="AM174" s="83" t="s">
        <v>26</v>
      </c>
      <c r="AN174" s="83" t="s">
        <v>26</v>
      </c>
      <c r="AO174" s="83" t="s">
        <v>26</v>
      </c>
      <c r="AP174" s="83" t="s">
        <v>26</v>
      </c>
      <c r="AQ174" s="83" t="s">
        <v>26</v>
      </c>
      <c r="AR174" s="83"/>
      <c r="AS174" s="83" t="s">
        <v>26</v>
      </c>
      <c r="AT174" s="83"/>
      <c r="AU174" s="103" t="s">
        <v>26</v>
      </c>
      <c r="AV174" s="314" t="str">
        <f>SUBSTITUTE(SUBSTITUTE(IFERROR(VLOOKUP($A174,単組回答!$E:$F,2,FALSE),""),"あり","○"),"なし","×")</f>
        <v/>
      </c>
      <c r="AW174" s="317" t="str">
        <f>SUBSTITUTE(SUBSTITUTE(IFERROR(VLOOKUP($A174,単組回答!$E:$G,3,FALSE),""),"あり","○"),"なし","×")</f>
        <v/>
      </c>
      <c r="AX174" s="313" t="str">
        <f>SUBSTITUTE(SUBSTITUTE(SUBSTITUTE(SUBSTITUTE(SUBSTITUTE(SUBSTITUTE(IFERROR(VLOOKUP($A174,単組回答!$E:$I,5,FALSE),""),"①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4" s="313" t="str">
        <f>SUBSTITUTE(SUBSTITUTE(SUBSTITUTE(SUBSTITUTE(SUBSTITUTE(SUBSTITUTE(SUBSTITUTE(IFERROR(VLOOKUP($A174,単組回答!$E:$L,8,FALSE),""),"①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4" s="313" t="str">
        <f>SUBSTITUTE(SUBSTITUTE(SUBSTITUTE(SUBSTITUTE(SUBSTITUTE(SUBSTITUTE(IFERROR(VLOOKUP($A174,単組回答!$E:$J,6,FALSE),""),"①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4" s="313" t="str">
        <f>SUBSTITUTE(SUBSTITUTE(SUBSTITUTE(SUBSTITUTE(SUBSTITUTE(SUBSTITUTE(SUBSTITUTE(IFERROR(VLOOKUP($A174,単組回答!$E:$P,12,FALSE),""),"①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4" s="313" t="str">
        <f>SUBSTITUTE(SUBSTITUTE(IFERROR(VLOOKUP($A174,単組回答!$E:$H,4,FALSE),""),"あり","○"),"なし","×")</f>
        <v/>
      </c>
      <c r="BC174" s="83" t="s">
        <v>24</v>
      </c>
      <c r="BD174" s="313" t="str">
        <f>SUBSTITUTE(SUBSTITUTE(IFERROR(VLOOKUP($A174,単組回答!$E:$R,14,FALSE),""),"① 行った","○"),"② 行っていない","×")</f>
        <v/>
      </c>
      <c r="BE174" s="83" t="s">
        <v>24</v>
      </c>
      <c r="BF174" s="316" t="str">
        <f>SUBSTITUTE(SUBSTITUTE(IFERROR(VLOOKUP($A174,単組回答!$E:$T,16,FALSE),""),"① 行った","○"),"② 行っていない","×")</f>
        <v/>
      </c>
    </row>
    <row r="175" spans="1:58" ht="28.5" customHeight="1">
      <c r="A175" s="23">
        <v>1226</v>
      </c>
      <c r="B175" s="191" t="s">
        <v>885</v>
      </c>
      <c r="C175" s="18" t="s">
        <v>25</v>
      </c>
      <c r="D175" s="18" t="s">
        <v>25</v>
      </c>
      <c r="E175" s="18"/>
      <c r="F175" s="45" t="s">
        <v>22</v>
      </c>
      <c r="G175" s="18" t="s">
        <v>22</v>
      </c>
      <c r="H175" s="45" t="s">
        <v>22</v>
      </c>
      <c r="I175" s="18" t="s">
        <v>22</v>
      </c>
      <c r="J175" s="18"/>
      <c r="K175" s="18"/>
      <c r="L175" s="18"/>
      <c r="M175" s="18"/>
      <c r="N175" s="18" t="s">
        <v>24</v>
      </c>
      <c r="O175" s="18" t="s">
        <v>24</v>
      </c>
      <c r="P175" s="18"/>
      <c r="Q175" s="18" t="s">
        <v>22</v>
      </c>
      <c r="R175" s="18" t="s">
        <v>22</v>
      </c>
      <c r="S175" s="18"/>
      <c r="T175" s="18" t="s">
        <v>22</v>
      </c>
      <c r="U175" s="18"/>
      <c r="V175" s="18"/>
      <c r="W175" s="18"/>
      <c r="X175" s="18"/>
      <c r="Y175" s="18" t="s">
        <v>25</v>
      </c>
      <c r="Z175" s="18" t="s">
        <v>25</v>
      </c>
      <c r="AA175" s="48" t="s">
        <v>25</v>
      </c>
      <c r="AB175" s="18" t="s">
        <v>26</v>
      </c>
      <c r="AC175" s="18" t="s">
        <v>22</v>
      </c>
      <c r="AD175" s="18" t="s">
        <v>26</v>
      </c>
      <c r="AE175" s="19" t="s">
        <v>22</v>
      </c>
      <c r="AF175" s="49"/>
      <c r="AG175" s="19" t="s">
        <v>26</v>
      </c>
      <c r="AH175" s="19" t="s">
        <v>25</v>
      </c>
      <c r="AI175" s="19" t="s">
        <v>26</v>
      </c>
      <c r="AJ175" s="75"/>
      <c r="AK175" s="102" t="s">
        <v>26</v>
      </c>
      <c r="AL175" s="83" t="s">
        <v>26</v>
      </c>
      <c r="AM175" s="83" t="s">
        <v>26</v>
      </c>
      <c r="AN175" s="83" t="s">
        <v>26</v>
      </c>
      <c r="AO175" s="83" t="s">
        <v>26</v>
      </c>
      <c r="AP175" s="83" t="s">
        <v>26</v>
      </c>
      <c r="AQ175" s="83" t="s">
        <v>26</v>
      </c>
      <c r="AR175" s="83"/>
      <c r="AS175" s="83" t="s">
        <v>26</v>
      </c>
      <c r="AT175" s="83"/>
      <c r="AU175" s="103" t="s">
        <v>26</v>
      </c>
      <c r="AV175" s="314" t="str">
        <f>SUBSTITUTE(SUBSTITUTE(IFERROR(VLOOKUP($A175,単組回答!$E:$F,2,FALSE),""),"あり","○"),"なし","×")</f>
        <v/>
      </c>
      <c r="AW175" s="317" t="str">
        <f>SUBSTITUTE(SUBSTITUTE(IFERROR(VLOOKUP($A175,単組回答!$E:$G,3,FALSE),""),"あり","○"),"なし","×")</f>
        <v/>
      </c>
      <c r="AX175" s="313" t="str">
        <f>SUBSTITUTE(SUBSTITUTE(SUBSTITUTE(SUBSTITUTE(SUBSTITUTE(SUBSTITUTE(IFERROR(VLOOKUP($A175,単組回答!$E:$I,5,FALSE),""),"①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5" s="313" t="str">
        <f>SUBSTITUTE(SUBSTITUTE(SUBSTITUTE(SUBSTITUTE(SUBSTITUTE(SUBSTITUTE(SUBSTITUTE(IFERROR(VLOOKUP($A175,単組回答!$E:$L,8,FALSE),""),"①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5" s="313" t="str">
        <f>SUBSTITUTE(SUBSTITUTE(SUBSTITUTE(SUBSTITUTE(SUBSTITUTE(SUBSTITUTE(IFERROR(VLOOKUP($A175,単組回答!$E:$J,6,FALSE),""),"①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5" s="313" t="str">
        <f>SUBSTITUTE(SUBSTITUTE(SUBSTITUTE(SUBSTITUTE(SUBSTITUTE(SUBSTITUTE(SUBSTITUTE(IFERROR(VLOOKUP($A175,単組回答!$E:$P,12,FALSE),""),"①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5" s="313" t="str">
        <f>SUBSTITUTE(SUBSTITUTE(IFERROR(VLOOKUP($A175,単組回答!$E:$H,4,FALSE),""),"あり","○"),"なし","×")</f>
        <v/>
      </c>
      <c r="BC175" s="83" t="s">
        <v>24</v>
      </c>
      <c r="BD175" s="313" t="str">
        <f>SUBSTITUTE(SUBSTITUTE(IFERROR(VLOOKUP($A175,単組回答!$E:$R,14,FALSE),""),"① 行った","○"),"② 行っていない","×")</f>
        <v/>
      </c>
      <c r="BE175" s="83" t="s">
        <v>24</v>
      </c>
      <c r="BF175" s="316" t="str">
        <f>SUBSTITUTE(SUBSTITUTE(IFERROR(VLOOKUP($A175,単組回答!$E:$T,16,FALSE),""),"① 行った","○"),"② 行っていない","×")</f>
        <v/>
      </c>
    </row>
    <row r="176" spans="1:58" ht="28.5" customHeight="1">
      <c r="A176" s="20">
        <v>1234</v>
      </c>
      <c r="B176" s="65" t="s">
        <v>886</v>
      </c>
      <c r="C176" s="18"/>
      <c r="D176" s="18"/>
      <c r="E176" s="18"/>
      <c r="F176" s="18"/>
      <c r="G176" s="18"/>
      <c r="H176" s="18"/>
      <c r="I176" s="18"/>
      <c r="J176" s="18"/>
      <c r="K176" s="18"/>
      <c r="L176" s="18"/>
      <c r="M176" s="18"/>
      <c r="N176" s="18"/>
      <c r="O176" s="18"/>
      <c r="P176" s="18"/>
      <c r="Q176" s="18"/>
      <c r="R176" s="18"/>
      <c r="S176" s="18"/>
      <c r="T176" s="18"/>
      <c r="U176" s="18"/>
      <c r="V176" s="18"/>
      <c r="W176" s="18"/>
      <c r="X176" s="18"/>
      <c r="Y176" s="18" t="s">
        <v>26</v>
      </c>
      <c r="Z176" s="18" t="s">
        <v>26</v>
      </c>
      <c r="AA176" s="48" t="e">
        <v>#N/A</v>
      </c>
      <c r="AB176" s="18" t="s">
        <v>26</v>
      </c>
      <c r="AC176" s="18" t="s">
        <v>26</v>
      </c>
      <c r="AD176" s="18" t="s">
        <v>26</v>
      </c>
      <c r="AE176" s="19" t="s">
        <v>26</v>
      </c>
      <c r="AF176" s="49"/>
      <c r="AG176" s="19" t="s">
        <v>26</v>
      </c>
      <c r="AH176" s="19" t="s">
        <v>26</v>
      </c>
      <c r="AI176" s="19" t="s">
        <v>26</v>
      </c>
      <c r="AJ176" s="75" t="s">
        <v>26</v>
      </c>
      <c r="AK176" s="102" t="s">
        <v>25</v>
      </c>
      <c r="AL176" s="83" t="s">
        <v>25</v>
      </c>
      <c r="AM176" s="83" t="s">
        <v>25</v>
      </c>
      <c r="AN176" s="83" t="s">
        <v>22</v>
      </c>
      <c r="AO176" s="83" t="s">
        <v>25</v>
      </c>
      <c r="AP176" s="83" t="s">
        <v>22</v>
      </c>
      <c r="AQ176" s="83">
        <v>0</v>
      </c>
      <c r="AR176" s="83"/>
      <c r="AS176" s="83" t="s">
        <v>25</v>
      </c>
      <c r="AT176" s="83"/>
      <c r="AU176" s="103" t="s">
        <v>25</v>
      </c>
      <c r="AV176" s="314" t="str">
        <f>SUBSTITUTE(SUBSTITUTE(IFERROR(VLOOKUP($A176,単組回答!$E:$F,2,FALSE),""),"あり","○"),"なし","×")</f>
        <v/>
      </c>
      <c r="AW176" s="317" t="str">
        <f>SUBSTITUTE(SUBSTITUTE(IFERROR(VLOOKUP($A176,単組回答!$E:$G,3,FALSE),""),"あり","○"),"なし","×")</f>
        <v/>
      </c>
      <c r="AX176" s="313" t="str">
        <f>SUBSTITUTE(SUBSTITUTE(SUBSTITUTE(SUBSTITUTE(SUBSTITUTE(SUBSTITUTE(IFERROR(VLOOKUP($A176,単組回答!$E:$I,5,FALSE),""),"①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6" s="313" t="str">
        <f>SUBSTITUTE(SUBSTITUTE(SUBSTITUTE(SUBSTITUTE(SUBSTITUTE(SUBSTITUTE(SUBSTITUTE(IFERROR(VLOOKUP($A176,単組回答!$E:$L,8,FALSE),""),"①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6" s="313" t="str">
        <f>SUBSTITUTE(SUBSTITUTE(SUBSTITUTE(SUBSTITUTE(SUBSTITUTE(SUBSTITUTE(IFERROR(VLOOKUP($A176,単組回答!$E:$J,6,FALSE),""),"①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6" s="313" t="str">
        <f>SUBSTITUTE(SUBSTITUTE(SUBSTITUTE(SUBSTITUTE(SUBSTITUTE(SUBSTITUTE(SUBSTITUTE(IFERROR(VLOOKUP($A176,単組回答!$E:$P,12,FALSE),""),"①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6" s="313" t="str">
        <f>SUBSTITUTE(SUBSTITUTE(IFERROR(VLOOKUP($A176,単組回答!$E:$H,4,FALSE),""),"あり","○"),"なし","×")</f>
        <v/>
      </c>
      <c r="BC176" s="83" t="s">
        <v>24</v>
      </c>
      <c r="BD176" s="313" t="str">
        <f>SUBSTITUTE(SUBSTITUTE(IFERROR(VLOOKUP($A176,単組回答!$E:$R,14,FALSE),""),"① 行った","○"),"② 行っていない","×")</f>
        <v/>
      </c>
      <c r="BE176" s="83" t="s">
        <v>24</v>
      </c>
      <c r="BF176" s="316" t="str">
        <f>SUBSTITUTE(SUBSTITUTE(IFERROR(VLOOKUP($A176,単組回答!$E:$T,16,FALSE),""),"① 行った","○"),"② 行っていない","×")</f>
        <v/>
      </c>
    </row>
    <row r="177" spans="1:58" ht="28.5" customHeight="1">
      <c r="A177" s="23">
        <v>1246</v>
      </c>
      <c r="B177" s="191" t="s">
        <v>887</v>
      </c>
      <c r="C177" s="18"/>
      <c r="D177" s="18"/>
      <c r="E177" s="18"/>
      <c r="F177" s="18"/>
      <c r="G177" s="18"/>
      <c r="H177" s="18"/>
      <c r="I177" s="18"/>
      <c r="J177" s="18"/>
      <c r="K177" s="18"/>
      <c r="L177" s="18"/>
      <c r="M177" s="18"/>
      <c r="N177" s="18"/>
      <c r="O177" s="18"/>
      <c r="P177" s="18"/>
      <c r="Q177" s="18"/>
      <c r="R177" s="18"/>
      <c r="S177" s="18"/>
      <c r="T177" s="18"/>
      <c r="U177" s="18"/>
      <c r="V177" s="18"/>
      <c r="W177" s="18"/>
      <c r="X177" s="18"/>
      <c r="Y177" s="18" t="s">
        <v>26</v>
      </c>
      <c r="Z177" s="18" t="s">
        <v>26</v>
      </c>
      <c r="AA177" s="48" t="s">
        <v>26</v>
      </c>
      <c r="AB177" s="18" t="s">
        <v>26</v>
      </c>
      <c r="AC177" s="18" t="s">
        <v>26</v>
      </c>
      <c r="AD177" s="18" t="s">
        <v>26</v>
      </c>
      <c r="AE177" s="19" t="s">
        <v>26</v>
      </c>
      <c r="AF177" s="49"/>
      <c r="AG177" s="19" t="s">
        <v>26</v>
      </c>
      <c r="AH177" s="19" t="s">
        <v>26</v>
      </c>
      <c r="AI177" s="19" t="s">
        <v>26</v>
      </c>
      <c r="AJ177" s="75" t="s">
        <v>26</v>
      </c>
      <c r="AK177" s="102" t="s">
        <v>26</v>
      </c>
      <c r="AL177" s="83" t="s">
        <v>26</v>
      </c>
      <c r="AM177" s="83" t="s">
        <v>26</v>
      </c>
      <c r="AN177" s="83" t="s">
        <v>26</v>
      </c>
      <c r="AO177" s="83" t="s">
        <v>26</v>
      </c>
      <c r="AP177" s="83" t="s">
        <v>26</v>
      </c>
      <c r="AQ177" s="83" t="s">
        <v>26</v>
      </c>
      <c r="AR177" s="83"/>
      <c r="AS177" s="83" t="s">
        <v>26</v>
      </c>
      <c r="AT177" s="83"/>
      <c r="AU177" s="103" t="s">
        <v>26</v>
      </c>
      <c r="AV177" s="314" t="str">
        <f>SUBSTITUTE(SUBSTITUTE(IFERROR(VLOOKUP($A177,単組回答!$E:$F,2,FALSE),""),"あり","○"),"なし","×")</f>
        <v/>
      </c>
      <c r="AW177" s="317" t="str">
        <f>SUBSTITUTE(SUBSTITUTE(IFERROR(VLOOKUP($A177,単組回答!$E:$G,3,FALSE),""),"あり","○"),"なし","×")</f>
        <v/>
      </c>
      <c r="AX177" s="313" t="str">
        <f>SUBSTITUTE(SUBSTITUTE(SUBSTITUTE(SUBSTITUTE(SUBSTITUTE(SUBSTITUTE(IFERROR(VLOOKUP($A177,単組回答!$E:$I,5,FALSE),""),"①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7" s="313" t="str">
        <f>SUBSTITUTE(SUBSTITUTE(SUBSTITUTE(SUBSTITUTE(SUBSTITUTE(SUBSTITUTE(SUBSTITUTE(IFERROR(VLOOKUP($A177,単組回答!$E:$L,8,FALSE),""),"①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7" s="313" t="str">
        <f>SUBSTITUTE(SUBSTITUTE(SUBSTITUTE(SUBSTITUTE(SUBSTITUTE(SUBSTITUTE(IFERROR(VLOOKUP($A177,単組回答!$E:$J,6,FALSE),""),"①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7" s="313" t="str">
        <f>SUBSTITUTE(SUBSTITUTE(SUBSTITUTE(SUBSTITUTE(SUBSTITUTE(SUBSTITUTE(SUBSTITUTE(IFERROR(VLOOKUP($A177,単組回答!$E:$P,12,FALSE),""),"①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7" s="313" t="str">
        <f>SUBSTITUTE(SUBSTITUTE(IFERROR(VLOOKUP($A177,単組回答!$E:$H,4,FALSE),""),"あり","○"),"なし","×")</f>
        <v/>
      </c>
      <c r="BC177" s="83" t="s">
        <v>24</v>
      </c>
      <c r="BD177" s="313" t="str">
        <f>SUBSTITUTE(SUBSTITUTE(IFERROR(VLOOKUP($A177,単組回答!$E:$R,14,FALSE),""),"① 行った","○"),"② 行っていない","×")</f>
        <v/>
      </c>
      <c r="BE177" s="83" t="s">
        <v>24</v>
      </c>
      <c r="BF177" s="316" t="str">
        <f>SUBSTITUTE(SUBSTITUTE(IFERROR(VLOOKUP($A177,単組回答!$E:$T,16,FALSE),""),"① 行った","○"),"② 行っていない","×")</f>
        <v/>
      </c>
    </row>
    <row r="178" spans="1:58" ht="28.5" customHeight="1">
      <c r="A178" s="20">
        <v>1311</v>
      </c>
      <c r="B178" s="65" t="s">
        <v>888</v>
      </c>
      <c r="C178" s="18" t="s">
        <v>25</v>
      </c>
      <c r="D178" s="18" t="s">
        <v>25</v>
      </c>
      <c r="E178" s="18"/>
      <c r="F178" s="45" t="s">
        <v>22</v>
      </c>
      <c r="G178" s="18" t="s">
        <v>22</v>
      </c>
      <c r="H178" s="45" t="s">
        <v>22</v>
      </c>
      <c r="I178" s="18" t="s">
        <v>22</v>
      </c>
      <c r="J178" s="18"/>
      <c r="K178" s="18"/>
      <c r="L178" s="18"/>
      <c r="M178" s="18"/>
      <c r="N178" s="18" t="s">
        <v>23</v>
      </c>
      <c r="O178" s="18" t="s">
        <v>24</v>
      </c>
      <c r="P178" s="18">
        <v>1</v>
      </c>
      <c r="Q178" s="18" t="s">
        <v>22</v>
      </c>
      <c r="R178" s="18" t="s">
        <v>23</v>
      </c>
      <c r="S178" s="18" t="s">
        <v>22</v>
      </c>
      <c r="T178" s="18" t="s">
        <v>23</v>
      </c>
      <c r="U178" s="18"/>
      <c r="V178" s="18"/>
      <c r="W178" s="18"/>
      <c r="X178" s="18"/>
      <c r="Y178" s="18" t="s">
        <v>26</v>
      </c>
      <c r="Z178" s="18" t="s">
        <v>26</v>
      </c>
      <c r="AA178" s="48" t="s">
        <v>26</v>
      </c>
      <c r="AB178" s="18" t="s">
        <v>22</v>
      </c>
      <c r="AC178" s="18" t="s">
        <v>25</v>
      </c>
      <c r="AD178" s="18" t="s">
        <v>22</v>
      </c>
      <c r="AE178" s="19" t="s">
        <v>25</v>
      </c>
      <c r="AF178" s="49"/>
      <c r="AG178" s="19" t="s">
        <v>26</v>
      </c>
      <c r="AH178" s="19"/>
      <c r="AI178" s="19" t="s">
        <v>26</v>
      </c>
      <c r="AJ178" s="75"/>
      <c r="AK178" s="102" t="s">
        <v>26</v>
      </c>
      <c r="AL178" s="83" t="s">
        <v>26</v>
      </c>
      <c r="AM178" s="83" t="s">
        <v>26</v>
      </c>
      <c r="AN178" s="83" t="s">
        <v>26</v>
      </c>
      <c r="AO178" s="83" t="s">
        <v>26</v>
      </c>
      <c r="AP178" s="83" t="s">
        <v>26</v>
      </c>
      <c r="AQ178" s="83" t="s">
        <v>26</v>
      </c>
      <c r="AR178" s="83"/>
      <c r="AS178" s="83" t="s">
        <v>26</v>
      </c>
      <c r="AT178" s="83"/>
      <c r="AU178" s="103" t="s">
        <v>26</v>
      </c>
      <c r="AV178" s="314" t="str">
        <f>SUBSTITUTE(SUBSTITUTE(IFERROR(VLOOKUP($A178,単組回答!$E:$F,2,FALSE),""),"あり","○"),"なし","×")</f>
        <v/>
      </c>
      <c r="AW178" s="317" t="str">
        <f>SUBSTITUTE(SUBSTITUTE(IFERROR(VLOOKUP($A178,単組回答!$E:$G,3,FALSE),""),"あり","○"),"なし","×")</f>
        <v/>
      </c>
      <c r="AX178" s="313" t="str">
        <f>SUBSTITUTE(SUBSTITUTE(SUBSTITUTE(SUBSTITUTE(SUBSTITUTE(SUBSTITUTE(IFERROR(VLOOKUP($A178,単組回答!$E:$I,5,FALSE),""),"①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8" s="313" t="str">
        <f>SUBSTITUTE(SUBSTITUTE(SUBSTITUTE(SUBSTITUTE(SUBSTITUTE(SUBSTITUTE(SUBSTITUTE(IFERROR(VLOOKUP($A178,単組回答!$E:$L,8,FALSE),""),"①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8" s="313" t="str">
        <f>SUBSTITUTE(SUBSTITUTE(SUBSTITUTE(SUBSTITUTE(SUBSTITUTE(SUBSTITUTE(IFERROR(VLOOKUP($A178,単組回答!$E:$J,6,FALSE),""),"①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8" s="313" t="str">
        <f>SUBSTITUTE(SUBSTITUTE(SUBSTITUTE(SUBSTITUTE(SUBSTITUTE(SUBSTITUTE(SUBSTITUTE(IFERROR(VLOOKUP($A178,単組回答!$E:$P,12,FALSE),""),"①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8" s="313" t="str">
        <f>SUBSTITUTE(SUBSTITUTE(IFERROR(VLOOKUP($A178,単組回答!$E:$H,4,FALSE),""),"あり","○"),"なし","×")</f>
        <v/>
      </c>
      <c r="BC178" s="83" t="s">
        <v>24</v>
      </c>
      <c r="BD178" s="313" t="str">
        <f>SUBSTITUTE(SUBSTITUTE(IFERROR(VLOOKUP($A178,単組回答!$E:$R,14,FALSE),""),"① 行った","○"),"② 行っていない","×")</f>
        <v/>
      </c>
      <c r="BE178" s="83" t="s">
        <v>24</v>
      </c>
      <c r="BF178" s="316" t="str">
        <f>SUBSTITUTE(SUBSTITUTE(IFERROR(VLOOKUP($A178,単組回答!$E:$T,16,FALSE),""),"① 行った","○"),"② 行っていない","×")</f>
        <v/>
      </c>
    </row>
    <row r="179" spans="1:58" ht="28.5" customHeight="1">
      <c r="A179" s="23">
        <v>1313</v>
      </c>
      <c r="B179" s="191" t="s">
        <v>889</v>
      </c>
      <c r="C179" s="18" t="s">
        <v>25</v>
      </c>
      <c r="D179" s="18" t="s">
        <v>25</v>
      </c>
      <c r="E179" s="18"/>
      <c r="F179" s="18"/>
      <c r="G179" s="18"/>
      <c r="H179" s="18"/>
      <c r="I179" s="18"/>
      <c r="J179" s="18"/>
      <c r="K179" s="18"/>
      <c r="L179" s="18"/>
      <c r="M179" s="18"/>
      <c r="N179" s="18" t="s">
        <v>24</v>
      </c>
      <c r="O179" s="18" t="s">
        <v>24</v>
      </c>
      <c r="P179" s="18"/>
      <c r="Q179" s="18"/>
      <c r="R179" s="18"/>
      <c r="S179" s="18"/>
      <c r="T179" s="18"/>
      <c r="U179" s="18"/>
      <c r="V179" s="18"/>
      <c r="W179" s="18"/>
      <c r="X179" s="18"/>
      <c r="Y179" s="18" t="s">
        <v>25</v>
      </c>
      <c r="Z179" s="18" t="s">
        <v>25</v>
      </c>
      <c r="AA179" s="48" t="s">
        <v>25</v>
      </c>
      <c r="AB179" s="18" t="s">
        <v>26</v>
      </c>
      <c r="AC179" s="18" t="s">
        <v>25</v>
      </c>
      <c r="AD179" s="18" t="s">
        <v>26</v>
      </c>
      <c r="AE179" s="19" t="s">
        <v>25</v>
      </c>
      <c r="AF179" s="49"/>
      <c r="AG179" s="19" t="s">
        <v>26</v>
      </c>
      <c r="AH179" s="19" t="s">
        <v>25</v>
      </c>
      <c r="AI179" s="19" t="s">
        <v>26</v>
      </c>
      <c r="AJ179" s="75"/>
      <c r="AK179" s="102" t="s">
        <v>26</v>
      </c>
      <c r="AL179" s="83" t="s">
        <v>26</v>
      </c>
      <c r="AM179" s="83" t="s">
        <v>26</v>
      </c>
      <c r="AN179" s="83" t="s">
        <v>26</v>
      </c>
      <c r="AO179" s="83" t="s">
        <v>26</v>
      </c>
      <c r="AP179" s="83" t="s">
        <v>26</v>
      </c>
      <c r="AQ179" s="83" t="s">
        <v>26</v>
      </c>
      <c r="AR179" s="83"/>
      <c r="AS179" s="83" t="s">
        <v>26</v>
      </c>
      <c r="AT179" s="83"/>
      <c r="AU179" s="103" t="s">
        <v>26</v>
      </c>
      <c r="AV179" s="314" t="str">
        <f>SUBSTITUTE(SUBSTITUTE(IFERROR(VLOOKUP($A179,単組回答!$E:$F,2,FALSE),""),"あり","○"),"なし","×")</f>
        <v/>
      </c>
      <c r="AW179" s="317" t="str">
        <f>SUBSTITUTE(SUBSTITUTE(IFERROR(VLOOKUP($A179,単組回答!$E:$G,3,FALSE),""),"あり","○"),"なし","×")</f>
        <v/>
      </c>
      <c r="AX179" s="313" t="str">
        <f>SUBSTITUTE(SUBSTITUTE(SUBSTITUTE(SUBSTITUTE(SUBSTITUTE(SUBSTITUTE(IFERROR(VLOOKUP($A179,単組回答!$E:$I,5,FALSE),""),"①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9" s="313" t="str">
        <f>SUBSTITUTE(SUBSTITUTE(SUBSTITUTE(SUBSTITUTE(SUBSTITUTE(SUBSTITUTE(SUBSTITUTE(IFERROR(VLOOKUP($A179,単組回答!$E:$L,8,FALSE),""),"①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9" s="313" t="str">
        <f>SUBSTITUTE(SUBSTITUTE(SUBSTITUTE(SUBSTITUTE(SUBSTITUTE(SUBSTITUTE(IFERROR(VLOOKUP($A179,単組回答!$E:$J,6,FALSE),""),"①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9" s="313" t="str">
        <f>SUBSTITUTE(SUBSTITUTE(SUBSTITUTE(SUBSTITUTE(SUBSTITUTE(SUBSTITUTE(SUBSTITUTE(IFERROR(VLOOKUP($A179,単組回答!$E:$P,12,FALSE),""),"①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9" s="313" t="str">
        <f>SUBSTITUTE(SUBSTITUTE(IFERROR(VLOOKUP($A179,単組回答!$E:$H,4,FALSE),""),"あり","○"),"なし","×")</f>
        <v/>
      </c>
      <c r="BC179" s="83" t="s">
        <v>24</v>
      </c>
      <c r="BD179" s="313" t="str">
        <f>SUBSTITUTE(SUBSTITUTE(IFERROR(VLOOKUP($A179,単組回答!$E:$R,14,FALSE),""),"① 行った","○"),"② 行っていない","×")</f>
        <v/>
      </c>
      <c r="BE179" s="83" t="s">
        <v>24</v>
      </c>
      <c r="BF179" s="316" t="str">
        <f>SUBSTITUTE(SUBSTITUTE(IFERROR(VLOOKUP($A179,単組回答!$E:$T,16,FALSE),""),"① 行った","○"),"② 行っていない","×")</f>
        <v/>
      </c>
    </row>
    <row r="180" spans="1:58" ht="28.5" customHeight="1">
      <c r="A180" s="23">
        <v>1315</v>
      </c>
      <c r="B180" s="191" t="s">
        <v>890</v>
      </c>
      <c r="C180" s="18" t="s">
        <v>25</v>
      </c>
      <c r="D180" s="18" t="s">
        <v>25</v>
      </c>
      <c r="E180" s="18"/>
      <c r="F180" s="45" t="s">
        <v>22</v>
      </c>
      <c r="G180" s="18" t="s">
        <v>22</v>
      </c>
      <c r="H180" s="18"/>
      <c r="I180" s="18" t="s">
        <v>22</v>
      </c>
      <c r="J180" s="18"/>
      <c r="K180" s="18"/>
      <c r="L180" s="18"/>
      <c r="M180" s="18"/>
      <c r="N180" s="18" t="s">
        <v>24</v>
      </c>
      <c r="O180" s="18" t="s">
        <v>24</v>
      </c>
      <c r="P180" s="18"/>
      <c r="Q180" s="18" t="s">
        <v>22</v>
      </c>
      <c r="R180" s="18"/>
      <c r="S180" s="18" t="s">
        <v>22</v>
      </c>
      <c r="T180" s="18"/>
      <c r="U180" s="18"/>
      <c r="V180" s="18"/>
      <c r="W180" s="18"/>
      <c r="X180" s="18"/>
      <c r="Y180" s="18" t="s">
        <v>25</v>
      </c>
      <c r="Z180" s="18" t="s">
        <v>25</v>
      </c>
      <c r="AA180" s="48" t="s">
        <v>25</v>
      </c>
      <c r="AB180" s="18" t="s">
        <v>22</v>
      </c>
      <c r="AC180" s="18" t="s">
        <v>22</v>
      </c>
      <c r="AD180" s="18" t="s">
        <v>26</v>
      </c>
      <c r="AE180" s="19" t="s">
        <v>25</v>
      </c>
      <c r="AF180" s="49"/>
      <c r="AG180" s="19" t="s">
        <v>26</v>
      </c>
      <c r="AH180" s="19" t="s">
        <v>22</v>
      </c>
      <c r="AI180" s="19" t="s">
        <v>26</v>
      </c>
      <c r="AJ180" s="75"/>
      <c r="AK180" s="102" t="s">
        <v>26</v>
      </c>
      <c r="AL180" s="83" t="s">
        <v>26</v>
      </c>
      <c r="AM180" s="83" t="s">
        <v>26</v>
      </c>
      <c r="AN180" s="83" t="s">
        <v>26</v>
      </c>
      <c r="AO180" s="83" t="s">
        <v>26</v>
      </c>
      <c r="AP180" s="83" t="s">
        <v>26</v>
      </c>
      <c r="AQ180" s="83" t="s">
        <v>26</v>
      </c>
      <c r="AR180" s="83"/>
      <c r="AS180" s="83" t="s">
        <v>26</v>
      </c>
      <c r="AT180" s="83"/>
      <c r="AU180" s="103" t="s">
        <v>26</v>
      </c>
      <c r="AV180" s="314" t="str">
        <f>SUBSTITUTE(SUBSTITUTE(IFERROR(VLOOKUP($A180,単組回答!$E:$F,2,FALSE),""),"あり","○"),"なし","×")</f>
        <v/>
      </c>
      <c r="AW180" s="317" t="str">
        <f>SUBSTITUTE(SUBSTITUTE(IFERROR(VLOOKUP($A180,単組回答!$E:$G,3,FALSE),""),"あり","○"),"なし","×")</f>
        <v/>
      </c>
      <c r="AX180" s="313" t="str">
        <f>SUBSTITUTE(SUBSTITUTE(SUBSTITUTE(SUBSTITUTE(SUBSTITUTE(SUBSTITUTE(IFERROR(VLOOKUP($A180,単組回答!$E:$I,5,FALSE),""),"①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0" s="313" t="str">
        <f>SUBSTITUTE(SUBSTITUTE(SUBSTITUTE(SUBSTITUTE(SUBSTITUTE(SUBSTITUTE(SUBSTITUTE(IFERROR(VLOOKUP($A180,単組回答!$E:$L,8,FALSE),""),"①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0" s="313" t="str">
        <f>SUBSTITUTE(SUBSTITUTE(SUBSTITUTE(SUBSTITUTE(SUBSTITUTE(SUBSTITUTE(IFERROR(VLOOKUP($A180,単組回答!$E:$J,6,FALSE),""),"①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0" s="313" t="str">
        <f>SUBSTITUTE(SUBSTITUTE(SUBSTITUTE(SUBSTITUTE(SUBSTITUTE(SUBSTITUTE(SUBSTITUTE(IFERROR(VLOOKUP($A180,単組回答!$E:$P,12,FALSE),""),"①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0" s="313" t="str">
        <f>SUBSTITUTE(SUBSTITUTE(IFERROR(VLOOKUP($A180,単組回答!$E:$H,4,FALSE),""),"あり","○"),"なし","×")</f>
        <v/>
      </c>
      <c r="BC180" s="83" t="s">
        <v>24</v>
      </c>
      <c r="BD180" s="313" t="str">
        <f>SUBSTITUTE(SUBSTITUTE(IFERROR(VLOOKUP($A180,単組回答!$E:$R,14,FALSE),""),"① 行った","○"),"② 行っていない","×")</f>
        <v/>
      </c>
      <c r="BE180" s="83" t="s">
        <v>24</v>
      </c>
      <c r="BF180" s="316" t="str">
        <f>SUBSTITUTE(SUBSTITUTE(IFERROR(VLOOKUP($A180,単組回答!$E:$T,16,FALSE),""),"① 行った","○"),"② 行っていない","×")</f>
        <v/>
      </c>
    </row>
    <row r="181" spans="1:58" ht="28.5" customHeight="1">
      <c r="A181" s="23">
        <v>1322</v>
      </c>
      <c r="B181" s="191" t="s">
        <v>891</v>
      </c>
      <c r="C181" s="18"/>
      <c r="D181" s="18"/>
      <c r="E181" s="18"/>
      <c r="F181" s="18"/>
      <c r="G181" s="18"/>
      <c r="H181" s="18"/>
      <c r="I181" s="18"/>
      <c r="J181" s="18"/>
      <c r="K181" s="18"/>
      <c r="L181" s="18"/>
      <c r="M181" s="18"/>
      <c r="N181" s="18"/>
      <c r="O181" s="18"/>
      <c r="P181" s="18"/>
      <c r="Q181" s="18"/>
      <c r="R181" s="18"/>
      <c r="S181" s="18"/>
      <c r="T181" s="18"/>
      <c r="U181" s="18"/>
      <c r="V181" s="18"/>
      <c r="W181" s="18"/>
      <c r="X181" s="18"/>
      <c r="Y181" s="18" t="s">
        <v>26</v>
      </c>
      <c r="Z181" s="18" t="s">
        <v>26</v>
      </c>
      <c r="AA181" s="48" t="e">
        <v>#N/A</v>
      </c>
      <c r="AB181" s="18" t="s">
        <v>26</v>
      </c>
      <c r="AC181" s="18" t="s">
        <v>26</v>
      </c>
      <c r="AD181" s="18" t="s">
        <v>26</v>
      </c>
      <c r="AE181" s="19" t="s">
        <v>26</v>
      </c>
      <c r="AF181" s="49"/>
      <c r="AG181" s="19" t="s">
        <v>26</v>
      </c>
      <c r="AH181" s="19" t="s">
        <v>26</v>
      </c>
      <c r="AI181" s="19" t="s">
        <v>26</v>
      </c>
      <c r="AJ181" s="75" t="s">
        <v>26</v>
      </c>
      <c r="AK181" s="102" t="s">
        <v>26</v>
      </c>
      <c r="AL181" s="83" t="s">
        <v>26</v>
      </c>
      <c r="AM181" s="83" t="s">
        <v>26</v>
      </c>
      <c r="AN181" s="83" t="s">
        <v>26</v>
      </c>
      <c r="AO181" s="83" t="s">
        <v>26</v>
      </c>
      <c r="AP181" s="83" t="s">
        <v>26</v>
      </c>
      <c r="AQ181" s="83" t="s">
        <v>26</v>
      </c>
      <c r="AR181" s="83"/>
      <c r="AS181" s="83" t="s">
        <v>26</v>
      </c>
      <c r="AT181" s="83"/>
      <c r="AU181" s="103" t="s">
        <v>26</v>
      </c>
      <c r="AV181" s="314" t="str">
        <f>SUBSTITUTE(SUBSTITUTE(IFERROR(VLOOKUP($A181,単組回答!$E:$F,2,FALSE),""),"あり","○"),"なし","×")</f>
        <v/>
      </c>
      <c r="AW181" s="317" t="str">
        <f>SUBSTITUTE(SUBSTITUTE(IFERROR(VLOOKUP($A181,単組回答!$E:$G,3,FALSE),""),"あり","○"),"なし","×")</f>
        <v/>
      </c>
      <c r="AX181" s="313" t="str">
        <f>SUBSTITUTE(SUBSTITUTE(SUBSTITUTE(SUBSTITUTE(SUBSTITUTE(SUBSTITUTE(IFERROR(VLOOKUP($A181,単組回答!$E:$I,5,FALSE),""),"①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1" s="313" t="str">
        <f>SUBSTITUTE(SUBSTITUTE(SUBSTITUTE(SUBSTITUTE(SUBSTITUTE(SUBSTITUTE(SUBSTITUTE(IFERROR(VLOOKUP($A181,単組回答!$E:$L,8,FALSE),""),"①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1" s="313" t="str">
        <f>SUBSTITUTE(SUBSTITUTE(SUBSTITUTE(SUBSTITUTE(SUBSTITUTE(SUBSTITUTE(IFERROR(VLOOKUP($A181,単組回答!$E:$J,6,FALSE),""),"①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1" s="313" t="str">
        <f>SUBSTITUTE(SUBSTITUTE(SUBSTITUTE(SUBSTITUTE(SUBSTITUTE(SUBSTITUTE(SUBSTITUTE(IFERROR(VLOOKUP($A181,単組回答!$E:$P,12,FALSE),""),"①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1" s="313" t="str">
        <f>SUBSTITUTE(SUBSTITUTE(IFERROR(VLOOKUP($A181,単組回答!$E:$H,4,FALSE),""),"あり","○"),"なし","×")</f>
        <v/>
      </c>
      <c r="BC181" s="83" t="s">
        <v>24</v>
      </c>
      <c r="BD181" s="313" t="str">
        <f>SUBSTITUTE(SUBSTITUTE(IFERROR(VLOOKUP($A181,単組回答!$E:$R,14,FALSE),""),"① 行った","○"),"② 行っていない","×")</f>
        <v/>
      </c>
      <c r="BE181" s="83" t="s">
        <v>24</v>
      </c>
      <c r="BF181" s="316" t="str">
        <f>SUBSTITUTE(SUBSTITUTE(IFERROR(VLOOKUP($A181,単組回答!$E:$T,16,FALSE),""),"① 行った","○"),"② 行っていない","×")</f>
        <v/>
      </c>
    </row>
    <row r="182" spans="1:58" ht="28.5" customHeight="1">
      <c r="A182" s="23">
        <v>1328</v>
      </c>
      <c r="B182" s="191" t="s">
        <v>892</v>
      </c>
      <c r="C182" s="18" t="s">
        <v>25</v>
      </c>
      <c r="D182" s="18" t="s">
        <v>25</v>
      </c>
      <c r="E182" s="18"/>
      <c r="F182" s="18"/>
      <c r="G182" s="18"/>
      <c r="H182" s="18"/>
      <c r="I182" s="18"/>
      <c r="J182" s="18"/>
      <c r="K182" s="18"/>
      <c r="L182" s="18"/>
      <c r="M182" s="18"/>
      <c r="N182" s="18" t="s">
        <v>24</v>
      </c>
      <c r="O182" s="18" t="s">
        <v>22</v>
      </c>
      <c r="P182" s="18">
        <v>1</v>
      </c>
      <c r="Q182" s="18"/>
      <c r="R182" s="18"/>
      <c r="S182" s="18"/>
      <c r="T182" s="18"/>
      <c r="U182" s="18"/>
      <c r="V182" s="18"/>
      <c r="W182" s="18"/>
      <c r="X182" s="18"/>
      <c r="Y182" s="18" t="s">
        <v>26</v>
      </c>
      <c r="Z182" s="18" t="s">
        <v>26</v>
      </c>
      <c r="AA182" s="48" t="e">
        <v>#N/A</v>
      </c>
      <c r="AB182" s="18" t="s">
        <v>26</v>
      </c>
      <c r="AC182" s="18" t="s">
        <v>26</v>
      </c>
      <c r="AD182" s="18" t="s">
        <v>26</v>
      </c>
      <c r="AE182" s="19" t="s">
        <v>26</v>
      </c>
      <c r="AF182" s="49"/>
      <c r="AG182" s="19" t="s">
        <v>26</v>
      </c>
      <c r="AH182" s="19" t="s">
        <v>26</v>
      </c>
      <c r="AI182" s="19" t="s">
        <v>26</v>
      </c>
      <c r="AJ182" s="75" t="s">
        <v>26</v>
      </c>
      <c r="AK182" s="102" t="s">
        <v>25</v>
      </c>
      <c r="AL182" s="83" t="s">
        <v>25</v>
      </c>
      <c r="AM182" s="83" t="s">
        <v>25</v>
      </c>
      <c r="AN182" s="83" t="s">
        <v>25</v>
      </c>
      <c r="AO182" s="83" t="s">
        <v>25</v>
      </c>
      <c r="AP182" s="83" t="s">
        <v>25</v>
      </c>
      <c r="AQ182" s="83">
        <v>0</v>
      </c>
      <c r="AR182" s="83"/>
      <c r="AS182" s="83">
        <v>0</v>
      </c>
      <c r="AT182" s="83"/>
      <c r="AU182" s="103" t="s">
        <v>25</v>
      </c>
      <c r="AV182" s="314" t="str">
        <f>SUBSTITUTE(SUBSTITUTE(IFERROR(VLOOKUP($A182,単組回答!$E:$F,2,FALSE),""),"あり","○"),"なし","×")</f>
        <v/>
      </c>
      <c r="AW182" s="317" t="str">
        <f>SUBSTITUTE(SUBSTITUTE(IFERROR(VLOOKUP($A182,単組回答!$E:$G,3,FALSE),""),"あり","○"),"なし","×")</f>
        <v/>
      </c>
      <c r="AX182" s="313" t="str">
        <f>SUBSTITUTE(SUBSTITUTE(SUBSTITUTE(SUBSTITUTE(SUBSTITUTE(SUBSTITUTE(IFERROR(VLOOKUP($A182,単組回答!$E:$I,5,FALSE),""),"①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2" s="313" t="str">
        <f>SUBSTITUTE(SUBSTITUTE(SUBSTITUTE(SUBSTITUTE(SUBSTITUTE(SUBSTITUTE(SUBSTITUTE(IFERROR(VLOOKUP($A182,単組回答!$E:$L,8,FALSE),""),"①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2" s="313" t="str">
        <f>SUBSTITUTE(SUBSTITUTE(SUBSTITUTE(SUBSTITUTE(SUBSTITUTE(SUBSTITUTE(IFERROR(VLOOKUP($A182,単組回答!$E:$J,6,FALSE),""),"①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2" s="313" t="str">
        <f>SUBSTITUTE(SUBSTITUTE(SUBSTITUTE(SUBSTITUTE(SUBSTITUTE(SUBSTITUTE(SUBSTITUTE(IFERROR(VLOOKUP($A182,単組回答!$E:$P,12,FALSE),""),"①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2" s="313" t="str">
        <f>SUBSTITUTE(SUBSTITUTE(IFERROR(VLOOKUP($A182,単組回答!$E:$H,4,FALSE),""),"あり","○"),"なし","×")</f>
        <v/>
      </c>
      <c r="BC182" s="83" t="s">
        <v>24</v>
      </c>
      <c r="BD182" s="313" t="str">
        <f>SUBSTITUTE(SUBSTITUTE(IFERROR(VLOOKUP($A182,単組回答!$E:$R,14,FALSE),""),"① 行った","○"),"② 行っていない","×")</f>
        <v/>
      </c>
      <c r="BE182" s="83" t="s">
        <v>24</v>
      </c>
      <c r="BF182" s="316" t="str">
        <f>SUBSTITUTE(SUBSTITUTE(IFERROR(VLOOKUP($A182,単組回答!$E:$T,16,FALSE),""),"① 行った","○"),"② 行っていない","×")</f>
        <v/>
      </c>
    </row>
    <row r="183" spans="1:58" ht="28.5" customHeight="1">
      <c r="A183" s="23">
        <v>1331</v>
      </c>
      <c r="B183" s="191" t="s">
        <v>893</v>
      </c>
      <c r="C183" s="18" t="s">
        <v>25</v>
      </c>
      <c r="D183" s="18" t="s">
        <v>25</v>
      </c>
      <c r="E183" s="18"/>
      <c r="F183" s="18" t="s">
        <v>22</v>
      </c>
      <c r="G183" s="18" t="s">
        <v>22</v>
      </c>
      <c r="H183" s="18" t="s">
        <v>22</v>
      </c>
      <c r="I183" s="18" t="s">
        <v>22</v>
      </c>
      <c r="J183" s="18"/>
      <c r="K183" s="18"/>
      <c r="L183" s="18"/>
      <c r="M183" s="18"/>
      <c r="N183" s="18" t="s">
        <v>23</v>
      </c>
      <c r="O183" s="18" t="s">
        <v>24</v>
      </c>
      <c r="P183" s="18">
        <v>1</v>
      </c>
      <c r="Q183" s="18" t="s">
        <v>22</v>
      </c>
      <c r="R183" s="18"/>
      <c r="S183" s="18" t="s">
        <v>22</v>
      </c>
      <c r="T183" s="18"/>
      <c r="U183" s="18"/>
      <c r="V183" s="18"/>
      <c r="W183" s="18"/>
      <c r="X183" s="18"/>
      <c r="Y183" s="18" t="s">
        <v>25</v>
      </c>
      <c r="Z183" s="18" t="s">
        <v>22</v>
      </c>
      <c r="AA183" s="48" t="s">
        <v>22</v>
      </c>
      <c r="AB183" s="18" t="s">
        <v>22</v>
      </c>
      <c r="AC183" s="18" t="s">
        <v>26</v>
      </c>
      <c r="AD183" s="18" t="s">
        <v>22</v>
      </c>
      <c r="AE183" s="19" t="s">
        <v>26</v>
      </c>
      <c r="AF183" s="49"/>
      <c r="AG183" s="19" t="s">
        <v>26</v>
      </c>
      <c r="AH183" s="19" t="s">
        <v>26</v>
      </c>
      <c r="AI183" s="19" t="s">
        <v>26</v>
      </c>
      <c r="AJ183" s="75" t="s">
        <v>26</v>
      </c>
      <c r="AK183" s="102" t="s">
        <v>25</v>
      </c>
      <c r="AL183" s="83" t="s">
        <v>25</v>
      </c>
      <c r="AM183" s="83" t="s">
        <v>25</v>
      </c>
      <c r="AN183" s="83" t="s">
        <v>22</v>
      </c>
      <c r="AO183" s="83" t="s">
        <v>25</v>
      </c>
      <c r="AP183" s="83" t="s">
        <v>25</v>
      </c>
      <c r="AQ183" s="83">
        <v>0</v>
      </c>
      <c r="AR183" s="83"/>
      <c r="AS183" s="83" t="s">
        <v>25</v>
      </c>
      <c r="AT183" s="83"/>
      <c r="AU183" s="103" t="s">
        <v>22</v>
      </c>
      <c r="AV183" s="314" t="str">
        <f>SUBSTITUTE(SUBSTITUTE(IFERROR(VLOOKUP($A183,単組回答!$E:$F,2,FALSE),""),"あり","○"),"なし","×")</f>
        <v/>
      </c>
      <c r="AW183" s="317" t="str">
        <f>SUBSTITUTE(SUBSTITUTE(IFERROR(VLOOKUP($A183,単組回答!$E:$G,3,FALSE),""),"あり","○"),"なし","×")</f>
        <v/>
      </c>
      <c r="AX183" s="313" t="str">
        <f>SUBSTITUTE(SUBSTITUTE(SUBSTITUTE(SUBSTITUTE(SUBSTITUTE(SUBSTITUTE(IFERROR(VLOOKUP($A183,単組回答!$E:$I,5,FALSE),""),"①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3" s="313" t="str">
        <f>SUBSTITUTE(SUBSTITUTE(SUBSTITUTE(SUBSTITUTE(SUBSTITUTE(SUBSTITUTE(SUBSTITUTE(IFERROR(VLOOKUP($A183,単組回答!$E:$L,8,FALSE),""),"①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3" s="313" t="str">
        <f>SUBSTITUTE(SUBSTITUTE(SUBSTITUTE(SUBSTITUTE(SUBSTITUTE(SUBSTITUTE(IFERROR(VLOOKUP($A183,単組回答!$E:$J,6,FALSE),""),"①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3" s="313" t="str">
        <f>SUBSTITUTE(SUBSTITUTE(SUBSTITUTE(SUBSTITUTE(SUBSTITUTE(SUBSTITUTE(SUBSTITUTE(IFERROR(VLOOKUP($A183,単組回答!$E:$P,12,FALSE),""),"①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3" s="313" t="str">
        <f>SUBSTITUTE(SUBSTITUTE(IFERROR(VLOOKUP($A183,単組回答!$E:$H,4,FALSE),""),"あり","○"),"なし","×")</f>
        <v/>
      </c>
      <c r="BC183" s="83" t="s">
        <v>24</v>
      </c>
      <c r="BD183" s="313" t="str">
        <f>SUBSTITUTE(SUBSTITUTE(IFERROR(VLOOKUP($A183,単組回答!$E:$R,14,FALSE),""),"① 行った","○"),"② 行っていない","×")</f>
        <v/>
      </c>
      <c r="BE183" s="83" t="s">
        <v>24</v>
      </c>
      <c r="BF183" s="316" t="str">
        <f>SUBSTITUTE(SUBSTITUTE(IFERROR(VLOOKUP($A183,単組回答!$E:$T,16,FALSE),""),"① 行った","○"),"② 行っていない","×")</f>
        <v/>
      </c>
    </row>
    <row r="184" spans="1:58" ht="28.5" customHeight="1">
      <c r="A184" s="23">
        <v>1332</v>
      </c>
      <c r="B184" s="191" t="s">
        <v>894</v>
      </c>
      <c r="C184" s="18" t="s">
        <v>25</v>
      </c>
      <c r="D184" s="18" t="s">
        <v>25</v>
      </c>
      <c r="E184" s="18"/>
      <c r="F184" s="18" t="s">
        <v>22</v>
      </c>
      <c r="G184" s="18" t="s">
        <v>22</v>
      </c>
      <c r="H184" s="18" t="s">
        <v>22</v>
      </c>
      <c r="I184" s="18" t="s">
        <v>22</v>
      </c>
      <c r="J184" s="18"/>
      <c r="K184" s="18"/>
      <c r="L184" s="18"/>
      <c r="M184" s="18"/>
      <c r="N184" s="18" t="s">
        <v>24</v>
      </c>
      <c r="O184" s="18" t="s">
        <v>22</v>
      </c>
      <c r="P184" s="18">
        <v>1</v>
      </c>
      <c r="Q184" s="18" t="s">
        <v>22</v>
      </c>
      <c r="R184" s="18"/>
      <c r="S184" s="18" t="s">
        <v>22</v>
      </c>
      <c r="T184" s="18"/>
      <c r="U184" s="18"/>
      <c r="V184" s="18"/>
      <c r="W184" s="18"/>
      <c r="X184" s="18"/>
      <c r="Y184" s="18" t="s">
        <v>25</v>
      </c>
      <c r="Z184" s="18" t="s">
        <v>22</v>
      </c>
      <c r="AA184" s="48" t="s">
        <v>22</v>
      </c>
      <c r="AB184" s="18" t="s">
        <v>22</v>
      </c>
      <c r="AC184" s="18" t="s">
        <v>26</v>
      </c>
      <c r="AD184" s="18" t="s">
        <v>26</v>
      </c>
      <c r="AE184" s="19" t="s">
        <v>26</v>
      </c>
      <c r="AF184" s="49"/>
      <c r="AG184" s="19" t="s">
        <v>26</v>
      </c>
      <c r="AH184" s="19" t="s">
        <v>26</v>
      </c>
      <c r="AI184" s="19" t="s">
        <v>26</v>
      </c>
      <c r="AJ184" s="75" t="s">
        <v>26</v>
      </c>
      <c r="AK184" s="102" t="s">
        <v>25</v>
      </c>
      <c r="AL184" s="83" t="s">
        <v>25</v>
      </c>
      <c r="AM184" s="83" t="s">
        <v>25</v>
      </c>
      <c r="AN184" s="83" t="s">
        <v>22</v>
      </c>
      <c r="AO184" s="83" t="s">
        <v>25</v>
      </c>
      <c r="AP184" s="83" t="s">
        <v>25</v>
      </c>
      <c r="AQ184" s="83">
        <v>0</v>
      </c>
      <c r="AR184" s="83"/>
      <c r="AS184" s="83" t="s">
        <v>25</v>
      </c>
      <c r="AT184" s="83"/>
      <c r="AU184" s="103" t="s">
        <v>25</v>
      </c>
      <c r="AV184" s="314" t="str">
        <f>SUBSTITUTE(SUBSTITUTE(IFERROR(VLOOKUP($A184,単組回答!$E:$F,2,FALSE),""),"あり","○"),"なし","×")</f>
        <v/>
      </c>
      <c r="AW184" s="317" t="str">
        <f>SUBSTITUTE(SUBSTITUTE(IFERROR(VLOOKUP($A184,単組回答!$E:$G,3,FALSE),""),"あり","○"),"なし","×")</f>
        <v/>
      </c>
      <c r="AX184" s="313" t="str">
        <f>SUBSTITUTE(SUBSTITUTE(SUBSTITUTE(SUBSTITUTE(SUBSTITUTE(SUBSTITUTE(IFERROR(VLOOKUP($A184,単組回答!$E:$I,5,FALSE),""),"①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4" s="313" t="str">
        <f>SUBSTITUTE(SUBSTITUTE(SUBSTITUTE(SUBSTITUTE(SUBSTITUTE(SUBSTITUTE(SUBSTITUTE(IFERROR(VLOOKUP($A184,単組回答!$E:$L,8,FALSE),""),"①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4" s="313" t="str">
        <f>SUBSTITUTE(SUBSTITUTE(SUBSTITUTE(SUBSTITUTE(SUBSTITUTE(SUBSTITUTE(IFERROR(VLOOKUP($A184,単組回答!$E:$J,6,FALSE),""),"①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4" s="313" t="str">
        <f>SUBSTITUTE(SUBSTITUTE(SUBSTITUTE(SUBSTITUTE(SUBSTITUTE(SUBSTITUTE(SUBSTITUTE(IFERROR(VLOOKUP($A184,単組回答!$E:$P,12,FALSE),""),"①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4" s="313" t="str">
        <f>SUBSTITUTE(SUBSTITUTE(IFERROR(VLOOKUP($A184,単組回答!$E:$H,4,FALSE),""),"あり","○"),"なし","×")</f>
        <v/>
      </c>
      <c r="BC184" s="83" t="s">
        <v>24</v>
      </c>
      <c r="BD184" s="313" t="str">
        <f>SUBSTITUTE(SUBSTITUTE(IFERROR(VLOOKUP($A184,単組回答!$E:$R,14,FALSE),""),"① 行った","○"),"② 行っていない","×")</f>
        <v/>
      </c>
      <c r="BE184" s="83" t="s">
        <v>24</v>
      </c>
      <c r="BF184" s="316" t="str">
        <f>SUBSTITUTE(SUBSTITUTE(IFERROR(VLOOKUP($A184,単組回答!$E:$T,16,FALSE),""),"① 行った","○"),"② 行っていない","×")</f>
        <v/>
      </c>
    </row>
    <row r="185" spans="1:58" ht="28.5" customHeight="1">
      <c r="A185" s="23">
        <v>1334</v>
      </c>
      <c r="B185" s="191" t="s">
        <v>895</v>
      </c>
      <c r="C185" s="18"/>
      <c r="D185" s="18"/>
      <c r="E185" s="18"/>
      <c r="F185" s="18"/>
      <c r="G185" s="18"/>
      <c r="H185" s="18"/>
      <c r="I185" s="18"/>
      <c r="J185" s="18"/>
      <c r="K185" s="18"/>
      <c r="L185" s="18"/>
      <c r="M185" s="18"/>
      <c r="N185" s="18"/>
      <c r="O185" s="18"/>
      <c r="P185" s="18"/>
      <c r="Q185" s="18"/>
      <c r="R185" s="18"/>
      <c r="S185" s="18"/>
      <c r="T185" s="18"/>
      <c r="U185" s="18"/>
      <c r="V185" s="18"/>
      <c r="W185" s="18"/>
      <c r="X185" s="18"/>
      <c r="Y185" s="18" t="s">
        <v>26</v>
      </c>
      <c r="Z185" s="18" t="s">
        <v>26</v>
      </c>
      <c r="AA185" s="48" t="e">
        <v>#N/A</v>
      </c>
      <c r="AB185" s="18" t="s">
        <v>26</v>
      </c>
      <c r="AC185" s="18" t="s">
        <v>26</v>
      </c>
      <c r="AD185" s="18" t="s">
        <v>26</v>
      </c>
      <c r="AE185" s="19" t="s">
        <v>26</v>
      </c>
      <c r="AF185" s="49"/>
      <c r="AG185" s="19" t="s">
        <v>26</v>
      </c>
      <c r="AH185" s="19" t="s">
        <v>26</v>
      </c>
      <c r="AI185" s="19" t="s">
        <v>26</v>
      </c>
      <c r="AJ185" s="75" t="s">
        <v>26</v>
      </c>
      <c r="AK185" s="102" t="s">
        <v>26</v>
      </c>
      <c r="AL185" s="83" t="s">
        <v>26</v>
      </c>
      <c r="AM185" s="83" t="s">
        <v>26</v>
      </c>
      <c r="AN185" s="83" t="s">
        <v>26</v>
      </c>
      <c r="AO185" s="83" t="s">
        <v>26</v>
      </c>
      <c r="AP185" s="83" t="s">
        <v>26</v>
      </c>
      <c r="AQ185" s="83" t="s">
        <v>26</v>
      </c>
      <c r="AR185" s="83"/>
      <c r="AS185" s="83" t="s">
        <v>26</v>
      </c>
      <c r="AT185" s="83"/>
      <c r="AU185" s="103" t="s">
        <v>26</v>
      </c>
      <c r="AV185" s="314" t="str">
        <f>SUBSTITUTE(SUBSTITUTE(IFERROR(VLOOKUP($A185,単組回答!$E:$F,2,FALSE),""),"あり","○"),"なし","×")</f>
        <v/>
      </c>
      <c r="AW185" s="317" t="str">
        <f>SUBSTITUTE(SUBSTITUTE(IFERROR(VLOOKUP($A185,単組回答!$E:$G,3,FALSE),""),"あり","○"),"なし","×")</f>
        <v/>
      </c>
      <c r="AX185" s="313" t="str">
        <f>SUBSTITUTE(SUBSTITUTE(SUBSTITUTE(SUBSTITUTE(SUBSTITUTE(SUBSTITUTE(IFERROR(VLOOKUP($A185,単組回答!$E:$I,5,FALSE),""),"①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5" s="313" t="str">
        <f>SUBSTITUTE(SUBSTITUTE(SUBSTITUTE(SUBSTITUTE(SUBSTITUTE(SUBSTITUTE(SUBSTITUTE(IFERROR(VLOOKUP($A185,単組回答!$E:$L,8,FALSE),""),"①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5" s="313" t="str">
        <f>SUBSTITUTE(SUBSTITUTE(SUBSTITUTE(SUBSTITUTE(SUBSTITUTE(SUBSTITUTE(IFERROR(VLOOKUP($A185,単組回答!$E:$J,6,FALSE),""),"①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5" s="313" t="str">
        <f>SUBSTITUTE(SUBSTITUTE(SUBSTITUTE(SUBSTITUTE(SUBSTITUTE(SUBSTITUTE(SUBSTITUTE(IFERROR(VLOOKUP($A185,単組回答!$E:$P,12,FALSE),""),"①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5" s="313" t="str">
        <f>SUBSTITUTE(SUBSTITUTE(IFERROR(VLOOKUP($A185,単組回答!$E:$H,4,FALSE),""),"あり","○"),"なし","×")</f>
        <v/>
      </c>
      <c r="BC185" s="83" t="s">
        <v>24</v>
      </c>
      <c r="BD185" s="313" t="str">
        <f>SUBSTITUTE(SUBSTITUTE(IFERROR(VLOOKUP($A185,単組回答!$E:$R,14,FALSE),""),"① 行った","○"),"② 行っていない","×")</f>
        <v/>
      </c>
      <c r="BE185" s="83" t="s">
        <v>24</v>
      </c>
      <c r="BF185" s="316" t="str">
        <f>SUBSTITUTE(SUBSTITUTE(IFERROR(VLOOKUP($A185,単組回答!$E:$T,16,FALSE),""),"① 行った","○"),"② 行っていない","×")</f>
        <v/>
      </c>
    </row>
    <row r="186" spans="1:58" ht="28.5" customHeight="1">
      <c r="A186" s="23">
        <v>1338</v>
      </c>
      <c r="B186" s="191" t="s">
        <v>896</v>
      </c>
      <c r="C186" s="18"/>
      <c r="D186" s="18"/>
      <c r="E186" s="18"/>
      <c r="F186" s="18"/>
      <c r="G186" s="18"/>
      <c r="H186" s="18"/>
      <c r="I186" s="18"/>
      <c r="J186" s="18"/>
      <c r="K186" s="18"/>
      <c r="L186" s="18"/>
      <c r="M186" s="18"/>
      <c r="N186" s="18"/>
      <c r="O186" s="18"/>
      <c r="P186" s="18"/>
      <c r="Q186" s="18"/>
      <c r="R186" s="18"/>
      <c r="S186" s="18"/>
      <c r="T186" s="18"/>
      <c r="U186" s="18"/>
      <c r="V186" s="18"/>
      <c r="W186" s="18"/>
      <c r="X186" s="18"/>
      <c r="Y186" s="18" t="s">
        <v>26</v>
      </c>
      <c r="Z186" s="18" t="s">
        <v>26</v>
      </c>
      <c r="AA186" s="48" t="e">
        <v>#N/A</v>
      </c>
      <c r="AB186" s="18" t="s">
        <v>26</v>
      </c>
      <c r="AC186" s="18" t="s">
        <v>26</v>
      </c>
      <c r="AD186" s="18" t="s">
        <v>26</v>
      </c>
      <c r="AE186" s="19" t="s">
        <v>26</v>
      </c>
      <c r="AF186" s="49"/>
      <c r="AG186" s="19" t="s">
        <v>26</v>
      </c>
      <c r="AH186" s="19" t="s">
        <v>26</v>
      </c>
      <c r="AI186" s="19" t="s">
        <v>26</v>
      </c>
      <c r="AJ186" s="75" t="s">
        <v>26</v>
      </c>
      <c r="AK186" s="102" t="s">
        <v>26</v>
      </c>
      <c r="AL186" s="83" t="s">
        <v>26</v>
      </c>
      <c r="AM186" s="83" t="s">
        <v>26</v>
      </c>
      <c r="AN186" s="83" t="s">
        <v>26</v>
      </c>
      <c r="AO186" s="83" t="s">
        <v>26</v>
      </c>
      <c r="AP186" s="83" t="s">
        <v>26</v>
      </c>
      <c r="AQ186" s="83" t="s">
        <v>26</v>
      </c>
      <c r="AR186" s="83"/>
      <c r="AS186" s="83" t="s">
        <v>26</v>
      </c>
      <c r="AT186" s="83"/>
      <c r="AU186" s="103" t="s">
        <v>26</v>
      </c>
      <c r="AV186" s="314" t="str">
        <f>SUBSTITUTE(SUBSTITUTE(IFERROR(VLOOKUP($A186,単組回答!$E:$F,2,FALSE),""),"あり","○"),"なし","×")</f>
        <v/>
      </c>
      <c r="AW186" s="317" t="str">
        <f>SUBSTITUTE(SUBSTITUTE(IFERROR(VLOOKUP($A186,単組回答!$E:$G,3,FALSE),""),"あり","○"),"なし","×")</f>
        <v/>
      </c>
      <c r="AX186" s="313" t="str">
        <f>SUBSTITUTE(SUBSTITUTE(SUBSTITUTE(SUBSTITUTE(SUBSTITUTE(SUBSTITUTE(IFERROR(VLOOKUP($A186,単組回答!$E:$I,5,FALSE),""),"①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6" s="313" t="str">
        <f>SUBSTITUTE(SUBSTITUTE(SUBSTITUTE(SUBSTITUTE(SUBSTITUTE(SUBSTITUTE(SUBSTITUTE(IFERROR(VLOOKUP($A186,単組回答!$E:$L,8,FALSE),""),"①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6" s="313" t="str">
        <f>SUBSTITUTE(SUBSTITUTE(SUBSTITUTE(SUBSTITUTE(SUBSTITUTE(SUBSTITUTE(IFERROR(VLOOKUP($A186,単組回答!$E:$J,6,FALSE),""),"①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6" s="313" t="str">
        <f>SUBSTITUTE(SUBSTITUTE(SUBSTITUTE(SUBSTITUTE(SUBSTITUTE(SUBSTITUTE(SUBSTITUTE(IFERROR(VLOOKUP($A186,単組回答!$E:$P,12,FALSE),""),"①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6" s="313" t="str">
        <f>SUBSTITUTE(SUBSTITUTE(IFERROR(VLOOKUP($A186,単組回答!$E:$H,4,FALSE),""),"あり","○"),"なし","×")</f>
        <v/>
      </c>
      <c r="BC186" s="83" t="s">
        <v>24</v>
      </c>
      <c r="BD186" s="313" t="str">
        <f>SUBSTITUTE(SUBSTITUTE(IFERROR(VLOOKUP($A186,単組回答!$E:$R,14,FALSE),""),"① 行った","○"),"② 行っていない","×")</f>
        <v/>
      </c>
      <c r="BE186" s="83" t="s">
        <v>24</v>
      </c>
      <c r="BF186" s="316" t="str">
        <f>SUBSTITUTE(SUBSTITUTE(IFERROR(VLOOKUP($A186,単組回答!$E:$T,16,FALSE),""),"① 行った","○"),"② 行っていない","×")</f>
        <v/>
      </c>
    </row>
    <row r="187" spans="1:58" ht="28.5" customHeight="1">
      <c r="A187" s="23">
        <v>1340</v>
      </c>
      <c r="B187" s="191" t="s">
        <v>897</v>
      </c>
      <c r="C187" s="18"/>
      <c r="D187" s="18"/>
      <c r="E187" s="18"/>
      <c r="F187" s="18"/>
      <c r="G187" s="18"/>
      <c r="H187" s="18"/>
      <c r="I187" s="18"/>
      <c r="J187" s="18"/>
      <c r="K187" s="18"/>
      <c r="L187" s="18"/>
      <c r="M187" s="18"/>
      <c r="N187" s="18" t="s">
        <v>24</v>
      </c>
      <c r="O187" s="18" t="s">
        <v>22</v>
      </c>
      <c r="P187" s="18">
        <v>1</v>
      </c>
      <c r="Q187" s="18" t="s">
        <v>22</v>
      </c>
      <c r="R187" s="18"/>
      <c r="S187" s="18" t="s">
        <v>22</v>
      </c>
      <c r="T187" s="18"/>
      <c r="U187" s="18"/>
      <c r="V187" s="18"/>
      <c r="W187" s="18"/>
      <c r="X187" s="18"/>
      <c r="Y187" s="18" t="s">
        <v>26</v>
      </c>
      <c r="Z187" s="18" t="s">
        <v>26</v>
      </c>
      <c r="AA187" s="48" t="s">
        <v>26</v>
      </c>
      <c r="AB187" s="18" t="s">
        <v>22</v>
      </c>
      <c r="AC187" s="18" t="s">
        <v>26</v>
      </c>
      <c r="AD187" s="18" t="s">
        <v>22</v>
      </c>
      <c r="AE187" s="19" t="s">
        <v>26</v>
      </c>
      <c r="AF187" s="49"/>
      <c r="AG187" s="19" t="s">
        <v>26</v>
      </c>
      <c r="AH187" s="19" t="s">
        <v>26</v>
      </c>
      <c r="AI187" s="19" t="s">
        <v>26</v>
      </c>
      <c r="AJ187" s="75" t="s">
        <v>26</v>
      </c>
      <c r="AK187" s="102" t="s">
        <v>26</v>
      </c>
      <c r="AL187" s="83" t="s">
        <v>26</v>
      </c>
      <c r="AM187" s="83" t="s">
        <v>26</v>
      </c>
      <c r="AN187" s="83" t="s">
        <v>26</v>
      </c>
      <c r="AO187" s="83" t="s">
        <v>26</v>
      </c>
      <c r="AP187" s="83" t="s">
        <v>26</v>
      </c>
      <c r="AQ187" s="83" t="s">
        <v>26</v>
      </c>
      <c r="AR187" s="83"/>
      <c r="AS187" s="83" t="s">
        <v>26</v>
      </c>
      <c r="AT187" s="83"/>
      <c r="AU187" s="103" t="s">
        <v>26</v>
      </c>
      <c r="AV187" s="314" t="str">
        <f>SUBSTITUTE(SUBSTITUTE(IFERROR(VLOOKUP($A187,単組回答!$E:$F,2,FALSE),""),"あり","○"),"なし","×")</f>
        <v/>
      </c>
      <c r="AW187" s="317" t="str">
        <f>SUBSTITUTE(SUBSTITUTE(IFERROR(VLOOKUP($A187,単組回答!$E:$G,3,FALSE),""),"あり","○"),"なし","×")</f>
        <v/>
      </c>
      <c r="AX187" s="313" t="str">
        <f>SUBSTITUTE(SUBSTITUTE(SUBSTITUTE(SUBSTITUTE(SUBSTITUTE(SUBSTITUTE(IFERROR(VLOOKUP($A187,単組回答!$E:$I,5,FALSE),""),"①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7" s="313" t="str">
        <f>SUBSTITUTE(SUBSTITUTE(SUBSTITUTE(SUBSTITUTE(SUBSTITUTE(SUBSTITUTE(SUBSTITUTE(IFERROR(VLOOKUP($A187,単組回答!$E:$L,8,FALSE),""),"①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7" s="313" t="str">
        <f>SUBSTITUTE(SUBSTITUTE(SUBSTITUTE(SUBSTITUTE(SUBSTITUTE(SUBSTITUTE(IFERROR(VLOOKUP($A187,単組回答!$E:$J,6,FALSE),""),"①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7" s="313" t="str">
        <f>SUBSTITUTE(SUBSTITUTE(SUBSTITUTE(SUBSTITUTE(SUBSTITUTE(SUBSTITUTE(SUBSTITUTE(IFERROR(VLOOKUP($A187,単組回答!$E:$P,12,FALSE),""),"①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7" s="313" t="str">
        <f>SUBSTITUTE(SUBSTITUTE(IFERROR(VLOOKUP($A187,単組回答!$E:$H,4,FALSE),""),"あり","○"),"なし","×")</f>
        <v/>
      </c>
      <c r="BC187" s="83" t="s">
        <v>24</v>
      </c>
      <c r="BD187" s="313" t="str">
        <f>SUBSTITUTE(SUBSTITUTE(IFERROR(VLOOKUP($A187,単組回答!$E:$R,14,FALSE),""),"① 行った","○"),"② 行っていない","×")</f>
        <v/>
      </c>
      <c r="BE187" s="83" t="s">
        <v>24</v>
      </c>
      <c r="BF187" s="316" t="str">
        <f>SUBSTITUTE(SUBSTITUTE(IFERROR(VLOOKUP($A187,単組回答!$E:$T,16,FALSE),""),"① 行った","○"),"② 行っていない","×")</f>
        <v/>
      </c>
    </row>
    <row r="188" spans="1:58" ht="28.5" customHeight="1">
      <c r="A188" s="23">
        <v>1341</v>
      </c>
      <c r="B188" s="191" t="s">
        <v>898</v>
      </c>
      <c r="C188" s="18"/>
      <c r="D188" s="18"/>
      <c r="E188" s="18"/>
      <c r="F188" s="18"/>
      <c r="G188" s="18"/>
      <c r="H188" s="18"/>
      <c r="I188" s="18"/>
      <c r="J188" s="18"/>
      <c r="K188" s="18"/>
      <c r="L188" s="18"/>
      <c r="M188" s="18"/>
      <c r="N188" s="18"/>
      <c r="O188" s="18"/>
      <c r="P188" s="18"/>
      <c r="Q188" s="18"/>
      <c r="R188" s="18"/>
      <c r="S188" s="18"/>
      <c r="T188" s="18"/>
      <c r="U188" s="18"/>
      <c r="V188" s="18"/>
      <c r="W188" s="18"/>
      <c r="X188" s="18"/>
      <c r="Y188" s="18" t="s">
        <v>26</v>
      </c>
      <c r="Z188" s="18" t="s">
        <v>26</v>
      </c>
      <c r="AA188" s="48" t="e">
        <v>#N/A</v>
      </c>
      <c r="AB188" s="18" t="s">
        <v>26</v>
      </c>
      <c r="AC188" s="18" t="s">
        <v>26</v>
      </c>
      <c r="AD188" s="18" t="s">
        <v>26</v>
      </c>
      <c r="AE188" s="19" t="s">
        <v>26</v>
      </c>
      <c r="AF188" s="49"/>
      <c r="AG188" s="19" t="s">
        <v>26</v>
      </c>
      <c r="AH188" s="19" t="s">
        <v>26</v>
      </c>
      <c r="AI188" s="19" t="s">
        <v>26</v>
      </c>
      <c r="AJ188" s="75" t="s">
        <v>26</v>
      </c>
      <c r="AK188" s="102" t="s">
        <v>26</v>
      </c>
      <c r="AL188" s="83" t="s">
        <v>26</v>
      </c>
      <c r="AM188" s="83" t="s">
        <v>26</v>
      </c>
      <c r="AN188" s="83" t="s">
        <v>26</v>
      </c>
      <c r="AO188" s="83" t="s">
        <v>26</v>
      </c>
      <c r="AP188" s="83" t="s">
        <v>26</v>
      </c>
      <c r="AQ188" s="83" t="s">
        <v>26</v>
      </c>
      <c r="AR188" s="83"/>
      <c r="AS188" s="83" t="s">
        <v>26</v>
      </c>
      <c r="AT188" s="83"/>
      <c r="AU188" s="103" t="s">
        <v>26</v>
      </c>
      <c r="AV188" s="314" t="str">
        <f>SUBSTITUTE(SUBSTITUTE(IFERROR(VLOOKUP($A188,単組回答!$E:$F,2,FALSE),""),"あり","○"),"なし","×")</f>
        <v/>
      </c>
      <c r="AW188" s="317" t="str">
        <f>SUBSTITUTE(SUBSTITUTE(IFERROR(VLOOKUP($A188,単組回答!$E:$G,3,FALSE),""),"あり","○"),"なし","×")</f>
        <v/>
      </c>
      <c r="AX188" s="313" t="str">
        <f>SUBSTITUTE(SUBSTITUTE(SUBSTITUTE(SUBSTITUTE(SUBSTITUTE(SUBSTITUTE(IFERROR(VLOOKUP($A188,単組回答!$E:$I,5,FALSE),""),"①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8" s="313" t="str">
        <f>SUBSTITUTE(SUBSTITUTE(SUBSTITUTE(SUBSTITUTE(SUBSTITUTE(SUBSTITUTE(SUBSTITUTE(IFERROR(VLOOKUP($A188,単組回答!$E:$L,8,FALSE),""),"①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8" s="313" t="str">
        <f>SUBSTITUTE(SUBSTITUTE(SUBSTITUTE(SUBSTITUTE(SUBSTITUTE(SUBSTITUTE(IFERROR(VLOOKUP($A188,単組回答!$E:$J,6,FALSE),""),"①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8" s="313" t="str">
        <f>SUBSTITUTE(SUBSTITUTE(SUBSTITUTE(SUBSTITUTE(SUBSTITUTE(SUBSTITUTE(SUBSTITUTE(IFERROR(VLOOKUP($A188,単組回答!$E:$P,12,FALSE),""),"①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8" s="313" t="str">
        <f>SUBSTITUTE(SUBSTITUTE(IFERROR(VLOOKUP($A188,単組回答!$E:$H,4,FALSE),""),"あり","○"),"なし","×")</f>
        <v/>
      </c>
      <c r="BC188" s="83" t="s">
        <v>24</v>
      </c>
      <c r="BD188" s="313" t="str">
        <f>SUBSTITUTE(SUBSTITUTE(IFERROR(VLOOKUP($A188,単組回答!$E:$R,14,FALSE),""),"① 行った","○"),"② 行っていない","×")</f>
        <v/>
      </c>
      <c r="BE188" s="83" t="s">
        <v>24</v>
      </c>
      <c r="BF188" s="316" t="str">
        <f>SUBSTITUTE(SUBSTITUTE(IFERROR(VLOOKUP($A188,単組回答!$E:$T,16,FALSE),""),"① 行った","○"),"② 行っていない","×")</f>
        <v/>
      </c>
    </row>
    <row r="189" spans="1:58" ht="28.5" customHeight="1">
      <c r="A189" s="23"/>
      <c r="B189" s="192"/>
      <c r="C189" s="18"/>
      <c r="D189" s="18"/>
      <c r="E189" s="18"/>
      <c r="F189" s="18"/>
      <c r="G189" s="18"/>
      <c r="H189" s="18"/>
      <c r="I189" s="18"/>
      <c r="J189" s="18"/>
      <c r="K189" s="18"/>
      <c r="L189" s="18"/>
      <c r="M189" s="18"/>
      <c r="N189" s="18"/>
      <c r="O189" s="18"/>
      <c r="P189" s="18"/>
      <c r="Q189" s="18"/>
      <c r="R189" s="18"/>
      <c r="S189" s="18"/>
      <c r="T189" s="18"/>
      <c r="U189" s="18"/>
      <c r="V189" s="18"/>
      <c r="W189" s="18"/>
      <c r="X189" s="18"/>
      <c r="Y189" s="18" t="s">
        <v>26</v>
      </c>
      <c r="Z189" s="18" t="s">
        <v>26</v>
      </c>
      <c r="AA189" s="48" t="e">
        <v>#N/A</v>
      </c>
      <c r="AB189" s="18" t="s">
        <v>26</v>
      </c>
      <c r="AC189" s="18"/>
      <c r="AD189" s="18" t="s">
        <v>26</v>
      </c>
      <c r="AE189" s="19"/>
      <c r="AF189" s="49"/>
      <c r="AG189" s="19" t="s">
        <v>26</v>
      </c>
      <c r="AH189" s="19"/>
      <c r="AI189" s="19" t="s">
        <v>26</v>
      </c>
      <c r="AJ189" s="75"/>
      <c r="AK189" s="102" t="s">
        <v>26</v>
      </c>
      <c r="AL189" s="83" t="s">
        <v>26</v>
      </c>
      <c r="AM189" s="83" t="s">
        <v>26</v>
      </c>
      <c r="AN189" s="83" t="s">
        <v>26</v>
      </c>
      <c r="AO189" s="83" t="s">
        <v>26</v>
      </c>
      <c r="AP189" s="83" t="s">
        <v>26</v>
      </c>
      <c r="AQ189" s="83" t="s">
        <v>26</v>
      </c>
      <c r="AR189" s="83"/>
      <c r="AS189" s="83" t="s">
        <v>26</v>
      </c>
      <c r="AT189" s="83"/>
      <c r="AU189" s="103" t="s">
        <v>26</v>
      </c>
      <c r="AV189" s="102" t="s">
        <v>26</v>
      </c>
      <c r="AW189" s="83" t="s">
        <v>26</v>
      </c>
      <c r="AX189" s="4" t="s">
        <v>26</v>
      </c>
      <c r="AY189" s="4"/>
      <c r="AZ189" s="4" t="s">
        <v>26</v>
      </c>
      <c r="BA189" s="4"/>
      <c r="BB189" s="4" t="s">
        <v>26</v>
      </c>
      <c r="BC189" s="4" t="s">
        <v>26</v>
      </c>
      <c r="BD189" s="4"/>
      <c r="BE189" s="4" t="s">
        <v>26</v>
      </c>
      <c r="BF189" s="107"/>
    </row>
    <row r="190" spans="1:58" ht="28.5" customHeight="1">
      <c r="A190" s="23"/>
      <c r="B190" s="192"/>
      <c r="C190" s="18"/>
      <c r="D190" s="18"/>
      <c r="E190" s="18"/>
      <c r="F190" s="18"/>
      <c r="G190" s="18"/>
      <c r="H190" s="18"/>
      <c r="I190" s="18"/>
      <c r="J190" s="18"/>
      <c r="K190" s="18"/>
      <c r="L190" s="18"/>
      <c r="M190" s="18"/>
      <c r="N190" s="18"/>
      <c r="O190" s="18"/>
      <c r="P190" s="18"/>
      <c r="Q190" s="18"/>
      <c r="R190" s="18"/>
      <c r="S190" s="18"/>
      <c r="T190" s="18"/>
      <c r="U190" s="18"/>
      <c r="V190" s="18"/>
      <c r="W190" s="18"/>
      <c r="X190" s="18"/>
      <c r="Y190" s="18" t="s">
        <v>26</v>
      </c>
      <c r="Z190" s="18" t="s">
        <v>26</v>
      </c>
      <c r="AA190" s="48" t="e">
        <v>#N/A</v>
      </c>
      <c r="AB190" s="18" t="s">
        <v>26</v>
      </c>
      <c r="AC190" s="18"/>
      <c r="AD190" s="18" t="s">
        <v>26</v>
      </c>
      <c r="AE190" s="19"/>
      <c r="AF190" s="49"/>
      <c r="AG190" s="19" t="s">
        <v>26</v>
      </c>
      <c r="AH190" s="19"/>
      <c r="AI190" s="19" t="s">
        <v>26</v>
      </c>
      <c r="AJ190" s="75"/>
      <c r="AK190" s="102" t="s">
        <v>26</v>
      </c>
      <c r="AL190" s="83" t="s">
        <v>26</v>
      </c>
      <c r="AM190" s="83" t="s">
        <v>26</v>
      </c>
      <c r="AN190" s="83" t="s">
        <v>26</v>
      </c>
      <c r="AO190" s="83" t="s">
        <v>26</v>
      </c>
      <c r="AP190" s="83" t="s">
        <v>26</v>
      </c>
      <c r="AQ190" s="83" t="s">
        <v>26</v>
      </c>
      <c r="AR190" s="83"/>
      <c r="AS190" s="83" t="s">
        <v>26</v>
      </c>
      <c r="AT190" s="83"/>
      <c r="AU190" s="103" t="s">
        <v>26</v>
      </c>
      <c r="AV190" s="102" t="s">
        <v>26</v>
      </c>
      <c r="AW190" s="83" t="s">
        <v>26</v>
      </c>
      <c r="AX190" s="4" t="s">
        <v>26</v>
      </c>
      <c r="AY190" s="4"/>
      <c r="AZ190" s="4" t="s">
        <v>26</v>
      </c>
      <c r="BA190" s="4"/>
      <c r="BB190" s="4" t="s">
        <v>26</v>
      </c>
      <c r="BC190" s="4" t="s">
        <v>26</v>
      </c>
      <c r="BD190" s="4"/>
      <c r="BE190" s="4" t="s">
        <v>26</v>
      </c>
      <c r="BF190" s="107"/>
    </row>
    <row r="191" spans="1:58" ht="28.5" customHeight="1">
      <c r="A191" s="23"/>
      <c r="B191" s="192"/>
      <c r="C191" s="18"/>
      <c r="D191" s="18"/>
      <c r="E191" s="18"/>
      <c r="F191" s="18"/>
      <c r="G191" s="18"/>
      <c r="H191" s="18"/>
      <c r="I191" s="18"/>
      <c r="J191" s="18"/>
      <c r="K191" s="18"/>
      <c r="L191" s="18"/>
      <c r="M191" s="18"/>
      <c r="N191" s="18"/>
      <c r="O191" s="18"/>
      <c r="P191" s="18"/>
      <c r="Q191" s="18"/>
      <c r="R191" s="18"/>
      <c r="S191" s="18"/>
      <c r="T191" s="18"/>
      <c r="U191" s="18"/>
      <c r="V191" s="18"/>
      <c r="W191" s="18"/>
      <c r="X191" s="18"/>
      <c r="Y191" s="18" t="s">
        <v>26</v>
      </c>
      <c r="Z191" s="18" t="s">
        <v>26</v>
      </c>
      <c r="AA191" s="48" t="e">
        <v>#N/A</v>
      </c>
      <c r="AB191" s="18" t="s">
        <v>26</v>
      </c>
      <c r="AC191" s="18"/>
      <c r="AD191" s="18" t="s">
        <v>26</v>
      </c>
      <c r="AE191" s="19"/>
      <c r="AF191" s="49"/>
      <c r="AG191" s="19" t="s">
        <v>26</v>
      </c>
      <c r="AH191" s="19"/>
      <c r="AI191" s="19" t="s">
        <v>26</v>
      </c>
      <c r="AJ191" s="75"/>
      <c r="AK191" s="102" t="s">
        <v>26</v>
      </c>
      <c r="AL191" s="83" t="s">
        <v>26</v>
      </c>
      <c r="AM191" s="83" t="s">
        <v>26</v>
      </c>
      <c r="AN191" s="83" t="s">
        <v>26</v>
      </c>
      <c r="AO191" s="83" t="s">
        <v>26</v>
      </c>
      <c r="AP191" s="83" t="s">
        <v>26</v>
      </c>
      <c r="AQ191" s="83" t="s">
        <v>26</v>
      </c>
      <c r="AR191" s="83"/>
      <c r="AS191" s="83" t="s">
        <v>26</v>
      </c>
      <c r="AT191" s="83"/>
      <c r="AU191" s="103" t="s">
        <v>26</v>
      </c>
      <c r="AV191" s="102" t="s">
        <v>26</v>
      </c>
      <c r="AW191" s="83" t="s">
        <v>26</v>
      </c>
      <c r="AX191" s="4" t="s">
        <v>26</v>
      </c>
      <c r="AY191" s="4"/>
      <c r="AZ191" s="4" t="s">
        <v>26</v>
      </c>
      <c r="BA191" s="4"/>
      <c r="BB191" s="4" t="s">
        <v>26</v>
      </c>
      <c r="BC191" s="4" t="s">
        <v>26</v>
      </c>
      <c r="BD191" s="4"/>
      <c r="BE191" s="4" t="s">
        <v>26</v>
      </c>
      <c r="BF191" s="107"/>
    </row>
    <row r="192" spans="1:58" ht="28.5" customHeight="1" thickBot="1">
      <c r="A192" s="237" t="s">
        <v>90</v>
      </c>
      <c r="B192" s="238"/>
      <c r="C192" s="237">
        <v>36</v>
      </c>
      <c r="D192" s="238">
        <v>0</v>
      </c>
      <c r="N192" s="18">
        <v>55</v>
      </c>
      <c r="O192" s="18"/>
      <c r="Y192" s="18"/>
      <c r="Z192" s="18"/>
      <c r="AB192" s="51"/>
      <c r="AC192" s="31"/>
      <c r="AD192" s="31"/>
      <c r="AK192" s="104" t="s">
        <v>26</v>
      </c>
      <c r="AL192" s="105" t="s">
        <v>26</v>
      </c>
      <c r="AM192" s="105" t="s">
        <v>26</v>
      </c>
      <c r="AN192" s="105" t="s">
        <v>26</v>
      </c>
      <c r="AO192" s="105" t="s">
        <v>26</v>
      </c>
      <c r="AP192" s="105" t="s">
        <v>26</v>
      </c>
      <c r="AQ192" s="105" t="s">
        <v>26</v>
      </c>
      <c r="AR192" s="105"/>
      <c r="AS192" s="105" t="s">
        <v>26</v>
      </c>
      <c r="AT192" s="105"/>
      <c r="AU192" s="106" t="s">
        <v>26</v>
      </c>
      <c r="AV192" s="245">
        <f>AV193-AW193</f>
        <v>0</v>
      </c>
      <c r="AW192" s="246"/>
      <c r="AX192" s="109" t="s">
        <v>26</v>
      </c>
      <c r="AY192" s="109"/>
      <c r="AZ192" s="109" t="s">
        <v>26</v>
      </c>
      <c r="BA192" s="109"/>
      <c r="BB192" s="109" t="s">
        <v>26</v>
      </c>
      <c r="BC192" s="109" t="s">
        <v>26</v>
      </c>
      <c r="BD192" s="109"/>
      <c r="BE192" s="109" t="s">
        <v>26</v>
      </c>
      <c r="BF192" s="110"/>
    </row>
    <row r="193" spans="48:57" ht="28.5" customHeight="1">
      <c r="AV193" s="1">
        <f>(COUNTIF(AV5:AV188,"○")+COUNTIF(AW5:AW188,"○"))</f>
        <v>0</v>
      </c>
      <c r="AW193" s="1">
        <f>COUNTIFS(AV5:AV188,"○",AW5:AW188,"○")</f>
        <v>0</v>
      </c>
      <c r="AX193" s="1" t="s">
        <v>26</v>
      </c>
      <c r="AZ193" s="1" t="s">
        <v>26</v>
      </c>
      <c r="BB193" s="1" t="s">
        <v>26</v>
      </c>
      <c r="BC193" s="1" t="s">
        <v>26</v>
      </c>
      <c r="BE193" s="1" t="s">
        <v>26</v>
      </c>
    </row>
    <row r="194" spans="48:57" ht="28.5" customHeight="1">
      <c r="AV194" s="1" t="s">
        <v>26</v>
      </c>
      <c r="AW194" s="1" t="s">
        <v>26</v>
      </c>
      <c r="AX194" s="1" t="s">
        <v>26</v>
      </c>
      <c r="AZ194" s="1" t="s">
        <v>26</v>
      </c>
      <c r="BB194" s="1" t="s">
        <v>26</v>
      </c>
      <c r="BC194" s="1" t="s">
        <v>26</v>
      </c>
      <c r="BE194" s="1" t="s">
        <v>26</v>
      </c>
    </row>
    <row r="195" spans="48:57" ht="28.5" customHeight="1">
      <c r="AV195" s="1" t="s">
        <v>26</v>
      </c>
      <c r="AW195" s="1" t="s">
        <v>26</v>
      </c>
      <c r="AX195" s="1" t="s">
        <v>26</v>
      </c>
      <c r="AZ195" s="1" t="s">
        <v>26</v>
      </c>
      <c r="BB195" s="1" t="s">
        <v>26</v>
      </c>
      <c r="BC195" s="1" t="s">
        <v>26</v>
      </c>
      <c r="BE195" s="1" t="s">
        <v>26</v>
      </c>
    </row>
    <row r="196" spans="48:57" ht="28.5" customHeight="1">
      <c r="AV196" s="1" t="s">
        <v>26</v>
      </c>
      <c r="AW196" s="1" t="s">
        <v>26</v>
      </c>
      <c r="AX196" s="1" t="s">
        <v>26</v>
      </c>
      <c r="AZ196" s="1" t="s">
        <v>26</v>
      </c>
      <c r="BB196" s="1" t="s">
        <v>26</v>
      </c>
      <c r="BC196" s="1" t="s">
        <v>26</v>
      </c>
      <c r="BE196" s="1" t="s">
        <v>26</v>
      </c>
    </row>
    <row r="197" spans="48:57" ht="28.5" customHeight="1">
      <c r="AV197" s="1" t="s">
        <v>26</v>
      </c>
      <c r="AW197" s="1" t="s">
        <v>26</v>
      </c>
      <c r="AX197" s="1" t="s">
        <v>26</v>
      </c>
      <c r="AZ197" s="1" t="s">
        <v>26</v>
      </c>
      <c r="BB197" s="1" t="s">
        <v>26</v>
      </c>
      <c r="BC197" s="1" t="s">
        <v>26</v>
      </c>
      <c r="BE197" s="1" t="s">
        <v>26</v>
      </c>
    </row>
    <row r="198" spans="48:57" ht="28.5" customHeight="1">
      <c r="AV198" s="1" t="s">
        <v>26</v>
      </c>
      <c r="AW198" s="1" t="s">
        <v>26</v>
      </c>
      <c r="AX198" s="1" t="s">
        <v>26</v>
      </c>
      <c r="AZ198" s="1" t="s">
        <v>26</v>
      </c>
      <c r="BB198" s="1" t="s">
        <v>26</v>
      </c>
      <c r="BC198" s="1" t="s">
        <v>26</v>
      </c>
      <c r="BE198" s="1" t="s">
        <v>26</v>
      </c>
    </row>
    <row r="199" spans="48:57" ht="28.5" customHeight="1">
      <c r="AV199" s="1" t="s">
        <v>26</v>
      </c>
      <c r="AW199" s="1" t="s">
        <v>26</v>
      </c>
      <c r="AX199" s="1" t="s">
        <v>26</v>
      </c>
      <c r="AZ199" s="1" t="s">
        <v>26</v>
      </c>
      <c r="BB199" s="1" t="s">
        <v>26</v>
      </c>
      <c r="BC199" s="1" t="s">
        <v>26</v>
      </c>
      <c r="BE199" s="1" t="s">
        <v>26</v>
      </c>
    </row>
    <row r="200" spans="48:57" ht="28.5" customHeight="1">
      <c r="AV200" s="1" t="s">
        <v>26</v>
      </c>
      <c r="AW200" s="1" t="s">
        <v>26</v>
      </c>
      <c r="AX200" s="1" t="s">
        <v>26</v>
      </c>
      <c r="AZ200" s="1" t="s">
        <v>26</v>
      </c>
      <c r="BB200" s="1" t="s">
        <v>26</v>
      </c>
      <c r="BC200" s="1" t="s">
        <v>26</v>
      </c>
      <c r="BE200" s="1" t="s">
        <v>26</v>
      </c>
    </row>
    <row r="201" spans="48:57" ht="28.5" customHeight="1">
      <c r="AV201" s="1" t="s">
        <v>26</v>
      </c>
      <c r="AW201" s="1" t="s">
        <v>26</v>
      </c>
      <c r="AX201" s="1" t="s">
        <v>26</v>
      </c>
      <c r="AZ201" s="1" t="s">
        <v>26</v>
      </c>
      <c r="BB201" s="1" t="s">
        <v>26</v>
      </c>
      <c r="BC201" s="1" t="s">
        <v>26</v>
      </c>
      <c r="BE201" s="1" t="s">
        <v>26</v>
      </c>
    </row>
    <row r="202" spans="48:57" ht="28.5" customHeight="1">
      <c r="AV202" s="1" t="s">
        <v>26</v>
      </c>
      <c r="AW202" s="1" t="s">
        <v>26</v>
      </c>
      <c r="AX202" s="1" t="s">
        <v>26</v>
      </c>
      <c r="AZ202" s="1" t="s">
        <v>26</v>
      </c>
      <c r="BB202" s="1" t="s">
        <v>26</v>
      </c>
      <c r="BC202" s="1" t="s">
        <v>26</v>
      </c>
      <c r="BE202" s="1" t="s">
        <v>26</v>
      </c>
    </row>
    <row r="203" spans="48:57" ht="28.5" customHeight="1">
      <c r="AV203" s="1" t="s">
        <v>26</v>
      </c>
      <c r="AW203" s="1" t="s">
        <v>26</v>
      </c>
      <c r="AX203" s="1" t="s">
        <v>26</v>
      </c>
      <c r="AZ203" s="1" t="s">
        <v>26</v>
      </c>
      <c r="BB203" s="1" t="s">
        <v>26</v>
      </c>
      <c r="BC203" s="1" t="s">
        <v>26</v>
      </c>
      <c r="BE203" s="1" t="s">
        <v>26</v>
      </c>
    </row>
    <row r="204" spans="48:57" ht="28.5" customHeight="1">
      <c r="AV204" s="1" t="s">
        <v>26</v>
      </c>
      <c r="AW204" s="1" t="s">
        <v>26</v>
      </c>
      <c r="AX204" s="1" t="s">
        <v>26</v>
      </c>
      <c r="AZ204" s="1" t="s">
        <v>26</v>
      </c>
      <c r="BB204" s="1" t="s">
        <v>26</v>
      </c>
      <c r="BC204" s="1" t="s">
        <v>26</v>
      </c>
      <c r="BE204" s="1" t="s">
        <v>26</v>
      </c>
    </row>
    <row r="205" spans="48:57" ht="28.5" customHeight="1">
      <c r="AV205" s="1" t="s">
        <v>26</v>
      </c>
      <c r="AW205" s="1" t="s">
        <v>26</v>
      </c>
      <c r="AX205" s="1" t="s">
        <v>26</v>
      </c>
      <c r="AZ205" s="1" t="s">
        <v>26</v>
      </c>
      <c r="BB205" s="1" t="s">
        <v>26</v>
      </c>
      <c r="BC205" s="1" t="s">
        <v>26</v>
      </c>
      <c r="BE205" s="1" t="s">
        <v>26</v>
      </c>
    </row>
    <row r="206" spans="48:57" ht="28.5" customHeight="1">
      <c r="AV206" s="1" t="s">
        <v>26</v>
      </c>
      <c r="AW206" s="1" t="s">
        <v>26</v>
      </c>
      <c r="AX206" s="1" t="s">
        <v>26</v>
      </c>
      <c r="AZ206" s="1" t="s">
        <v>26</v>
      </c>
      <c r="BB206" s="1" t="s">
        <v>26</v>
      </c>
      <c r="BC206" s="1" t="s">
        <v>26</v>
      </c>
      <c r="BE206" s="1" t="s">
        <v>26</v>
      </c>
    </row>
    <row r="207" spans="48:57" ht="28.5" customHeight="1">
      <c r="AV207" s="1" t="s">
        <v>26</v>
      </c>
      <c r="AW207" s="1" t="s">
        <v>26</v>
      </c>
      <c r="AX207" s="1" t="s">
        <v>26</v>
      </c>
      <c r="AZ207" s="1" t="s">
        <v>26</v>
      </c>
      <c r="BB207" s="1" t="s">
        <v>26</v>
      </c>
      <c r="BC207" s="1" t="s">
        <v>26</v>
      </c>
      <c r="BE207" s="1" t="s">
        <v>26</v>
      </c>
    </row>
    <row r="208" spans="48:57" ht="28.5" customHeight="1">
      <c r="AV208" s="1" t="s">
        <v>26</v>
      </c>
      <c r="AW208" s="1" t="s">
        <v>26</v>
      </c>
      <c r="AX208" s="1" t="s">
        <v>26</v>
      </c>
      <c r="AZ208" s="1" t="s">
        <v>26</v>
      </c>
      <c r="BB208" s="1" t="s">
        <v>26</v>
      </c>
      <c r="BC208" s="1" t="s">
        <v>26</v>
      </c>
      <c r="BE208" s="1" t="s">
        <v>26</v>
      </c>
    </row>
    <row r="209" spans="48:57" ht="28.5" customHeight="1">
      <c r="AV209" s="1" t="s">
        <v>26</v>
      </c>
      <c r="AW209" s="1" t="s">
        <v>26</v>
      </c>
      <c r="AX209" s="1" t="s">
        <v>26</v>
      </c>
      <c r="AZ209" s="1" t="s">
        <v>26</v>
      </c>
      <c r="BB209" s="1" t="s">
        <v>26</v>
      </c>
      <c r="BC209" s="1" t="s">
        <v>26</v>
      </c>
      <c r="BE209" s="1" t="s">
        <v>26</v>
      </c>
    </row>
    <row r="210" spans="48:57" ht="28.5" customHeight="1">
      <c r="AV210" s="1" t="s">
        <v>26</v>
      </c>
      <c r="AW210" s="1" t="s">
        <v>26</v>
      </c>
      <c r="AX210" s="1" t="s">
        <v>26</v>
      </c>
      <c r="AZ210" s="1" t="s">
        <v>26</v>
      </c>
      <c r="BB210" s="1" t="s">
        <v>26</v>
      </c>
      <c r="BC210" s="1" t="s">
        <v>26</v>
      </c>
      <c r="BE210" s="1" t="s">
        <v>26</v>
      </c>
    </row>
    <row r="211" spans="48:57" ht="28.5" customHeight="1">
      <c r="AV211" s="1" t="s">
        <v>26</v>
      </c>
      <c r="AW211" s="1" t="s">
        <v>26</v>
      </c>
      <c r="AX211" s="1" t="s">
        <v>26</v>
      </c>
      <c r="AZ211" s="1" t="s">
        <v>26</v>
      </c>
      <c r="BB211" s="1" t="s">
        <v>26</v>
      </c>
      <c r="BC211" s="1" t="s">
        <v>26</v>
      </c>
      <c r="BE211" s="1" t="s">
        <v>26</v>
      </c>
    </row>
    <row r="212" spans="48:57" ht="28.5" customHeight="1">
      <c r="AV212" s="1" t="s">
        <v>26</v>
      </c>
      <c r="AW212" s="1" t="s">
        <v>26</v>
      </c>
      <c r="AX212" s="1" t="s">
        <v>26</v>
      </c>
      <c r="AZ212" s="1" t="s">
        <v>26</v>
      </c>
      <c r="BB212" s="1" t="s">
        <v>26</v>
      </c>
      <c r="BC212" s="1" t="s">
        <v>26</v>
      </c>
      <c r="BE212" s="1" t="s">
        <v>26</v>
      </c>
    </row>
    <row r="213" spans="48:57" ht="28.5" customHeight="1">
      <c r="AV213" s="1" t="s">
        <v>26</v>
      </c>
      <c r="AW213" s="1" t="s">
        <v>26</v>
      </c>
      <c r="AX213" s="1" t="s">
        <v>26</v>
      </c>
      <c r="AZ213" s="1" t="s">
        <v>26</v>
      </c>
      <c r="BB213" s="1" t="s">
        <v>26</v>
      </c>
      <c r="BC213" s="1" t="s">
        <v>26</v>
      </c>
      <c r="BE213" s="1" t="s">
        <v>26</v>
      </c>
    </row>
    <row r="214" spans="48:57" ht="28.5" customHeight="1">
      <c r="AV214" s="1" t="s">
        <v>26</v>
      </c>
      <c r="AW214" s="1" t="s">
        <v>26</v>
      </c>
      <c r="AX214" s="1" t="s">
        <v>26</v>
      </c>
      <c r="AZ214" s="1" t="s">
        <v>26</v>
      </c>
      <c r="BB214" s="1" t="s">
        <v>26</v>
      </c>
      <c r="BC214" s="1" t="s">
        <v>26</v>
      </c>
      <c r="BE214" s="1" t="s">
        <v>26</v>
      </c>
    </row>
    <row r="215" spans="48:57" ht="28.5" customHeight="1">
      <c r="AV215" s="1" t="s">
        <v>26</v>
      </c>
      <c r="AW215" s="1" t="s">
        <v>26</v>
      </c>
      <c r="AX215" s="1" t="s">
        <v>26</v>
      </c>
      <c r="AZ215" s="1" t="s">
        <v>26</v>
      </c>
      <c r="BB215" s="1" t="s">
        <v>26</v>
      </c>
      <c r="BC215" s="1" t="s">
        <v>26</v>
      </c>
      <c r="BE215" s="1" t="s">
        <v>26</v>
      </c>
    </row>
    <row r="216" spans="48:57" ht="28.5" customHeight="1">
      <c r="AV216" s="1" t="s">
        <v>26</v>
      </c>
      <c r="AW216" s="1" t="s">
        <v>26</v>
      </c>
      <c r="AX216" s="1" t="s">
        <v>26</v>
      </c>
      <c r="AZ216" s="1" t="s">
        <v>26</v>
      </c>
      <c r="BB216" s="1" t="s">
        <v>26</v>
      </c>
      <c r="BC216" s="1" t="s">
        <v>26</v>
      </c>
      <c r="BE216" s="1" t="s">
        <v>26</v>
      </c>
    </row>
    <row r="217" spans="48:57" ht="28.5" customHeight="1">
      <c r="AV217" s="1" t="s">
        <v>26</v>
      </c>
      <c r="AW217" s="1" t="s">
        <v>26</v>
      </c>
      <c r="AX217" s="1" t="s">
        <v>26</v>
      </c>
      <c r="AZ217" s="1" t="s">
        <v>26</v>
      </c>
      <c r="BB217" s="1" t="s">
        <v>26</v>
      </c>
      <c r="BC217" s="1" t="s">
        <v>26</v>
      </c>
      <c r="BE217" s="1" t="s">
        <v>26</v>
      </c>
    </row>
    <row r="218" spans="48:57" ht="28.5" customHeight="1">
      <c r="AV218" s="1" t="s">
        <v>26</v>
      </c>
      <c r="AW218" s="1" t="s">
        <v>26</v>
      </c>
      <c r="AX218" s="1" t="s">
        <v>26</v>
      </c>
      <c r="AZ218" s="1" t="s">
        <v>26</v>
      </c>
      <c r="BB218" s="1" t="s">
        <v>26</v>
      </c>
      <c r="BC218" s="1" t="s">
        <v>26</v>
      </c>
      <c r="BE218" s="1" t="s">
        <v>26</v>
      </c>
    </row>
    <row r="219" spans="48:57" ht="28.5" customHeight="1">
      <c r="AV219" s="1" t="s">
        <v>26</v>
      </c>
      <c r="AW219" s="1" t="s">
        <v>26</v>
      </c>
      <c r="AX219" s="1" t="s">
        <v>26</v>
      </c>
      <c r="AZ219" s="1" t="s">
        <v>26</v>
      </c>
      <c r="BB219" s="1" t="s">
        <v>26</v>
      </c>
      <c r="BC219" s="1" t="s">
        <v>26</v>
      </c>
      <c r="BE219" s="1" t="s">
        <v>26</v>
      </c>
    </row>
    <row r="220" spans="48:57" ht="28.5" customHeight="1">
      <c r="AV220" s="1" t="s">
        <v>26</v>
      </c>
      <c r="AW220" s="1" t="s">
        <v>26</v>
      </c>
      <c r="AX220" s="1" t="s">
        <v>26</v>
      </c>
      <c r="AZ220" s="1" t="s">
        <v>26</v>
      </c>
      <c r="BB220" s="1" t="s">
        <v>26</v>
      </c>
      <c r="BC220" s="1" t="s">
        <v>26</v>
      </c>
      <c r="BE220" s="1" t="s">
        <v>26</v>
      </c>
    </row>
    <row r="221" spans="48:57" ht="28.5" customHeight="1">
      <c r="AV221" s="1" t="s">
        <v>26</v>
      </c>
      <c r="AW221" s="1" t="s">
        <v>26</v>
      </c>
      <c r="AX221" s="1" t="s">
        <v>26</v>
      </c>
      <c r="AZ221" s="1" t="s">
        <v>26</v>
      </c>
      <c r="BB221" s="1" t="s">
        <v>26</v>
      </c>
      <c r="BC221" s="1" t="s">
        <v>26</v>
      </c>
      <c r="BE221" s="1" t="s">
        <v>26</v>
      </c>
    </row>
    <row r="222" spans="48:57" ht="28.5" customHeight="1">
      <c r="AV222" s="1" t="s">
        <v>26</v>
      </c>
      <c r="AW222" s="1" t="s">
        <v>26</v>
      </c>
      <c r="AX222" s="1" t="s">
        <v>26</v>
      </c>
      <c r="AZ222" s="1" t="s">
        <v>26</v>
      </c>
      <c r="BB222" s="1" t="s">
        <v>26</v>
      </c>
      <c r="BC222" s="1" t="s">
        <v>26</v>
      </c>
      <c r="BE222" s="1" t="s">
        <v>26</v>
      </c>
    </row>
    <row r="223" spans="48:57" ht="28.5" customHeight="1">
      <c r="AV223" s="1" t="s">
        <v>26</v>
      </c>
      <c r="AW223" s="1" t="s">
        <v>26</v>
      </c>
      <c r="AX223" s="1" t="s">
        <v>26</v>
      </c>
      <c r="AZ223" s="1" t="s">
        <v>26</v>
      </c>
      <c r="BB223" s="1" t="s">
        <v>26</v>
      </c>
      <c r="BC223" s="1" t="s">
        <v>26</v>
      </c>
      <c r="BE223" s="1" t="s">
        <v>26</v>
      </c>
    </row>
    <row r="224" spans="48:57" ht="28.5" customHeight="1">
      <c r="AV224" s="1" t="s">
        <v>26</v>
      </c>
      <c r="AW224" s="1" t="s">
        <v>26</v>
      </c>
      <c r="AX224" s="1" t="s">
        <v>26</v>
      </c>
      <c r="AZ224" s="1" t="s">
        <v>26</v>
      </c>
      <c r="BB224" s="1" t="s">
        <v>26</v>
      </c>
      <c r="BC224" s="1" t="s">
        <v>26</v>
      </c>
      <c r="BE224" s="1" t="s">
        <v>26</v>
      </c>
    </row>
    <row r="225" spans="48:57" ht="28.5" customHeight="1">
      <c r="AV225" s="1" t="s">
        <v>26</v>
      </c>
      <c r="AW225" s="1" t="s">
        <v>26</v>
      </c>
      <c r="AX225" s="1" t="s">
        <v>26</v>
      </c>
      <c r="AZ225" s="1" t="s">
        <v>26</v>
      </c>
      <c r="BB225" s="1" t="s">
        <v>26</v>
      </c>
      <c r="BC225" s="1" t="s">
        <v>26</v>
      </c>
      <c r="BE225" s="1" t="s">
        <v>26</v>
      </c>
    </row>
    <row r="226" spans="48:57" ht="28.5" customHeight="1">
      <c r="AV226" s="1" t="s">
        <v>26</v>
      </c>
      <c r="AW226" s="1" t="s">
        <v>26</v>
      </c>
      <c r="AX226" s="1" t="s">
        <v>26</v>
      </c>
      <c r="AZ226" s="1" t="s">
        <v>26</v>
      </c>
      <c r="BB226" s="1" t="s">
        <v>26</v>
      </c>
      <c r="BC226" s="1" t="s">
        <v>26</v>
      </c>
      <c r="BE226" s="1" t="s">
        <v>26</v>
      </c>
    </row>
    <row r="227" spans="48:57" ht="28.5" customHeight="1">
      <c r="AV227" s="1" t="s">
        <v>26</v>
      </c>
      <c r="AW227" s="1" t="s">
        <v>26</v>
      </c>
      <c r="AX227" s="1" t="s">
        <v>26</v>
      </c>
      <c r="AZ227" s="1" t="s">
        <v>26</v>
      </c>
      <c r="BB227" s="1" t="s">
        <v>26</v>
      </c>
      <c r="BC227" s="1" t="s">
        <v>26</v>
      </c>
      <c r="BE227" s="1" t="s">
        <v>26</v>
      </c>
    </row>
    <row r="228" spans="48:57" ht="28.5" customHeight="1">
      <c r="AV228" s="1" t="s">
        <v>26</v>
      </c>
      <c r="AW228" s="1" t="s">
        <v>26</v>
      </c>
      <c r="AX228" s="1" t="s">
        <v>26</v>
      </c>
      <c r="AZ228" s="1" t="s">
        <v>26</v>
      </c>
      <c r="BB228" s="1" t="s">
        <v>26</v>
      </c>
      <c r="BC228" s="1" t="s">
        <v>26</v>
      </c>
      <c r="BE228" s="1" t="s">
        <v>26</v>
      </c>
    </row>
    <row r="229" spans="48:57" ht="28.5" customHeight="1">
      <c r="AV229" s="1" t="s">
        <v>26</v>
      </c>
      <c r="AW229" s="1" t="s">
        <v>26</v>
      </c>
      <c r="AX229" s="1" t="s">
        <v>26</v>
      </c>
      <c r="AZ229" s="1" t="s">
        <v>26</v>
      </c>
      <c r="BB229" s="1" t="s">
        <v>26</v>
      </c>
      <c r="BC229" s="1" t="s">
        <v>26</v>
      </c>
      <c r="BE229" s="1" t="s">
        <v>26</v>
      </c>
    </row>
    <row r="230" spans="48:57" ht="28.5" customHeight="1">
      <c r="AV230" s="1" t="s">
        <v>26</v>
      </c>
      <c r="AW230" s="1" t="s">
        <v>26</v>
      </c>
      <c r="AX230" s="1" t="s">
        <v>26</v>
      </c>
      <c r="AZ230" s="1" t="s">
        <v>26</v>
      </c>
      <c r="BB230" s="1" t="s">
        <v>26</v>
      </c>
      <c r="BC230" s="1" t="s">
        <v>26</v>
      </c>
      <c r="BE230" s="1" t="s">
        <v>26</v>
      </c>
    </row>
    <row r="231" spans="48:57" ht="28.5" customHeight="1">
      <c r="AV231" s="1" t="s">
        <v>26</v>
      </c>
      <c r="AW231" s="1" t="s">
        <v>26</v>
      </c>
      <c r="AX231" s="1" t="s">
        <v>26</v>
      </c>
      <c r="AZ231" s="1" t="s">
        <v>26</v>
      </c>
      <c r="BB231" s="1" t="s">
        <v>26</v>
      </c>
      <c r="BC231" s="1" t="s">
        <v>26</v>
      </c>
      <c r="BE231" s="1" t="s">
        <v>26</v>
      </c>
    </row>
    <row r="232" spans="48:57" ht="28.5" customHeight="1">
      <c r="AV232" s="1" t="s">
        <v>26</v>
      </c>
      <c r="AW232" s="1" t="s">
        <v>26</v>
      </c>
      <c r="AX232" s="1" t="s">
        <v>26</v>
      </c>
      <c r="AZ232" s="1" t="s">
        <v>26</v>
      </c>
      <c r="BB232" s="1" t="s">
        <v>26</v>
      </c>
      <c r="BC232" s="1" t="s">
        <v>26</v>
      </c>
      <c r="BE232" s="1" t="s">
        <v>26</v>
      </c>
    </row>
    <row r="233" spans="48:57" ht="28.5" customHeight="1">
      <c r="AV233" s="1" t="s">
        <v>26</v>
      </c>
      <c r="AW233" s="1" t="s">
        <v>26</v>
      </c>
      <c r="AX233" s="1" t="s">
        <v>26</v>
      </c>
      <c r="AZ233" s="1" t="s">
        <v>26</v>
      </c>
      <c r="BB233" s="1" t="s">
        <v>26</v>
      </c>
      <c r="BC233" s="1" t="s">
        <v>26</v>
      </c>
      <c r="BE233" s="1" t="s">
        <v>26</v>
      </c>
    </row>
    <row r="234" spans="48:57" ht="28.5" customHeight="1">
      <c r="AV234" s="1" t="s">
        <v>26</v>
      </c>
      <c r="AW234" s="1" t="s">
        <v>26</v>
      </c>
      <c r="AX234" s="1" t="s">
        <v>26</v>
      </c>
      <c r="AZ234" s="1" t="s">
        <v>26</v>
      </c>
      <c r="BB234" s="1" t="s">
        <v>26</v>
      </c>
      <c r="BC234" s="1" t="s">
        <v>26</v>
      </c>
      <c r="BE234" s="1" t="s">
        <v>26</v>
      </c>
    </row>
    <row r="235" spans="48:57" ht="28.5" customHeight="1">
      <c r="AV235" s="1" t="s">
        <v>26</v>
      </c>
      <c r="AW235" s="1" t="s">
        <v>26</v>
      </c>
      <c r="AX235" s="1" t="s">
        <v>26</v>
      </c>
      <c r="AZ235" s="1" t="s">
        <v>26</v>
      </c>
      <c r="BB235" s="1" t="s">
        <v>26</v>
      </c>
      <c r="BC235" s="1" t="s">
        <v>26</v>
      </c>
      <c r="BE235" s="1" t="s">
        <v>26</v>
      </c>
    </row>
    <row r="236" spans="48:57" ht="28.5" customHeight="1">
      <c r="AV236" s="1" t="s">
        <v>26</v>
      </c>
      <c r="AW236" s="1" t="s">
        <v>26</v>
      </c>
      <c r="AX236" s="1" t="s">
        <v>26</v>
      </c>
      <c r="AZ236" s="1" t="s">
        <v>26</v>
      </c>
      <c r="BB236" s="1" t="s">
        <v>26</v>
      </c>
      <c r="BC236" s="1" t="s">
        <v>26</v>
      </c>
      <c r="BE236" s="1" t="s">
        <v>26</v>
      </c>
    </row>
    <row r="237" spans="48:57" ht="28.5" customHeight="1">
      <c r="AV237" s="1" t="s">
        <v>26</v>
      </c>
      <c r="AW237" s="1" t="s">
        <v>26</v>
      </c>
      <c r="AX237" s="1" t="s">
        <v>26</v>
      </c>
      <c r="AZ237" s="1" t="s">
        <v>26</v>
      </c>
      <c r="BB237" s="1" t="s">
        <v>26</v>
      </c>
      <c r="BC237" s="1" t="s">
        <v>26</v>
      </c>
      <c r="BE237" s="1" t="s">
        <v>26</v>
      </c>
    </row>
    <row r="238" spans="48:57" ht="28.5" customHeight="1">
      <c r="AV238" s="1" t="s">
        <v>26</v>
      </c>
      <c r="AW238" s="1" t="s">
        <v>26</v>
      </c>
      <c r="AX238" s="1" t="s">
        <v>26</v>
      </c>
      <c r="AZ238" s="1" t="s">
        <v>26</v>
      </c>
      <c r="BB238" s="1" t="s">
        <v>26</v>
      </c>
      <c r="BC238" s="1" t="s">
        <v>26</v>
      </c>
      <c r="BE238" s="1" t="s">
        <v>26</v>
      </c>
    </row>
    <row r="239" spans="48:57" ht="28.5" customHeight="1">
      <c r="AV239" s="1" t="s">
        <v>26</v>
      </c>
      <c r="AW239" s="1" t="s">
        <v>26</v>
      </c>
      <c r="AX239" s="1" t="s">
        <v>26</v>
      </c>
      <c r="AZ239" s="1" t="s">
        <v>26</v>
      </c>
      <c r="BB239" s="1" t="s">
        <v>26</v>
      </c>
      <c r="BC239" s="1" t="s">
        <v>26</v>
      </c>
      <c r="BE239" s="1" t="s">
        <v>26</v>
      </c>
    </row>
    <row r="240" spans="48:57" ht="28.5" customHeight="1">
      <c r="AV240" s="1" t="s">
        <v>26</v>
      </c>
      <c r="AW240" s="1" t="s">
        <v>26</v>
      </c>
      <c r="AX240" s="1" t="s">
        <v>26</v>
      </c>
      <c r="AZ240" s="1" t="s">
        <v>26</v>
      </c>
      <c r="BB240" s="1" t="s">
        <v>26</v>
      </c>
      <c r="BC240" s="1" t="s">
        <v>26</v>
      </c>
      <c r="BE240" s="1" t="s">
        <v>26</v>
      </c>
    </row>
    <row r="241" spans="48:57" ht="28.5" customHeight="1">
      <c r="AV241" s="1" t="s">
        <v>26</v>
      </c>
      <c r="AW241" s="1" t="s">
        <v>26</v>
      </c>
      <c r="AX241" s="1" t="s">
        <v>26</v>
      </c>
      <c r="AZ241" s="1" t="s">
        <v>26</v>
      </c>
      <c r="BB241" s="1" t="s">
        <v>26</v>
      </c>
      <c r="BC241" s="1" t="s">
        <v>26</v>
      </c>
      <c r="BE241" s="1" t="s">
        <v>26</v>
      </c>
    </row>
    <row r="242" spans="48:57" ht="28.5" customHeight="1">
      <c r="AV242" s="1" t="s">
        <v>26</v>
      </c>
      <c r="AW242" s="1" t="s">
        <v>26</v>
      </c>
      <c r="AX242" s="1" t="s">
        <v>26</v>
      </c>
      <c r="AZ242" s="1" t="s">
        <v>26</v>
      </c>
      <c r="BB242" s="1" t="s">
        <v>26</v>
      </c>
      <c r="BC242" s="1" t="s">
        <v>26</v>
      </c>
      <c r="BE242" s="1" t="s">
        <v>26</v>
      </c>
    </row>
    <row r="243" spans="48:57" ht="28.5" customHeight="1">
      <c r="AV243" s="1" t="s">
        <v>26</v>
      </c>
      <c r="AW243" s="1" t="s">
        <v>26</v>
      </c>
      <c r="AX243" s="1" t="s">
        <v>26</v>
      </c>
      <c r="AZ243" s="1" t="s">
        <v>26</v>
      </c>
      <c r="BB243" s="1" t="s">
        <v>26</v>
      </c>
      <c r="BC243" s="1" t="s">
        <v>26</v>
      </c>
      <c r="BE243" s="1" t="s">
        <v>26</v>
      </c>
    </row>
    <row r="244" spans="48:57" ht="28.5" customHeight="1">
      <c r="AV244" s="1" t="s">
        <v>26</v>
      </c>
      <c r="AW244" s="1" t="s">
        <v>26</v>
      </c>
      <c r="AX244" s="1" t="s">
        <v>26</v>
      </c>
      <c r="AZ244" s="1" t="s">
        <v>26</v>
      </c>
      <c r="BB244" s="1" t="s">
        <v>26</v>
      </c>
      <c r="BC244" s="1" t="s">
        <v>26</v>
      </c>
      <c r="BE244" s="1" t="s">
        <v>26</v>
      </c>
    </row>
    <row r="245" spans="48:57" ht="28.5" customHeight="1">
      <c r="AV245" s="1" t="s">
        <v>26</v>
      </c>
      <c r="AW245" s="1" t="s">
        <v>26</v>
      </c>
      <c r="AX245" s="1" t="s">
        <v>26</v>
      </c>
      <c r="AZ245" s="1" t="s">
        <v>26</v>
      </c>
      <c r="BB245" s="1" t="s">
        <v>26</v>
      </c>
      <c r="BC245" s="1" t="s">
        <v>26</v>
      </c>
      <c r="BE245" s="1" t="s">
        <v>26</v>
      </c>
    </row>
    <row r="246" spans="48:57" ht="28.5" customHeight="1">
      <c r="AV246" s="1" t="s">
        <v>26</v>
      </c>
      <c r="AW246" s="1" t="s">
        <v>26</v>
      </c>
      <c r="AX246" s="1" t="s">
        <v>26</v>
      </c>
      <c r="AZ246" s="1" t="s">
        <v>26</v>
      </c>
      <c r="BB246" s="1" t="s">
        <v>26</v>
      </c>
      <c r="BC246" s="1" t="s">
        <v>26</v>
      </c>
      <c r="BE246" s="1" t="s">
        <v>26</v>
      </c>
    </row>
    <row r="247" spans="48:57" ht="28.5" customHeight="1">
      <c r="AV247" s="1" t="s">
        <v>26</v>
      </c>
      <c r="AW247" s="1" t="s">
        <v>26</v>
      </c>
      <c r="AX247" s="1" t="s">
        <v>26</v>
      </c>
      <c r="AZ247" s="1" t="s">
        <v>26</v>
      </c>
      <c r="BB247" s="1" t="s">
        <v>26</v>
      </c>
      <c r="BC247" s="1" t="s">
        <v>26</v>
      </c>
      <c r="BE247" s="1" t="s">
        <v>26</v>
      </c>
    </row>
    <row r="248" spans="48:57" ht="28.5" customHeight="1">
      <c r="AV248" s="1" t="s">
        <v>26</v>
      </c>
      <c r="AW248" s="1" t="s">
        <v>26</v>
      </c>
      <c r="AX248" s="1" t="s">
        <v>26</v>
      </c>
      <c r="AZ248" s="1" t="s">
        <v>26</v>
      </c>
      <c r="BB248" s="1" t="s">
        <v>26</v>
      </c>
      <c r="BC248" s="1" t="s">
        <v>26</v>
      </c>
      <c r="BE248" s="1" t="s">
        <v>26</v>
      </c>
    </row>
    <row r="249" spans="48:57" ht="28.5" customHeight="1">
      <c r="AV249" s="1" t="s">
        <v>26</v>
      </c>
      <c r="AW249" s="1" t="s">
        <v>26</v>
      </c>
      <c r="AX249" s="1" t="s">
        <v>26</v>
      </c>
      <c r="AZ249" s="1" t="s">
        <v>26</v>
      </c>
      <c r="BB249" s="1" t="s">
        <v>26</v>
      </c>
      <c r="BC249" s="1" t="s">
        <v>26</v>
      </c>
      <c r="BE249" s="1" t="s">
        <v>26</v>
      </c>
    </row>
    <row r="250" spans="48:57" ht="28.5" customHeight="1">
      <c r="AV250" s="1" t="s">
        <v>26</v>
      </c>
      <c r="AW250" s="1" t="s">
        <v>26</v>
      </c>
      <c r="AX250" s="1" t="s">
        <v>26</v>
      </c>
      <c r="AZ250" s="1" t="s">
        <v>26</v>
      </c>
      <c r="BB250" s="1" t="s">
        <v>26</v>
      </c>
      <c r="BC250" s="1" t="s">
        <v>26</v>
      </c>
      <c r="BE250" s="1" t="s">
        <v>26</v>
      </c>
    </row>
    <row r="251" spans="48:57" ht="28.5" customHeight="1">
      <c r="AV251" s="1" t="s">
        <v>26</v>
      </c>
      <c r="AW251" s="1" t="s">
        <v>26</v>
      </c>
      <c r="AX251" s="1" t="s">
        <v>26</v>
      </c>
      <c r="AZ251" s="1" t="s">
        <v>26</v>
      </c>
      <c r="BB251" s="1" t="s">
        <v>26</v>
      </c>
      <c r="BC251" s="1" t="s">
        <v>26</v>
      </c>
      <c r="BE251" s="1" t="s">
        <v>26</v>
      </c>
    </row>
    <row r="252" spans="48:57" ht="28.5" customHeight="1">
      <c r="AV252" s="1" t="s">
        <v>26</v>
      </c>
      <c r="AW252" s="1" t="s">
        <v>26</v>
      </c>
      <c r="AX252" s="1" t="s">
        <v>26</v>
      </c>
      <c r="AZ252" s="1" t="s">
        <v>26</v>
      </c>
      <c r="BB252" s="1" t="s">
        <v>26</v>
      </c>
      <c r="BC252" s="1" t="s">
        <v>26</v>
      </c>
      <c r="BE252" s="1" t="s">
        <v>26</v>
      </c>
    </row>
    <row r="253" spans="48:57" ht="28.5" customHeight="1">
      <c r="AV253" s="1" t="s">
        <v>26</v>
      </c>
      <c r="AW253" s="1" t="s">
        <v>26</v>
      </c>
      <c r="AX253" s="1" t="s">
        <v>26</v>
      </c>
      <c r="AZ253" s="1" t="s">
        <v>26</v>
      </c>
      <c r="BB253" s="1" t="s">
        <v>26</v>
      </c>
      <c r="BC253" s="1" t="s">
        <v>26</v>
      </c>
      <c r="BE253" s="1" t="s">
        <v>26</v>
      </c>
    </row>
    <row r="254" spans="48:57" ht="28.5" customHeight="1">
      <c r="AV254" s="1" t="s">
        <v>26</v>
      </c>
      <c r="AW254" s="1" t="s">
        <v>26</v>
      </c>
      <c r="AX254" s="1" t="s">
        <v>26</v>
      </c>
      <c r="AZ254" s="1" t="s">
        <v>26</v>
      </c>
      <c r="BB254" s="1" t="s">
        <v>26</v>
      </c>
      <c r="BC254" s="1" t="s">
        <v>26</v>
      </c>
      <c r="BE254" s="1" t="s">
        <v>26</v>
      </c>
    </row>
    <row r="255" spans="48:57" ht="28.5" customHeight="1">
      <c r="AV255" s="1" t="s">
        <v>26</v>
      </c>
      <c r="AW255" s="1" t="s">
        <v>26</v>
      </c>
      <c r="AX255" s="1" t="s">
        <v>26</v>
      </c>
      <c r="AZ255" s="1" t="s">
        <v>26</v>
      </c>
      <c r="BB255" s="1" t="s">
        <v>26</v>
      </c>
      <c r="BC255" s="1" t="s">
        <v>26</v>
      </c>
      <c r="BE255" s="1" t="s">
        <v>26</v>
      </c>
    </row>
    <row r="256" spans="48:57" ht="28.5" customHeight="1">
      <c r="AV256" s="1" t="s">
        <v>26</v>
      </c>
      <c r="AW256" s="1" t="s">
        <v>26</v>
      </c>
      <c r="AX256" s="1" t="s">
        <v>26</v>
      </c>
      <c r="AZ256" s="1" t="s">
        <v>26</v>
      </c>
      <c r="BB256" s="1" t="s">
        <v>26</v>
      </c>
      <c r="BC256" s="1" t="s">
        <v>26</v>
      </c>
      <c r="BE256" s="1" t="s">
        <v>26</v>
      </c>
    </row>
    <row r="257" spans="48:57" ht="28.5" customHeight="1">
      <c r="AV257" s="1" t="s">
        <v>26</v>
      </c>
      <c r="AW257" s="1" t="s">
        <v>26</v>
      </c>
      <c r="AX257" s="1" t="s">
        <v>26</v>
      </c>
      <c r="AZ257" s="1" t="s">
        <v>26</v>
      </c>
      <c r="BB257" s="1" t="s">
        <v>26</v>
      </c>
      <c r="BC257" s="1" t="s">
        <v>26</v>
      </c>
      <c r="BE257" s="1" t="s">
        <v>26</v>
      </c>
    </row>
    <row r="258" spans="48:57" ht="28.5" customHeight="1">
      <c r="AV258" s="1" t="s">
        <v>26</v>
      </c>
      <c r="AW258" s="1" t="s">
        <v>26</v>
      </c>
      <c r="AX258" s="1" t="s">
        <v>26</v>
      </c>
      <c r="AZ258" s="1" t="s">
        <v>26</v>
      </c>
      <c r="BB258" s="1" t="s">
        <v>26</v>
      </c>
      <c r="BC258" s="1" t="s">
        <v>26</v>
      </c>
      <c r="BE258" s="1" t="s">
        <v>26</v>
      </c>
    </row>
    <row r="259" spans="48:57" ht="28.5" customHeight="1">
      <c r="AV259" s="1" t="s">
        <v>26</v>
      </c>
      <c r="AW259" s="1" t="s">
        <v>26</v>
      </c>
      <c r="AX259" s="1" t="s">
        <v>26</v>
      </c>
      <c r="AZ259" s="1" t="s">
        <v>26</v>
      </c>
      <c r="BB259" s="1" t="s">
        <v>26</v>
      </c>
      <c r="BC259" s="1" t="s">
        <v>26</v>
      </c>
      <c r="BE259" s="1" t="s">
        <v>26</v>
      </c>
    </row>
    <row r="260" spans="48:57" ht="28.5" customHeight="1">
      <c r="AV260" s="1" t="s">
        <v>26</v>
      </c>
      <c r="AW260" s="1" t="s">
        <v>26</v>
      </c>
      <c r="AX260" s="1" t="s">
        <v>26</v>
      </c>
      <c r="AZ260" s="1" t="s">
        <v>26</v>
      </c>
      <c r="BB260" s="1" t="s">
        <v>26</v>
      </c>
      <c r="BC260" s="1" t="s">
        <v>26</v>
      </c>
      <c r="BE260" s="1" t="s">
        <v>26</v>
      </c>
    </row>
    <row r="261" spans="48:57" ht="28.5" customHeight="1">
      <c r="AV261" s="1" t="s">
        <v>26</v>
      </c>
      <c r="AW261" s="1" t="s">
        <v>26</v>
      </c>
      <c r="AX261" s="1" t="s">
        <v>26</v>
      </c>
      <c r="AZ261" s="1" t="s">
        <v>26</v>
      </c>
      <c r="BB261" s="1" t="s">
        <v>26</v>
      </c>
      <c r="BC261" s="1" t="s">
        <v>26</v>
      </c>
      <c r="BE261" s="1" t="s">
        <v>26</v>
      </c>
    </row>
    <row r="262" spans="48:57" ht="28.5" customHeight="1">
      <c r="AV262" s="1" t="s">
        <v>26</v>
      </c>
      <c r="AW262" s="1" t="s">
        <v>26</v>
      </c>
      <c r="AX262" s="1" t="s">
        <v>26</v>
      </c>
      <c r="AZ262" s="1" t="s">
        <v>26</v>
      </c>
      <c r="BB262" s="1" t="s">
        <v>26</v>
      </c>
      <c r="BC262" s="1" t="s">
        <v>26</v>
      </c>
      <c r="BE262" s="1" t="s">
        <v>26</v>
      </c>
    </row>
    <row r="263" spans="48:57" ht="28.5" customHeight="1">
      <c r="AV263" s="1" t="s">
        <v>26</v>
      </c>
      <c r="AW263" s="1" t="s">
        <v>26</v>
      </c>
      <c r="AX263" s="1" t="s">
        <v>26</v>
      </c>
      <c r="AZ263" s="1" t="s">
        <v>26</v>
      </c>
      <c r="BB263" s="1" t="s">
        <v>26</v>
      </c>
      <c r="BC263" s="1" t="s">
        <v>26</v>
      </c>
      <c r="BE263" s="1" t="s">
        <v>26</v>
      </c>
    </row>
    <row r="264" spans="48:57" ht="28.5" customHeight="1">
      <c r="AV264" s="1" t="s">
        <v>26</v>
      </c>
      <c r="AW264" s="1" t="s">
        <v>26</v>
      </c>
      <c r="AX264" s="1" t="s">
        <v>26</v>
      </c>
      <c r="AZ264" s="1" t="s">
        <v>26</v>
      </c>
      <c r="BB264" s="1" t="s">
        <v>26</v>
      </c>
      <c r="BC264" s="1" t="s">
        <v>26</v>
      </c>
      <c r="BE264" s="1" t="s">
        <v>26</v>
      </c>
    </row>
    <row r="265" spans="48:57" ht="28.5" customHeight="1">
      <c r="AV265" s="1" t="s">
        <v>26</v>
      </c>
      <c r="AW265" s="1" t="s">
        <v>26</v>
      </c>
      <c r="AX265" s="1" t="s">
        <v>26</v>
      </c>
      <c r="AZ265" s="1" t="s">
        <v>26</v>
      </c>
      <c r="BB265" s="1" t="s">
        <v>26</v>
      </c>
      <c r="BC265" s="1" t="s">
        <v>26</v>
      </c>
      <c r="BE265" s="1" t="s">
        <v>26</v>
      </c>
    </row>
    <row r="266" spans="48:57" ht="28.5" customHeight="1">
      <c r="AV266" s="1" t="s">
        <v>26</v>
      </c>
      <c r="AW266" s="1" t="s">
        <v>26</v>
      </c>
      <c r="AX266" s="1" t="s">
        <v>26</v>
      </c>
      <c r="AZ266" s="1" t="s">
        <v>26</v>
      </c>
      <c r="BB266" s="1" t="s">
        <v>26</v>
      </c>
      <c r="BC266" s="1" t="s">
        <v>26</v>
      </c>
      <c r="BE266" s="1" t="s">
        <v>26</v>
      </c>
    </row>
    <row r="267" spans="48:57" ht="28.5" customHeight="1">
      <c r="AV267" s="1" t="s">
        <v>26</v>
      </c>
      <c r="AW267" s="1" t="s">
        <v>26</v>
      </c>
      <c r="AX267" s="1" t="s">
        <v>26</v>
      </c>
      <c r="AZ267" s="1" t="s">
        <v>26</v>
      </c>
      <c r="BB267" s="1" t="s">
        <v>26</v>
      </c>
      <c r="BC267" s="1" t="s">
        <v>26</v>
      </c>
      <c r="BE267" s="1" t="s">
        <v>26</v>
      </c>
    </row>
    <row r="268" spans="48:57" ht="28.5" customHeight="1">
      <c r="AV268" s="1" t="s">
        <v>26</v>
      </c>
      <c r="AW268" s="1" t="s">
        <v>26</v>
      </c>
      <c r="AX268" s="1" t="s">
        <v>26</v>
      </c>
      <c r="AZ268" s="1" t="s">
        <v>26</v>
      </c>
      <c r="BB268" s="1" t="s">
        <v>26</v>
      </c>
      <c r="BC268" s="1" t="s">
        <v>26</v>
      </c>
      <c r="BE268" s="1" t="s">
        <v>26</v>
      </c>
    </row>
    <row r="269" spans="48:57" ht="28.5" customHeight="1">
      <c r="AV269" s="1" t="s">
        <v>26</v>
      </c>
      <c r="AW269" s="1" t="s">
        <v>26</v>
      </c>
      <c r="AX269" s="1" t="s">
        <v>26</v>
      </c>
      <c r="AZ269" s="1" t="s">
        <v>26</v>
      </c>
      <c r="BB269" s="1" t="s">
        <v>26</v>
      </c>
      <c r="BC269" s="1" t="s">
        <v>26</v>
      </c>
      <c r="BE269" s="1" t="s">
        <v>26</v>
      </c>
    </row>
    <row r="270" spans="48:57" ht="28.5" customHeight="1">
      <c r="AV270" s="1" t="s">
        <v>26</v>
      </c>
      <c r="AW270" s="1" t="s">
        <v>26</v>
      </c>
      <c r="AX270" s="1" t="s">
        <v>26</v>
      </c>
      <c r="AZ270" s="1" t="s">
        <v>26</v>
      </c>
      <c r="BB270" s="1" t="s">
        <v>26</v>
      </c>
      <c r="BC270" s="1" t="s">
        <v>26</v>
      </c>
      <c r="BE270" s="1" t="s">
        <v>26</v>
      </c>
    </row>
    <row r="271" spans="48:57" ht="28.5" customHeight="1">
      <c r="AV271" s="1" t="s">
        <v>26</v>
      </c>
      <c r="AW271" s="1" t="s">
        <v>26</v>
      </c>
      <c r="AX271" s="1" t="s">
        <v>26</v>
      </c>
      <c r="AZ271" s="1" t="s">
        <v>26</v>
      </c>
      <c r="BB271" s="1" t="s">
        <v>26</v>
      </c>
      <c r="BC271" s="1" t="s">
        <v>26</v>
      </c>
      <c r="BE271" s="1" t="s">
        <v>26</v>
      </c>
    </row>
    <row r="272" spans="48:57" ht="28.5" customHeight="1">
      <c r="AV272" s="1" t="s">
        <v>26</v>
      </c>
      <c r="AW272" s="1" t="s">
        <v>26</v>
      </c>
      <c r="AX272" s="1" t="s">
        <v>26</v>
      </c>
      <c r="AZ272" s="1" t="s">
        <v>26</v>
      </c>
      <c r="BB272" s="1" t="s">
        <v>26</v>
      </c>
      <c r="BC272" s="1" t="s">
        <v>26</v>
      </c>
      <c r="BE272" s="1" t="s">
        <v>26</v>
      </c>
    </row>
    <row r="273" spans="48:57" ht="28.5" customHeight="1">
      <c r="AV273" s="1" t="s">
        <v>26</v>
      </c>
      <c r="AW273" s="1" t="s">
        <v>26</v>
      </c>
      <c r="AX273" s="1" t="s">
        <v>26</v>
      </c>
      <c r="AZ273" s="1" t="s">
        <v>26</v>
      </c>
      <c r="BB273" s="1" t="s">
        <v>26</v>
      </c>
      <c r="BC273" s="1" t="s">
        <v>26</v>
      </c>
      <c r="BE273" s="1" t="s">
        <v>26</v>
      </c>
    </row>
    <row r="274" spans="48:57" ht="28.5" customHeight="1">
      <c r="AV274" s="1" t="s">
        <v>26</v>
      </c>
      <c r="AW274" s="1" t="s">
        <v>26</v>
      </c>
      <c r="AX274" s="1" t="s">
        <v>26</v>
      </c>
      <c r="AZ274" s="1" t="s">
        <v>26</v>
      </c>
      <c r="BB274" s="1" t="s">
        <v>26</v>
      </c>
      <c r="BC274" s="1" t="s">
        <v>26</v>
      </c>
      <c r="BE274" s="1" t="s">
        <v>26</v>
      </c>
    </row>
    <row r="275" spans="48:57" ht="28.5" customHeight="1">
      <c r="AV275" s="1" t="s">
        <v>26</v>
      </c>
      <c r="AW275" s="1" t="s">
        <v>26</v>
      </c>
      <c r="AX275" s="1" t="s">
        <v>26</v>
      </c>
      <c r="AZ275" s="1" t="s">
        <v>26</v>
      </c>
      <c r="BB275" s="1" t="s">
        <v>26</v>
      </c>
      <c r="BC275" s="1" t="s">
        <v>26</v>
      </c>
      <c r="BE275" s="1" t="s">
        <v>26</v>
      </c>
    </row>
    <row r="276" spans="48:57" ht="28.5" customHeight="1">
      <c r="AV276" s="1" t="s">
        <v>26</v>
      </c>
      <c r="AW276" s="1" t="s">
        <v>26</v>
      </c>
      <c r="AX276" s="1" t="s">
        <v>26</v>
      </c>
      <c r="AZ276" s="1" t="s">
        <v>26</v>
      </c>
      <c r="BB276" s="1" t="s">
        <v>26</v>
      </c>
      <c r="BC276" s="1" t="s">
        <v>26</v>
      </c>
      <c r="BE276" s="1" t="s">
        <v>26</v>
      </c>
    </row>
    <row r="277" spans="48:57" ht="28.5" customHeight="1">
      <c r="AV277" s="1" t="s">
        <v>26</v>
      </c>
      <c r="AW277" s="1" t="s">
        <v>26</v>
      </c>
      <c r="AX277" s="1" t="s">
        <v>26</v>
      </c>
      <c r="AZ277" s="1" t="s">
        <v>26</v>
      </c>
      <c r="BB277" s="1" t="s">
        <v>26</v>
      </c>
      <c r="BC277" s="1" t="s">
        <v>26</v>
      </c>
      <c r="BE277" s="1" t="s">
        <v>26</v>
      </c>
    </row>
    <row r="278" spans="48:57" ht="28.5" customHeight="1">
      <c r="AV278" s="1" t="s">
        <v>26</v>
      </c>
      <c r="AW278" s="1" t="s">
        <v>26</v>
      </c>
      <c r="AX278" s="1" t="s">
        <v>26</v>
      </c>
      <c r="AZ278" s="1" t="s">
        <v>26</v>
      </c>
      <c r="BB278" s="1" t="s">
        <v>26</v>
      </c>
      <c r="BC278" s="1" t="s">
        <v>26</v>
      </c>
      <c r="BE278" s="1" t="s">
        <v>26</v>
      </c>
    </row>
    <row r="279" spans="48:57" ht="28.5" customHeight="1">
      <c r="AV279" s="1" t="s">
        <v>26</v>
      </c>
      <c r="AW279" s="1" t="s">
        <v>26</v>
      </c>
      <c r="AX279" s="1" t="s">
        <v>26</v>
      </c>
      <c r="AZ279" s="1" t="s">
        <v>26</v>
      </c>
      <c r="BB279" s="1" t="s">
        <v>26</v>
      </c>
      <c r="BC279" s="1" t="s">
        <v>26</v>
      </c>
      <c r="BE279" s="1" t="s">
        <v>26</v>
      </c>
    </row>
    <row r="280" spans="48:57" ht="28.5" customHeight="1">
      <c r="AV280" s="1" t="s">
        <v>26</v>
      </c>
      <c r="AW280" s="1" t="s">
        <v>26</v>
      </c>
      <c r="AX280" s="1" t="s">
        <v>26</v>
      </c>
      <c r="AZ280" s="1" t="s">
        <v>26</v>
      </c>
      <c r="BB280" s="1" t="s">
        <v>26</v>
      </c>
      <c r="BC280" s="1" t="s">
        <v>26</v>
      </c>
      <c r="BE280" s="1" t="s">
        <v>26</v>
      </c>
    </row>
    <row r="281" spans="48:57" ht="28.5" customHeight="1">
      <c r="AV281" s="1" t="s">
        <v>26</v>
      </c>
      <c r="AW281" s="1" t="s">
        <v>26</v>
      </c>
      <c r="AX281" s="1" t="s">
        <v>26</v>
      </c>
      <c r="AZ281" s="1" t="s">
        <v>26</v>
      </c>
      <c r="BB281" s="1" t="s">
        <v>26</v>
      </c>
      <c r="BC281" s="1" t="s">
        <v>26</v>
      </c>
      <c r="BE281" s="1" t="s">
        <v>26</v>
      </c>
    </row>
    <row r="282" spans="48:57" ht="28.5" customHeight="1">
      <c r="AV282" s="1" t="s">
        <v>26</v>
      </c>
      <c r="AW282" s="1" t="s">
        <v>26</v>
      </c>
      <c r="AX282" s="1" t="s">
        <v>26</v>
      </c>
      <c r="AZ282" s="1" t="s">
        <v>26</v>
      </c>
      <c r="BB282" s="1" t="s">
        <v>26</v>
      </c>
      <c r="BC282" s="1" t="s">
        <v>26</v>
      </c>
      <c r="BE282" s="1" t="s">
        <v>26</v>
      </c>
    </row>
    <row r="283" spans="48:57" ht="28.5" customHeight="1">
      <c r="AV283" s="1" t="s">
        <v>26</v>
      </c>
      <c r="AW283" s="1" t="s">
        <v>26</v>
      </c>
      <c r="AX283" s="1" t="s">
        <v>26</v>
      </c>
      <c r="AZ283" s="1" t="s">
        <v>26</v>
      </c>
      <c r="BB283" s="1" t="s">
        <v>26</v>
      </c>
      <c r="BC283" s="1" t="s">
        <v>26</v>
      </c>
      <c r="BE283" s="1" t="s">
        <v>26</v>
      </c>
    </row>
    <row r="284" spans="48:57" ht="28.5" customHeight="1">
      <c r="AV284" s="1" t="s">
        <v>26</v>
      </c>
      <c r="AW284" s="1" t="s">
        <v>26</v>
      </c>
      <c r="AX284" s="1" t="s">
        <v>26</v>
      </c>
      <c r="AZ284" s="1" t="s">
        <v>26</v>
      </c>
      <c r="BB284" s="1" t="s">
        <v>26</v>
      </c>
      <c r="BC284" s="1" t="s">
        <v>26</v>
      </c>
      <c r="BE284" s="1" t="s">
        <v>26</v>
      </c>
    </row>
    <row r="285" spans="48:57" ht="28.5" customHeight="1">
      <c r="AV285" s="1" t="s">
        <v>26</v>
      </c>
      <c r="AW285" s="1" t="s">
        <v>26</v>
      </c>
      <c r="AX285" s="1" t="s">
        <v>26</v>
      </c>
      <c r="AZ285" s="1" t="s">
        <v>26</v>
      </c>
      <c r="BB285" s="1" t="s">
        <v>26</v>
      </c>
      <c r="BC285" s="1" t="s">
        <v>26</v>
      </c>
      <c r="BE285" s="1" t="s">
        <v>26</v>
      </c>
    </row>
    <row r="286" spans="48:57" ht="28.5" customHeight="1">
      <c r="AV286" s="1" t="s">
        <v>26</v>
      </c>
      <c r="AW286" s="1" t="s">
        <v>26</v>
      </c>
      <c r="AX286" s="1" t="s">
        <v>26</v>
      </c>
      <c r="AZ286" s="1" t="s">
        <v>26</v>
      </c>
      <c r="BB286" s="1" t="s">
        <v>26</v>
      </c>
      <c r="BC286" s="1" t="s">
        <v>26</v>
      </c>
      <c r="BE286" s="1" t="s">
        <v>26</v>
      </c>
    </row>
    <row r="287" spans="48:57" ht="28.5" customHeight="1">
      <c r="AV287" s="1" t="s">
        <v>26</v>
      </c>
      <c r="AW287" s="1" t="s">
        <v>26</v>
      </c>
      <c r="AX287" s="1" t="s">
        <v>26</v>
      </c>
      <c r="AZ287" s="1" t="s">
        <v>26</v>
      </c>
      <c r="BB287" s="1" t="s">
        <v>26</v>
      </c>
      <c r="BC287" s="1" t="s">
        <v>26</v>
      </c>
      <c r="BE287" s="1" t="s">
        <v>26</v>
      </c>
    </row>
    <row r="288" spans="48:57" ht="28.5" customHeight="1">
      <c r="AV288" s="1" t="s">
        <v>26</v>
      </c>
      <c r="AW288" s="1" t="s">
        <v>26</v>
      </c>
      <c r="AX288" s="1" t="s">
        <v>26</v>
      </c>
      <c r="AZ288" s="1" t="s">
        <v>26</v>
      </c>
      <c r="BB288" s="1" t="s">
        <v>26</v>
      </c>
      <c r="BC288" s="1" t="s">
        <v>26</v>
      </c>
      <c r="BE288" s="1" t="s">
        <v>26</v>
      </c>
    </row>
    <row r="289" spans="48:57" ht="28.5" customHeight="1">
      <c r="AV289" s="1" t="s">
        <v>26</v>
      </c>
      <c r="AW289" s="1" t="s">
        <v>26</v>
      </c>
      <c r="AX289" s="1" t="s">
        <v>26</v>
      </c>
      <c r="AZ289" s="1" t="s">
        <v>26</v>
      </c>
      <c r="BB289" s="1" t="s">
        <v>26</v>
      </c>
      <c r="BC289" s="1" t="s">
        <v>26</v>
      </c>
      <c r="BE289" s="1" t="s">
        <v>26</v>
      </c>
    </row>
    <row r="290" spans="48:57" ht="28.5" customHeight="1">
      <c r="AV290" s="1" t="s">
        <v>26</v>
      </c>
      <c r="AW290" s="1" t="s">
        <v>26</v>
      </c>
      <c r="AX290" s="1" t="s">
        <v>26</v>
      </c>
      <c r="AZ290" s="1" t="s">
        <v>26</v>
      </c>
      <c r="BB290" s="1" t="s">
        <v>26</v>
      </c>
      <c r="BC290" s="1" t="s">
        <v>26</v>
      </c>
      <c r="BE290" s="1" t="s">
        <v>26</v>
      </c>
    </row>
    <row r="291" spans="48:57" ht="28.5" customHeight="1">
      <c r="AV291" s="1" t="s">
        <v>26</v>
      </c>
      <c r="AW291" s="1" t="s">
        <v>26</v>
      </c>
      <c r="AX291" s="1" t="s">
        <v>26</v>
      </c>
      <c r="AZ291" s="1" t="s">
        <v>26</v>
      </c>
      <c r="BB291" s="1" t="s">
        <v>26</v>
      </c>
      <c r="BC291" s="1" t="s">
        <v>26</v>
      </c>
      <c r="BE291" s="1" t="s">
        <v>26</v>
      </c>
    </row>
    <row r="292" spans="48:57" ht="28.5" customHeight="1">
      <c r="AV292" s="1" t="s">
        <v>26</v>
      </c>
      <c r="AW292" s="1" t="s">
        <v>26</v>
      </c>
      <c r="AX292" s="1" t="s">
        <v>26</v>
      </c>
      <c r="AZ292" s="1" t="s">
        <v>26</v>
      </c>
      <c r="BB292" s="1" t="s">
        <v>26</v>
      </c>
      <c r="BC292" s="1" t="s">
        <v>26</v>
      </c>
      <c r="BE292" s="1" t="s">
        <v>26</v>
      </c>
    </row>
    <row r="293" spans="48:57" ht="28.5" customHeight="1">
      <c r="AV293" s="1" t="s">
        <v>26</v>
      </c>
      <c r="AW293" s="1" t="s">
        <v>26</v>
      </c>
      <c r="AX293" s="1" t="s">
        <v>26</v>
      </c>
      <c r="AZ293" s="1" t="s">
        <v>26</v>
      </c>
      <c r="BB293" s="1" t="s">
        <v>26</v>
      </c>
      <c r="BC293" s="1" t="s">
        <v>26</v>
      </c>
      <c r="BE293" s="1" t="s">
        <v>26</v>
      </c>
    </row>
    <row r="294" spans="48:57" ht="28.5" customHeight="1">
      <c r="AV294" s="1" t="s">
        <v>26</v>
      </c>
      <c r="AW294" s="1" t="s">
        <v>26</v>
      </c>
      <c r="AX294" s="1" t="s">
        <v>26</v>
      </c>
      <c r="AZ294" s="1" t="s">
        <v>26</v>
      </c>
      <c r="BB294" s="1" t="s">
        <v>26</v>
      </c>
      <c r="BC294" s="1" t="s">
        <v>26</v>
      </c>
      <c r="BE294" s="1" t="s">
        <v>26</v>
      </c>
    </row>
    <row r="295" spans="48:57" ht="28.5" customHeight="1">
      <c r="AV295" s="1" t="s">
        <v>26</v>
      </c>
      <c r="AW295" s="1" t="s">
        <v>26</v>
      </c>
      <c r="AX295" s="1" t="s">
        <v>26</v>
      </c>
      <c r="AZ295" s="1" t="s">
        <v>26</v>
      </c>
      <c r="BB295" s="1" t="s">
        <v>26</v>
      </c>
      <c r="BC295" s="1" t="s">
        <v>26</v>
      </c>
      <c r="BE295" s="1" t="s">
        <v>26</v>
      </c>
    </row>
    <row r="296" spans="48:57" ht="28.5" customHeight="1">
      <c r="AV296" s="1" t="s">
        <v>26</v>
      </c>
      <c r="AW296" s="1" t="s">
        <v>26</v>
      </c>
      <c r="AX296" s="1" t="s">
        <v>26</v>
      </c>
      <c r="AZ296" s="1" t="s">
        <v>26</v>
      </c>
      <c r="BB296" s="1" t="s">
        <v>26</v>
      </c>
      <c r="BC296" s="1" t="s">
        <v>26</v>
      </c>
      <c r="BE296" s="1" t="s">
        <v>26</v>
      </c>
    </row>
    <row r="297" spans="48:57" ht="28.5" customHeight="1">
      <c r="AV297" s="1" t="s">
        <v>26</v>
      </c>
      <c r="AW297" s="1" t="s">
        <v>26</v>
      </c>
      <c r="AX297" s="1" t="s">
        <v>26</v>
      </c>
      <c r="AZ297" s="1" t="s">
        <v>26</v>
      </c>
      <c r="BB297" s="1" t="s">
        <v>26</v>
      </c>
      <c r="BC297" s="1" t="s">
        <v>26</v>
      </c>
      <c r="BE297" s="1" t="s">
        <v>26</v>
      </c>
    </row>
    <row r="298" spans="48:57" ht="28.5" customHeight="1">
      <c r="AV298" s="1" t="s">
        <v>26</v>
      </c>
      <c r="AW298" s="1" t="s">
        <v>26</v>
      </c>
      <c r="AX298" s="1" t="s">
        <v>26</v>
      </c>
      <c r="AZ298" s="1" t="s">
        <v>26</v>
      </c>
      <c r="BB298" s="1" t="s">
        <v>26</v>
      </c>
      <c r="BC298" s="1" t="s">
        <v>26</v>
      </c>
      <c r="BE298" s="1" t="s">
        <v>26</v>
      </c>
    </row>
    <row r="299" spans="48:57" ht="28.5" customHeight="1">
      <c r="AV299" s="1" t="s">
        <v>26</v>
      </c>
      <c r="AW299" s="1" t="s">
        <v>26</v>
      </c>
      <c r="AX299" s="1" t="s">
        <v>26</v>
      </c>
      <c r="AZ299" s="1" t="s">
        <v>26</v>
      </c>
      <c r="BB299" s="1" t="s">
        <v>26</v>
      </c>
      <c r="BC299" s="1" t="s">
        <v>26</v>
      </c>
      <c r="BE299" s="1" t="s">
        <v>26</v>
      </c>
    </row>
    <row r="300" spans="48:57" ht="28.5" customHeight="1">
      <c r="AV300" s="1" t="s">
        <v>26</v>
      </c>
      <c r="AW300" s="1" t="s">
        <v>26</v>
      </c>
      <c r="AX300" s="1" t="s">
        <v>26</v>
      </c>
      <c r="AZ300" s="1" t="s">
        <v>26</v>
      </c>
      <c r="BB300" s="1" t="s">
        <v>26</v>
      </c>
      <c r="BC300" s="1" t="s">
        <v>26</v>
      </c>
      <c r="BE300" s="1" t="s">
        <v>26</v>
      </c>
    </row>
  </sheetData>
  <autoFilter ref="A3:BF300" xr:uid="{00000000-0001-0000-0000-000000000000}"/>
  <mergeCells count="38">
    <mergeCell ref="AV1:BF1"/>
    <mergeCell ref="A2:B2"/>
    <mergeCell ref="C2:D2"/>
    <mergeCell ref="F2:G2"/>
    <mergeCell ref="H2:I2"/>
    <mergeCell ref="J2:K2"/>
    <mergeCell ref="W2:X2"/>
    <mergeCell ref="C1:M1"/>
    <mergeCell ref="N1:X1"/>
    <mergeCell ref="Y1:AJ1"/>
    <mergeCell ref="AK1:AU1"/>
    <mergeCell ref="AZ2:BA2"/>
    <mergeCell ref="BB2:BB3"/>
    <mergeCell ref="BC2:BD2"/>
    <mergeCell ref="BE2:BF2"/>
    <mergeCell ref="AX2:AY2"/>
    <mergeCell ref="A4:B4"/>
    <mergeCell ref="A192:B192"/>
    <mergeCell ref="C192:D192"/>
    <mergeCell ref="AV2:AW2"/>
    <mergeCell ref="L2:M2"/>
    <mergeCell ref="N2:O2"/>
    <mergeCell ref="Q2:R2"/>
    <mergeCell ref="S2:T2"/>
    <mergeCell ref="U2:V2"/>
    <mergeCell ref="AK2:AL2"/>
    <mergeCell ref="AM2:AN2"/>
    <mergeCell ref="AO2:AP2"/>
    <mergeCell ref="AQ2:AQ3"/>
    <mergeCell ref="AR2:AS2"/>
    <mergeCell ref="AV192:AW192"/>
    <mergeCell ref="Y2:Z2"/>
    <mergeCell ref="AT2:AU2"/>
    <mergeCell ref="AB2:AC2"/>
    <mergeCell ref="AD2:AE2"/>
    <mergeCell ref="AF2:AF3"/>
    <mergeCell ref="AG2:AH2"/>
    <mergeCell ref="AI2:AJ2"/>
  </mergeCells>
  <phoneticPr fontId="3"/>
  <conditionalFormatting sqref="A189:AW190 A5:AU188 BC5:BC188 BE5:BE188 BG5:XFD190">
    <cfRule type="cellIs" dxfId="857" priority="6" operator="equal">
      <formula>0</formula>
    </cfRule>
  </conditionalFormatting>
  <conditionalFormatting sqref="AV193:BF300 AX189:BF192">
    <cfRule type="cellIs" dxfId="856" priority="5" operator="equal">
      <formula>0</formula>
    </cfRule>
  </conditionalFormatting>
  <conditionalFormatting sqref="AV5:BB188">
    <cfRule type="cellIs" dxfId="854" priority="3" operator="equal">
      <formula>0</formula>
    </cfRule>
  </conditionalFormatting>
  <conditionalFormatting sqref="BD5:BD188">
    <cfRule type="cellIs" dxfId="853" priority="2" operator="equal">
      <formula>0</formula>
    </cfRule>
  </conditionalFormatting>
  <conditionalFormatting sqref="BF5:BF188">
    <cfRule type="cellIs" dxfId="852"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EA196-B98A-4683-BDE7-08B4F54FE556}">
  <dimension ref="A1:BF135"/>
  <sheetViews>
    <sheetView view="pageBreakPreview" zoomScale="90" zoomScaleNormal="85" zoomScaleSheetLayoutView="90" workbookViewId="0">
      <pane xSplit="36" ySplit="4" topLeftCell="AV5" activePane="bottomRight" state="frozen"/>
      <selection activeCell="AV3" sqref="AV1:BF1048576"/>
      <selection pane="topRight" activeCell="AV3" sqref="AV1:BF1048576"/>
      <selection pane="bottomLeft" activeCell="AV3" sqref="AV1:BF1048576"/>
      <selection pane="bottomRight" activeCell="AV1" sqref="AV1:BF1"/>
    </sheetView>
  </sheetViews>
  <sheetFormatPr defaultColWidth="9" defaultRowHeight="28.5" customHeight="1" outlineLevelCol="1"/>
  <cols>
    <col min="1" max="1" width="6.58203125" style="17" customWidth="1"/>
    <col min="2" max="2" width="32.5" style="30"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ollapsed="1"/>
    <col min="38" max="42" width="9" style="17"/>
    <col min="43" max="46" width="9" style="30"/>
    <col min="47" max="47" width="9" style="17"/>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60"/>
      <c r="B1" s="193"/>
      <c r="C1" s="269" t="s">
        <v>1</v>
      </c>
      <c r="D1" s="270"/>
      <c r="E1" s="270"/>
      <c r="F1" s="270"/>
      <c r="G1" s="270"/>
      <c r="H1" s="270"/>
      <c r="I1" s="270"/>
      <c r="J1" s="270"/>
      <c r="K1" s="270"/>
      <c r="L1" s="270"/>
      <c r="M1" s="271"/>
      <c r="N1" s="269" t="s">
        <v>2</v>
      </c>
      <c r="O1" s="270"/>
      <c r="P1" s="270"/>
      <c r="Q1" s="270"/>
      <c r="R1" s="270"/>
      <c r="S1" s="270"/>
      <c r="T1" s="270"/>
      <c r="U1" s="270"/>
      <c r="V1" s="270"/>
      <c r="W1" s="270"/>
      <c r="X1" s="271"/>
      <c r="Y1" s="273" t="s">
        <v>3</v>
      </c>
      <c r="Z1" s="274"/>
      <c r="AA1" s="274"/>
      <c r="AB1" s="274"/>
      <c r="AC1" s="274"/>
      <c r="AD1" s="274"/>
      <c r="AE1" s="274"/>
      <c r="AF1" s="274"/>
      <c r="AG1" s="274"/>
      <c r="AH1" s="274"/>
      <c r="AI1" s="274"/>
      <c r="AJ1" s="274"/>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72"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62" t="s">
        <v>14</v>
      </c>
      <c r="B3" s="189"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15</v>
      </c>
      <c r="D4" s="132">
        <v>3</v>
      </c>
      <c r="E4" s="132"/>
      <c r="F4" s="132">
        <v>19</v>
      </c>
      <c r="G4" s="132">
        <v>8</v>
      </c>
      <c r="H4" s="132">
        <v>13</v>
      </c>
      <c r="I4" s="132">
        <v>7</v>
      </c>
      <c r="J4" s="132">
        <v>0</v>
      </c>
      <c r="K4" s="132">
        <v>0</v>
      </c>
      <c r="L4" s="132">
        <v>0</v>
      </c>
      <c r="M4" s="132">
        <v>0</v>
      </c>
      <c r="N4" s="132">
        <v>15</v>
      </c>
      <c r="O4" s="132">
        <v>3</v>
      </c>
      <c r="P4" s="132"/>
      <c r="Q4" s="132">
        <v>3</v>
      </c>
      <c r="R4" s="132">
        <v>5</v>
      </c>
      <c r="S4" s="132">
        <v>3</v>
      </c>
      <c r="T4" s="132">
        <v>0</v>
      </c>
      <c r="U4" s="132">
        <v>0</v>
      </c>
      <c r="V4" s="132">
        <v>0</v>
      </c>
      <c r="W4" s="132">
        <v>23</v>
      </c>
      <c r="X4" s="132">
        <v>0</v>
      </c>
      <c r="Y4" s="134">
        <v>12</v>
      </c>
      <c r="Z4" s="134">
        <v>2</v>
      </c>
      <c r="AA4" s="134"/>
      <c r="AB4" s="134">
        <v>14</v>
      </c>
      <c r="AC4" s="134">
        <v>6</v>
      </c>
      <c r="AD4" s="134">
        <v>13</v>
      </c>
      <c r="AE4" s="134">
        <v>3</v>
      </c>
      <c r="AF4" s="134">
        <v>0</v>
      </c>
      <c r="AG4" s="134">
        <v>0</v>
      </c>
      <c r="AH4" s="134">
        <v>1</v>
      </c>
      <c r="AI4" s="134"/>
      <c r="AJ4" s="136"/>
      <c r="AK4" s="137">
        <v>14</v>
      </c>
      <c r="AL4" s="138">
        <v>1</v>
      </c>
      <c r="AM4" s="138">
        <v>19</v>
      </c>
      <c r="AN4" s="138">
        <v>21</v>
      </c>
      <c r="AO4" s="138">
        <v>19</v>
      </c>
      <c r="AP4" s="138">
        <v>10</v>
      </c>
      <c r="AQ4" s="158">
        <v>14</v>
      </c>
      <c r="AR4" s="158">
        <v>2</v>
      </c>
      <c r="AS4" s="158">
        <v>0</v>
      </c>
      <c r="AT4" s="158">
        <v>6</v>
      </c>
      <c r="AU4" s="139">
        <v>0</v>
      </c>
      <c r="AV4" s="137">
        <f t="shared" ref="AV4:BF4" si="0">COUNTIF(AV5:AV29,"○")</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3</v>
      </c>
      <c r="BF4" s="139">
        <f t="shared" si="0"/>
        <v>0</v>
      </c>
    </row>
    <row r="5" spans="1:58" ht="28.5" customHeight="1">
      <c r="A5" s="123">
        <v>11001</v>
      </c>
      <c r="B5" s="190" t="s">
        <v>1655</v>
      </c>
      <c r="C5" s="125" t="s">
        <v>22</v>
      </c>
      <c r="D5" s="78" t="s">
        <v>25</v>
      </c>
      <c r="E5" s="78">
        <v>1</v>
      </c>
      <c r="F5" s="125" t="s">
        <v>22</v>
      </c>
      <c r="G5" s="125" t="s">
        <v>22</v>
      </c>
      <c r="H5" s="125" t="s">
        <v>22</v>
      </c>
      <c r="I5" s="125" t="s">
        <v>22</v>
      </c>
      <c r="J5" s="78"/>
      <c r="K5" s="78"/>
      <c r="L5" s="78"/>
      <c r="M5" s="78"/>
      <c r="N5" s="78" t="s">
        <v>22</v>
      </c>
      <c r="O5" s="78" t="s">
        <v>24</v>
      </c>
      <c r="P5" s="78">
        <v>1</v>
      </c>
      <c r="Q5" s="78" t="s">
        <v>125</v>
      </c>
      <c r="R5" s="78" t="s">
        <v>23</v>
      </c>
      <c r="S5" s="78" t="s">
        <v>125</v>
      </c>
      <c r="T5" s="78"/>
      <c r="U5" s="78"/>
      <c r="V5" s="78"/>
      <c r="W5" s="78" t="s">
        <v>22</v>
      </c>
      <c r="X5" s="78"/>
      <c r="Y5" s="77" t="s">
        <v>26</v>
      </c>
      <c r="Z5" s="77" t="s">
        <v>26</v>
      </c>
      <c r="AA5" s="77" t="e">
        <v>#N/A</v>
      </c>
      <c r="AB5" s="77" t="s">
        <v>26</v>
      </c>
      <c r="AC5" s="77" t="s">
        <v>22</v>
      </c>
      <c r="AD5" s="77" t="s">
        <v>26</v>
      </c>
      <c r="AE5" s="77" t="s">
        <v>22</v>
      </c>
      <c r="AF5" s="77"/>
      <c r="AG5" s="77" t="s">
        <v>26</v>
      </c>
      <c r="AH5" s="77" t="s">
        <v>25</v>
      </c>
      <c r="AI5" s="77" t="s">
        <v>26</v>
      </c>
      <c r="AJ5" s="127" t="s">
        <v>25</v>
      </c>
      <c r="AK5" s="128" t="s">
        <v>22</v>
      </c>
      <c r="AL5" s="74">
        <v>0</v>
      </c>
      <c r="AM5" s="74" t="s">
        <v>22</v>
      </c>
      <c r="AN5" s="74" t="s">
        <v>22</v>
      </c>
      <c r="AO5" s="74" t="s">
        <v>22</v>
      </c>
      <c r="AP5" s="74" t="s">
        <v>22</v>
      </c>
      <c r="AQ5" s="76" t="s">
        <v>22</v>
      </c>
      <c r="AR5" s="76" t="s">
        <v>22</v>
      </c>
      <c r="AS5" s="76">
        <v>0</v>
      </c>
      <c r="AT5" s="76"/>
      <c r="AU5" s="131">
        <v>0</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22</v>
      </c>
      <c r="BF5" s="316" t="str">
        <f>SUBSTITUTE(SUBSTITUTE(IFERROR(VLOOKUP($A5,単組回答!$E:$T,16,FALSE),""),"① 行った","○"),"② 行っていない","×")</f>
        <v/>
      </c>
    </row>
    <row r="6" spans="1:58" ht="28.5" customHeight="1">
      <c r="A6" s="20">
        <v>11002</v>
      </c>
      <c r="B6" s="65" t="s">
        <v>1656</v>
      </c>
      <c r="C6" s="45" t="s">
        <v>22</v>
      </c>
      <c r="D6" s="18" t="s">
        <v>25</v>
      </c>
      <c r="E6" s="18">
        <v>1</v>
      </c>
      <c r="F6" s="45" t="s">
        <v>22</v>
      </c>
      <c r="G6" s="45" t="s">
        <v>22</v>
      </c>
      <c r="H6" s="18"/>
      <c r="I6" s="45" t="s">
        <v>22</v>
      </c>
      <c r="J6" s="18"/>
      <c r="K6" s="18"/>
      <c r="L6" s="18"/>
      <c r="M6" s="18"/>
      <c r="N6" s="18" t="s">
        <v>22</v>
      </c>
      <c r="O6" s="18" t="s">
        <v>24</v>
      </c>
      <c r="P6" s="18">
        <v>1</v>
      </c>
      <c r="Q6" s="18" t="s">
        <v>125</v>
      </c>
      <c r="R6" s="18"/>
      <c r="S6" s="18"/>
      <c r="T6" s="18"/>
      <c r="U6" s="18"/>
      <c r="V6" s="18"/>
      <c r="W6" s="18" t="s">
        <v>22</v>
      </c>
      <c r="X6" s="18"/>
      <c r="Y6" s="19" t="s">
        <v>22</v>
      </c>
      <c r="Z6" s="19" t="s">
        <v>25</v>
      </c>
      <c r="AA6" s="19" t="s">
        <v>25</v>
      </c>
      <c r="AB6" s="19" t="s">
        <v>22</v>
      </c>
      <c r="AC6" s="19" t="s">
        <v>26</v>
      </c>
      <c r="AD6" s="19" t="s">
        <v>22</v>
      </c>
      <c r="AE6" s="19" t="s">
        <v>26</v>
      </c>
      <c r="AF6" s="19"/>
      <c r="AG6" s="19" t="s">
        <v>25</v>
      </c>
      <c r="AH6" s="19" t="s">
        <v>26</v>
      </c>
      <c r="AI6" s="19" t="s">
        <v>25</v>
      </c>
      <c r="AJ6" s="75" t="s">
        <v>26</v>
      </c>
      <c r="AK6" s="102" t="s">
        <v>22</v>
      </c>
      <c r="AL6" s="83">
        <v>0</v>
      </c>
      <c r="AM6" s="83" t="s">
        <v>22</v>
      </c>
      <c r="AN6" s="83" t="s">
        <v>22</v>
      </c>
      <c r="AO6" s="83" t="s">
        <v>22</v>
      </c>
      <c r="AP6" s="83" t="s">
        <v>22</v>
      </c>
      <c r="AQ6" s="3" t="s">
        <v>22</v>
      </c>
      <c r="AR6" s="3" t="s">
        <v>25</v>
      </c>
      <c r="AS6" s="3">
        <v>0</v>
      </c>
      <c r="AT6" s="3" t="s">
        <v>22</v>
      </c>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11004</v>
      </c>
      <c r="B7" s="65" t="s">
        <v>1657</v>
      </c>
      <c r="C7" s="45" t="s">
        <v>22</v>
      </c>
      <c r="D7" s="18" t="s">
        <v>25</v>
      </c>
      <c r="E7" s="18">
        <v>1</v>
      </c>
      <c r="F7" s="45" t="s">
        <v>22</v>
      </c>
      <c r="G7" s="18"/>
      <c r="H7" s="45" t="s">
        <v>22</v>
      </c>
      <c r="I7" s="18"/>
      <c r="J7" s="18"/>
      <c r="K7" s="18"/>
      <c r="L7" s="18"/>
      <c r="M7" s="18"/>
      <c r="N7" s="18" t="s">
        <v>22</v>
      </c>
      <c r="O7" s="18" t="s">
        <v>24</v>
      </c>
      <c r="P7" s="18">
        <v>1</v>
      </c>
      <c r="Q7" s="18" t="s">
        <v>125</v>
      </c>
      <c r="R7" s="18"/>
      <c r="S7" s="18"/>
      <c r="T7" s="18"/>
      <c r="U7" s="18"/>
      <c r="V7" s="18"/>
      <c r="W7" s="18" t="s">
        <v>22</v>
      </c>
      <c r="X7" s="18"/>
      <c r="Y7" s="19" t="s">
        <v>22</v>
      </c>
      <c r="Z7" s="19" t="s">
        <v>25</v>
      </c>
      <c r="AA7" s="19" t="s">
        <v>25</v>
      </c>
      <c r="AB7" s="19" t="s">
        <v>25</v>
      </c>
      <c r="AC7" s="19" t="s">
        <v>26</v>
      </c>
      <c r="AD7" s="19" t="s">
        <v>22</v>
      </c>
      <c r="AE7" s="19" t="s">
        <v>26</v>
      </c>
      <c r="AF7" s="19"/>
      <c r="AG7" s="19" t="s">
        <v>25</v>
      </c>
      <c r="AH7" s="19" t="s">
        <v>26</v>
      </c>
      <c r="AI7" s="19" t="s">
        <v>25</v>
      </c>
      <c r="AJ7" s="75" t="s">
        <v>26</v>
      </c>
      <c r="AK7" s="102" t="s">
        <v>22</v>
      </c>
      <c r="AL7" s="83">
        <v>0</v>
      </c>
      <c r="AM7" s="83" t="s">
        <v>22</v>
      </c>
      <c r="AN7" s="83" t="s">
        <v>22</v>
      </c>
      <c r="AO7" s="83" t="s">
        <v>22</v>
      </c>
      <c r="AP7" s="83">
        <v>0</v>
      </c>
      <c r="AQ7" s="3" t="s">
        <v>22</v>
      </c>
      <c r="AR7" s="3" t="s">
        <v>25</v>
      </c>
      <c r="AS7" s="3">
        <v>0</v>
      </c>
      <c r="AT7" s="3" t="s">
        <v>22</v>
      </c>
      <c r="AU7" s="112">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11006</v>
      </c>
      <c r="B8" s="65" t="s">
        <v>1658</v>
      </c>
      <c r="C8" s="45" t="s">
        <v>22</v>
      </c>
      <c r="D8" s="45" t="s">
        <v>22</v>
      </c>
      <c r="E8" s="18">
        <v>2</v>
      </c>
      <c r="F8" s="45" t="s">
        <v>22</v>
      </c>
      <c r="G8" s="45" t="s">
        <v>22</v>
      </c>
      <c r="H8" s="18"/>
      <c r="I8" s="45" t="s">
        <v>22</v>
      </c>
      <c r="J8" s="18"/>
      <c r="K8" s="18"/>
      <c r="L8" s="18"/>
      <c r="M8" s="18"/>
      <c r="N8" s="18" t="s">
        <v>22</v>
      </c>
      <c r="O8" s="18" t="s">
        <v>23</v>
      </c>
      <c r="P8" s="18">
        <v>2</v>
      </c>
      <c r="Q8" s="18" t="s">
        <v>125</v>
      </c>
      <c r="R8" s="18"/>
      <c r="S8" s="18"/>
      <c r="T8" s="18"/>
      <c r="U8" s="18"/>
      <c r="V8" s="18"/>
      <c r="W8" s="18" t="s">
        <v>22</v>
      </c>
      <c r="X8" s="18"/>
      <c r="Y8" s="19" t="s">
        <v>26</v>
      </c>
      <c r="Z8" s="19" t="s">
        <v>26</v>
      </c>
      <c r="AA8" s="19" t="e">
        <v>#N/A</v>
      </c>
      <c r="AB8" s="19" t="s">
        <v>26</v>
      </c>
      <c r="AC8" s="19" t="s">
        <v>22</v>
      </c>
      <c r="AD8" s="19" t="s">
        <v>26</v>
      </c>
      <c r="AE8" s="19" t="s">
        <v>25</v>
      </c>
      <c r="AF8" s="19"/>
      <c r="AG8" s="19" t="s">
        <v>26</v>
      </c>
      <c r="AH8" s="19">
        <v>0</v>
      </c>
      <c r="AI8" s="19" t="s">
        <v>26</v>
      </c>
      <c r="AJ8" s="75" t="s">
        <v>25</v>
      </c>
      <c r="AK8" s="102" t="s">
        <v>22</v>
      </c>
      <c r="AL8" s="83">
        <v>0</v>
      </c>
      <c r="AM8" s="83" t="s">
        <v>22</v>
      </c>
      <c r="AN8" s="83" t="s">
        <v>22</v>
      </c>
      <c r="AO8" s="83" t="s">
        <v>22</v>
      </c>
      <c r="AP8" s="83">
        <v>0</v>
      </c>
      <c r="AQ8" s="3" t="s">
        <v>22</v>
      </c>
      <c r="AR8" s="3" t="s">
        <v>25</v>
      </c>
      <c r="AS8" s="3">
        <v>0</v>
      </c>
      <c r="AT8" s="3" t="s">
        <v>22</v>
      </c>
      <c r="AU8" s="112">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11007</v>
      </c>
      <c r="B9" s="65" t="s">
        <v>1659</v>
      </c>
      <c r="C9" s="18" t="s">
        <v>25</v>
      </c>
      <c r="D9" s="18" t="s">
        <v>25</v>
      </c>
      <c r="E9" s="18">
        <v>0</v>
      </c>
      <c r="F9" s="18"/>
      <c r="G9" s="18"/>
      <c r="H9" s="18"/>
      <c r="I9" s="18"/>
      <c r="J9" s="18"/>
      <c r="K9" s="18"/>
      <c r="L9" s="18"/>
      <c r="M9" s="18"/>
      <c r="N9" s="18" t="s">
        <v>24</v>
      </c>
      <c r="O9" s="18" t="s">
        <v>24</v>
      </c>
      <c r="P9" s="18">
        <v>0</v>
      </c>
      <c r="Q9" s="18" t="s">
        <v>125</v>
      </c>
      <c r="R9" s="18"/>
      <c r="S9" s="18"/>
      <c r="T9" s="18"/>
      <c r="U9" s="18"/>
      <c r="V9" s="18"/>
      <c r="W9" s="18" t="s">
        <v>22</v>
      </c>
      <c r="X9" s="18"/>
      <c r="Y9" s="19" t="s">
        <v>25</v>
      </c>
      <c r="Z9" s="19" t="s">
        <v>25</v>
      </c>
      <c r="AA9" s="19" t="s">
        <v>25</v>
      </c>
      <c r="AB9" s="19" t="s">
        <v>22</v>
      </c>
      <c r="AC9" s="19" t="s">
        <v>26</v>
      </c>
      <c r="AD9" s="19" t="s">
        <v>22</v>
      </c>
      <c r="AE9" s="19" t="s">
        <v>26</v>
      </c>
      <c r="AF9" s="19"/>
      <c r="AG9" s="19" t="s">
        <v>25</v>
      </c>
      <c r="AH9" s="19" t="s">
        <v>26</v>
      </c>
      <c r="AI9" s="19" t="s">
        <v>25</v>
      </c>
      <c r="AJ9" s="75" t="s">
        <v>26</v>
      </c>
      <c r="AK9" s="102">
        <v>0</v>
      </c>
      <c r="AL9" s="83">
        <v>0</v>
      </c>
      <c r="AM9" s="83" t="s">
        <v>26</v>
      </c>
      <c r="AN9" s="83" t="s">
        <v>22</v>
      </c>
      <c r="AO9" s="83" t="s">
        <v>26</v>
      </c>
      <c r="AP9" s="83">
        <v>0</v>
      </c>
      <c r="AQ9" s="3">
        <v>0</v>
      </c>
      <c r="AR9" s="3" t="s">
        <v>26</v>
      </c>
      <c r="AS9" s="3">
        <v>0</v>
      </c>
      <c r="AT9" s="3" t="s">
        <v>26</v>
      </c>
      <c r="AU9" s="112">
        <v>0</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11008</v>
      </c>
      <c r="B10" s="65" t="s">
        <v>1660</v>
      </c>
      <c r="C10" s="45" t="s">
        <v>22</v>
      </c>
      <c r="D10" s="18" t="s">
        <v>25</v>
      </c>
      <c r="E10" s="18">
        <v>1</v>
      </c>
      <c r="F10" s="45" t="s">
        <v>22</v>
      </c>
      <c r="G10" s="18" t="s">
        <v>22</v>
      </c>
      <c r="H10" s="45" t="s">
        <v>22</v>
      </c>
      <c r="I10" s="45" t="s">
        <v>22</v>
      </c>
      <c r="J10" s="18"/>
      <c r="K10" s="18"/>
      <c r="L10" s="18"/>
      <c r="M10" s="18"/>
      <c r="N10" s="18" t="s">
        <v>22</v>
      </c>
      <c r="O10" s="18" t="s">
        <v>24</v>
      </c>
      <c r="P10" s="18">
        <v>1</v>
      </c>
      <c r="Q10" s="18" t="s">
        <v>125</v>
      </c>
      <c r="R10" s="18"/>
      <c r="S10" s="18"/>
      <c r="T10" s="18"/>
      <c r="U10" s="18"/>
      <c r="V10" s="18"/>
      <c r="W10" s="18" t="s">
        <v>22</v>
      </c>
      <c r="X10" s="18"/>
      <c r="Y10" s="19" t="s">
        <v>22</v>
      </c>
      <c r="Z10" s="19" t="s">
        <v>25</v>
      </c>
      <c r="AA10" s="19" t="s">
        <v>25</v>
      </c>
      <c r="AB10" s="19" t="s">
        <v>22</v>
      </c>
      <c r="AC10" s="19" t="s">
        <v>26</v>
      </c>
      <c r="AD10" s="19" t="s">
        <v>22</v>
      </c>
      <c r="AE10" s="19" t="s">
        <v>26</v>
      </c>
      <c r="AF10" s="19"/>
      <c r="AG10" s="19" t="s">
        <v>25</v>
      </c>
      <c r="AH10" s="19" t="s">
        <v>26</v>
      </c>
      <c r="AI10" s="19" t="s">
        <v>25</v>
      </c>
      <c r="AJ10" s="75" t="s">
        <v>26</v>
      </c>
      <c r="AK10" s="102" t="s">
        <v>22</v>
      </c>
      <c r="AL10" s="83">
        <v>0</v>
      </c>
      <c r="AM10" s="83" t="s">
        <v>22</v>
      </c>
      <c r="AN10" s="83" t="s">
        <v>22</v>
      </c>
      <c r="AO10" s="83" t="s">
        <v>22</v>
      </c>
      <c r="AP10" s="83">
        <v>0</v>
      </c>
      <c r="AQ10" s="3" t="s">
        <v>22</v>
      </c>
      <c r="AR10" s="3" t="s">
        <v>25</v>
      </c>
      <c r="AS10" s="3">
        <v>0</v>
      </c>
      <c r="AT10" s="3" t="s">
        <v>25</v>
      </c>
      <c r="AU10" s="112">
        <v>0</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11009</v>
      </c>
      <c r="B11" s="65" t="s">
        <v>1661</v>
      </c>
      <c r="C11" s="45" t="s">
        <v>22</v>
      </c>
      <c r="D11" s="18" t="s">
        <v>25</v>
      </c>
      <c r="E11" s="18">
        <v>1</v>
      </c>
      <c r="F11" s="45" t="s">
        <v>22</v>
      </c>
      <c r="G11" s="18"/>
      <c r="H11" s="45" t="s">
        <v>22</v>
      </c>
      <c r="I11" s="18"/>
      <c r="J11" s="18"/>
      <c r="K11" s="18"/>
      <c r="L11" s="18"/>
      <c r="M11" s="18"/>
      <c r="N11" s="18" t="s">
        <v>22</v>
      </c>
      <c r="O11" s="18" t="s">
        <v>24</v>
      </c>
      <c r="P11" s="18">
        <v>1</v>
      </c>
      <c r="Q11" s="18" t="s">
        <v>125</v>
      </c>
      <c r="R11" s="18"/>
      <c r="S11" s="18"/>
      <c r="T11" s="18"/>
      <c r="U11" s="18"/>
      <c r="V11" s="18"/>
      <c r="W11" s="18" t="s">
        <v>22</v>
      </c>
      <c r="X11" s="18"/>
      <c r="Y11" s="19" t="s">
        <v>22</v>
      </c>
      <c r="Z11" s="19" t="s">
        <v>25</v>
      </c>
      <c r="AA11" s="19" t="s">
        <v>25</v>
      </c>
      <c r="AB11" s="19" t="s">
        <v>22</v>
      </c>
      <c r="AC11" s="19" t="s">
        <v>26</v>
      </c>
      <c r="AD11" s="19" t="s">
        <v>22</v>
      </c>
      <c r="AE11" s="19" t="s">
        <v>26</v>
      </c>
      <c r="AF11" s="19"/>
      <c r="AG11" s="19" t="s">
        <v>25</v>
      </c>
      <c r="AH11" s="19" t="s">
        <v>26</v>
      </c>
      <c r="AI11" s="19" t="s">
        <v>25</v>
      </c>
      <c r="AJ11" s="75" t="s">
        <v>26</v>
      </c>
      <c r="AK11" s="102" t="s">
        <v>22</v>
      </c>
      <c r="AL11" s="83">
        <v>0</v>
      </c>
      <c r="AM11" s="83" t="s">
        <v>22</v>
      </c>
      <c r="AN11" s="83" t="s">
        <v>22</v>
      </c>
      <c r="AO11" s="83" t="s">
        <v>22</v>
      </c>
      <c r="AP11" s="83" t="s">
        <v>22</v>
      </c>
      <c r="AQ11" s="3" t="s">
        <v>22</v>
      </c>
      <c r="AR11" s="3"/>
      <c r="AS11" s="3">
        <v>0</v>
      </c>
      <c r="AT11" s="3"/>
      <c r="AU11" s="112">
        <v>0</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22</v>
      </c>
      <c r="BF11" s="316" t="str">
        <f>SUBSTITUTE(SUBSTITUTE(IFERROR(VLOOKUP($A11,単組回答!$E:$T,16,FALSE),""),"① 行った","○"),"② 行っていない","×")</f>
        <v/>
      </c>
    </row>
    <row r="12" spans="1:58" ht="28.5" customHeight="1">
      <c r="A12" s="20">
        <v>11010</v>
      </c>
      <c r="B12" s="65" t="s">
        <v>1662</v>
      </c>
      <c r="C12" s="45" t="s">
        <v>22</v>
      </c>
      <c r="D12" s="18" t="s">
        <v>25</v>
      </c>
      <c r="E12" s="18">
        <v>1</v>
      </c>
      <c r="F12" s="45" t="s">
        <v>22</v>
      </c>
      <c r="G12" s="45" t="s">
        <v>22</v>
      </c>
      <c r="H12" s="18"/>
      <c r="I12" s="45" t="s">
        <v>22</v>
      </c>
      <c r="J12" s="18"/>
      <c r="K12" s="18"/>
      <c r="L12" s="18"/>
      <c r="M12" s="18"/>
      <c r="N12" s="18" t="s">
        <v>22</v>
      </c>
      <c r="O12" s="18" t="s">
        <v>24</v>
      </c>
      <c r="P12" s="18">
        <v>1</v>
      </c>
      <c r="Q12" s="18" t="s">
        <v>125</v>
      </c>
      <c r="R12" s="18" t="s">
        <v>23</v>
      </c>
      <c r="S12" s="18"/>
      <c r="T12" s="18"/>
      <c r="U12" s="18"/>
      <c r="V12" s="18"/>
      <c r="W12" s="18" t="s">
        <v>22</v>
      </c>
      <c r="X12" s="18"/>
      <c r="Y12" s="19" t="s">
        <v>22</v>
      </c>
      <c r="Z12" s="19" t="s">
        <v>25</v>
      </c>
      <c r="AA12" s="19" t="s">
        <v>25</v>
      </c>
      <c r="AB12" s="19" t="s">
        <v>22</v>
      </c>
      <c r="AC12" s="19" t="s">
        <v>22</v>
      </c>
      <c r="AD12" s="19" t="s">
        <v>25</v>
      </c>
      <c r="AE12" s="19" t="s">
        <v>25</v>
      </c>
      <c r="AF12" s="19"/>
      <c r="AG12" s="19" t="s">
        <v>26</v>
      </c>
      <c r="AH12" s="19">
        <v>0</v>
      </c>
      <c r="AI12" s="19" t="s">
        <v>25</v>
      </c>
      <c r="AJ12" s="75" t="s">
        <v>25</v>
      </c>
      <c r="AK12" s="102" t="s">
        <v>22</v>
      </c>
      <c r="AL12" s="83">
        <v>0</v>
      </c>
      <c r="AM12" s="83" t="s">
        <v>22</v>
      </c>
      <c r="AN12" s="83" t="s">
        <v>22</v>
      </c>
      <c r="AO12" s="83" t="s">
        <v>22</v>
      </c>
      <c r="AP12" s="83" t="s">
        <v>22</v>
      </c>
      <c r="AQ12" s="3" t="s">
        <v>22</v>
      </c>
      <c r="AR12" s="3"/>
      <c r="AS12" s="3">
        <v>0</v>
      </c>
      <c r="AT12" s="3"/>
      <c r="AU12" s="112">
        <v>0</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11011</v>
      </c>
      <c r="B13" s="65" t="s">
        <v>1663</v>
      </c>
      <c r="C13" s="45" t="s">
        <v>22</v>
      </c>
      <c r="D13" s="18" t="s">
        <v>25</v>
      </c>
      <c r="E13" s="18">
        <v>1</v>
      </c>
      <c r="F13" s="45" t="s">
        <v>22</v>
      </c>
      <c r="G13" s="18"/>
      <c r="H13" s="18" t="s">
        <v>23</v>
      </c>
      <c r="I13" s="18"/>
      <c r="J13" s="18"/>
      <c r="K13" s="18"/>
      <c r="L13" s="18"/>
      <c r="M13" s="18"/>
      <c r="N13" s="18" t="s">
        <v>22</v>
      </c>
      <c r="O13" s="18" t="s">
        <v>24</v>
      </c>
      <c r="P13" s="18">
        <v>1</v>
      </c>
      <c r="Q13" s="18" t="s">
        <v>125</v>
      </c>
      <c r="R13" s="18"/>
      <c r="S13" s="18"/>
      <c r="T13" s="18"/>
      <c r="U13" s="18"/>
      <c r="V13" s="18"/>
      <c r="W13" s="18" t="s">
        <v>22</v>
      </c>
      <c r="X13" s="18"/>
      <c r="Y13" s="19" t="s">
        <v>22</v>
      </c>
      <c r="Z13" s="19" t="s">
        <v>25</v>
      </c>
      <c r="AA13" s="19" t="s">
        <v>25</v>
      </c>
      <c r="AB13" s="19" t="s">
        <v>22</v>
      </c>
      <c r="AC13" s="19" t="s">
        <v>26</v>
      </c>
      <c r="AD13" s="19" t="s">
        <v>25</v>
      </c>
      <c r="AE13" s="19" t="s">
        <v>26</v>
      </c>
      <c r="AF13" s="19"/>
      <c r="AG13" s="19" t="s">
        <v>26</v>
      </c>
      <c r="AH13" s="19" t="s">
        <v>26</v>
      </c>
      <c r="AI13" s="19" t="s">
        <v>25</v>
      </c>
      <c r="AJ13" s="75" t="s">
        <v>26</v>
      </c>
      <c r="AK13" s="102" t="s">
        <v>22</v>
      </c>
      <c r="AL13" s="83">
        <v>0</v>
      </c>
      <c r="AM13" s="83" t="s">
        <v>22</v>
      </c>
      <c r="AN13" s="83" t="s">
        <v>22</v>
      </c>
      <c r="AO13" s="83" t="s">
        <v>22</v>
      </c>
      <c r="AP13" s="83" t="s">
        <v>22</v>
      </c>
      <c r="AQ13" s="3" t="s">
        <v>22</v>
      </c>
      <c r="AR13" s="3" t="s">
        <v>25</v>
      </c>
      <c r="AS13" s="3">
        <v>0</v>
      </c>
      <c r="AT13" s="3" t="s">
        <v>25</v>
      </c>
      <c r="AU13" s="112">
        <v>0</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11013</v>
      </c>
      <c r="B14" s="65" t="s">
        <v>1664</v>
      </c>
      <c r="C14" s="18" t="s">
        <v>25</v>
      </c>
      <c r="D14" s="45" t="s">
        <v>22</v>
      </c>
      <c r="E14" s="18">
        <v>1</v>
      </c>
      <c r="F14" s="45" t="s">
        <v>22</v>
      </c>
      <c r="G14" s="18"/>
      <c r="H14" s="45" t="s">
        <v>22</v>
      </c>
      <c r="I14" s="18"/>
      <c r="J14" s="18"/>
      <c r="K14" s="18"/>
      <c r="L14" s="18"/>
      <c r="M14" s="18"/>
      <c r="N14" s="18" t="s">
        <v>24</v>
      </c>
      <c r="O14" s="18" t="s">
        <v>22</v>
      </c>
      <c r="P14" s="18">
        <v>1</v>
      </c>
      <c r="Q14" s="18" t="s">
        <v>22</v>
      </c>
      <c r="R14" s="18"/>
      <c r="S14" s="18" t="s">
        <v>22</v>
      </c>
      <c r="T14" s="18"/>
      <c r="U14" s="18"/>
      <c r="V14" s="18"/>
      <c r="W14" s="18" t="s">
        <v>22</v>
      </c>
      <c r="X14" s="18"/>
      <c r="Y14" s="19" t="s">
        <v>25</v>
      </c>
      <c r="Z14" s="19" t="s">
        <v>22</v>
      </c>
      <c r="AA14" s="19" t="s">
        <v>22</v>
      </c>
      <c r="AB14" s="19" t="s">
        <v>22</v>
      </c>
      <c r="AC14" s="19" t="s">
        <v>26</v>
      </c>
      <c r="AD14" s="19" t="s">
        <v>22</v>
      </c>
      <c r="AE14" s="19" t="s">
        <v>26</v>
      </c>
      <c r="AF14" s="19"/>
      <c r="AG14" s="19" t="s">
        <v>25</v>
      </c>
      <c r="AH14" s="19" t="s">
        <v>26</v>
      </c>
      <c r="AI14" s="19" t="s">
        <v>25</v>
      </c>
      <c r="AJ14" s="75" t="s">
        <v>26</v>
      </c>
      <c r="AK14" s="102">
        <v>0</v>
      </c>
      <c r="AL14" s="83">
        <v>0</v>
      </c>
      <c r="AM14" s="83" t="s">
        <v>22</v>
      </c>
      <c r="AN14" s="83" t="s">
        <v>22</v>
      </c>
      <c r="AO14" s="83" t="s">
        <v>22</v>
      </c>
      <c r="AP14" s="83" t="s">
        <v>22</v>
      </c>
      <c r="AQ14" s="3">
        <v>0</v>
      </c>
      <c r="AR14" s="3"/>
      <c r="AS14" s="3">
        <v>0</v>
      </c>
      <c r="AT14" s="3"/>
      <c r="AU14" s="112">
        <v>0</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22</v>
      </c>
      <c r="BF14" s="316" t="str">
        <f>SUBSTITUTE(SUBSTITUTE(IFERROR(VLOOKUP($A14,単組回答!$E:$T,16,FALSE),""),"① 行った","○"),"② 行っていない","×")</f>
        <v/>
      </c>
    </row>
    <row r="15" spans="1:58" ht="28.5" customHeight="1">
      <c r="A15" s="20">
        <v>11020</v>
      </c>
      <c r="B15" s="65" t="s">
        <v>1665</v>
      </c>
      <c r="C15" s="18" t="s">
        <v>25</v>
      </c>
      <c r="D15" s="18" t="s">
        <v>25</v>
      </c>
      <c r="E15" s="18">
        <v>0</v>
      </c>
      <c r="F15" s="45" t="s">
        <v>22</v>
      </c>
      <c r="G15" s="18"/>
      <c r="H15" s="45" t="s">
        <v>22</v>
      </c>
      <c r="I15" s="18"/>
      <c r="J15" s="18"/>
      <c r="K15" s="18"/>
      <c r="L15" s="18"/>
      <c r="M15" s="18"/>
      <c r="N15" s="18" t="s">
        <v>24</v>
      </c>
      <c r="O15" s="18" t="s">
        <v>24</v>
      </c>
      <c r="P15" s="18">
        <v>0</v>
      </c>
      <c r="Q15" s="18" t="s">
        <v>125</v>
      </c>
      <c r="R15" s="18" t="s">
        <v>23</v>
      </c>
      <c r="S15" s="18"/>
      <c r="T15" s="18"/>
      <c r="U15" s="18"/>
      <c r="V15" s="18"/>
      <c r="W15" s="18" t="s">
        <v>22</v>
      </c>
      <c r="X15" s="18"/>
      <c r="Y15" s="19" t="s">
        <v>26</v>
      </c>
      <c r="Z15" s="19" t="s">
        <v>26</v>
      </c>
      <c r="AA15" s="19" t="e">
        <v>#N/A</v>
      </c>
      <c r="AB15" s="19" t="s">
        <v>26</v>
      </c>
      <c r="AC15" s="19" t="s">
        <v>26</v>
      </c>
      <c r="AD15" s="19" t="s">
        <v>26</v>
      </c>
      <c r="AE15" s="19" t="s">
        <v>26</v>
      </c>
      <c r="AF15" s="19"/>
      <c r="AG15" s="19" t="s">
        <v>26</v>
      </c>
      <c r="AH15" s="19" t="s">
        <v>26</v>
      </c>
      <c r="AI15" s="19" t="s">
        <v>26</v>
      </c>
      <c r="AJ15" s="75" t="s">
        <v>26</v>
      </c>
      <c r="AK15" s="102">
        <v>0</v>
      </c>
      <c r="AL15" s="83">
        <v>0</v>
      </c>
      <c r="AM15" s="83" t="s">
        <v>22</v>
      </c>
      <c r="AN15" s="83">
        <v>0</v>
      </c>
      <c r="AO15" s="83" t="s">
        <v>22</v>
      </c>
      <c r="AP15" s="83">
        <v>0</v>
      </c>
      <c r="AQ15" s="3">
        <v>0</v>
      </c>
      <c r="AR15" s="3"/>
      <c r="AS15" s="3">
        <v>0</v>
      </c>
      <c r="AT15" s="3" t="s">
        <v>25</v>
      </c>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11021</v>
      </c>
      <c r="B16" s="65" t="s">
        <v>1666</v>
      </c>
      <c r="C16" s="18" t="s">
        <v>25</v>
      </c>
      <c r="D16" s="18" t="s">
        <v>25</v>
      </c>
      <c r="E16" s="18">
        <v>0</v>
      </c>
      <c r="F16" s="45" t="s">
        <v>22</v>
      </c>
      <c r="G16" s="18"/>
      <c r="H16" s="18"/>
      <c r="I16" s="18"/>
      <c r="J16" s="18"/>
      <c r="K16" s="18"/>
      <c r="L16" s="18"/>
      <c r="M16" s="18"/>
      <c r="N16" s="18" t="s">
        <v>24</v>
      </c>
      <c r="O16" s="18" t="s">
        <v>24</v>
      </c>
      <c r="P16" s="18">
        <v>0</v>
      </c>
      <c r="Q16" s="18" t="s">
        <v>125</v>
      </c>
      <c r="R16" s="18"/>
      <c r="S16" s="18"/>
      <c r="T16" s="18"/>
      <c r="U16" s="18"/>
      <c r="V16" s="18"/>
      <c r="W16" s="18" t="s">
        <v>22</v>
      </c>
      <c r="X16" s="18"/>
      <c r="Y16" s="19" t="s">
        <v>25</v>
      </c>
      <c r="Z16" s="19" t="s">
        <v>25</v>
      </c>
      <c r="AA16" s="19" t="s">
        <v>25</v>
      </c>
      <c r="AB16" s="19" t="s">
        <v>22</v>
      </c>
      <c r="AC16" s="19" t="s">
        <v>26</v>
      </c>
      <c r="AD16" s="19" t="s">
        <v>22</v>
      </c>
      <c r="AE16" s="19" t="s">
        <v>26</v>
      </c>
      <c r="AF16" s="19"/>
      <c r="AG16" s="19" t="s">
        <v>25</v>
      </c>
      <c r="AH16" s="19" t="s">
        <v>26</v>
      </c>
      <c r="AI16" s="19" t="s">
        <v>25</v>
      </c>
      <c r="AJ16" s="75" t="s">
        <v>26</v>
      </c>
      <c r="AK16" s="102">
        <v>0</v>
      </c>
      <c r="AL16" s="83">
        <v>0</v>
      </c>
      <c r="AM16" s="83" t="s">
        <v>26</v>
      </c>
      <c r="AN16" s="83" t="s">
        <v>22</v>
      </c>
      <c r="AO16" s="83" t="s">
        <v>26</v>
      </c>
      <c r="AP16" s="83">
        <v>0</v>
      </c>
      <c r="AQ16" s="3">
        <v>0</v>
      </c>
      <c r="AR16" s="3" t="s">
        <v>26</v>
      </c>
      <c r="AS16" s="3">
        <v>0</v>
      </c>
      <c r="AT16" s="3" t="s">
        <v>26</v>
      </c>
      <c r="AU16" s="112">
        <v>0</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11024</v>
      </c>
      <c r="B17" s="65" t="s">
        <v>1667</v>
      </c>
      <c r="C17" s="45"/>
      <c r="D17" s="18"/>
      <c r="E17" s="18">
        <v>0</v>
      </c>
      <c r="F17" s="18"/>
      <c r="G17" s="18"/>
      <c r="H17" s="18"/>
      <c r="I17" s="18"/>
      <c r="J17" s="18"/>
      <c r="K17" s="18"/>
      <c r="L17" s="18"/>
      <c r="M17" s="18"/>
      <c r="N17" s="18"/>
      <c r="O17" s="18"/>
      <c r="P17" s="18">
        <v>0</v>
      </c>
      <c r="Q17" s="18"/>
      <c r="R17" s="18"/>
      <c r="S17" s="18"/>
      <c r="T17" s="18"/>
      <c r="U17" s="18"/>
      <c r="V17" s="18"/>
      <c r="W17" s="18"/>
      <c r="X17" s="18"/>
      <c r="Y17" s="19" t="s">
        <v>26</v>
      </c>
      <c r="Z17" s="19" t="s">
        <v>26</v>
      </c>
      <c r="AA17" s="19" t="e">
        <v>#N/A</v>
      </c>
      <c r="AB17" s="19" t="s">
        <v>26</v>
      </c>
      <c r="AC17" s="19" t="s">
        <v>26</v>
      </c>
      <c r="AD17" s="19" t="s">
        <v>26</v>
      </c>
      <c r="AE17" s="19" t="s">
        <v>26</v>
      </c>
      <c r="AF17" s="19"/>
      <c r="AG17" s="19" t="s">
        <v>26</v>
      </c>
      <c r="AH17" s="19" t="s">
        <v>26</v>
      </c>
      <c r="AI17" s="19" t="s">
        <v>26</v>
      </c>
      <c r="AJ17" s="75" t="s">
        <v>26</v>
      </c>
      <c r="AK17" s="102">
        <v>0</v>
      </c>
      <c r="AL17" s="83">
        <v>0</v>
      </c>
      <c r="AM17" s="83" t="s">
        <v>26</v>
      </c>
      <c r="AN17" s="83">
        <v>0</v>
      </c>
      <c r="AO17" s="83" t="s">
        <v>26</v>
      </c>
      <c r="AP17" s="83">
        <v>0</v>
      </c>
      <c r="AQ17" s="3">
        <v>0</v>
      </c>
      <c r="AR17" s="3" t="s">
        <v>26</v>
      </c>
      <c r="AS17" s="3">
        <v>0</v>
      </c>
      <c r="AT17" s="3" t="s">
        <v>26</v>
      </c>
      <c r="AU17" s="112">
        <v>0</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11027</v>
      </c>
      <c r="B18" s="65" t="s">
        <v>1668</v>
      </c>
      <c r="C18" s="45" t="s">
        <v>22</v>
      </c>
      <c r="D18" s="18" t="s">
        <v>25</v>
      </c>
      <c r="E18" s="18">
        <v>1</v>
      </c>
      <c r="F18" s="45" t="s">
        <v>22</v>
      </c>
      <c r="G18" s="45" t="s">
        <v>22</v>
      </c>
      <c r="H18" s="45" t="s">
        <v>22</v>
      </c>
      <c r="I18" s="18"/>
      <c r="J18" s="18"/>
      <c r="K18" s="18"/>
      <c r="L18" s="18"/>
      <c r="M18" s="18"/>
      <c r="N18" s="18" t="s">
        <v>22</v>
      </c>
      <c r="O18" s="18" t="s">
        <v>24</v>
      </c>
      <c r="P18" s="18">
        <v>1</v>
      </c>
      <c r="Q18" s="18" t="s">
        <v>22</v>
      </c>
      <c r="R18" s="18"/>
      <c r="S18" s="18" t="s">
        <v>22</v>
      </c>
      <c r="T18" s="18"/>
      <c r="U18" s="18"/>
      <c r="V18" s="18"/>
      <c r="W18" s="18" t="s">
        <v>22</v>
      </c>
      <c r="X18" s="18"/>
      <c r="Y18" s="19" t="s">
        <v>22</v>
      </c>
      <c r="Z18" s="19" t="s">
        <v>25</v>
      </c>
      <c r="AA18" s="19" t="s">
        <v>25</v>
      </c>
      <c r="AB18" s="19" t="s">
        <v>22</v>
      </c>
      <c r="AC18" s="19" t="s">
        <v>22</v>
      </c>
      <c r="AD18" s="19" t="s">
        <v>22</v>
      </c>
      <c r="AE18" s="19" t="s">
        <v>25</v>
      </c>
      <c r="AF18" s="19"/>
      <c r="AG18" s="19" t="s">
        <v>25</v>
      </c>
      <c r="AH18" s="19">
        <v>0</v>
      </c>
      <c r="AI18" s="19" t="s">
        <v>25</v>
      </c>
      <c r="AJ18" s="75" t="s">
        <v>25</v>
      </c>
      <c r="AK18" s="102" t="s">
        <v>22</v>
      </c>
      <c r="AL18" s="83">
        <v>0</v>
      </c>
      <c r="AM18" s="83" t="s">
        <v>22</v>
      </c>
      <c r="AN18" s="83" t="s">
        <v>22</v>
      </c>
      <c r="AO18" s="83" t="s">
        <v>22</v>
      </c>
      <c r="AP18" s="83">
        <v>0</v>
      </c>
      <c r="AQ18" s="3" t="s">
        <v>22</v>
      </c>
      <c r="AR18" s="3" t="s">
        <v>25</v>
      </c>
      <c r="AS18" s="3">
        <v>0</v>
      </c>
      <c r="AT18" s="3" t="s">
        <v>22</v>
      </c>
      <c r="AU18" s="112">
        <v>0</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11028</v>
      </c>
      <c r="B19" s="65" t="s">
        <v>1669</v>
      </c>
      <c r="C19" s="45" t="s">
        <v>22</v>
      </c>
      <c r="D19" s="18" t="s">
        <v>25</v>
      </c>
      <c r="E19" s="18">
        <v>1</v>
      </c>
      <c r="F19" s="45" t="s">
        <v>22</v>
      </c>
      <c r="G19" s="45" t="s">
        <v>22</v>
      </c>
      <c r="H19" s="18"/>
      <c r="I19" s="45" t="s">
        <v>22</v>
      </c>
      <c r="J19" s="18"/>
      <c r="K19" s="18"/>
      <c r="L19" s="18"/>
      <c r="M19" s="18"/>
      <c r="N19" s="18" t="s">
        <v>22</v>
      </c>
      <c r="O19" s="18" t="s">
        <v>24</v>
      </c>
      <c r="P19" s="18">
        <v>1</v>
      </c>
      <c r="Q19" s="18" t="s">
        <v>125</v>
      </c>
      <c r="R19" s="18" t="s">
        <v>23</v>
      </c>
      <c r="S19" s="18"/>
      <c r="T19" s="18"/>
      <c r="U19" s="18"/>
      <c r="V19" s="18"/>
      <c r="W19" s="18" t="s">
        <v>22</v>
      </c>
      <c r="X19" s="18"/>
      <c r="Y19" s="19" t="s">
        <v>22</v>
      </c>
      <c r="Z19" s="19" t="s">
        <v>25</v>
      </c>
      <c r="AA19" s="19" t="s">
        <v>25</v>
      </c>
      <c r="AB19" s="19" t="s">
        <v>22</v>
      </c>
      <c r="AC19" s="19" t="s">
        <v>22</v>
      </c>
      <c r="AD19" s="19" t="s">
        <v>22</v>
      </c>
      <c r="AE19" s="19" t="s">
        <v>22</v>
      </c>
      <c r="AF19" s="19"/>
      <c r="AG19" s="19" t="s">
        <v>25</v>
      </c>
      <c r="AH19" s="19">
        <v>0</v>
      </c>
      <c r="AI19" s="19" t="s">
        <v>25</v>
      </c>
      <c r="AJ19" s="75" t="s">
        <v>25</v>
      </c>
      <c r="AK19" s="102" t="s">
        <v>22</v>
      </c>
      <c r="AL19" s="83">
        <v>0</v>
      </c>
      <c r="AM19" s="83" t="s">
        <v>22</v>
      </c>
      <c r="AN19" s="83" t="s">
        <v>22</v>
      </c>
      <c r="AO19" s="83" t="s">
        <v>22</v>
      </c>
      <c r="AP19" s="83">
        <v>0</v>
      </c>
      <c r="AQ19" s="3" t="s">
        <v>22</v>
      </c>
      <c r="AR19" s="3" t="s">
        <v>25</v>
      </c>
      <c r="AS19" s="3">
        <v>0</v>
      </c>
      <c r="AT19" s="3" t="s">
        <v>22</v>
      </c>
      <c r="AU19" s="112">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11029</v>
      </c>
      <c r="B20" s="65" t="s">
        <v>1670</v>
      </c>
      <c r="C20" s="45" t="s">
        <v>22</v>
      </c>
      <c r="D20" s="45" t="s">
        <v>22</v>
      </c>
      <c r="E20" s="18">
        <v>2</v>
      </c>
      <c r="F20" s="45" t="s">
        <v>22</v>
      </c>
      <c r="G20" s="45" t="s">
        <v>22</v>
      </c>
      <c r="H20" s="45" t="s">
        <v>22</v>
      </c>
      <c r="I20" s="45" t="s">
        <v>22</v>
      </c>
      <c r="J20" s="18"/>
      <c r="K20" s="18"/>
      <c r="L20" s="18"/>
      <c r="M20" s="18"/>
      <c r="N20" s="18" t="s">
        <v>22</v>
      </c>
      <c r="O20" s="18" t="s">
        <v>22</v>
      </c>
      <c r="P20" s="18">
        <v>2</v>
      </c>
      <c r="Q20" s="18" t="s">
        <v>22</v>
      </c>
      <c r="R20" s="18"/>
      <c r="S20" s="18" t="s">
        <v>22</v>
      </c>
      <c r="T20" s="18"/>
      <c r="U20" s="18"/>
      <c r="V20" s="18"/>
      <c r="W20" s="18" t="s">
        <v>22</v>
      </c>
      <c r="X20" s="18"/>
      <c r="Y20" s="19" t="s">
        <v>22</v>
      </c>
      <c r="Z20" s="19" t="s">
        <v>22</v>
      </c>
      <c r="AA20" s="19" t="s">
        <v>22</v>
      </c>
      <c r="AB20" s="19" t="s">
        <v>22</v>
      </c>
      <c r="AC20" s="19" t="s">
        <v>22</v>
      </c>
      <c r="AD20" s="19" t="s">
        <v>22</v>
      </c>
      <c r="AE20" s="19" t="s">
        <v>22</v>
      </c>
      <c r="AF20" s="19"/>
      <c r="AG20" s="19" t="s">
        <v>25</v>
      </c>
      <c r="AH20" s="19" t="s">
        <v>22</v>
      </c>
      <c r="AI20" s="19" t="s">
        <v>25</v>
      </c>
      <c r="AJ20" s="75" t="s">
        <v>25</v>
      </c>
      <c r="AK20" s="102" t="s">
        <v>22</v>
      </c>
      <c r="AL20" s="83" t="s">
        <v>22</v>
      </c>
      <c r="AM20" s="83" t="s">
        <v>22</v>
      </c>
      <c r="AN20" s="83" t="s">
        <v>22</v>
      </c>
      <c r="AO20" s="83" t="s">
        <v>22</v>
      </c>
      <c r="AP20" s="83">
        <v>0</v>
      </c>
      <c r="AQ20" s="3" t="s">
        <v>22</v>
      </c>
      <c r="AR20" s="3"/>
      <c r="AS20" s="3">
        <v>0</v>
      </c>
      <c r="AT20" s="3"/>
      <c r="AU20" s="112">
        <v>0</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11033</v>
      </c>
      <c r="B21" s="65" t="s">
        <v>1671</v>
      </c>
      <c r="C21" s="45" t="s">
        <v>22</v>
      </c>
      <c r="D21" s="18" t="s">
        <v>25</v>
      </c>
      <c r="E21" s="18">
        <v>1</v>
      </c>
      <c r="F21" s="18"/>
      <c r="G21" s="18"/>
      <c r="H21" s="18"/>
      <c r="I21" s="18"/>
      <c r="J21" s="18"/>
      <c r="K21" s="18"/>
      <c r="L21" s="18"/>
      <c r="M21" s="18"/>
      <c r="N21" s="18" t="s">
        <v>22</v>
      </c>
      <c r="O21" s="18" t="s">
        <v>24</v>
      </c>
      <c r="P21" s="18">
        <v>1</v>
      </c>
      <c r="Q21" s="18" t="s">
        <v>125</v>
      </c>
      <c r="R21" s="18" t="s">
        <v>23</v>
      </c>
      <c r="S21" s="18"/>
      <c r="T21" s="18"/>
      <c r="U21" s="18"/>
      <c r="V21" s="18"/>
      <c r="W21" s="18" t="s">
        <v>22</v>
      </c>
      <c r="X21" s="18"/>
      <c r="Y21" s="19" t="s">
        <v>22</v>
      </c>
      <c r="Z21" s="19" t="s">
        <v>25</v>
      </c>
      <c r="AA21" s="19" t="s">
        <v>25</v>
      </c>
      <c r="AB21" s="19" t="s">
        <v>22</v>
      </c>
      <c r="AC21" s="19" t="s">
        <v>26</v>
      </c>
      <c r="AD21" s="19" t="s">
        <v>22</v>
      </c>
      <c r="AE21" s="19" t="s">
        <v>26</v>
      </c>
      <c r="AF21" s="19"/>
      <c r="AG21" s="19" t="s">
        <v>25</v>
      </c>
      <c r="AH21" s="19" t="s">
        <v>26</v>
      </c>
      <c r="AI21" s="19" t="s">
        <v>25</v>
      </c>
      <c r="AJ21" s="75" t="s">
        <v>26</v>
      </c>
      <c r="AK21" s="102" t="s">
        <v>22</v>
      </c>
      <c r="AL21" s="83">
        <v>0</v>
      </c>
      <c r="AM21" s="83" t="s">
        <v>22</v>
      </c>
      <c r="AN21" s="83" t="s">
        <v>22</v>
      </c>
      <c r="AO21" s="83" t="s">
        <v>22</v>
      </c>
      <c r="AP21" s="83">
        <v>0</v>
      </c>
      <c r="AQ21" s="3" t="s">
        <v>22</v>
      </c>
      <c r="AR21" s="3" t="s">
        <v>25</v>
      </c>
      <c r="AS21" s="3">
        <v>0</v>
      </c>
      <c r="AT21" s="3" t="s">
        <v>25</v>
      </c>
      <c r="AU21" s="112">
        <v>0</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11034</v>
      </c>
      <c r="B22" s="65" t="s">
        <v>1672</v>
      </c>
      <c r="C22" s="45" t="s">
        <v>22</v>
      </c>
      <c r="D22" s="18" t="s">
        <v>25</v>
      </c>
      <c r="E22" s="18">
        <v>1</v>
      </c>
      <c r="F22" s="45" t="s">
        <v>22</v>
      </c>
      <c r="G22" s="18"/>
      <c r="H22" s="45" t="s">
        <v>22</v>
      </c>
      <c r="I22" s="18"/>
      <c r="J22" s="18"/>
      <c r="K22" s="18"/>
      <c r="L22" s="18"/>
      <c r="M22" s="18"/>
      <c r="N22" s="18" t="s">
        <v>22</v>
      </c>
      <c r="O22" s="18" t="s">
        <v>24</v>
      </c>
      <c r="P22" s="18">
        <v>1</v>
      </c>
      <c r="Q22" s="18" t="s">
        <v>125</v>
      </c>
      <c r="R22" s="18"/>
      <c r="S22" s="18"/>
      <c r="T22" s="18"/>
      <c r="U22" s="18"/>
      <c r="V22" s="18"/>
      <c r="W22" s="18" t="s">
        <v>22</v>
      </c>
      <c r="X22" s="18"/>
      <c r="Y22" s="19" t="s">
        <v>22</v>
      </c>
      <c r="Z22" s="19" t="s">
        <v>25</v>
      </c>
      <c r="AA22" s="19" t="s">
        <v>25</v>
      </c>
      <c r="AB22" s="19" t="s">
        <v>22</v>
      </c>
      <c r="AC22" s="19" t="s">
        <v>26</v>
      </c>
      <c r="AD22" s="19" t="s">
        <v>22</v>
      </c>
      <c r="AE22" s="19" t="s">
        <v>26</v>
      </c>
      <c r="AF22" s="19"/>
      <c r="AG22" s="19" t="s">
        <v>25</v>
      </c>
      <c r="AH22" s="19" t="s">
        <v>26</v>
      </c>
      <c r="AI22" s="19" t="s">
        <v>25</v>
      </c>
      <c r="AJ22" s="75" t="s">
        <v>26</v>
      </c>
      <c r="AK22" s="102" t="s">
        <v>22</v>
      </c>
      <c r="AL22" s="83">
        <v>0</v>
      </c>
      <c r="AM22" s="83" t="s">
        <v>22</v>
      </c>
      <c r="AN22" s="83" t="s">
        <v>22</v>
      </c>
      <c r="AO22" s="83" t="s">
        <v>22</v>
      </c>
      <c r="AP22" s="83" t="s">
        <v>22</v>
      </c>
      <c r="AQ22" s="3" t="s">
        <v>22</v>
      </c>
      <c r="AR22" s="3" t="s">
        <v>25</v>
      </c>
      <c r="AS22" s="3">
        <v>0</v>
      </c>
      <c r="AT22" s="3" t="s">
        <v>22</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11039</v>
      </c>
      <c r="B23" s="65" t="s">
        <v>1673</v>
      </c>
      <c r="C23" s="18" t="s">
        <v>25</v>
      </c>
      <c r="D23" s="18" t="s">
        <v>25</v>
      </c>
      <c r="E23" s="18">
        <v>0</v>
      </c>
      <c r="F23" s="45" t="s">
        <v>22</v>
      </c>
      <c r="G23" s="18"/>
      <c r="H23" s="45" t="s">
        <v>22</v>
      </c>
      <c r="I23" s="18"/>
      <c r="J23" s="18"/>
      <c r="K23" s="18"/>
      <c r="L23" s="18"/>
      <c r="M23" s="18"/>
      <c r="N23" s="18" t="s">
        <v>24</v>
      </c>
      <c r="O23" s="18" t="s">
        <v>24</v>
      </c>
      <c r="P23" s="18">
        <v>0</v>
      </c>
      <c r="Q23" s="18" t="s">
        <v>125</v>
      </c>
      <c r="R23" s="18"/>
      <c r="S23" s="18"/>
      <c r="T23" s="18"/>
      <c r="U23" s="18"/>
      <c r="V23" s="18"/>
      <c r="W23" s="18" t="s">
        <v>22</v>
      </c>
      <c r="X23" s="18"/>
      <c r="Y23" s="19" t="s">
        <v>25</v>
      </c>
      <c r="Z23" s="19" t="s">
        <v>25</v>
      </c>
      <c r="AA23" s="19" t="s">
        <v>25</v>
      </c>
      <c r="AB23" s="19" t="s">
        <v>26</v>
      </c>
      <c r="AC23" s="19" t="s">
        <v>26</v>
      </c>
      <c r="AD23" s="19" t="s">
        <v>26</v>
      </c>
      <c r="AE23" s="19" t="s">
        <v>26</v>
      </c>
      <c r="AF23" s="19"/>
      <c r="AG23" s="19" t="s">
        <v>26</v>
      </c>
      <c r="AH23" s="19" t="s">
        <v>26</v>
      </c>
      <c r="AI23" s="19" t="s">
        <v>26</v>
      </c>
      <c r="AJ23" s="75" t="s">
        <v>26</v>
      </c>
      <c r="AK23" s="102">
        <v>0</v>
      </c>
      <c r="AL23" s="83">
        <v>0</v>
      </c>
      <c r="AM23" s="83" t="s">
        <v>22</v>
      </c>
      <c r="AN23" s="83" t="s">
        <v>22</v>
      </c>
      <c r="AO23" s="83" t="s">
        <v>22</v>
      </c>
      <c r="AP23" s="83" t="s">
        <v>22</v>
      </c>
      <c r="AQ23" s="3">
        <v>0</v>
      </c>
      <c r="AR23" s="3" t="s">
        <v>25</v>
      </c>
      <c r="AS23" s="3">
        <v>0</v>
      </c>
      <c r="AT23" s="3" t="s">
        <v>25</v>
      </c>
      <c r="AU23" s="112">
        <v>0</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11040</v>
      </c>
      <c r="B24" s="65" t="s">
        <v>1674</v>
      </c>
      <c r="C24" s="45" t="s">
        <v>22</v>
      </c>
      <c r="D24" s="18" t="s">
        <v>25</v>
      </c>
      <c r="E24" s="18">
        <v>1</v>
      </c>
      <c r="F24" s="45" t="s">
        <v>22</v>
      </c>
      <c r="G24" s="18"/>
      <c r="H24" s="45" t="s">
        <v>22</v>
      </c>
      <c r="I24" s="18"/>
      <c r="J24" s="18"/>
      <c r="K24" s="18"/>
      <c r="L24" s="18"/>
      <c r="M24" s="18"/>
      <c r="N24" s="18" t="s">
        <v>22</v>
      </c>
      <c r="O24" s="18" t="s">
        <v>24</v>
      </c>
      <c r="P24" s="18">
        <v>1</v>
      </c>
      <c r="Q24" s="18" t="s">
        <v>125</v>
      </c>
      <c r="R24" s="18"/>
      <c r="S24" s="18"/>
      <c r="T24" s="18"/>
      <c r="U24" s="18"/>
      <c r="V24" s="18"/>
      <c r="W24" s="18" t="s">
        <v>22</v>
      </c>
      <c r="X24" s="18"/>
      <c r="Y24" s="19" t="s">
        <v>26</v>
      </c>
      <c r="Z24" s="19" t="s">
        <v>26</v>
      </c>
      <c r="AA24" s="19" t="e">
        <v>#N/A</v>
      </c>
      <c r="AB24" s="19" t="s">
        <v>26</v>
      </c>
      <c r="AC24" s="19" t="s">
        <v>26</v>
      </c>
      <c r="AD24" s="19" t="s">
        <v>26</v>
      </c>
      <c r="AE24" s="19" t="s">
        <v>26</v>
      </c>
      <c r="AF24" s="19"/>
      <c r="AG24" s="19" t="s">
        <v>26</v>
      </c>
      <c r="AH24" s="19" t="s">
        <v>26</v>
      </c>
      <c r="AI24" s="19" t="s">
        <v>26</v>
      </c>
      <c r="AJ24" s="75" t="s">
        <v>26</v>
      </c>
      <c r="AK24" s="102">
        <v>0</v>
      </c>
      <c r="AL24" s="83">
        <v>0</v>
      </c>
      <c r="AM24" s="83" t="s">
        <v>22</v>
      </c>
      <c r="AN24" s="83" t="s">
        <v>22</v>
      </c>
      <c r="AO24" s="83" t="s">
        <v>22</v>
      </c>
      <c r="AP24" s="83">
        <v>0</v>
      </c>
      <c r="AQ24" s="3" t="s">
        <v>22</v>
      </c>
      <c r="AR24" s="3" t="s">
        <v>25</v>
      </c>
      <c r="AS24" s="3">
        <v>0</v>
      </c>
      <c r="AT24" s="3" t="s">
        <v>25</v>
      </c>
      <c r="AU24" s="112">
        <v>0</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11041</v>
      </c>
      <c r="B25" s="65" t="s">
        <v>1675</v>
      </c>
      <c r="C25" s="45" t="s">
        <v>22</v>
      </c>
      <c r="D25" s="18" t="s">
        <v>25</v>
      </c>
      <c r="E25" s="18">
        <v>1</v>
      </c>
      <c r="F25" s="45" t="s">
        <v>22</v>
      </c>
      <c r="G25" s="18"/>
      <c r="H25" s="45" t="s">
        <v>22</v>
      </c>
      <c r="I25" s="18"/>
      <c r="J25" s="18"/>
      <c r="K25" s="18"/>
      <c r="L25" s="18"/>
      <c r="M25" s="18"/>
      <c r="N25" s="18" t="s">
        <v>22</v>
      </c>
      <c r="O25" s="18" t="s">
        <v>24</v>
      </c>
      <c r="P25" s="18">
        <v>1</v>
      </c>
      <c r="Q25" s="18" t="s">
        <v>125</v>
      </c>
      <c r="R25" s="18"/>
      <c r="S25" s="18"/>
      <c r="T25" s="18"/>
      <c r="U25" s="18"/>
      <c r="V25" s="18"/>
      <c r="W25" s="18" t="s">
        <v>22</v>
      </c>
      <c r="X25" s="18"/>
      <c r="Y25" s="19" t="s">
        <v>22</v>
      </c>
      <c r="Z25" s="19" t="s">
        <v>25</v>
      </c>
      <c r="AA25" s="19" t="s">
        <v>25</v>
      </c>
      <c r="AB25" s="19" t="s">
        <v>22</v>
      </c>
      <c r="AC25" s="19" t="s">
        <v>26</v>
      </c>
      <c r="AD25" s="19" t="s">
        <v>22</v>
      </c>
      <c r="AE25" s="19" t="s">
        <v>26</v>
      </c>
      <c r="AF25" s="19"/>
      <c r="AG25" s="19" t="s">
        <v>25</v>
      </c>
      <c r="AH25" s="19" t="s">
        <v>26</v>
      </c>
      <c r="AI25" s="19" t="s">
        <v>25</v>
      </c>
      <c r="AJ25" s="75" t="s">
        <v>26</v>
      </c>
      <c r="AK25" s="102" t="s">
        <v>22</v>
      </c>
      <c r="AL25" s="83">
        <v>0</v>
      </c>
      <c r="AM25" s="83" t="s">
        <v>22</v>
      </c>
      <c r="AN25" s="83" t="s">
        <v>22</v>
      </c>
      <c r="AO25" s="83" t="s">
        <v>22</v>
      </c>
      <c r="AP25" s="83" t="s">
        <v>22</v>
      </c>
      <c r="AQ25" s="3">
        <v>0</v>
      </c>
      <c r="AR25" s="3" t="s">
        <v>22</v>
      </c>
      <c r="AS25" s="3">
        <v>0</v>
      </c>
      <c r="AT25" s="3" t="s">
        <v>25</v>
      </c>
      <c r="AU25" s="112">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11042</v>
      </c>
      <c r="B26" s="65" t="s">
        <v>1676</v>
      </c>
      <c r="C26" s="18" t="s">
        <v>25</v>
      </c>
      <c r="D26" s="18" t="s">
        <v>25</v>
      </c>
      <c r="E26" s="18">
        <v>0</v>
      </c>
      <c r="F26" s="18"/>
      <c r="G26" s="18"/>
      <c r="H26" s="18"/>
      <c r="I26" s="18"/>
      <c r="J26" s="18"/>
      <c r="K26" s="18"/>
      <c r="L26" s="18"/>
      <c r="M26" s="18"/>
      <c r="N26" s="18" t="s">
        <v>24</v>
      </c>
      <c r="O26" s="18" t="s">
        <v>24</v>
      </c>
      <c r="P26" s="18">
        <v>0</v>
      </c>
      <c r="Q26" s="18" t="s">
        <v>125</v>
      </c>
      <c r="R26" s="18"/>
      <c r="S26" s="18"/>
      <c r="T26" s="18"/>
      <c r="U26" s="18"/>
      <c r="V26" s="18"/>
      <c r="W26" s="18" t="s">
        <v>22</v>
      </c>
      <c r="X26" s="18"/>
      <c r="Y26" s="19" t="s">
        <v>26</v>
      </c>
      <c r="Z26" s="19" t="s">
        <v>26</v>
      </c>
      <c r="AA26" s="19" t="e">
        <v>#N/A</v>
      </c>
      <c r="AB26" s="19" t="s">
        <v>26</v>
      </c>
      <c r="AC26" s="19" t="s">
        <v>26</v>
      </c>
      <c r="AD26" s="19" t="s">
        <v>26</v>
      </c>
      <c r="AE26" s="19" t="s">
        <v>26</v>
      </c>
      <c r="AF26" s="19"/>
      <c r="AG26" s="19" t="s">
        <v>26</v>
      </c>
      <c r="AH26" s="19" t="s">
        <v>26</v>
      </c>
      <c r="AI26" s="19" t="s">
        <v>26</v>
      </c>
      <c r="AJ26" s="75" t="s">
        <v>26</v>
      </c>
      <c r="AK26" s="102">
        <v>0</v>
      </c>
      <c r="AL26" s="83">
        <v>0</v>
      </c>
      <c r="AM26" s="83" t="s">
        <v>26</v>
      </c>
      <c r="AN26" s="83" t="s">
        <v>22</v>
      </c>
      <c r="AO26" s="83" t="s">
        <v>26</v>
      </c>
      <c r="AP26" s="83" t="s">
        <v>22</v>
      </c>
      <c r="AQ26" s="3">
        <v>0</v>
      </c>
      <c r="AR26" s="3" t="s">
        <v>26</v>
      </c>
      <c r="AS26" s="3">
        <v>0</v>
      </c>
      <c r="AT26" s="3" t="s">
        <v>26</v>
      </c>
      <c r="AU26" s="112">
        <v>0</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11043</v>
      </c>
      <c r="B27" s="65" t="s">
        <v>1677</v>
      </c>
      <c r="C27" s="18" t="s">
        <v>25</v>
      </c>
      <c r="D27" s="18" t="s">
        <v>25</v>
      </c>
      <c r="E27" s="18">
        <v>0</v>
      </c>
      <c r="F27" s="18"/>
      <c r="G27" s="18"/>
      <c r="H27" s="18"/>
      <c r="I27" s="18"/>
      <c r="J27" s="18"/>
      <c r="K27" s="18"/>
      <c r="L27" s="18"/>
      <c r="M27" s="18"/>
      <c r="N27" s="18" t="s">
        <v>24</v>
      </c>
      <c r="O27" s="18" t="s">
        <v>24</v>
      </c>
      <c r="P27" s="18">
        <v>0</v>
      </c>
      <c r="Q27" s="18" t="s">
        <v>125</v>
      </c>
      <c r="R27" s="18"/>
      <c r="S27" s="18"/>
      <c r="T27" s="18"/>
      <c r="U27" s="18"/>
      <c r="V27" s="18"/>
      <c r="W27" s="18" t="s">
        <v>22</v>
      </c>
      <c r="X27" s="18"/>
      <c r="Y27" s="19" t="s">
        <v>26</v>
      </c>
      <c r="Z27" s="19" t="s">
        <v>26</v>
      </c>
      <c r="AA27" s="19" t="e">
        <v>#N/A</v>
      </c>
      <c r="AB27" s="19" t="s">
        <v>26</v>
      </c>
      <c r="AC27" s="19" t="s">
        <v>26</v>
      </c>
      <c r="AD27" s="19" t="s">
        <v>26</v>
      </c>
      <c r="AE27" s="19" t="s">
        <v>26</v>
      </c>
      <c r="AF27" s="19"/>
      <c r="AG27" s="19" t="s">
        <v>26</v>
      </c>
      <c r="AH27" s="19" t="s">
        <v>26</v>
      </c>
      <c r="AI27" s="19" t="s">
        <v>26</v>
      </c>
      <c r="AJ27" s="75" t="s">
        <v>26</v>
      </c>
      <c r="AK27" s="102">
        <v>0</v>
      </c>
      <c r="AL27" s="83">
        <v>0</v>
      </c>
      <c r="AM27" s="83" t="s">
        <v>22</v>
      </c>
      <c r="AN27" s="83" t="s">
        <v>22</v>
      </c>
      <c r="AO27" s="83" t="s">
        <v>22</v>
      </c>
      <c r="AP27" s="83">
        <v>0</v>
      </c>
      <c r="AQ27" s="3">
        <v>0</v>
      </c>
      <c r="AR27" s="3" t="s">
        <v>25</v>
      </c>
      <c r="AS27" s="3">
        <v>0</v>
      </c>
      <c r="AT27" s="3" t="s">
        <v>25</v>
      </c>
      <c r="AU27" s="112">
        <v>0</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11044</v>
      </c>
      <c r="B28" s="65" t="s">
        <v>1678</v>
      </c>
      <c r="C28" s="18" t="s">
        <v>25</v>
      </c>
      <c r="D28" s="18" t="s">
        <v>25</v>
      </c>
      <c r="E28" s="18">
        <v>0</v>
      </c>
      <c r="F28" s="45" t="s">
        <v>22</v>
      </c>
      <c r="G28" s="18"/>
      <c r="H28" s="18"/>
      <c r="I28" s="18"/>
      <c r="J28" s="18"/>
      <c r="K28" s="18"/>
      <c r="L28" s="18"/>
      <c r="M28" s="18"/>
      <c r="N28" s="18" t="s">
        <v>24</v>
      </c>
      <c r="O28" s="18" t="s">
        <v>24</v>
      </c>
      <c r="P28" s="18">
        <v>0</v>
      </c>
      <c r="Q28" s="18" t="s">
        <v>125</v>
      </c>
      <c r="R28" s="18"/>
      <c r="S28" s="18"/>
      <c r="T28" s="18"/>
      <c r="U28" s="18"/>
      <c r="V28" s="18"/>
      <c r="W28" s="18" t="s">
        <v>22</v>
      </c>
      <c r="X28" s="18"/>
      <c r="Y28" s="19" t="s">
        <v>25</v>
      </c>
      <c r="Z28" s="19" t="s">
        <v>25</v>
      </c>
      <c r="AA28" s="19" t="s">
        <v>25</v>
      </c>
      <c r="AB28" s="19" t="s">
        <v>26</v>
      </c>
      <c r="AC28" s="19" t="s">
        <v>26</v>
      </c>
      <c r="AD28" s="19" t="s">
        <v>26</v>
      </c>
      <c r="AE28" s="19" t="s">
        <v>26</v>
      </c>
      <c r="AF28" s="19"/>
      <c r="AG28" s="19" t="s">
        <v>26</v>
      </c>
      <c r="AH28" s="19" t="s">
        <v>26</v>
      </c>
      <c r="AI28" s="19" t="s">
        <v>26</v>
      </c>
      <c r="AJ28" s="75" t="s">
        <v>26</v>
      </c>
      <c r="AK28" s="102">
        <v>0</v>
      </c>
      <c r="AL28" s="83">
        <v>0</v>
      </c>
      <c r="AM28" s="83" t="s">
        <v>26</v>
      </c>
      <c r="AN28" s="83">
        <v>0</v>
      </c>
      <c r="AO28" s="83" t="s">
        <v>26</v>
      </c>
      <c r="AP28" s="83">
        <v>0</v>
      </c>
      <c r="AQ28" s="3">
        <v>0</v>
      </c>
      <c r="AR28" s="3" t="s">
        <v>26</v>
      </c>
      <c r="AS28" s="3">
        <v>0</v>
      </c>
      <c r="AT28" s="3" t="s">
        <v>26</v>
      </c>
      <c r="AU28" s="112">
        <v>0</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thickBot="1">
      <c r="A29" s="237" t="s">
        <v>90</v>
      </c>
      <c r="B29" s="238"/>
      <c r="C29" s="237">
        <v>16</v>
      </c>
      <c r="D29" s="238">
        <v>0</v>
      </c>
      <c r="N29" s="237">
        <v>16</v>
      </c>
      <c r="O29" s="238">
        <v>0</v>
      </c>
      <c r="Y29" s="251">
        <v>0</v>
      </c>
      <c r="Z29" s="252">
        <v>0</v>
      </c>
      <c r="AK29" s="104" t="s">
        <v>26</v>
      </c>
      <c r="AL29" s="105" t="s">
        <v>26</v>
      </c>
      <c r="AM29" s="105" t="s">
        <v>26</v>
      </c>
      <c r="AN29" s="105" t="s">
        <v>26</v>
      </c>
      <c r="AO29" s="105" t="s">
        <v>26</v>
      </c>
      <c r="AP29" s="105" t="s">
        <v>26</v>
      </c>
      <c r="AQ29" s="113" t="s">
        <v>26</v>
      </c>
      <c r="AR29" s="113" t="s">
        <v>26</v>
      </c>
      <c r="AS29" s="113" t="s">
        <v>26</v>
      </c>
      <c r="AT29" s="113" t="s">
        <v>26</v>
      </c>
      <c r="AU29" s="114" t="s">
        <v>26</v>
      </c>
      <c r="AV29" s="245">
        <f>AV30-AW30</f>
        <v>0</v>
      </c>
      <c r="AW29" s="246"/>
      <c r="AX29" s="109" t="s">
        <v>26</v>
      </c>
      <c r="AY29" s="109"/>
      <c r="AZ29" s="109" t="s">
        <v>26</v>
      </c>
      <c r="BA29" s="109"/>
      <c r="BB29" s="109" t="s">
        <v>26</v>
      </c>
      <c r="BC29" s="109" t="s">
        <v>26</v>
      </c>
      <c r="BD29" s="109"/>
      <c r="BE29" s="109" t="s">
        <v>26</v>
      </c>
      <c r="BF29" s="110"/>
    </row>
    <row r="30" spans="1:58" ht="28.5" customHeight="1">
      <c r="AV30" s="12">
        <f>(COUNTIF(AV5:AV28,"○")+COUNTIF(AW5:AW28,"○"))</f>
        <v>0</v>
      </c>
      <c r="AW30" s="12">
        <f>COUNTIFS(AV5:AV28,"○",AW5:AW28,"○")</f>
        <v>0</v>
      </c>
      <c r="AX30" s="12" t="s">
        <v>26</v>
      </c>
      <c r="AY30" s="12"/>
      <c r="AZ30" s="12" t="s">
        <v>26</v>
      </c>
      <c r="BA30" s="12"/>
      <c r="BB30" s="12" t="s">
        <v>26</v>
      </c>
      <c r="BC30" s="12" t="s">
        <v>26</v>
      </c>
      <c r="BD30" s="12"/>
      <c r="BE30" s="12" t="s">
        <v>26</v>
      </c>
      <c r="BF30" s="12"/>
    </row>
    <row r="31" spans="1:58" ht="28.5" customHeight="1">
      <c r="AV31" s="12" t="s">
        <v>26</v>
      </c>
      <c r="AW31" s="12" t="s">
        <v>26</v>
      </c>
      <c r="AX31" s="12" t="s">
        <v>26</v>
      </c>
      <c r="AY31" s="12"/>
      <c r="AZ31" s="12" t="s">
        <v>26</v>
      </c>
      <c r="BA31" s="12"/>
      <c r="BB31" s="12" t="s">
        <v>26</v>
      </c>
      <c r="BC31" s="12" t="s">
        <v>26</v>
      </c>
      <c r="BD31" s="12"/>
      <c r="BE31" s="12" t="s">
        <v>26</v>
      </c>
      <c r="BF31" s="12"/>
    </row>
    <row r="32" spans="1:58" ht="28.5" customHeight="1">
      <c r="AV32" s="12" t="s">
        <v>26</v>
      </c>
      <c r="AW32" s="12" t="s">
        <v>26</v>
      </c>
      <c r="AX32" s="12" t="s">
        <v>26</v>
      </c>
      <c r="AY32" s="12"/>
      <c r="AZ32" s="12" t="s">
        <v>26</v>
      </c>
      <c r="BA32" s="12"/>
      <c r="BB32" s="12" t="s">
        <v>26</v>
      </c>
      <c r="BC32" s="12" t="s">
        <v>26</v>
      </c>
      <c r="BD32" s="12"/>
      <c r="BE32" s="12" t="s">
        <v>26</v>
      </c>
      <c r="BF32" s="12"/>
    </row>
    <row r="33" spans="48:58" ht="28.5" customHeight="1">
      <c r="AV33" s="12" t="s">
        <v>26</v>
      </c>
      <c r="AW33" s="12" t="s">
        <v>26</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sheetData>
  <mergeCells count="40">
    <mergeCell ref="AV29:AW29"/>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 ref="C1:M1"/>
    <mergeCell ref="N1:X1"/>
    <mergeCell ref="Y1:AJ1"/>
    <mergeCell ref="AK1:AU1"/>
    <mergeCell ref="AV1:BF1"/>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4:B4"/>
    <mergeCell ref="A29:B29"/>
    <mergeCell ref="C29:D29"/>
    <mergeCell ref="N29:O29"/>
    <mergeCell ref="Y29:Z29"/>
  </mergeCells>
  <phoneticPr fontId="3"/>
  <conditionalFormatting sqref="A5:AU28 BG5:XFD28 AV31:BF135 AX29:BF30 BC6:BC28 BE6:BE28">
    <cfRule type="cellIs" dxfId="592" priority="8" operator="equal">
      <formula>0</formula>
    </cfRule>
  </conditionalFormatting>
  <conditionalFormatting sqref="AP29">
    <cfRule type="cellIs" dxfId="591" priority="7" operator="equal">
      <formula>0</formula>
    </cfRule>
  </conditionalFormatting>
  <conditionalFormatting sqref="BC5 BE5">
    <cfRule type="cellIs" dxfId="590" priority="6" operator="equal">
      <formula>0</formula>
    </cfRule>
  </conditionalFormatting>
  <conditionalFormatting sqref="AV30:AW30 AV29">
    <cfRule type="cellIs" dxfId="589" priority="4" operator="equal">
      <formula>0</formula>
    </cfRule>
  </conditionalFormatting>
  <conditionalFormatting sqref="AV5:BB28">
    <cfRule type="cellIs" dxfId="588" priority="3" operator="equal">
      <formula>0</formula>
    </cfRule>
  </conditionalFormatting>
  <conditionalFormatting sqref="BD5:BD28">
    <cfRule type="cellIs" dxfId="587" priority="2" operator="equal">
      <formula>0</formula>
    </cfRule>
  </conditionalFormatting>
  <conditionalFormatting sqref="BF5:BF28">
    <cfRule type="cellIs" dxfId="586"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90D9B-8754-4991-ACDD-12F02683EA7A}">
  <dimension ref="A1:BF153"/>
  <sheetViews>
    <sheetView view="pageBreakPreview" zoomScale="90" zoomScaleNormal="85" zoomScaleSheetLayoutView="90" workbookViewId="0">
      <pane xSplit="36" ySplit="4" topLeftCell="AV5" activePane="bottomRight" state="frozen"/>
      <selection activeCell="AV3" sqref="AV1:BF1048576"/>
      <selection pane="topRight" activeCell="AV3" sqref="AV1:BF1048576"/>
      <selection pane="bottomLeft" activeCell="AV3" sqref="AV1:BF1048576"/>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6" hidden="1" customWidth="1" outlineLevel="1"/>
    <col min="35" max="36" width="8.25" style="26" hidden="1" customWidth="1" outlineLevel="1"/>
    <col min="37" max="37" width="9" style="17" collapsed="1"/>
    <col min="38" max="42" width="9" style="17"/>
    <col min="43" max="46" width="9" style="30"/>
    <col min="47" max="47" width="9" style="17"/>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60"/>
      <c r="B1" s="161"/>
      <c r="C1" s="269" t="s">
        <v>1</v>
      </c>
      <c r="D1" s="270"/>
      <c r="E1" s="270"/>
      <c r="F1" s="270"/>
      <c r="G1" s="270"/>
      <c r="H1" s="270"/>
      <c r="I1" s="270"/>
      <c r="J1" s="270"/>
      <c r="K1" s="270"/>
      <c r="L1" s="270"/>
      <c r="M1" s="271"/>
      <c r="N1" s="269" t="s">
        <v>2</v>
      </c>
      <c r="O1" s="270"/>
      <c r="P1" s="270"/>
      <c r="Q1" s="270"/>
      <c r="R1" s="270"/>
      <c r="S1" s="270"/>
      <c r="T1" s="270"/>
      <c r="U1" s="270"/>
      <c r="V1" s="270"/>
      <c r="W1" s="270"/>
      <c r="X1" s="271"/>
      <c r="Y1" s="269" t="s">
        <v>3</v>
      </c>
      <c r="Z1" s="270"/>
      <c r="AA1" s="270"/>
      <c r="AB1" s="270"/>
      <c r="AC1" s="270"/>
      <c r="AD1" s="270"/>
      <c r="AE1" s="270"/>
      <c r="AF1" s="270"/>
      <c r="AG1" s="270"/>
      <c r="AH1" s="270"/>
      <c r="AI1" s="270"/>
      <c r="AJ1" s="27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72"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62"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15</v>
      </c>
      <c r="D4" s="132">
        <v>5</v>
      </c>
      <c r="E4" s="132"/>
      <c r="F4" s="132">
        <v>8</v>
      </c>
      <c r="G4" s="132">
        <v>10</v>
      </c>
      <c r="H4" s="132">
        <v>6</v>
      </c>
      <c r="I4" s="132">
        <v>7</v>
      </c>
      <c r="J4" s="132">
        <v>1</v>
      </c>
      <c r="K4" s="132">
        <v>3</v>
      </c>
      <c r="L4" s="132">
        <v>0</v>
      </c>
      <c r="M4" s="132">
        <v>0</v>
      </c>
      <c r="N4" s="132">
        <v>15</v>
      </c>
      <c r="O4" s="132">
        <v>6</v>
      </c>
      <c r="P4" s="132"/>
      <c r="Q4" s="132">
        <v>13</v>
      </c>
      <c r="R4" s="132">
        <v>10</v>
      </c>
      <c r="S4" s="132">
        <v>5</v>
      </c>
      <c r="T4" s="132">
        <v>9</v>
      </c>
      <c r="U4" s="132">
        <v>0</v>
      </c>
      <c r="V4" s="132">
        <v>1</v>
      </c>
      <c r="W4" s="132">
        <v>0</v>
      </c>
      <c r="X4" s="132">
        <v>1</v>
      </c>
      <c r="Y4" s="132">
        <v>6</v>
      </c>
      <c r="Z4" s="132">
        <v>3</v>
      </c>
      <c r="AA4" s="132"/>
      <c r="AB4" s="134">
        <v>1</v>
      </c>
      <c r="AC4" s="134">
        <v>16</v>
      </c>
      <c r="AD4" s="134">
        <v>1</v>
      </c>
      <c r="AE4" s="134">
        <v>16</v>
      </c>
      <c r="AF4" s="134">
        <v>0</v>
      </c>
      <c r="AG4" s="134">
        <v>0</v>
      </c>
      <c r="AH4" s="134">
        <v>3</v>
      </c>
      <c r="AI4" s="134"/>
      <c r="AJ4" s="136"/>
      <c r="AK4" s="137">
        <v>15</v>
      </c>
      <c r="AL4" s="138">
        <v>4</v>
      </c>
      <c r="AM4" s="138">
        <v>0</v>
      </c>
      <c r="AN4" s="138">
        <v>16</v>
      </c>
      <c r="AO4" s="138">
        <v>0</v>
      </c>
      <c r="AP4" s="138">
        <v>16</v>
      </c>
      <c r="AQ4" s="158">
        <v>16</v>
      </c>
      <c r="AR4" s="158">
        <v>0</v>
      </c>
      <c r="AS4" s="158">
        <v>2</v>
      </c>
      <c r="AT4" s="158">
        <v>0</v>
      </c>
      <c r="AU4" s="139">
        <v>1</v>
      </c>
      <c r="AV4" s="137">
        <f t="shared" ref="AV4:BF4" si="0">COUNTIF(AV5:AV46,"○")</f>
        <v>0</v>
      </c>
      <c r="AW4" s="138">
        <f t="shared" si="0"/>
        <v>0</v>
      </c>
      <c r="AX4" s="138">
        <f t="shared" si="0"/>
        <v>0</v>
      </c>
      <c r="AY4" s="138">
        <f t="shared" si="0"/>
        <v>0</v>
      </c>
      <c r="AZ4" s="138">
        <f t="shared" si="0"/>
        <v>0</v>
      </c>
      <c r="BA4" s="138">
        <f t="shared" si="0"/>
        <v>0</v>
      </c>
      <c r="BB4" s="138">
        <f t="shared" si="0"/>
        <v>0</v>
      </c>
      <c r="BC4" s="138">
        <f t="shared" si="0"/>
        <v>2</v>
      </c>
      <c r="BD4" s="138">
        <f t="shared" si="0"/>
        <v>0</v>
      </c>
      <c r="BE4" s="138">
        <f t="shared" si="0"/>
        <v>0</v>
      </c>
      <c r="BF4" s="139">
        <f t="shared" si="0"/>
        <v>0</v>
      </c>
    </row>
    <row r="5" spans="1:58" ht="28.5" customHeight="1">
      <c r="A5" s="123">
        <v>12001</v>
      </c>
      <c r="B5" s="124" t="s">
        <v>1088</v>
      </c>
      <c r="C5" s="125" t="s">
        <v>22</v>
      </c>
      <c r="D5" s="125" t="s">
        <v>22</v>
      </c>
      <c r="E5" s="78">
        <v>2</v>
      </c>
      <c r="F5" s="125" t="s">
        <v>22</v>
      </c>
      <c r="G5" s="125" t="s">
        <v>22</v>
      </c>
      <c r="H5" s="125" t="s">
        <v>22</v>
      </c>
      <c r="I5" s="125" t="s">
        <v>22</v>
      </c>
      <c r="J5" s="78"/>
      <c r="K5" s="125" t="s">
        <v>22</v>
      </c>
      <c r="L5" s="78"/>
      <c r="M5" s="78"/>
      <c r="N5" s="78" t="s">
        <v>22</v>
      </c>
      <c r="O5" s="78" t="s">
        <v>22</v>
      </c>
      <c r="P5" s="78">
        <v>2</v>
      </c>
      <c r="Q5" s="78" t="s">
        <v>22</v>
      </c>
      <c r="R5" s="78" t="s">
        <v>23</v>
      </c>
      <c r="S5" s="78" t="s">
        <v>22</v>
      </c>
      <c r="T5" s="78" t="s">
        <v>23</v>
      </c>
      <c r="U5" s="78"/>
      <c r="V5" s="78"/>
      <c r="W5" s="78"/>
      <c r="X5" s="78" t="s">
        <v>23</v>
      </c>
      <c r="Y5" s="78" t="s">
        <v>26</v>
      </c>
      <c r="Z5" s="78" t="s">
        <v>26</v>
      </c>
      <c r="AA5" s="78" t="e">
        <v>#N/A</v>
      </c>
      <c r="AB5" s="77" t="s">
        <v>26</v>
      </c>
      <c r="AC5" s="77" t="s">
        <v>22</v>
      </c>
      <c r="AD5" s="77" t="s">
        <v>26</v>
      </c>
      <c r="AE5" s="77" t="s">
        <v>22</v>
      </c>
      <c r="AF5" s="77"/>
      <c r="AG5" s="77" t="s">
        <v>26</v>
      </c>
      <c r="AH5" s="77" t="s">
        <v>22</v>
      </c>
      <c r="AI5" s="77" t="s">
        <v>26</v>
      </c>
      <c r="AJ5" s="127" t="s">
        <v>25</v>
      </c>
      <c r="AK5" s="128" t="s">
        <v>22</v>
      </c>
      <c r="AL5" s="74" t="s">
        <v>22</v>
      </c>
      <c r="AM5" s="74" t="s">
        <v>25</v>
      </c>
      <c r="AN5" s="74" t="s">
        <v>22</v>
      </c>
      <c r="AO5" s="74">
        <v>0</v>
      </c>
      <c r="AP5" s="74" t="s">
        <v>22</v>
      </c>
      <c r="AQ5" s="76" t="s">
        <v>27</v>
      </c>
      <c r="AR5" s="76" t="s">
        <v>26</v>
      </c>
      <c r="AS5" s="76" t="s">
        <v>22</v>
      </c>
      <c r="AT5" s="76" t="s">
        <v>26</v>
      </c>
      <c r="AU5" s="131" t="s">
        <v>22</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6" t="s">
        <v>22</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20">
        <v>12002</v>
      </c>
      <c r="B6" s="21" t="s">
        <v>1089</v>
      </c>
      <c r="C6" s="45" t="s">
        <v>22</v>
      </c>
      <c r="D6" s="18" t="s">
        <v>25</v>
      </c>
      <c r="E6" s="18">
        <v>1</v>
      </c>
      <c r="F6" s="45" t="s">
        <v>22</v>
      </c>
      <c r="G6" s="18"/>
      <c r="H6" s="18"/>
      <c r="I6" s="18"/>
      <c r="J6" s="18"/>
      <c r="K6" s="18"/>
      <c r="L6" s="18"/>
      <c r="M6" s="18"/>
      <c r="N6" s="18" t="s">
        <v>22</v>
      </c>
      <c r="O6" s="18" t="s">
        <v>24</v>
      </c>
      <c r="P6" s="18">
        <v>1</v>
      </c>
      <c r="Q6" s="18" t="s">
        <v>22</v>
      </c>
      <c r="R6" s="18" t="s">
        <v>23</v>
      </c>
      <c r="S6" s="18"/>
      <c r="T6" s="18" t="s">
        <v>23</v>
      </c>
      <c r="U6" s="18"/>
      <c r="V6" s="18"/>
      <c r="W6" s="18"/>
      <c r="X6" s="18"/>
      <c r="Y6" s="18" t="s">
        <v>27</v>
      </c>
      <c r="Z6" s="18" t="s">
        <v>25</v>
      </c>
      <c r="AA6" s="18" t="e">
        <v>#N/A</v>
      </c>
      <c r="AB6" s="19" t="s">
        <v>26</v>
      </c>
      <c r="AC6" s="19" t="s">
        <v>27</v>
      </c>
      <c r="AD6" s="19" t="s">
        <v>26</v>
      </c>
      <c r="AE6" s="19" t="s">
        <v>27</v>
      </c>
      <c r="AF6" s="19"/>
      <c r="AG6" s="19" t="s">
        <v>26</v>
      </c>
      <c r="AH6" s="19" t="s">
        <v>26</v>
      </c>
      <c r="AI6" s="19" t="s">
        <v>26</v>
      </c>
      <c r="AJ6" s="75" t="s">
        <v>26</v>
      </c>
      <c r="AK6" s="102" t="s">
        <v>22</v>
      </c>
      <c r="AL6" s="83" t="s">
        <v>25</v>
      </c>
      <c r="AM6" s="83" t="s">
        <v>25</v>
      </c>
      <c r="AN6" s="83" t="s">
        <v>22</v>
      </c>
      <c r="AO6" s="83" t="s">
        <v>25</v>
      </c>
      <c r="AP6" s="83" t="s">
        <v>22</v>
      </c>
      <c r="AQ6" s="3" t="s">
        <v>27</v>
      </c>
      <c r="AR6" s="3" t="s">
        <v>26</v>
      </c>
      <c r="AS6" s="3" t="s">
        <v>22</v>
      </c>
      <c r="AT6" s="3" t="s">
        <v>26</v>
      </c>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3" t="s">
        <v>22</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12003</v>
      </c>
      <c r="B7" s="21" t="s">
        <v>1090</v>
      </c>
      <c r="C7" s="45" t="s">
        <v>22</v>
      </c>
      <c r="D7" s="18" t="s">
        <v>25</v>
      </c>
      <c r="E7" s="18">
        <v>1</v>
      </c>
      <c r="F7" s="45" t="s">
        <v>22</v>
      </c>
      <c r="G7" s="45" t="s">
        <v>22</v>
      </c>
      <c r="H7" s="45" t="s">
        <v>22</v>
      </c>
      <c r="I7" s="18"/>
      <c r="J7" s="18"/>
      <c r="K7" s="45" t="s">
        <v>22</v>
      </c>
      <c r="L7" s="18"/>
      <c r="M7" s="18"/>
      <c r="N7" s="18" t="s">
        <v>22</v>
      </c>
      <c r="O7" s="18" t="s">
        <v>24</v>
      </c>
      <c r="P7" s="18">
        <v>1</v>
      </c>
      <c r="Q7" s="18" t="s">
        <v>22</v>
      </c>
      <c r="R7" s="18"/>
      <c r="S7" s="18"/>
      <c r="T7" s="18"/>
      <c r="U7" s="18"/>
      <c r="V7" s="18"/>
      <c r="W7" s="18"/>
      <c r="X7" s="18"/>
      <c r="Y7" s="18" t="s">
        <v>26</v>
      </c>
      <c r="Z7" s="18" t="s">
        <v>26</v>
      </c>
      <c r="AA7" s="18" t="e">
        <v>#N/A</v>
      </c>
      <c r="AB7" s="19" t="s">
        <v>26</v>
      </c>
      <c r="AC7" s="19" t="s">
        <v>22</v>
      </c>
      <c r="AD7" s="19" t="s">
        <v>26</v>
      </c>
      <c r="AE7" s="19" t="s">
        <v>22</v>
      </c>
      <c r="AF7" s="19"/>
      <c r="AG7" s="19" t="s">
        <v>26</v>
      </c>
      <c r="AH7" s="19">
        <v>0</v>
      </c>
      <c r="AI7" s="19" t="s">
        <v>26</v>
      </c>
      <c r="AJ7" s="75"/>
      <c r="AK7" s="102" t="s">
        <v>22</v>
      </c>
      <c r="AL7" s="83" t="s">
        <v>25</v>
      </c>
      <c r="AM7" s="83" t="s">
        <v>25</v>
      </c>
      <c r="AN7" s="83" t="s">
        <v>22</v>
      </c>
      <c r="AO7" s="83">
        <v>0</v>
      </c>
      <c r="AP7" s="83" t="s">
        <v>22</v>
      </c>
      <c r="AQ7" s="3" t="s">
        <v>27</v>
      </c>
      <c r="AR7" s="3" t="s">
        <v>26</v>
      </c>
      <c r="AS7" s="3" t="s">
        <v>28</v>
      </c>
      <c r="AT7" s="3" t="s">
        <v>26</v>
      </c>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12004</v>
      </c>
      <c r="B8" s="21" t="s">
        <v>1091</v>
      </c>
      <c r="C8" s="45"/>
      <c r="D8" s="18"/>
      <c r="E8" s="18">
        <v>0</v>
      </c>
      <c r="F8" s="18"/>
      <c r="G8" s="18"/>
      <c r="H8" s="18"/>
      <c r="I8" s="18"/>
      <c r="J8" s="18"/>
      <c r="K8" s="18"/>
      <c r="L8" s="18"/>
      <c r="M8" s="18"/>
      <c r="N8" s="18"/>
      <c r="O8" s="18"/>
      <c r="P8" s="18">
        <v>0</v>
      </c>
      <c r="Q8" s="18"/>
      <c r="R8" s="18"/>
      <c r="S8" s="18"/>
      <c r="T8" s="18"/>
      <c r="U8" s="18"/>
      <c r="V8" s="18"/>
      <c r="W8" s="18"/>
      <c r="X8" s="18"/>
      <c r="Y8" s="18" t="s">
        <v>25</v>
      </c>
      <c r="Z8" s="18" t="s">
        <v>25</v>
      </c>
      <c r="AA8" s="18" t="e">
        <v>#N/A</v>
      </c>
      <c r="AB8" s="19" t="s">
        <v>25</v>
      </c>
      <c r="AC8" s="19" t="s">
        <v>25</v>
      </c>
      <c r="AD8" s="19" t="s">
        <v>25</v>
      </c>
      <c r="AE8" s="19" t="s">
        <v>25</v>
      </c>
      <c r="AF8" s="19"/>
      <c r="AG8" s="19" t="s">
        <v>25</v>
      </c>
      <c r="AH8" s="19" t="s">
        <v>25</v>
      </c>
      <c r="AI8" s="19" t="s">
        <v>25</v>
      </c>
      <c r="AJ8" s="75" t="s">
        <v>25</v>
      </c>
      <c r="AK8" s="102" t="s">
        <v>24</v>
      </c>
      <c r="AL8" s="83" t="s">
        <v>24</v>
      </c>
      <c r="AM8" s="83" t="s">
        <v>24</v>
      </c>
      <c r="AN8" s="83" t="s">
        <v>24</v>
      </c>
      <c r="AO8" s="83" t="s">
        <v>24</v>
      </c>
      <c r="AP8" s="83" t="s">
        <v>24</v>
      </c>
      <c r="AQ8" s="3" t="s">
        <v>1092</v>
      </c>
      <c r="AR8" s="3" t="s">
        <v>26</v>
      </c>
      <c r="AS8" s="3"/>
      <c r="AT8" s="3" t="s">
        <v>26</v>
      </c>
      <c r="AU8" s="112" t="s">
        <v>26</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12005</v>
      </c>
      <c r="B9" s="21" t="s">
        <v>1093</v>
      </c>
      <c r="C9" s="45" t="s">
        <v>22</v>
      </c>
      <c r="D9" s="18" t="s">
        <v>25</v>
      </c>
      <c r="E9" s="18">
        <v>1</v>
      </c>
      <c r="F9" s="45" t="s">
        <v>22</v>
      </c>
      <c r="G9" s="18"/>
      <c r="H9" s="45" t="s">
        <v>22</v>
      </c>
      <c r="I9" s="18"/>
      <c r="J9" s="18"/>
      <c r="K9" s="18"/>
      <c r="L9" s="18"/>
      <c r="M9" s="18"/>
      <c r="N9" s="18" t="s">
        <v>22</v>
      </c>
      <c r="O9" s="18" t="s">
        <v>24</v>
      </c>
      <c r="P9" s="18">
        <v>1</v>
      </c>
      <c r="Q9" s="18" t="s">
        <v>22</v>
      </c>
      <c r="R9" s="18" t="s">
        <v>23</v>
      </c>
      <c r="S9" s="18"/>
      <c r="T9" s="18"/>
      <c r="U9" s="18"/>
      <c r="V9" s="18"/>
      <c r="W9" s="18"/>
      <c r="X9" s="18"/>
      <c r="Y9" s="18" t="s">
        <v>22</v>
      </c>
      <c r="Z9" s="18" t="s">
        <v>25</v>
      </c>
      <c r="AA9" s="18" t="s">
        <v>25</v>
      </c>
      <c r="AB9" s="19" t="s">
        <v>26</v>
      </c>
      <c r="AC9" s="19" t="s">
        <v>22</v>
      </c>
      <c r="AD9" s="19" t="s">
        <v>26</v>
      </c>
      <c r="AE9" s="19" t="s">
        <v>25</v>
      </c>
      <c r="AF9" s="19"/>
      <c r="AG9" s="19" t="s">
        <v>26</v>
      </c>
      <c r="AH9" s="19">
        <v>0</v>
      </c>
      <c r="AI9" s="19" t="s">
        <v>26</v>
      </c>
      <c r="AJ9" s="75" t="s">
        <v>25</v>
      </c>
      <c r="AK9" s="102" t="s">
        <v>22</v>
      </c>
      <c r="AL9" s="83" t="s">
        <v>25</v>
      </c>
      <c r="AM9" s="83" t="s">
        <v>25</v>
      </c>
      <c r="AN9" s="83" t="s">
        <v>22</v>
      </c>
      <c r="AO9" s="83">
        <v>0</v>
      </c>
      <c r="AP9" s="83" t="s">
        <v>22</v>
      </c>
      <c r="AQ9" s="3" t="s">
        <v>27</v>
      </c>
      <c r="AR9" s="3" t="s">
        <v>26</v>
      </c>
      <c r="AS9" s="3" t="s">
        <v>28</v>
      </c>
      <c r="AT9" s="3" t="s">
        <v>26</v>
      </c>
      <c r="AU9" s="112"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12006</v>
      </c>
      <c r="B10" s="21" t="s">
        <v>1094</v>
      </c>
      <c r="C10" s="45" t="s">
        <v>22</v>
      </c>
      <c r="D10" s="18" t="s">
        <v>25</v>
      </c>
      <c r="E10" s="18">
        <v>1</v>
      </c>
      <c r="F10" s="18"/>
      <c r="G10" s="45" t="s">
        <v>22</v>
      </c>
      <c r="H10" s="18"/>
      <c r="I10" s="18"/>
      <c r="J10" s="18"/>
      <c r="K10" s="18"/>
      <c r="L10" s="18"/>
      <c r="M10" s="18"/>
      <c r="N10" s="18" t="s">
        <v>22</v>
      </c>
      <c r="O10" s="18" t="s">
        <v>24</v>
      </c>
      <c r="P10" s="18">
        <v>1</v>
      </c>
      <c r="Q10" s="18"/>
      <c r="R10" s="18" t="s">
        <v>23</v>
      </c>
      <c r="S10" s="18"/>
      <c r="T10" s="18"/>
      <c r="U10" s="18"/>
      <c r="V10" s="18"/>
      <c r="W10" s="18"/>
      <c r="X10" s="18"/>
      <c r="Y10" s="18" t="s">
        <v>26</v>
      </c>
      <c r="Z10" s="18" t="s">
        <v>26</v>
      </c>
      <c r="AA10" s="18" t="e">
        <v>#N/A</v>
      </c>
      <c r="AB10" s="19" t="s">
        <v>26</v>
      </c>
      <c r="AC10" s="19" t="s">
        <v>22</v>
      </c>
      <c r="AD10" s="19" t="s">
        <v>26</v>
      </c>
      <c r="AE10" s="19" t="s">
        <v>22</v>
      </c>
      <c r="AF10" s="19"/>
      <c r="AG10" s="19" t="s">
        <v>26</v>
      </c>
      <c r="AH10" s="19" t="s">
        <v>25</v>
      </c>
      <c r="AI10" s="19" t="s">
        <v>26</v>
      </c>
      <c r="AJ10" s="75" t="s">
        <v>25</v>
      </c>
      <c r="AK10" s="102" t="s">
        <v>22</v>
      </c>
      <c r="AL10" s="83" t="s">
        <v>25</v>
      </c>
      <c r="AM10" s="83" t="s">
        <v>25</v>
      </c>
      <c r="AN10" s="83" t="s">
        <v>22</v>
      </c>
      <c r="AO10" s="83">
        <v>0</v>
      </c>
      <c r="AP10" s="83" t="s">
        <v>22</v>
      </c>
      <c r="AQ10" s="3" t="s">
        <v>27</v>
      </c>
      <c r="AR10" s="3" t="s">
        <v>26</v>
      </c>
      <c r="AS10" s="3" t="s">
        <v>28</v>
      </c>
      <c r="AT10" s="3" t="s">
        <v>26</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s="11" customFormat="1" ht="28.5" customHeight="1">
      <c r="A11" s="91">
        <v>12008</v>
      </c>
      <c r="B11" s="69" t="s">
        <v>1095</v>
      </c>
      <c r="C11" s="92" t="s">
        <v>22</v>
      </c>
      <c r="D11" s="48" t="s">
        <v>24</v>
      </c>
      <c r="E11" s="48">
        <v>1</v>
      </c>
      <c r="F11" s="48"/>
      <c r="G11" s="92" t="s">
        <v>22</v>
      </c>
      <c r="H11" s="48"/>
      <c r="I11" s="92" t="s">
        <v>22</v>
      </c>
      <c r="J11" s="48"/>
      <c r="K11" s="48"/>
      <c r="L11" s="48"/>
      <c r="M11" s="48"/>
      <c r="N11" s="48" t="s">
        <v>22</v>
      </c>
      <c r="O11" s="48" t="s">
        <v>24</v>
      </c>
      <c r="P11" s="48">
        <v>1</v>
      </c>
      <c r="Q11" s="48" t="s">
        <v>22</v>
      </c>
      <c r="R11" s="48"/>
      <c r="S11" s="48" t="s">
        <v>22</v>
      </c>
      <c r="T11" s="48" t="s">
        <v>23</v>
      </c>
      <c r="U11" s="48"/>
      <c r="V11" s="48"/>
      <c r="W11" s="48"/>
      <c r="X11" s="48"/>
      <c r="Y11" s="48" t="s">
        <v>22</v>
      </c>
      <c r="Z11" s="48" t="s">
        <v>22</v>
      </c>
      <c r="AA11" s="48" t="s">
        <v>22</v>
      </c>
      <c r="AB11" s="27" t="s">
        <v>26</v>
      </c>
      <c r="AC11" s="27" t="s">
        <v>22</v>
      </c>
      <c r="AD11" s="27" t="s">
        <v>26</v>
      </c>
      <c r="AE11" s="27" t="s">
        <v>22</v>
      </c>
      <c r="AF11" s="27"/>
      <c r="AG11" s="27" t="s">
        <v>26</v>
      </c>
      <c r="AH11" s="27">
        <v>0</v>
      </c>
      <c r="AI11" s="27" t="s">
        <v>25</v>
      </c>
      <c r="AJ11" s="115"/>
      <c r="AK11" s="108" t="s">
        <v>26</v>
      </c>
      <c r="AL11" s="33" t="s">
        <v>26</v>
      </c>
      <c r="AM11" s="33" t="s">
        <v>26</v>
      </c>
      <c r="AN11" s="33" t="s">
        <v>26</v>
      </c>
      <c r="AO11" s="33" t="s">
        <v>26</v>
      </c>
      <c r="AP11" s="33" t="s">
        <v>26</v>
      </c>
      <c r="AQ11" s="33" t="s">
        <v>26</v>
      </c>
      <c r="AR11" s="33" t="s">
        <v>26</v>
      </c>
      <c r="AS11" s="33" t="s">
        <v>26</v>
      </c>
      <c r="AT11" s="33" t="s">
        <v>26</v>
      </c>
      <c r="AU11" s="118" t="s">
        <v>26</v>
      </c>
      <c r="AV11" s="318" t="str">
        <f>SUBSTITUTE(SUBSTITUTE(IFERROR(VLOOKUP($A11,単組回答!$E:$F,2,FALSE),""),"あり","○"),"なし","×")</f>
        <v/>
      </c>
      <c r="AW11" s="319" t="str">
        <f>SUBSTITUTE(SUBSTITUTE(IFERROR(VLOOKUP($A11,単組回答!$E:$G,3,FALSE),""),"あり","○"),"なし","×")</f>
        <v/>
      </c>
      <c r="AX11" s="320"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20"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20"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20"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20" t="str">
        <f>SUBSTITUTE(SUBSTITUTE(IFERROR(VLOOKUP($A11,単組回答!$E:$H,4,FALSE),""),"あり","○"),"なし","×")</f>
        <v/>
      </c>
      <c r="BC11" s="33" t="s">
        <v>25</v>
      </c>
      <c r="BD11" s="320" t="str">
        <f>SUBSTITUTE(SUBSTITUTE(IFERROR(VLOOKUP($A11,単組回答!$E:$R,14,FALSE),""),"① 行った","○"),"② 行っていない","×")</f>
        <v/>
      </c>
      <c r="BE11" s="33" t="s">
        <v>25</v>
      </c>
      <c r="BF11" s="325" t="str">
        <f>SUBSTITUTE(SUBSTITUTE(IFERROR(VLOOKUP($A11,単組回答!$E:$T,16,FALSE),""),"① 行った","○"),"② 行っていない","×")</f>
        <v/>
      </c>
    </row>
    <row r="12" spans="1:58" ht="28.5" customHeight="1">
      <c r="A12" s="20">
        <v>12013</v>
      </c>
      <c r="B12" s="21" t="s">
        <v>1096</v>
      </c>
      <c r="C12" s="45" t="s">
        <v>22</v>
      </c>
      <c r="D12" s="45" t="s">
        <v>22</v>
      </c>
      <c r="E12" s="18">
        <v>2</v>
      </c>
      <c r="F12" s="18"/>
      <c r="G12" s="45" t="s">
        <v>22</v>
      </c>
      <c r="H12" s="18"/>
      <c r="I12" s="45" t="s">
        <v>22</v>
      </c>
      <c r="J12" s="18"/>
      <c r="K12" s="18"/>
      <c r="L12" s="18"/>
      <c r="M12" s="18"/>
      <c r="N12" s="18" t="s">
        <v>22</v>
      </c>
      <c r="O12" s="18" t="s">
        <v>22</v>
      </c>
      <c r="P12" s="18">
        <v>2</v>
      </c>
      <c r="Q12" s="18" t="s">
        <v>22</v>
      </c>
      <c r="R12" s="18"/>
      <c r="S12" s="18"/>
      <c r="T12" s="18"/>
      <c r="U12" s="18"/>
      <c r="V12" s="18"/>
      <c r="W12" s="18"/>
      <c r="X12" s="18"/>
      <c r="Y12" s="18" t="s">
        <v>26</v>
      </c>
      <c r="Z12" s="18" t="s">
        <v>26</v>
      </c>
      <c r="AA12" s="18" t="e">
        <v>#N/A</v>
      </c>
      <c r="AB12" s="19" t="s">
        <v>26</v>
      </c>
      <c r="AC12" s="19" t="s">
        <v>22</v>
      </c>
      <c r="AD12" s="19" t="s">
        <v>26</v>
      </c>
      <c r="AE12" s="19" t="s">
        <v>22</v>
      </c>
      <c r="AF12" s="19"/>
      <c r="AG12" s="19" t="s">
        <v>26</v>
      </c>
      <c r="AH12" s="19">
        <v>0</v>
      </c>
      <c r="AI12" s="19" t="s">
        <v>26</v>
      </c>
      <c r="AJ12" s="75"/>
      <c r="AK12" s="102" t="s">
        <v>22</v>
      </c>
      <c r="AL12" s="83" t="s">
        <v>22</v>
      </c>
      <c r="AM12" s="83" t="s">
        <v>25</v>
      </c>
      <c r="AN12" s="83" t="s">
        <v>22</v>
      </c>
      <c r="AO12" s="83">
        <v>0</v>
      </c>
      <c r="AP12" s="83" t="s">
        <v>22</v>
      </c>
      <c r="AQ12" s="3" t="s">
        <v>27</v>
      </c>
      <c r="AR12" s="3" t="s">
        <v>26</v>
      </c>
      <c r="AS12" s="3" t="s">
        <v>28</v>
      </c>
      <c r="AT12" s="3" t="s">
        <v>26</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12014</v>
      </c>
      <c r="B13" s="21" t="s">
        <v>1097</v>
      </c>
      <c r="C13" s="45" t="s">
        <v>22</v>
      </c>
      <c r="D13" s="45" t="s">
        <v>22</v>
      </c>
      <c r="E13" s="18">
        <v>2</v>
      </c>
      <c r="F13" s="45" t="s">
        <v>22</v>
      </c>
      <c r="G13" s="45" t="s">
        <v>22</v>
      </c>
      <c r="H13" s="45" t="s">
        <v>22</v>
      </c>
      <c r="I13" s="45" t="s">
        <v>22</v>
      </c>
      <c r="J13" s="18"/>
      <c r="K13" s="18"/>
      <c r="L13" s="18"/>
      <c r="M13" s="18"/>
      <c r="N13" s="18" t="s">
        <v>22</v>
      </c>
      <c r="O13" s="18" t="s">
        <v>22</v>
      </c>
      <c r="P13" s="18">
        <v>2</v>
      </c>
      <c r="Q13" s="18" t="s">
        <v>22</v>
      </c>
      <c r="R13" s="18" t="s">
        <v>23</v>
      </c>
      <c r="S13" s="18" t="s">
        <v>22</v>
      </c>
      <c r="T13" s="18" t="s">
        <v>23</v>
      </c>
      <c r="U13" s="18"/>
      <c r="V13" s="18"/>
      <c r="W13" s="18"/>
      <c r="X13" s="18"/>
      <c r="Y13" s="18" t="s">
        <v>26</v>
      </c>
      <c r="Z13" s="18" t="s">
        <v>26</v>
      </c>
      <c r="AA13" s="18" t="e">
        <v>#N/A</v>
      </c>
      <c r="AB13" s="19" t="s">
        <v>26</v>
      </c>
      <c r="AC13" s="19" t="s">
        <v>22</v>
      </c>
      <c r="AD13" s="19" t="s">
        <v>26</v>
      </c>
      <c r="AE13" s="19" t="s">
        <v>22</v>
      </c>
      <c r="AF13" s="19"/>
      <c r="AG13" s="19" t="s">
        <v>26</v>
      </c>
      <c r="AH13" s="19">
        <v>0</v>
      </c>
      <c r="AI13" s="19" t="s">
        <v>26</v>
      </c>
      <c r="AJ13" s="75" t="s">
        <v>25</v>
      </c>
      <c r="AK13" s="102" t="s">
        <v>22</v>
      </c>
      <c r="AL13" s="83" t="s">
        <v>25</v>
      </c>
      <c r="AM13" s="83" t="s">
        <v>25</v>
      </c>
      <c r="AN13" s="83" t="s">
        <v>22</v>
      </c>
      <c r="AO13" s="83">
        <v>0</v>
      </c>
      <c r="AP13" s="83" t="s">
        <v>22</v>
      </c>
      <c r="AQ13" s="3" t="s">
        <v>27</v>
      </c>
      <c r="AR13" s="3" t="s">
        <v>26</v>
      </c>
      <c r="AS13" s="3" t="s">
        <v>28</v>
      </c>
      <c r="AT13" s="3" t="s">
        <v>26</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12028</v>
      </c>
      <c r="B14" s="21" t="s">
        <v>1098</v>
      </c>
      <c r="C14" s="45" t="s">
        <v>22</v>
      </c>
      <c r="D14" s="18" t="s">
        <v>25</v>
      </c>
      <c r="E14" s="18">
        <v>1</v>
      </c>
      <c r="F14" s="45" t="s">
        <v>22</v>
      </c>
      <c r="G14" s="45" t="s">
        <v>22</v>
      </c>
      <c r="H14" s="18"/>
      <c r="I14" s="18"/>
      <c r="J14" s="18"/>
      <c r="K14" s="18"/>
      <c r="L14" s="18"/>
      <c r="M14" s="18"/>
      <c r="N14" s="18" t="s">
        <v>22</v>
      </c>
      <c r="O14" s="18" t="s">
        <v>24</v>
      </c>
      <c r="P14" s="18">
        <v>1</v>
      </c>
      <c r="Q14" s="18" t="s">
        <v>22</v>
      </c>
      <c r="R14" s="18"/>
      <c r="S14" s="18" t="s">
        <v>22</v>
      </c>
      <c r="T14" s="18" t="s">
        <v>23</v>
      </c>
      <c r="U14" s="18"/>
      <c r="V14" s="18"/>
      <c r="W14" s="18"/>
      <c r="X14" s="18"/>
      <c r="Y14" s="18" t="s">
        <v>25</v>
      </c>
      <c r="Z14" s="18" t="s">
        <v>25</v>
      </c>
      <c r="AA14" s="18" t="s">
        <v>25</v>
      </c>
      <c r="AB14" s="19" t="s">
        <v>26</v>
      </c>
      <c r="AC14" s="19" t="s">
        <v>22</v>
      </c>
      <c r="AD14" s="19" t="s">
        <v>26</v>
      </c>
      <c r="AE14" s="19" t="s">
        <v>22</v>
      </c>
      <c r="AF14" s="19"/>
      <c r="AG14" s="19" t="s">
        <v>26</v>
      </c>
      <c r="AH14" s="19">
        <v>0</v>
      </c>
      <c r="AI14" s="19" t="s">
        <v>25</v>
      </c>
      <c r="AJ14" s="75"/>
      <c r="AK14" s="102" t="s">
        <v>22</v>
      </c>
      <c r="AL14" s="83" t="s">
        <v>25</v>
      </c>
      <c r="AM14" s="83" t="s">
        <v>25</v>
      </c>
      <c r="AN14" s="83" t="s">
        <v>22</v>
      </c>
      <c r="AO14" s="83">
        <v>0</v>
      </c>
      <c r="AP14" s="83" t="s">
        <v>22</v>
      </c>
      <c r="AQ14" s="3" t="s">
        <v>27</v>
      </c>
      <c r="AR14" s="3" t="s">
        <v>26</v>
      </c>
      <c r="AS14" s="3" t="s">
        <v>28</v>
      </c>
      <c r="AT14" s="3" t="s">
        <v>26</v>
      </c>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12029</v>
      </c>
      <c r="B15" s="21" t="s">
        <v>1099</v>
      </c>
      <c r="C15" s="45" t="s">
        <v>22</v>
      </c>
      <c r="D15" s="18" t="s">
        <v>24</v>
      </c>
      <c r="E15" s="18">
        <v>1</v>
      </c>
      <c r="F15" s="45" t="s">
        <v>22</v>
      </c>
      <c r="G15" s="45" t="s">
        <v>22</v>
      </c>
      <c r="H15" s="18"/>
      <c r="I15" s="45" t="s">
        <v>22</v>
      </c>
      <c r="J15" s="18"/>
      <c r="K15" s="45" t="s">
        <v>22</v>
      </c>
      <c r="L15" s="18"/>
      <c r="M15" s="18"/>
      <c r="N15" s="18" t="s">
        <v>22</v>
      </c>
      <c r="O15" s="18" t="s">
        <v>24</v>
      </c>
      <c r="P15" s="18">
        <v>1</v>
      </c>
      <c r="Q15" s="18" t="s">
        <v>22</v>
      </c>
      <c r="R15" s="18"/>
      <c r="S15" s="18"/>
      <c r="T15" s="18"/>
      <c r="U15" s="18"/>
      <c r="V15" s="18"/>
      <c r="W15" s="18"/>
      <c r="X15" s="18"/>
      <c r="Y15" s="18" t="s">
        <v>22</v>
      </c>
      <c r="Z15" s="18" t="s">
        <v>22</v>
      </c>
      <c r="AA15" s="18" t="s">
        <v>22</v>
      </c>
      <c r="AB15" s="19" t="s">
        <v>22</v>
      </c>
      <c r="AC15" s="19" t="s">
        <v>22</v>
      </c>
      <c r="AD15" s="19" t="s">
        <v>22</v>
      </c>
      <c r="AE15" s="19" t="s">
        <v>22</v>
      </c>
      <c r="AF15" s="19"/>
      <c r="AG15" s="19" t="s">
        <v>25</v>
      </c>
      <c r="AH15" s="19" t="s">
        <v>25</v>
      </c>
      <c r="AI15" s="19" t="s">
        <v>25</v>
      </c>
      <c r="AJ15" s="75" t="s">
        <v>25</v>
      </c>
      <c r="AK15" s="102" t="s">
        <v>22</v>
      </c>
      <c r="AL15" s="83" t="s">
        <v>25</v>
      </c>
      <c r="AM15" s="83" t="s">
        <v>25</v>
      </c>
      <c r="AN15" s="83" t="s">
        <v>22</v>
      </c>
      <c r="AO15" s="83">
        <v>0</v>
      </c>
      <c r="AP15" s="83" t="s">
        <v>22</v>
      </c>
      <c r="AQ15" s="3" t="s">
        <v>27</v>
      </c>
      <c r="AR15" s="3" t="s">
        <v>26</v>
      </c>
      <c r="AS15" s="3" t="s">
        <v>28</v>
      </c>
      <c r="AT15" s="3" t="s">
        <v>26</v>
      </c>
      <c r="AU15" s="112" t="s">
        <v>25</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12031</v>
      </c>
      <c r="B16" s="21" t="s">
        <v>1100</v>
      </c>
      <c r="C16" s="45"/>
      <c r="D16" s="18"/>
      <c r="E16" s="18">
        <v>0</v>
      </c>
      <c r="F16" s="18"/>
      <c r="G16" s="18"/>
      <c r="H16" s="18"/>
      <c r="I16" s="18"/>
      <c r="J16" s="18"/>
      <c r="K16" s="18"/>
      <c r="L16" s="18"/>
      <c r="M16" s="18"/>
      <c r="N16" s="18"/>
      <c r="O16" s="18"/>
      <c r="P16" s="18">
        <v>0</v>
      </c>
      <c r="Q16" s="18"/>
      <c r="R16" s="18"/>
      <c r="S16" s="18"/>
      <c r="T16" s="18"/>
      <c r="U16" s="18"/>
      <c r="V16" s="18"/>
      <c r="W16" s="18"/>
      <c r="X16" s="18"/>
      <c r="Y16" s="18" t="s">
        <v>25</v>
      </c>
      <c r="Z16" s="18" t="s">
        <v>25</v>
      </c>
      <c r="AA16" s="18" t="e">
        <v>#N/A</v>
      </c>
      <c r="AB16" s="19" t="s">
        <v>25</v>
      </c>
      <c r="AC16" s="19" t="s">
        <v>25</v>
      </c>
      <c r="AD16" s="19" t="s">
        <v>25</v>
      </c>
      <c r="AE16" s="19" t="s">
        <v>25</v>
      </c>
      <c r="AF16" s="19"/>
      <c r="AG16" s="19" t="s">
        <v>25</v>
      </c>
      <c r="AH16" s="19" t="s">
        <v>25</v>
      </c>
      <c r="AI16" s="19" t="s">
        <v>25</v>
      </c>
      <c r="AJ16" s="75" t="s">
        <v>25</v>
      </c>
      <c r="AK16" s="102" t="s">
        <v>26</v>
      </c>
      <c r="AL16" s="83" t="s">
        <v>26</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12038</v>
      </c>
      <c r="B17" s="21" t="s">
        <v>1101</v>
      </c>
      <c r="C17" s="45" t="s">
        <v>22</v>
      </c>
      <c r="D17" s="18" t="s">
        <v>25</v>
      </c>
      <c r="E17" s="18">
        <v>1</v>
      </c>
      <c r="F17" s="18"/>
      <c r="G17" s="45" t="s">
        <v>22</v>
      </c>
      <c r="H17" s="45" t="s">
        <v>22</v>
      </c>
      <c r="I17" s="18"/>
      <c r="J17" s="18"/>
      <c r="K17" s="18"/>
      <c r="L17" s="18"/>
      <c r="M17" s="18"/>
      <c r="N17" s="18" t="s">
        <v>22</v>
      </c>
      <c r="O17" s="18" t="s">
        <v>24</v>
      </c>
      <c r="P17" s="18">
        <v>1</v>
      </c>
      <c r="Q17" s="18" t="s">
        <v>22</v>
      </c>
      <c r="R17" s="18" t="s">
        <v>23</v>
      </c>
      <c r="S17" s="18"/>
      <c r="T17" s="18" t="s">
        <v>23</v>
      </c>
      <c r="U17" s="18"/>
      <c r="V17" s="18"/>
      <c r="W17" s="18"/>
      <c r="X17" s="18"/>
      <c r="Y17" s="18" t="s">
        <v>26</v>
      </c>
      <c r="Z17" s="18" t="s">
        <v>26</v>
      </c>
      <c r="AA17" s="18" t="e">
        <v>#N/A</v>
      </c>
      <c r="AB17" s="19" t="s">
        <v>26</v>
      </c>
      <c r="AC17" s="19" t="s">
        <v>22</v>
      </c>
      <c r="AD17" s="19" t="s">
        <v>26</v>
      </c>
      <c r="AE17" s="19" t="s">
        <v>22</v>
      </c>
      <c r="AF17" s="19"/>
      <c r="AG17" s="19" t="s">
        <v>26</v>
      </c>
      <c r="AH17" s="19">
        <v>0</v>
      </c>
      <c r="AI17" s="19" t="s">
        <v>26</v>
      </c>
      <c r="AJ17" s="75"/>
      <c r="AK17" s="102" t="s">
        <v>22</v>
      </c>
      <c r="AL17" s="83" t="s">
        <v>25</v>
      </c>
      <c r="AM17" s="83" t="s">
        <v>25</v>
      </c>
      <c r="AN17" s="83" t="s">
        <v>22</v>
      </c>
      <c r="AO17" s="83">
        <v>0</v>
      </c>
      <c r="AP17" s="83" t="s">
        <v>22</v>
      </c>
      <c r="AQ17" s="3" t="s">
        <v>27</v>
      </c>
      <c r="AR17" s="3" t="s">
        <v>26</v>
      </c>
      <c r="AS17" s="3" t="s">
        <v>28</v>
      </c>
      <c r="AT17" s="3" t="s">
        <v>26</v>
      </c>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12041</v>
      </c>
      <c r="B18" s="21" t="s">
        <v>1102</v>
      </c>
      <c r="C18" s="45"/>
      <c r="D18" s="18"/>
      <c r="E18" s="18">
        <v>0</v>
      </c>
      <c r="F18" s="18"/>
      <c r="G18" s="18"/>
      <c r="H18" s="18"/>
      <c r="I18" s="18"/>
      <c r="J18" s="18"/>
      <c r="K18" s="18"/>
      <c r="L18" s="18"/>
      <c r="M18" s="18"/>
      <c r="N18" s="18"/>
      <c r="O18" s="18"/>
      <c r="P18" s="18">
        <v>0</v>
      </c>
      <c r="Q18" s="18"/>
      <c r="R18" s="18"/>
      <c r="S18" s="18"/>
      <c r="T18" s="18"/>
      <c r="U18" s="18"/>
      <c r="V18" s="18"/>
      <c r="W18" s="18"/>
      <c r="X18" s="18"/>
      <c r="Y18" s="18" t="s">
        <v>25</v>
      </c>
      <c r="Z18" s="18" t="s">
        <v>25</v>
      </c>
      <c r="AA18" s="18" t="e">
        <v>#N/A</v>
      </c>
      <c r="AB18" s="19" t="s">
        <v>25</v>
      </c>
      <c r="AC18" s="19" t="s">
        <v>25</v>
      </c>
      <c r="AD18" s="19" t="s">
        <v>25</v>
      </c>
      <c r="AE18" s="19" t="s">
        <v>25</v>
      </c>
      <c r="AF18" s="19"/>
      <c r="AG18" s="19" t="s">
        <v>25</v>
      </c>
      <c r="AH18" s="19" t="s">
        <v>25</v>
      </c>
      <c r="AI18" s="19" t="s">
        <v>25</v>
      </c>
      <c r="AJ18" s="75" t="s">
        <v>25</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12043</v>
      </c>
      <c r="B19" s="21" t="s">
        <v>1103</v>
      </c>
      <c r="C19" s="45"/>
      <c r="D19" s="18"/>
      <c r="E19" s="18">
        <v>0</v>
      </c>
      <c r="F19" s="18"/>
      <c r="G19" s="18"/>
      <c r="H19" s="18"/>
      <c r="I19" s="18"/>
      <c r="J19" s="18"/>
      <c r="K19" s="18"/>
      <c r="L19" s="18"/>
      <c r="M19" s="18"/>
      <c r="N19" s="18"/>
      <c r="O19" s="18"/>
      <c r="P19" s="18">
        <v>0</v>
      </c>
      <c r="Q19" s="18"/>
      <c r="R19" s="18"/>
      <c r="S19" s="18"/>
      <c r="T19" s="18"/>
      <c r="U19" s="18"/>
      <c r="V19" s="18"/>
      <c r="W19" s="18"/>
      <c r="X19" s="18"/>
      <c r="Y19" s="18" t="s">
        <v>25</v>
      </c>
      <c r="Z19" s="18" t="s">
        <v>25</v>
      </c>
      <c r="AA19" s="18" t="e">
        <v>#N/A</v>
      </c>
      <c r="AB19" s="19" t="s">
        <v>25</v>
      </c>
      <c r="AC19" s="19" t="s">
        <v>25</v>
      </c>
      <c r="AD19" s="19" t="s">
        <v>25</v>
      </c>
      <c r="AE19" s="19" t="s">
        <v>25</v>
      </c>
      <c r="AF19" s="19"/>
      <c r="AG19" s="19" t="s">
        <v>25</v>
      </c>
      <c r="AH19" s="19" t="s">
        <v>25</v>
      </c>
      <c r="AI19" s="19" t="s">
        <v>25</v>
      </c>
      <c r="AJ19" s="75" t="s">
        <v>25</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12046</v>
      </c>
      <c r="B20" s="21" t="s">
        <v>1104</v>
      </c>
      <c r="C20" s="45" t="s">
        <v>22</v>
      </c>
      <c r="D20" s="18" t="s">
        <v>25</v>
      </c>
      <c r="E20" s="18">
        <v>1</v>
      </c>
      <c r="F20" s="45" t="s">
        <v>22</v>
      </c>
      <c r="G20" s="18"/>
      <c r="H20" s="45" t="s">
        <v>22</v>
      </c>
      <c r="I20" s="45" t="s">
        <v>22</v>
      </c>
      <c r="J20" s="45" t="s">
        <v>22</v>
      </c>
      <c r="K20" s="18"/>
      <c r="L20" s="18"/>
      <c r="M20" s="18"/>
      <c r="N20" s="18" t="s">
        <v>22</v>
      </c>
      <c r="O20" s="18" t="s">
        <v>24</v>
      </c>
      <c r="P20" s="18">
        <v>1</v>
      </c>
      <c r="Q20" s="18" t="s">
        <v>22</v>
      </c>
      <c r="R20" s="18"/>
      <c r="S20" s="18"/>
      <c r="T20" s="18" t="s">
        <v>23</v>
      </c>
      <c r="U20" s="18"/>
      <c r="V20" s="18"/>
      <c r="W20" s="18"/>
      <c r="X20" s="18"/>
      <c r="Y20" s="18" t="s">
        <v>22</v>
      </c>
      <c r="Z20" s="18" t="s">
        <v>25</v>
      </c>
      <c r="AA20" s="18" t="s">
        <v>25</v>
      </c>
      <c r="AB20" s="19" t="s">
        <v>26</v>
      </c>
      <c r="AC20" s="19" t="s">
        <v>25</v>
      </c>
      <c r="AD20" s="19" t="s">
        <v>26</v>
      </c>
      <c r="AE20" s="19" t="s">
        <v>22</v>
      </c>
      <c r="AF20" s="19"/>
      <c r="AG20" s="19" t="s">
        <v>26</v>
      </c>
      <c r="AH20" s="19">
        <v>0</v>
      </c>
      <c r="AI20" s="19" t="s">
        <v>26</v>
      </c>
      <c r="AJ20" s="75" t="s">
        <v>25</v>
      </c>
      <c r="AK20" s="102" t="s">
        <v>22</v>
      </c>
      <c r="AL20" s="83" t="s">
        <v>25</v>
      </c>
      <c r="AM20" s="83" t="s">
        <v>25</v>
      </c>
      <c r="AN20" s="83" t="s">
        <v>22</v>
      </c>
      <c r="AO20" s="83">
        <v>0</v>
      </c>
      <c r="AP20" s="83" t="s">
        <v>22</v>
      </c>
      <c r="AQ20" s="3" t="s">
        <v>27</v>
      </c>
      <c r="AR20" s="3" t="s">
        <v>26</v>
      </c>
      <c r="AS20" s="3" t="s">
        <v>28</v>
      </c>
      <c r="AT20" s="3" t="s">
        <v>26</v>
      </c>
      <c r="AU20" s="112"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12048</v>
      </c>
      <c r="B21" s="21" t="s">
        <v>1105</v>
      </c>
      <c r="C21" s="45" t="s">
        <v>22</v>
      </c>
      <c r="D21" s="18" t="s">
        <v>24</v>
      </c>
      <c r="E21" s="18">
        <v>1</v>
      </c>
      <c r="F21" s="18"/>
      <c r="G21" s="18"/>
      <c r="H21" s="18"/>
      <c r="I21" s="18"/>
      <c r="J21" s="18"/>
      <c r="K21" s="18"/>
      <c r="L21" s="18"/>
      <c r="M21" s="18"/>
      <c r="N21" s="18" t="s">
        <v>22</v>
      </c>
      <c r="O21" s="18" t="s">
        <v>24</v>
      </c>
      <c r="P21" s="18">
        <v>1</v>
      </c>
      <c r="Q21" s="18"/>
      <c r="R21" s="18" t="s">
        <v>23</v>
      </c>
      <c r="S21" s="18"/>
      <c r="T21" s="18"/>
      <c r="U21" s="18"/>
      <c r="V21" s="18" t="s">
        <v>23</v>
      </c>
      <c r="W21" s="18"/>
      <c r="X21" s="18"/>
      <c r="Y21" s="18" t="s">
        <v>22</v>
      </c>
      <c r="Z21" s="18" t="s">
        <v>25</v>
      </c>
      <c r="AA21" s="18" t="s">
        <v>25</v>
      </c>
      <c r="AB21" s="19" t="s">
        <v>26</v>
      </c>
      <c r="AC21" s="19" t="s">
        <v>27</v>
      </c>
      <c r="AD21" s="19" t="s">
        <v>26</v>
      </c>
      <c r="AE21" s="19" t="s">
        <v>27</v>
      </c>
      <c r="AF21" s="19"/>
      <c r="AG21" s="19" t="s">
        <v>26</v>
      </c>
      <c r="AH21" s="19" t="s">
        <v>26</v>
      </c>
      <c r="AI21" s="19" t="s">
        <v>25</v>
      </c>
      <c r="AJ21" s="75" t="s">
        <v>25</v>
      </c>
      <c r="AK21" s="102" t="s">
        <v>22</v>
      </c>
      <c r="AL21" s="83" t="s">
        <v>25</v>
      </c>
      <c r="AM21" s="83" t="s">
        <v>25</v>
      </c>
      <c r="AN21" s="83" t="s">
        <v>22</v>
      </c>
      <c r="AO21" s="83">
        <v>0</v>
      </c>
      <c r="AP21" s="83" t="s">
        <v>22</v>
      </c>
      <c r="AQ21" s="3" t="s">
        <v>27</v>
      </c>
      <c r="AR21" s="3" t="s">
        <v>26</v>
      </c>
      <c r="AS21" s="3" t="s">
        <v>28</v>
      </c>
      <c r="AT21" s="3" t="s">
        <v>26</v>
      </c>
      <c r="AU21" s="112" t="s">
        <v>25</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12050</v>
      </c>
      <c r="B22" s="21" t="s">
        <v>1106</v>
      </c>
      <c r="C22" s="45" t="s">
        <v>22</v>
      </c>
      <c r="D22" s="18" t="s">
        <v>24</v>
      </c>
      <c r="E22" s="18">
        <v>1</v>
      </c>
      <c r="F22" s="18"/>
      <c r="G22" s="18"/>
      <c r="H22" s="18"/>
      <c r="I22" s="18"/>
      <c r="J22" s="18"/>
      <c r="K22" s="18"/>
      <c r="L22" s="18"/>
      <c r="M22" s="18"/>
      <c r="N22" s="18" t="s">
        <v>22</v>
      </c>
      <c r="O22" s="18" t="s">
        <v>24</v>
      </c>
      <c r="P22" s="18">
        <v>1</v>
      </c>
      <c r="Q22" s="18"/>
      <c r="R22" s="18" t="s">
        <v>23</v>
      </c>
      <c r="S22" s="18"/>
      <c r="T22" s="18" t="s">
        <v>23</v>
      </c>
      <c r="U22" s="18"/>
      <c r="V22" s="18"/>
      <c r="W22" s="18"/>
      <c r="X22" s="18"/>
      <c r="Y22" s="18" t="s">
        <v>26</v>
      </c>
      <c r="Z22" s="18" t="s">
        <v>26</v>
      </c>
      <c r="AA22" s="18" t="e">
        <v>#N/A</v>
      </c>
      <c r="AB22" s="19" t="s">
        <v>26</v>
      </c>
      <c r="AC22" s="19" t="s">
        <v>22</v>
      </c>
      <c r="AD22" s="19" t="s">
        <v>26</v>
      </c>
      <c r="AE22" s="19" t="s">
        <v>22</v>
      </c>
      <c r="AF22" s="19"/>
      <c r="AG22" s="19" t="s">
        <v>26</v>
      </c>
      <c r="AH22" s="19">
        <v>0</v>
      </c>
      <c r="AI22" s="19" t="s">
        <v>26</v>
      </c>
      <c r="AJ22" s="75"/>
      <c r="AK22" s="102" t="s">
        <v>22</v>
      </c>
      <c r="AL22" s="83" t="s">
        <v>25</v>
      </c>
      <c r="AM22" s="83" t="s">
        <v>25</v>
      </c>
      <c r="AN22" s="83" t="s">
        <v>22</v>
      </c>
      <c r="AO22" s="83">
        <v>0</v>
      </c>
      <c r="AP22" s="83" t="s">
        <v>22</v>
      </c>
      <c r="AQ22" s="3" t="s">
        <v>27</v>
      </c>
      <c r="AR22" s="3" t="s">
        <v>26</v>
      </c>
      <c r="AS22" s="3" t="s">
        <v>28</v>
      </c>
      <c r="AT22" s="3" t="s">
        <v>26</v>
      </c>
      <c r="AU22" s="112" t="s">
        <v>25</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12052</v>
      </c>
      <c r="B23" s="21" t="s">
        <v>1107</v>
      </c>
      <c r="C23" s="45"/>
      <c r="D23" s="18"/>
      <c r="E23" s="18">
        <v>0</v>
      </c>
      <c r="F23" s="18"/>
      <c r="G23" s="18"/>
      <c r="H23" s="18"/>
      <c r="I23" s="18"/>
      <c r="J23" s="18"/>
      <c r="K23" s="18"/>
      <c r="L23" s="18"/>
      <c r="M23" s="18"/>
      <c r="N23" s="18"/>
      <c r="O23" s="18"/>
      <c r="P23" s="18">
        <v>0</v>
      </c>
      <c r="Q23" s="18"/>
      <c r="R23" s="18"/>
      <c r="S23" s="18"/>
      <c r="T23" s="18"/>
      <c r="U23" s="18"/>
      <c r="V23" s="18"/>
      <c r="W23" s="18"/>
      <c r="X23" s="18"/>
      <c r="Y23" s="18" t="s">
        <v>25</v>
      </c>
      <c r="Z23" s="18" t="s">
        <v>25</v>
      </c>
      <c r="AA23" s="18" t="e">
        <v>#N/A</v>
      </c>
      <c r="AB23" s="19" t="s">
        <v>25</v>
      </c>
      <c r="AC23" s="19" t="s">
        <v>25</v>
      </c>
      <c r="AD23" s="19" t="s">
        <v>25</v>
      </c>
      <c r="AE23" s="19" t="s">
        <v>25</v>
      </c>
      <c r="AF23" s="19"/>
      <c r="AG23" s="19" t="s">
        <v>25</v>
      </c>
      <c r="AH23" s="19" t="s">
        <v>25</v>
      </c>
      <c r="AI23" s="19" t="s">
        <v>25</v>
      </c>
      <c r="AJ23" s="75" t="s">
        <v>25</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12053</v>
      </c>
      <c r="B24" s="21" t="s">
        <v>1108</v>
      </c>
      <c r="C24" s="45"/>
      <c r="D24" s="18"/>
      <c r="E24" s="18">
        <v>0</v>
      </c>
      <c r="F24" s="18"/>
      <c r="G24" s="18"/>
      <c r="H24" s="18"/>
      <c r="I24" s="18"/>
      <c r="J24" s="18"/>
      <c r="K24" s="18"/>
      <c r="L24" s="18"/>
      <c r="M24" s="18"/>
      <c r="N24" s="18"/>
      <c r="O24" s="18"/>
      <c r="P24" s="18">
        <v>0</v>
      </c>
      <c r="Q24" s="18"/>
      <c r="R24" s="18"/>
      <c r="S24" s="18"/>
      <c r="T24" s="18"/>
      <c r="U24" s="18"/>
      <c r="V24" s="18"/>
      <c r="W24" s="18"/>
      <c r="X24" s="18"/>
      <c r="Y24" s="18" t="s">
        <v>27</v>
      </c>
      <c r="Z24" s="18" t="s">
        <v>25</v>
      </c>
      <c r="AA24" s="18" t="e">
        <v>#N/A</v>
      </c>
      <c r="AB24" s="19" t="s">
        <v>25</v>
      </c>
      <c r="AC24" s="19" t="s">
        <v>25</v>
      </c>
      <c r="AD24" s="19" t="s">
        <v>25</v>
      </c>
      <c r="AE24" s="19" t="s">
        <v>25</v>
      </c>
      <c r="AF24" s="19"/>
      <c r="AG24" s="19" t="s">
        <v>25</v>
      </c>
      <c r="AH24" s="19" t="s">
        <v>25</v>
      </c>
      <c r="AI24" s="19" t="s">
        <v>25</v>
      </c>
      <c r="AJ24" s="75" t="s">
        <v>25</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12055</v>
      </c>
      <c r="B25" s="21" t="s">
        <v>1109</v>
      </c>
      <c r="C25" s="45" t="s">
        <v>22</v>
      </c>
      <c r="D25" s="18" t="s">
        <v>25</v>
      </c>
      <c r="E25" s="18">
        <v>1</v>
      </c>
      <c r="F25" s="18"/>
      <c r="G25" s="18"/>
      <c r="H25" s="18"/>
      <c r="I25" s="18"/>
      <c r="J25" s="18"/>
      <c r="K25" s="18"/>
      <c r="L25" s="18"/>
      <c r="M25" s="18"/>
      <c r="N25" s="18" t="s">
        <v>22</v>
      </c>
      <c r="O25" s="18" t="s">
        <v>24</v>
      </c>
      <c r="P25" s="18">
        <v>1</v>
      </c>
      <c r="Q25" s="18"/>
      <c r="R25" s="18" t="s">
        <v>23</v>
      </c>
      <c r="S25" s="18"/>
      <c r="T25" s="18"/>
      <c r="U25" s="18"/>
      <c r="V25" s="18"/>
      <c r="W25" s="18"/>
      <c r="X25" s="18"/>
      <c r="Y25" s="18" t="s">
        <v>26</v>
      </c>
      <c r="Z25" s="18" t="s">
        <v>26</v>
      </c>
      <c r="AA25" s="18" t="e">
        <v>#N/A</v>
      </c>
      <c r="AB25" s="19" t="s">
        <v>26</v>
      </c>
      <c r="AC25" s="19" t="s">
        <v>22</v>
      </c>
      <c r="AD25" s="19" t="s">
        <v>26</v>
      </c>
      <c r="AE25" s="19" t="s">
        <v>22</v>
      </c>
      <c r="AF25" s="19"/>
      <c r="AG25" s="19" t="s">
        <v>26</v>
      </c>
      <c r="AH25" s="19">
        <v>0</v>
      </c>
      <c r="AI25" s="19" t="s">
        <v>26</v>
      </c>
      <c r="AJ25" s="75"/>
      <c r="AK25" s="102" t="s">
        <v>22</v>
      </c>
      <c r="AL25" s="83" t="s">
        <v>25</v>
      </c>
      <c r="AM25" s="83" t="s">
        <v>25</v>
      </c>
      <c r="AN25" s="83" t="s">
        <v>22</v>
      </c>
      <c r="AO25" s="83">
        <v>0</v>
      </c>
      <c r="AP25" s="83" t="s">
        <v>22</v>
      </c>
      <c r="AQ25" s="3" t="s">
        <v>27</v>
      </c>
      <c r="AR25" s="3" t="s">
        <v>26</v>
      </c>
      <c r="AS25" s="3" t="s">
        <v>28</v>
      </c>
      <c r="AT25" s="3" t="s">
        <v>26</v>
      </c>
      <c r="AU25" s="112" t="s">
        <v>25</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12057</v>
      </c>
      <c r="B26" s="21" t="s">
        <v>1110</v>
      </c>
      <c r="C26" s="45"/>
      <c r="D26" s="18"/>
      <c r="E26" s="18">
        <v>0</v>
      </c>
      <c r="F26" s="18"/>
      <c r="G26" s="18"/>
      <c r="H26" s="18"/>
      <c r="I26" s="18"/>
      <c r="J26" s="18"/>
      <c r="K26" s="18"/>
      <c r="L26" s="18"/>
      <c r="M26" s="18"/>
      <c r="N26" s="18"/>
      <c r="O26" s="18"/>
      <c r="P26" s="18">
        <v>0</v>
      </c>
      <c r="Q26" s="18"/>
      <c r="R26" s="18"/>
      <c r="S26" s="18"/>
      <c r="T26" s="18"/>
      <c r="U26" s="18"/>
      <c r="V26" s="18"/>
      <c r="W26" s="18"/>
      <c r="X26" s="18"/>
      <c r="Y26" s="18" t="s">
        <v>25</v>
      </c>
      <c r="Z26" s="18" t="s">
        <v>25</v>
      </c>
      <c r="AA26" s="18" t="s">
        <v>25</v>
      </c>
      <c r="AB26" s="19" t="s">
        <v>25</v>
      </c>
      <c r="AC26" s="19" t="s">
        <v>25</v>
      </c>
      <c r="AD26" s="19" t="s">
        <v>25</v>
      </c>
      <c r="AE26" s="19" t="s">
        <v>25</v>
      </c>
      <c r="AF26" s="19"/>
      <c r="AG26" s="19" t="s">
        <v>25</v>
      </c>
      <c r="AH26" s="19" t="s">
        <v>25</v>
      </c>
      <c r="AI26" s="19" t="s">
        <v>25</v>
      </c>
      <c r="AJ26" s="75" t="s">
        <v>25</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12058</v>
      </c>
      <c r="B27" s="21" t="s">
        <v>1111</v>
      </c>
      <c r="C27" s="45"/>
      <c r="D27" s="18"/>
      <c r="E27" s="18">
        <v>0</v>
      </c>
      <c r="F27" s="18"/>
      <c r="G27" s="18"/>
      <c r="H27" s="18"/>
      <c r="I27" s="18"/>
      <c r="J27" s="18"/>
      <c r="K27" s="18"/>
      <c r="L27" s="18"/>
      <c r="M27" s="18"/>
      <c r="N27" s="18"/>
      <c r="O27" s="18"/>
      <c r="P27" s="18">
        <v>0</v>
      </c>
      <c r="Q27" s="18"/>
      <c r="R27" s="18"/>
      <c r="S27" s="18"/>
      <c r="T27" s="18"/>
      <c r="U27" s="18"/>
      <c r="V27" s="18"/>
      <c r="W27" s="18"/>
      <c r="X27" s="18"/>
      <c r="Y27" s="18" t="s">
        <v>25</v>
      </c>
      <c r="Z27" s="18" t="s">
        <v>25</v>
      </c>
      <c r="AA27" s="18" t="e">
        <v>#N/A</v>
      </c>
      <c r="AB27" s="19" t="s">
        <v>25</v>
      </c>
      <c r="AC27" s="19" t="s">
        <v>25</v>
      </c>
      <c r="AD27" s="19" t="s">
        <v>25</v>
      </c>
      <c r="AE27" s="19" t="s">
        <v>25</v>
      </c>
      <c r="AF27" s="19"/>
      <c r="AG27" s="19" t="s">
        <v>25</v>
      </c>
      <c r="AH27" s="19" t="s">
        <v>25</v>
      </c>
      <c r="AI27" s="19" t="s">
        <v>25</v>
      </c>
      <c r="AJ27" s="75" t="s">
        <v>25</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12060</v>
      </c>
      <c r="B28" s="21" t="s">
        <v>1112</v>
      </c>
      <c r="C28" s="45"/>
      <c r="D28" s="18"/>
      <c r="E28" s="18">
        <v>0</v>
      </c>
      <c r="F28" s="18"/>
      <c r="G28" s="18"/>
      <c r="H28" s="18"/>
      <c r="I28" s="18"/>
      <c r="J28" s="18"/>
      <c r="K28" s="18"/>
      <c r="L28" s="18"/>
      <c r="M28" s="18"/>
      <c r="N28" s="18"/>
      <c r="O28" s="18"/>
      <c r="P28" s="18">
        <v>0</v>
      </c>
      <c r="Q28" s="18"/>
      <c r="R28" s="18"/>
      <c r="S28" s="18"/>
      <c r="T28" s="18"/>
      <c r="U28" s="18"/>
      <c r="V28" s="18"/>
      <c r="W28" s="18"/>
      <c r="X28" s="18"/>
      <c r="Y28" s="18" t="s">
        <v>26</v>
      </c>
      <c r="Z28" s="18" t="s">
        <v>26</v>
      </c>
      <c r="AA28" s="18" t="e">
        <v>#N/A</v>
      </c>
      <c r="AB28" s="19" t="s">
        <v>26</v>
      </c>
      <c r="AC28" s="19" t="s">
        <v>25</v>
      </c>
      <c r="AD28" s="19" t="s">
        <v>26</v>
      </c>
      <c r="AE28" s="19" t="s">
        <v>25</v>
      </c>
      <c r="AF28" s="19"/>
      <c r="AG28" s="19" t="s">
        <v>26</v>
      </c>
      <c r="AH28" s="19">
        <v>0</v>
      </c>
      <c r="AI28" s="19" t="s">
        <v>26</v>
      </c>
      <c r="AJ28" s="75" t="s">
        <v>25</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12066</v>
      </c>
      <c r="B29" s="21" t="s">
        <v>1113</v>
      </c>
      <c r="C29" s="45"/>
      <c r="D29" s="18"/>
      <c r="E29" s="18">
        <v>0</v>
      </c>
      <c r="F29" s="18"/>
      <c r="G29" s="18"/>
      <c r="H29" s="18"/>
      <c r="I29" s="18"/>
      <c r="J29" s="18"/>
      <c r="K29" s="18"/>
      <c r="L29" s="18"/>
      <c r="M29" s="18"/>
      <c r="N29" s="18"/>
      <c r="O29" s="18"/>
      <c r="P29" s="18">
        <v>0</v>
      </c>
      <c r="Q29" s="18"/>
      <c r="R29" s="18"/>
      <c r="S29" s="18"/>
      <c r="T29" s="18"/>
      <c r="U29" s="18"/>
      <c r="V29" s="18"/>
      <c r="W29" s="18"/>
      <c r="X29" s="18"/>
      <c r="Y29" s="18" t="s">
        <v>26</v>
      </c>
      <c r="Z29" s="18" t="s">
        <v>26</v>
      </c>
      <c r="AA29" s="18" t="e">
        <v>#N/A</v>
      </c>
      <c r="AB29" s="19" t="s">
        <v>26</v>
      </c>
      <c r="AC29" s="19" t="s">
        <v>25</v>
      </c>
      <c r="AD29" s="19" t="s">
        <v>26</v>
      </c>
      <c r="AE29" s="19" t="s">
        <v>25</v>
      </c>
      <c r="AF29" s="19"/>
      <c r="AG29" s="19" t="s">
        <v>26</v>
      </c>
      <c r="AH29" s="19">
        <v>0</v>
      </c>
      <c r="AI29" s="19" t="s">
        <v>26</v>
      </c>
      <c r="AJ29" s="75" t="s">
        <v>25</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12068</v>
      </c>
      <c r="B30" s="21" t="s">
        <v>1114</v>
      </c>
      <c r="C30" s="45"/>
      <c r="D30" s="18"/>
      <c r="E30" s="18">
        <v>0</v>
      </c>
      <c r="F30" s="18"/>
      <c r="G30" s="18"/>
      <c r="H30" s="18"/>
      <c r="I30" s="18"/>
      <c r="J30" s="18"/>
      <c r="K30" s="18"/>
      <c r="L30" s="18"/>
      <c r="M30" s="18"/>
      <c r="N30" s="18"/>
      <c r="O30" s="18"/>
      <c r="P30" s="18">
        <v>0</v>
      </c>
      <c r="Q30" s="18"/>
      <c r="R30" s="18"/>
      <c r="S30" s="18"/>
      <c r="T30" s="18"/>
      <c r="U30" s="18"/>
      <c r="V30" s="18"/>
      <c r="W30" s="18"/>
      <c r="X30" s="18"/>
      <c r="Y30" s="18" t="s">
        <v>25</v>
      </c>
      <c r="Z30" s="18" t="s">
        <v>25</v>
      </c>
      <c r="AA30" s="18" t="e">
        <v>#N/A</v>
      </c>
      <c r="AB30" s="19" t="s">
        <v>25</v>
      </c>
      <c r="AC30" s="19" t="s">
        <v>25</v>
      </c>
      <c r="AD30" s="19" t="s">
        <v>25</v>
      </c>
      <c r="AE30" s="19" t="s">
        <v>25</v>
      </c>
      <c r="AF30" s="19"/>
      <c r="AG30" s="19" t="s">
        <v>25</v>
      </c>
      <c r="AH30" s="19" t="s">
        <v>25</v>
      </c>
      <c r="AI30" s="19" t="s">
        <v>25</v>
      </c>
      <c r="AJ30" s="75" t="s">
        <v>25</v>
      </c>
      <c r="AK30" s="102" t="s">
        <v>26</v>
      </c>
      <c r="AL30" s="83" t="s">
        <v>26</v>
      </c>
      <c r="AM30" s="83" t="s">
        <v>26</v>
      </c>
      <c r="AN30" s="83" t="s">
        <v>26</v>
      </c>
      <c r="AO30" s="83" t="s">
        <v>26</v>
      </c>
      <c r="AP30" s="83"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12069</v>
      </c>
      <c r="B31" s="21" t="s">
        <v>1115</v>
      </c>
      <c r="C31" s="18" t="s">
        <v>25</v>
      </c>
      <c r="D31" s="45" t="s">
        <v>22</v>
      </c>
      <c r="E31" s="18">
        <v>1</v>
      </c>
      <c r="F31" s="18"/>
      <c r="G31" s="18"/>
      <c r="H31" s="18"/>
      <c r="I31" s="18"/>
      <c r="J31" s="18"/>
      <c r="K31" s="18"/>
      <c r="L31" s="18"/>
      <c r="M31" s="18"/>
      <c r="N31" s="18" t="s">
        <v>24</v>
      </c>
      <c r="O31" s="18" t="s">
        <v>22</v>
      </c>
      <c r="P31" s="18">
        <v>1</v>
      </c>
      <c r="Q31" s="18" t="s">
        <v>22</v>
      </c>
      <c r="R31" s="18"/>
      <c r="S31" s="18"/>
      <c r="T31" s="18"/>
      <c r="U31" s="18"/>
      <c r="V31" s="18"/>
      <c r="W31" s="18"/>
      <c r="X31" s="18"/>
      <c r="Y31" s="18" t="s">
        <v>25</v>
      </c>
      <c r="Z31" s="18" t="s">
        <v>22</v>
      </c>
      <c r="AA31" s="18" t="s">
        <v>22</v>
      </c>
      <c r="AB31" s="19" t="s">
        <v>26</v>
      </c>
      <c r="AC31" s="19" t="s">
        <v>22</v>
      </c>
      <c r="AD31" s="19" t="s">
        <v>26</v>
      </c>
      <c r="AE31" s="19" t="s">
        <v>22</v>
      </c>
      <c r="AF31" s="19"/>
      <c r="AG31" s="19" t="s">
        <v>26</v>
      </c>
      <c r="AH31" s="19" t="s">
        <v>22</v>
      </c>
      <c r="AI31" s="19" t="s">
        <v>26</v>
      </c>
      <c r="AJ31" s="75" t="s">
        <v>25</v>
      </c>
      <c r="AK31" s="102" t="s">
        <v>25</v>
      </c>
      <c r="AL31" s="83" t="s">
        <v>22</v>
      </c>
      <c r="AM31" s="83" t="s">
        <v>25</v>
      </c>
      <c r="AN31" s="83" t="s">
        <v>22</v>
      </c>
      <c r="AO31" s="83">
        <v>0</v>
      </c>
      <c r="AP31" s="83" t="s">
        <v>22</v>
      </c>
      <c r="AQ31" s="3" t="s">
        <v>27</v>
      </c>
      <c r="AR31" s="3" t="s">
        <v>26</v>
      </c>
      <c r="AS31" s="3" t="s">
        <v>28</v>
      </c>
      <c r="AT31" s="3" t="s">
        <v>26</v>
      </c>
      <c r="AU31" s="112" t="s">
        <v>25</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12074</v>
      </c>
      <c r="B32" s="21" t="s">
        <v>1116</v>
      </c>
      <c r="C32" s="45"/>
      <c r="D32" s="18"/>
      <c r="E32" s="18">
        <v>0</v>
      </c>
      <c r="F32" s="18"/>
      <c r="G32" s="18"/>
      <c r="H32" s="18"/>
      <c r="I32" s="18"/>
      <c r="J32" s="18"/>
      <c r="K32" s="18"/>
      <c r="L32" s="18"/>
      <c r="M32" s="18"/>
      <c r="N32" s="18"/>
      <c r="O32" s="18"/>
      <c r="P32" s="18">
        <v>0</v>
      </c>
      <c r="Q32" s="18"/>
      <c r="R32" s="18"/>
      <c r="S32" s="18"/>
      <c r="T32" s="18"/>
      <c r="U32" s="18"/>
      <c r="V32" s="18"/>
      <c r="W32" s="18"/>
      <c r="X32" s="18"/>
      <c r="Y32" s="18" t="s">
        <v>25</v>
      </c>
      <c r="Z32" s="18" t="s">
        <v>25</v>
      </c>
      <c r="AA32" s="18" t="e">
        <v>#N/A</v>
      </c>
      <c r="AB32" s="19" t="s">
        <v>25</v>
      </c>
      <c r="AC32" s="19" t="s">
        <v>25</v>
      </c>
      <c r="AD32" s="19" t="s">
        <v>25</v>
      </c>
      <c r="AE32" s="19" t="s">
        <v>25</v>
      </c>
      <c r="AF32" s="19"/>
      <c r="AG32" s="19" t="s">
        <v>25</v>
      </c>
      <c r="AH32" s="19" t="s">
        <v>25</v>
      </c>
      <c r="AI32" s="19" t="s">
        <v>25</v>
      </c>
      <c r="AJ32" s="75" t="s">
        <v>25</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25</v>
      </c>
      <c r="BD32" s="313" t="str">
        <f>SUBSTITUTE(SUBSTITUTE(IFERROR(VLOOKUP($A32,単組回答!$E:$R,14,FALSE),""),"① 行った","○"),"② 行っていない","×")</f>
        <v/>
      </c>
      <c r="BE32" s="83" t="s">
        <v>25</v>
      </c>
      <c r="BF32" s="316" t="str">
        <f>SUBSTITUTE(SUBSTITUTE(IFERROR(VLOOKUP($A32,単組回答!$E:$T,16,FALSE),""),"① 行った","○"),"② 行っていない","×")</f>
        <v/>
      </c>
    </row>
    <row r="33" spans="1:58" ht="28.5" customHeight="1">
      <c r="A33" s="20">
        <v>12079</v>
      </c>
      <c r="B33" s="21" t="s">
        <v>1117</v>
      </c>
      <c r="C33" s="45"/>
      <c r="D33" s="18"/>
      <c r="E33" s="18">
        <v>0</v>
      </c>
      <c r="F33" s="18"/>
      <c r="G33" s="18"/>
      <c r="H33" s="18"/>
      <c r="I33" s="18"/>
      <c r="J33" s="18"/>
      <c r="K33" s="18"/>
      <c r="L33" s="18"/>
      <c r="M33" s="18"/>
      <c r="N33" s="18"/>
      <c r="O33" s="18"/>
      <c r="P33" s="18">
        <v>0</v>
      </c>
      <c r="Q33" s="18"/>
      <c r="R33" s="18"/>
      <c r="S33" s="18"/>
      <c r="T33" s="18"/>
      <c r="U33" s="18"/>
      <c r="V33" s="18"/>
      <c r="W33" s="18"/>
      <c r="X33" s="18"/>
      <c r="Y33" s="18" t="s">
        <v>25</v>
      </c>
      <c r="Z33" s="18" t="s">
        <v>25</v>
      </c>
      <c r="AA33" s="18" t="e">
        <v>#N/A</v>
      </c>
      <c r="AB33" s="19" t="s">
        <v>25</v>
      </c>
      <c r="AC33" s="19" t="s">
        <v>25</v>
      </c>
      <c r="AD33" s="19" t="s">
        <v>25</v>
      </c>
      <c r="AE33" s="19" t="s">
        <v>25</v>
      </c>
      <c r="AF33" s="19"/>
      <c r="AG33" s="19" t="s">
        <v>25</v>
      </c>
      <c r="AH33" s="19" t="s">
        <v>25</v>
      </c>
      <c r="AI33" s="19" t="s">
        <v>25</v>
      </c>
      <c r="AJ33" s="75" t="s">
        <v>25</v>
      </c>
      <c r="AK33" s="102" t="s">
        <v>26</v>
      </c>
      <c r="AL33" s="83" t="s">
        <v>26</v>
      </c>
      <c r="AM33" s="83" t="s">
        <v>26</v>
      </c>
      <c r="AN33" s="8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25</v>
      </c>
      <c r="BF33" s="316" t="str">
        <f>SUBSTITUTE(SUBSTITUTE(IFERROR(VLOOKUP($A33,単組回答!$E:$T,16,FALSE),""),"① 行った","○"),"② 行っていない","×")</f>
        <v/>
      </c>
    </row>
    <row r="34" spans="1:58" s="11" customFormat="1" ht="28.5" customHeight="1">
      <c r="A34" s="91">
        <v>12085</v>
      </c>
      <c r="B34" s="69" t="s">
        <v>1118</v>
      </c>
      <c r="C34" s="48" t="s">
        <v>24</v>
      </c>
      <c r="D34" s="92" t="s">
        <v>22</v>
      </c>
      <c r="E34" s="48">
        <v>1</v>
      </c>
      <c r="F34" s="48"/>
      <c r="G34" s="92" t="s">
        <v>22</v>
      </c>
      <c r="H34" s="48"/>
      <c r="I34" s="92" t="s">
        <v>22</v>
      </c>
      <c r="J34" s="48"/>
      <c r="K34" s="48"/>
      <c r="L34" s="48"/>
      <c r="M34" s="48"/>
      <c r="N34" s="48" t="s">
        <v>24</v>
      </c>
      <c r="O34" s="48" t="s">
        <v>22</v>
      </c>
      <c r="P34" s="48">
        <v>1</v>
      </c>
      <c r="Q34" s="48" t="s">
        <v>22</v>
      </c>
      <c r="R34" s="48"/>
      <c r="S34" s="48" t="s">
        <v>22</v>
      </c>
      <c r="T34" s="48"/>
      <c r="U34" s="48"/>
      <c r="V34" s="48"/>
      <c r="W34" s="48"/>
      <c r="X34" s="48"/>
      <c r="Y34" s="48" t="s">
        <v>25</v>
      </c>
      <c r="Z34" s="48" t="s">
        <v>25</v>
      </c>
      <c r="AA34" s="48" t="s">
        <v>25</v>
      </c>
      <c r="AB34" s="27" t="s">
        <v>26</v>
      </c>
      <c r="AC34" s="27" t="s">
        <v>22</v>
      </c>
      <c r="AD34" s="27" t="s">
        <v>26</v>
      </c>
      <c r="AE34" s="27" t="s">
        <v>22</v>
      </c>
      <c r="AF34" s="27"/>
      <c r="AG34" s="27" t="s">
        <v>26</v>
      </c>
      <c r="AH34" s="27">
        <v>0</v>
      </c>
      <c r="AI34" s="27" t="s">
        <v>26</v>
      </c>
      <c r="AJ34" s="115"/>
      <c r="AK34" s="108" t="s">
        <v>22</v>
      </c>
      <c r="AL34" s="33" t="s">
        <v>22</v>
      </c>
      <c r="AM34" s="33" t="s">
        <v>25</v>
      </c>
      <c r="AN34" s="33" t="s">
        <v>22</v>
      </c>
      <c r="AO34" s="33" t="s">
        <v>24</v>
      </c>
      <c r="AP34" s="33" t="s">
        <v>22</v>
      </c>
      <c r="AQ34" s="33" t="s">
        <v>27</v>
      </c>
      <c r="AR34" s="33" t="s">
        <v>26</v>
      </c>
      <c r="AS34" s="33" t="s">
        <v>28</v>
      </c>
      <c r="AT34" s="33" t="s">
        <v>26</v>
      </c>
      <c r="AU34" s="118" t="s">
        <v>25</v>
      </c>
      <c r="AV34" s="318" t="str">
        <f>SUBSTITUTE(SUBSTITUTE(IFERROR(VLOOKUP($A34,単組回答!$E:$F,2,FALSE),""),"あり","○"),"なし","×")</f>
        <v/>
      </c>
      <c r="AW34" s="319" t="str">
        <f>SUBSTITUTE(SUBSTITUTE(IFERROR(VLOOKUP($A34,単組回答!$E:$G,3,FALSE),""),"あり","○"),"なし","×")</f>
        <v/>
      </c>
      <c r="AX34" s="320"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20"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20"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20"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20" t="str">
        <f>SUBSTITUTE(SUBSTITUTE(IFERROR(VLOOKUP($A34,単組回答!$E:$H,4,FALSE),""),"あり","○"),"なし","×")</f>
        <v/>
      </c>
      <c r="BC34" s="33" t="s">
        <v>1730</v>
      </c>
      <c r="BD34" s="320" t="str">
        <f>SUBSTITUTE(SUBSTITUTE(IFERROR(VLOOKUP($A34,単組回答!$E:$R,14,FALSE),""),"① 行った","○"),"② 行っていない","×")</f>
        <v/>
      </c>
      <c r="BE34" s="33" t="s">
        <v>1730</v>
      </c>
      <c r="BF34" s="325" t="str">
        <f>SUBSTITUTE(SUBSTITUTE(IFERROR(VLOOKUP($A34,単組回答!$E:$T,16,FALSE),""),"① 行った","○"),"② 行っていない","×")</f>
        <v/>
      </c>
    </row>
    <row r="35" spans="1:58" ht="28.5" customHeight="1">
      <c r="A35" s="20">
        <v>12090</v>
      </c>
      <c r="B35" s="21" t="s">
        <v>1119</v>
      </c>
      <c r="C35" s="18"/>
      <c r="D35" s="18"/>
      <c r="E35" s="18">
        <v>0</v>
      </c>
      <c r="F35" s="18"/>
      <c r="G35" s="18"/>
      <c r="H35" s="18"/>
      <c r="I35" s="18"/>
      <c r="J35" s="18"/>
      <c r="K35" s="18"/>
      <c r="L35" s="18"/>
      <c r="M35" s="18"/>
      <c r="N35" s="18"/>
      <c r="O35" s="18"/>
      <c r="P35" s="18">
        <v>0</v>
      </c>
      <c r="Q35" s="18"/>
      <c r="R35" s="18"/>
      <c r="S35" s="18"/>
      <c r="T35" s="18"/>
      <c r="U35" s="18"/>
      <c r="V35" s="18"/>
      <c r="W35" s="18"/>
      <c r="X35" s="18"/>
      <c r="Y35" s="18" t="s">
        <v>22</v>
      </c>
      <c r="Z35" s="18" t="s">
        <v>25</v>
      </c>
      <c r="AA35" s="18" t="s">
        <v>25</v>
      </c>
      <c r="AB35" s="19" t="s">
        <v>26</v>
      </c>
      <c r="AC35" s="19" t="s">
        <v>22</v>
      </c>
      <c r="AD35" s="19" t="s">
        <v>26</v>
      </c>
      <c r="AE35" s="19" t="s">
        <v>22</v>
      </c>
      <c r="AF35" s="19"/>
      <c r="AG35" s="19" t="s">
        <v>26</v>
      </c>
      <c r="AH35" s="19" t="s">
        <v>22</v>
      </c>
      <c r="AI35" s="19" t="s">
        <v>25</v>
      </c>
      <c r="AJ35" s="75" t="s">
        <v>25</v>
      </c>
      <c r="AK35" s="102" t="s">
        <v>26</v>
      </c>
      <c r="AL35" s="83" t="s">
        <v>26</v>
      </c>
      <c r="AM35" s="83" t="s">
        <v>26</v>
      </c>
      <c r="AN35" s="83" t="s">
        <v>26</v>
      </c>
      <c r="AO35" s="83" t="s">
        <v>26</v>
      </c>
      <c r="AP35" s="83" t="s">
        <v>26</v>
      </c>
      <c r="AQ35" s="3" t="s">
        <v>26</v>
      </c>
      <c r="AR35" s="3" t="s">
        <v>26</v>
      </c>
      <c r="AS35" s="3" t="s">
        <v>26</v>
      </c>
      <c r="AT35" s="3" t="s">
        <v>26</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25</v>
      </c>
      <c r="BD35" s="313" t="str">
        <f>SUBSTITUTE(SUBSTITUTE(IFERROR(VLOOKUP($A35,単組回答!$E:$R,14,FALSE),""),"① 行った","○"),"② 行っていない","×")</f>
        <v/>
      </c>
      <c r="BE35" s="83" t="s">
        <v>25</v>
      </c>
      <c r="BF35" s="316" t="str">
        <f>SUBSTITUTE(SUBSTITUTE(IFERROR(VLOOKUP($A35,単組回答!$E:$T,16,FALSE),""),"① 行った","○"),"② 行っていない","×")</f>
        <v/>
      </c>
    </row>
    <row r="36" spans="1:58" s="11" customFormat="1" ht="28.5" customHeight="1">
      <c r="A36" s="85">
        <v>12093</v>
      </c>
      <c r="B36" s="86" t="s">
        <v>1120</v>
      </c>
      <c r="C36" s="87"/>
      <c r="D36" s="87"/>
      <c r="E36" s="87">
        <v>0</v>
      </c>
      <c r="F36" s="87"/>
      <c r="G36" s="87"/>
      <c r="H36" s="87"/>
      <c r="I36" s="87"/>
      <c r="J36" s="87"/>
      <c r="K36" s="87"/>
      <c r="L36" s="87"/>
      <c r="M36" s="87"/>
      <c r="N36" s="87"/>
      <c r="O36" s="87"/>
      <c r="P36" s="87">
        <v>0</v>
      </c>
      <c r="Q36" s="87"/>
      <c r="R36" s="87"/>
      <c r="S36" s="87"/>
      <c r="T36" s="87"/>
      <c r="U36" s="87"/>
      <c r="V36" s="87"/>
      <c r="W36" s="87"/>
      <c r="X36" s="87"/>
      <c r="Y36" s="87" t="s">
        <v>1121</v>
      </c>
      <c r="Z36" s="87" t="s">
        <v>26</v>
      </c>
      <c r="AA36" s="87" t="e">
        <v>#N/A</v>
      </c>
      <c r="AB36" s="88" t="s">
        <v>26</v>
      </c>
      <c r="AC36" s="88" t="s">
        <v>26</v>
      </c>
      <c r="AD36" s="88" t="s">
        <v>26</v>
      </c>
      <c r="AE36" s="88" t="s">
        <v>26</v>
      </c>
      <c r="AF36" s="88"/>
      <c r="AG36" s="88" t="s">
        <v>26</v>
      </c>
      <c r="AH36" s="88" t="s">
        <v>26</v>
      </c>
      <c r="AI36" s="88" t="s">
        <v>26</v>
      </c>
      <c r="AJ36" s="116" t="s">
        <v>26</v>
      </c>
      <c r="AK36" s="119" t="s">
        <v>26</v>
      </c>
      <c r="AL36" s="89" t="s">
        <v>26</v>
      </c>
      <c r="AM36" s="89" t="s">
        <v>26</v>
      </c>
      <c r="AN36" s="89" t="s">
        <v>26</v>
      </c>
      <c r="AO36" s="89" t="s">
        <v>26</v>
      </c>
      <c r="AP36" s="89" t="s">
        <v>26</v>
      </c>
      <c r="AQ36" s="89" t="s">
        <v>26</v>
      </c>
      <c r="AR36" s="89" t="s">
        <v>26</v>
      </c>
      <c r="AS36" s="89" t="s">
        <v>26</v>
      </c>
      <c r="AT36" s="89" t="s">
        <v>26</v>
      </c>
      <c r="AU36" s="120" t="s">
        <v>26</v>
      </c>
      <c r="AV36" s="321" t="str">
        <f>SUBSTITUTE(SUBSTITUTE(IFERROR(VLOOKUP($A36,単組回答!$E:$F,2,FALSE),""),"あり","○"),"なし","×")</f>
        <v/>
      </c>
      <c r="AW36" s="322" t="str">
        <f>SUBSTITUTE(SUBSTITUTE(IFERROR(VLOOKUP($A36,単組回答!$E:$G,3,FALSE),""),"あり","○"),"なし","×")</f>
        <v/>
      </c>
      <c r="AX36" s="32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2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2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2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23" t="str">
        <f>SUBSTITUTE(SUBSTITUTE(IFERROR(VLOOKUP($A36,単組回答!$E:$H,4,FALSE),""),"あり","○"),"なし","×")</f>
        <v/>
      </c>
      <c r="BC36" s="90"/>
      <c r="BD36" s="323" t="str">
        <f>SUBSTITUTE(SUBSTITUTE(IFERROR(VLOOKUP($A36,単組回答!$E:$R,14,FALSE),""),"① 行った","○"),"② 行っていない","×")</f>
        <v/>
      </c>
      <c r="BE36" s="90" t="s">
        <v>26</v>
      </c>
      <c r="BF36" s="324" t="str">
        <f>SUBSTITUTE(SUBSTITUTE(IFERROR(VLOOKUP($A36,単組回答!$E:$T,16,FALSE),""),"① 行った","○"),"② 行っていない","×")</f>
        <v/>
      </c>
    </row>
    <row r="37" spans="1:58" ht="28.5" customHeight="1">
      <c r="A37" s="20">
        <v>12094</v>
      </c>
      <c r="B37" s="21" t="s">
        <v>1122</v>
      </c>
      <c r="C37" s="18"/>
      <c r="D37" s="18"/>
      <c r="E37" s="18">
        <v>0</v>
      </c>
      <c r="F37" s="18"/>
      <c r="G37" s="18"/>
      <c r="H37" s="18"/>
      <c r="I37" s="18"/>
      <c r="J37" s="18"/>
      <c r="K37" s="18"/>
      <c r="L37" s="18"/>
      <c r="M37" s="18"/>
      <c r="N37" s="18"/>
      <c r="O37" s="18"/>
      <c r="P37" s="18">
        <v>0</v>
      </c>
      <c r="Q37" s="18"/>
      <c r="R37" s="18"/>
      <c r="S37" s="18"/>
      <c r="T37" s="18"/>
      <c r="U37" s="18"/>
      <c r="V37" s="18"/>
      <c r="W37" s="18"/>
      <c r="X37" s="18"/>
      <c r="Y37" s="18" t="s">
        <v>25</v>
      </c>
      <c r="Z37" s="18" t="s">
        <v>25</v>
      </c>
      <c r="AA37" s="18" t="e">
        <v>#N/A</v>
      </c>
      <c r="AB37" s="19" t="s">
        <v>25</v>
      </c>
      <c r="AC37" s="19" t="s">
        <v>25</v>
      </c>
      <c r="AD37" s="19" t="s">
        <v>25</v>
      </c>
      <c r="AE37" s="19" t="s">
        <v>25</v>
      </c>
      <c r="AF37" s="19"/>
      <c r="AG37" s="19" t="s">
        <v>25</v>
      </c>
      <c r="AH37" s="19" t="s">
        <v>25</v>
      </c>
      <c r="AI37" s="19" t="s">
        <v>25</v>
      </c>
      <c r="AJ37" s="75" t="s">
        <v>25</v>
      </c>
      <c r="AK37" s="102" t="s">
        <v>26</v>
      </c>
      <c r="AL37" s="83" t="s">
        <v>26</v>
      </c>
      <c r="AM37" s="83" t="s">
        <v>26</v>
      </c>
      <c r="AN37" s="83" t="s">
        <v>26</v>
      </c>
      <c r="AO37" s="83" t="s">
        <v>26</v>
      </c>
      <c r="AP37" s="83" t="s">
        <v>26</v>
      </c>
      <c r="AQ37" s="3" t="s">
        <v>26</v>
      </c>
      <c r="AR37" s="3" t="s">
        <v>26</v>
      </c>
      <c r="AS37" s="3" t="s">
        <v>26</v>
      </c>
      <c r="AT37" s="3" t="s">
        <v>26</v>
      </c>
      <c r="AU37" s="112" t="s">
        <v>26</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25</v>
      </c>
      <c r="BD37" s="313" t="str">
        <f>SUBSTITUTE(SUBSTITUTE(IFERROR(VLOOKUP($A37,単組回答!$E:$R,14,FALSE),""),"① 行った","○"),"② 行っていない","×")</f>
        <v/>
      </c>
      <c r="BE37" s="83" t="s">
        <v>25</v>
      </c>
      <c r="BF37" s="316" t="str">
        <f>SUBSTITUTE(SUBSTITUTE(IFERROR(VLOOKUP($A37,単組回答!$E:$T,16,FALSE),""),"① 行った","○"),"② 行っていない","×")</f>
        <v/>
      </c>
    </row>
    <row r="38" spans="1:58" ht="28.5" customHeight="1">
      <c r="A38" s="20">
        <v>12095</v>
      </c>
      <c r="B38" s="21" t="s">
        <v>1123</v>
      </c>
      <c r="C38" s="18"/>
      <c r="D38" s="18"/>
      <c r="E38" s="18">
        <v>0</v>
      </c>
      <c r="F38" s="18"/>
      <c r="G38" s="18"/>
      <c r="H38" s="18"/>
      <c r="I38" s="18"/>
      <c r="J38" s="18"/>
      <c r="K38" s="18"/>
      <c r="L38" s="18"/>
      <c r="M38" s="18"/>
      <c r="N38" s="18"/>
      <c r="O38" s="18"/>
      <c r="P38" s="18">
        <v>0</v>
      </c>
      <c r="Q38" s="18"/>
      <c r="R38" s="18"/>
      <c r="S38" s="18"/>
      <c r="T38" s="18"/>
      <c r="U38" s="18"/>
      <c r="V38" s="18"/>
      <c r="W38" s="18"/>
      <c r="X38" s="18"/>
      <c r="Y38" s="18" t="s">
        <v>25</v>
      </c>
      <c r="Z38" s="18" t="s">
        <v>25</v>
      </c>
      <c r="AA38" s="18" t="s">
        <v>25</v>
      </c>
      <c r="AB38" s="19" t="s">
        <v>26</v>
      </c>
      <c r="AC38" s="19" t="s">
        <v>25</v>
      </c>
      <c r="AD38" s="19" t="s">
        <v>26</v>
      </c>
      <c r="AE38" s="19" t="s">
        <v>25</v>
      </c>
      <c r="AF38" s="19"/>
      <c r="AG38" s="19" t="s">
        <v>26</v>
      </c>
      <c r="AH38" s="19">
        <v>0</v>
      </c>
      <c r="AI38" s="19" t="s">
        <v>26</v>
      </c>
      <c r="AJ38" s="75" t="s">
        <v>25</v>
      </c>
      <c r="AK38" s="102" t="s">
        <v>26</v>
      </c>
      <c r="AL38" s="83" t="s">
        <v>26</v>
      </c>
      <c r="AM38" s="83" t="s">
        <v>26</v>
      </c>
      <c r="AN38" s="83" t="s">
        <v>26</v>
      </c>
      <c r="AO38" s="83" t="s">
        <v>26</v>
      </c>
      <c r="AP38" s="83" t="s">
        <v>26</v>
      </c>
      <c r="AQ38" s="3" t="s">
        <v>26</v>
      </c>
      <c r="AR38" s="3" t="s">
        <v>26</v>
      </c>
      <c r="AS38" s="3" t="s">
        <v>26</v>
      </c>
      <c r="AT38" s="3" t="s">
        <v>26</v>
      </c>
      <c r="AU38" s="112" t="s">
        <v>26</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25</v>
      </c>
      <c r="BD38" s="313" t="str">
        <f>SUBSTITUTE(SUBSTITUTE(IFERROR(VLOOKUP($A38,単組回答!$E:$R,14,FALSE),""),"① 行った","○"),"② 行っていない","×")</f>
        <v/>
      </c>
      <c r="BE38" s="83" t="s">
        <v>25</v>
      </c>
      <c r="BF38" s="316" t="str">
        <f>SUBSTITUTE(SUBSTITUTE(IFERROR(VLOOKUP($A38,単組回答!$E:$T,16,FALSE),""),"① 行った","○"),"② 行っていない","×")</f>
        <v/>
      </c>
    </row>
    <row r="39" spans="1:58" s="11" customFormat="1" ht="28.5" customHeight="1">
      <c r="A39" s="85">
        <v>12100</v>
      </c>
      <c r="B39" s="86" t="s">
        <v>1124</v>
      </c>
      <c r="C39" s="87"/>
      <c r="D39" s="87"/>
      <c r="E39" s="87">
        <v>0</v>
      </c>
      <c r="F39" s="87"/>
      <c r="G39" s="87"/>
      <c r="H39" s="87"/>
      <c r="I39" s="87"/>
      <c r="J39" s="87"/>
      <c r="K39" s="87"/>
      <c r="L39" s="87"/>
      <c r="M39" s="87"/>
      <c r="N39" s="87"/>
      <c r="O39" s="87"/>
      <c r="P39" s="87">
        <v>0</v>
      </c>
      <c r="Q39" s="87"/>
      <c r="R39" s="87"/>
      <c r="S39" s="87"/>
      <c r="T39" s="87"/>
      <c r="U39" s="87"/>
      <c r="V39" s="87"/>
      <c r="W39" s="87"/>
      <c r="X39" s="87"/>
      <c r="Y39" s="87" t="s">
        <v>1121</v>
      </c>
      <c r="Z39" s="87" t="s">
        <v>26</v>
      </c>
      <c r="AA39" s="87" t="e">
        <v>#N/A</v>
      </c>
      <c r="AB39" s="88" t="s">
        <v>26</v>
      </c>
      <c r="AC39" s="88" t="s">
        <v>26</v>
      </c>
      <c r="AD39" s="88" t="s">
        <v>26</v>
      </c>
      <c r="AE39" s="88" t="s">
        <v>26</v>
      </c>
      <c r="AF39" s="88"/>
      <c r="AG39" s="88" t="s">
        <v>26</v>
      </c>
      <c r="AH39" s="88" t="s">
        <v>26</v>
      </c>
      <c r="AI39" s="88" t="s">
        <v>26</v>
      </c>
      <c r="AJ39" s="116" t="s">
        <v>26</v>
      </c>
      <c r="AK39" s="119" t="s">
        <v>26</v>
      </c>
      <c r="AL39" s="89" t="s">
        <v>26</v>
      </c>
      <c r="AM39" s="89" t="s">
        <v>26</v>
      </c>
      <c r="AN39" s="89" t="s">
        <v>26</v>
      </c>
      <c r="AO39" s="89" t="s">
        <v>26</v>
      </c>
      <c r="AP39" s="89" t="s">
        <v>26</v>
      </c>
      <c r="AQ39" s="89" t="s">
        <v>26</v>
      </c>
      <c r="AR39" s="89" t="s">
        <v>26</v>
      </c>
      <c r="AS39" s="89" t="s">
        <v>26</v>
      </c>
      <c r="AT39" s="89" t="s">
        <v>26</v>
      </c>
      <c r="AU39" s="120" t="s">
        <v>26</v>
      </c>
      <c r="AV39" s="321" t="str">
        <f>SUBSTITUTE(SUBSTITUTE(IFERROR(VLOOKUP($A39,単組回答!$E:$F,2,FALSE),""),"あり","○"),"なし","×")</f>
        <v/>
      </c>
      <c r="AW39" s="322" t="str">
        <f>SUBSTITUTE(SUBSTITUTE(IFERROR(VLOOKUP($A39,単組回答!$E:$G,3,FALSE),""),"あり","○"),"なし","×")</f>
        <v/>
      </c>
      <c r="AX39" s="32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2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2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2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23" t="str">
        <f>SUBSTITUTE(SUBSTITUTE(IFERROR(VLOOKUP($A39,単組回答!$E:$H,4,FALSE),""),"あり","○"),"なし","×")</f>
        <v/>
      </c>
      <c r="BC39" s="90"/>
      <c r="BD39" s="323" t="str">
        <f>SUBSTITUTE(SUBSTITUTE(IFERROR(VLOOKUP($A39,単組回答!$E:$R,14,FALSE),""),"① 行った","○"),"② 行っていない","×")</f>
        <v/>
      </c>
      <c r="BE39" s="90" t="s">
        <v>26</v>
      </c>
      <c r="BF39" s="324" t="str">
        <f>SUBSTITUTE(SUBSTITUTE(IFERROR(VLOOKUP($A39,単組回答!$E:$T,16,FALSE),""),"① 行った","○"),"② 行っていない","×")</f>
        <v/>
      </c>
    </row>
    <row r="40" spans="1:58" s="61" customFormat="1" ht="28.5" customHeight="1">
      <c r="A40" s="57">
        <v>12105</v>
      </c>
      <c r="B40" s="58" t="s">
        <v>1125</v>
      </c>
      <c r="C40" s="59"/>
      <c r="D40" s="59"/>
      <c r="E40" s="59">
        <v>0</v>
      </c>
      <c r="F40" s="59"/>
      <c r="G40" s="59"/>
      <c r="H40" s="59"/>
      <c r="I40" s="59"/>
      <c r="J40" s="59"/>
      <c r="K40" s="59"/>
      <c r="L40" s="59"/>
      <c r="M40" s="59"/>
      <c r="N40" s="59"/>
      <c r="O40" s="59"/>
      <c r="P40" s="59">
        <v>0</v>
      </c>
      <c r="Q40" s="59"/>
      <c r="R40" s="59"/>
      <c r="S40" s="59"/>
      <c r="T40" s="59"/>
      <c r="U40" s="59"/>
      <c r="V40" s="59"/>
      <c r="W40" s="59"/>
      <c r="X40" s="59"/>
      <c r="Y40" s="59" t="s">
        <v>25</v>
      </c>
      <c r="Z40" s="59" t="s">
        <v>25</v>
      </c>
      <c r="AA40" s="59" t="e">
        <v>#N/A</v>
      </c>
      <c r="AB40" s="60" t="s">
        <v>25</v>
      </c>
      <c r="AC40" s="60" t="s">
        <v>25</v>
      </c>
      <c r="AD40" s="60" t="s">
        <v>25</v>
      </c>
      <c r="AE40" s="60" t="s">
        <v>25</v>
      </c>
      <c r="AF40" s="60"/>
      <c r="AG40" s="60" t="s">
        <v>25</v>
      </c>
      <c r="AH40" s="60" t="s">
        <v>25</v>
      </c>
      <c r="AI40" s="60" t="s">
        <v>25</v>
      </c>
      <c r="AJ40" s="117" t="s">
        <v>25</v>
      </c>
      <c r="AK40" s="121" t="s">
        <v>26</v>
      </c>
      <c r="AL40" s="56" t="s">
        <v>26</v>
      </c>
      <c r="AM40" s="56" t="s">
        <v>26</v>
      </c>
      <c r="AN40" s="56" t="s">
        <v>26</v>
      </c>
      <c r="AO40" s="56" t="s">
        <v>26</v>
      </c>
      <c r="AP40" s="56" t="s">
        <v>26</v>
      </c>
      <c r="AQ40" s="56" t="s">
        <v>26</v>
      </c>
      <c r="AR40" s="56" t="s">
        <v>26</v>
      </c>
      <c r="AS40" s="56" t="s">
        <v>26</v>
      </c>
      <c r="AT40" s="56" t="s">
        <v>26</v>
      </c>
      <c r="AU40" s="122" t="s">
        <v>26</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83" t="s">
        <v>25</v>
      </c>
      <c r="BD40" s="313" t="str">
        <f>SUBSTITUTE(SUBSTITUTE(IFERROR(VLOOKUP($A40,単組回答!$E:$R,14,FALSE),""),"① 行った","○"),"② 行っていない","×")</f>
        <v/>
      </c>
      <c r="BE40" s="83" t="s">
        <v>25</v>
      </c>
      <c r="BF40" s="316" t="str">
        <f>SUBSTITUTE(SUBSTITUTE(IFERROR(VLOOKUP($A40,単組回答!$E:$T,16,FALSE),""),"① 行った","○"),"② 行っていない","×")</f>
        <v/>
      </c>
    </row>
    <row r="41" spans="1:58" s="61" customFormat="1" ht="28.5" customHeight="1">
      <c r="A41" s="57">
        <v>12109</v>
      </c>
      <c r="B41" s="58" t="s">
        <v>1126</v>
      </c>
      <c r="C41" s="59"/>
      <c r="D41" s="59"/>
      <c r="E41" s="59">
        <v>0</v>
      </c>
      <c r="F41" s="59"/>
      <c r="G41" s="59"/>
      <c r="H41" s="59"/>
      <c r="I41" s="59"/>
      <c r="J41" s="59"/>
      <c r="K41" s="59"/>
      <c r="L41" s="59"/>
      <c r="M41" s="59"/>
      <c r="N41" s="59"/>
      <c r="O41" s="59"/>
      <c r="P41" s="59">
        <v>0</v>
      </c>
      <c r="Q41" s="59"/>
      <c r="R41" s="59"/>
      <c r="S41" s="59"/>
      <c r="T41" s="59"/>
      <c r="U41" s="59"/>
      <c r="V41" s="59"/>
      <c r="W41" s="59"/>
      <c r="X41" s="59"/>
      <c r="Y41" s="59" t="s">
        <v>25</v>
      </c>
      <c r="Z41" s="59" t="s">
        <v>25</v>
      </c>
      <c r="AA41" s="59" t="e">
        <v>#N/A</v>
      </c>
      <c r="AB41" s="60" t="s">
        <v>25</v>
      </c>
      <c r="AC41" s="60" t="s">
        <v>25</v>
      </c>
      <c r="AD41" s="60" t="s">
        <v>25</v>
      </c>
      <c r="AE41" s="60" t="s">
        <v>25</v>
      </c>
      <c r="AF41" s="60"/>
      <c r="AG41" s="60" t="s">
        <v>25</v>
      </c>
      <c r="AH41" s="60" t="s">
        <v>25</v>
      </c>
      <c r="AI41" s="60" t="s">
        <v>25</v>
      </c>
      <c r="AJ41" s="117" t="s">
        <v>25</v>
      </c>
      <c r="AK41" s="121" t="s">
        <v>26</v>
      </c>
      <c r="AL41" s="56" t="s">
        <v>26</v>
      </c>
      <c r="AM41" s="56" t="s">
        <v>26</v>
      </c>
      <c r="AN41" s="56" t="s">
        <v>26</v>
      </c>
      <c r="AO41" s="56" t="s">
        <v>26</v>
      </c>
      <c r="AP41" s="56" t="s">
        <v>26</v>
      </c>
      <c r="AQ41" s="56" t="s">
        <v>26</v>
      </c>
      <c r="AR41" s="56" t="s">
        <v>26</v>
      </c>
      <c r="AS41" s="56" t="s">
        <v>26</v>
      </c>
      <c r="AT41" s="56" t="s">
        <v>26</v>
      </c>
      <c r="AU41" s="122" t="s">
        <v>26</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83" t="s">
        <v>25</v>
      </c>
      <c r="BD41" s="313" t="str">
        <f>SUBSTITUTE(SUBSTITUTE(IFERROR(VLOOKUP($A41,単組回答!$E:$R,14,FALSE),""),"① 行った","○"),"② 行っていない","×")</f>
        <v/>
      </c>
      <c r="BE41" s="83" t="s">
        <v>25</v>
      </c>
      <c r="BF41" s="316" t="str">
        <f>SUBSTITUTE(SUBSTITUTE(IFERROR(VLOOKUP($A41,単組回答!$E:$T,16,FALSE),""),"① 行った","○"),"② 行っていない","×")</f>
        <v/>
      </c>
    </row>
    <row r="42" spans="1:58" ht="28.5" customHeight="1">
      <c r="A42" s="20">
        <v>12120</v>
      </c>
      <c r="B42" s="21" t="s">
        <v>1127</v>
      </c>
      <c r="C42" s="18"/>
      <c r="D42" s="18"/>
      <c r="E42" s="18">
        <v>0</v>
      </c>
      <c r="F42" s="18"/>
      <c r="G42" s="18"/>
      <c r="H42" s="18"/>
      <c r="I42" s="18"/>
      <c r="J42" s="18"/>
      <c r="K42" s="18"/>
      <c r="L42" s="18"/>
      <c r="M42" s="18"/>
      <c r="N42" s="18"/>
      <c r="O42" s="18"/>
      <c r="P42" s="18">
        <v>0</v>
      </c>
      <c r="Q42" s="18"/>
      <c r="R42" s="18"/>
      <c r="S42" s="18"/>
      <c r="T42" s="18"/>
      <c r="U42" s="18"/>
      <c r="V42" s="18"/>
      <c r="W42" s="18"/>
      <c r="X42" s="18"/>
      <c r="Y42" s="18" t="s">
        <v>25</v>
      </c>
      <c r="Z42" s="18" t="s">
        <v>25</v>
      </c>
      <c r="AA42" s="18" t="e">
        <v>#N/A</v>
      </c>
      <c r="AB42" s="19" t="s">
        <v>25</v>
      </c>
      <c r="AC42" s="19" t="s">
        <v>25</v>
      </c>
      <c r="AD42" s="19" t="s">
        <v>25</v>
      </c>
      <c r="AE42" s="19" t="s">
        <v>25</v>
      </c>
      <c r="AF42" s="19"/>
      <c r="AG42" s="19" t="s">
        <v>25</v>
      </c>
      <c r="AH42" s="19" t="s">
        <v>25</v>
      </c>
      <c r="AI42" s="19" t="s">
        <v>25</v>
      </c>
      <c r="AJ42" s="75" t="s">
        <v>25</v>
      </c>
      <c r="AK42" s="102" t="s">
        <v>26</v>
      </c>
      <c r="AL42" s="83" t="s">
        <v>26</v>
      </c>
      <c r="AM42" s="83" t="s">
        <v>26</v>
      </c>
      <c r="AN42" s="83" t="s">
        <v>26</v>
      </c>
      <c r="AO42" s="83" t="s">
        <v>26</v>
      </c>
      <c r="AP42" s="83" t="s">
        <v>26</v>
      </c>
      <c r="AQ42" s="3" t="s">
        <v>26</v>
      </c>
      <c r="AR42" s="3" t="s">
        <v>26</v>
      </c>
      <c r="AS42" s="3" t="s">
        <v>26</v>
      </c>
      <c r="AT42" s="3" t="s">
        <v>26</v>
      </c>
      <c r="AU42" s="112" t="s">
        <v>26</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83" t="s">
        <v>25</v>
      </c>
      <c r="BD42" s="313" t="str">
        <f>SUBSTITUTE(SUBSTITUTE(IFERROR(VLOOKUP($A42,単組回答!$E:$R,14,FALSE),""),"① 行った","○"),"② 行っていない","×")</f>
        <v/>
      </c>
      <c r="BE42" s="83" t="s">
        <v>25</v>
      </c>
      <c r="BF42" s="316" t="str">
        <f>SUBSTITUTE(SUBSTITUTE(IFERROR(VLOOKUP($A42,単組回答!$E:$T,16,FALSE),""),"① 行った","○"),"② 行っていない","×")</f>
        <v/>
      </c>
    </row>
    <row r="43" spans="1:58" ht="28.5" customHeight="1">
      <c r="A43" s="20"/>
      <c r="B43" s="21"/>
      <c r="C43" s="18"/>
      <c r="D43" s="18"/>
      <c r="E43" s="18">
        <v>0</v>
      </c>
      <c r="F43" s="18"/>
      <c r="G43" s="18"/>
      <c r="H43" s="18"/>
      <c r="I43" s="18"/>
      <c r="J43" s="18"/>
      <c r="K43" s="18"/>
      <c r="L43" s="18"/>
      <c r="M43" s="18"/>
      <c r="N43" s="18" t="s">
        <v>24</v>
      </c>
      <c r="O43" s="18" t="s">
        <v>23</v>
      </c>
      <c r="P43" s="18">
        <v>1</v>
      </c>
      <c r="Q43" s="18"/>
      <c r="R43" s="18" t="s">
        <v>23</v>
      </c>
      <c r="S43" s="18"/>
      <c r="T43" s="18" t="s">
        <v>23</v>
      </c>
      <c r="U43" s="18"/>
      <c r="V43" s="18"/>
      <c r="W43" s="18"/>
      <c r="X43" s="18"/>
      <c r="Y43" s="18" t="s">
        <v>25</v>
      </c>
      <c r="Z43" s="18" t="s">
        <v>25</v>
      </c>
      <c r="AA43" s="18" t="e">
        <v>#N/A</v>
      </c>
      <c r="AB43" s="19" t="s">
        <v>25</v>
      </c>
      <c r="AC43" s="19" t="s">
        <v>25</v>
      </c>
      <c r="AD43" s="19" t="s">
        <v>25</v>
      </c>
      <c r="AE43" s="19" t="s">
        <v>25</v>
      </c>
      <c r="AF43" s="19"/>
      <c r="AG43" s="19" t="s">
        <v>25</v>
      </c>
      <c r="AH43" s="19" t="s">
        <v>25</v>
      </c>
      <c r="AI43" s="19" t="s">
        <v>25</v>
      </c>
      <c r="AJ43" s="75" t="s">
        <v>25</v>
      </c>
      <c r="AK43" s="102" t="s">
        <v>26</v>
      </c>
      <c r="AL43" s="83" t="s">
        <v>26</v>
      </c>
      <c r="AM43" s="83" t="s">
        <v>26</v>
      </c>
      <c r="AN43" s="83" t="s">
        <v>26</v>
      </c>
      <c r="AO43" s="83" t="s">
        <v>26</v>
      </c>
      <c r="AP43" s="83" t="s">
        <v>26</v>
      </c>
      <c r="AQ43" s="3" t="s">
        <v>26</v>
      </c>
      <c r="AR43" s="3" t="s">
        <v>26</v>
      </c>
      <c r="AS43" s="3" t="s">
        <v>26</v>
      </c>
      <c r="AT43" s="3" t="s">
        <v>26</v>
      </c>
      <c r="AU43" s="112" t="s">
        <v>26</v>
      </c>
      <c r="AV43" s="111" t="s">
        <v>26</v>
      </c>
      <c r="AW43" s="4" t="s">
        <v>26</v>
      </c>
      <c r="AX43" s="4" t="s">
        <v>26</v>
      </c>
      <c r="AY43" s="4"/>
      <c r="AZ43" s="4" t="s">
        <v>26</v>
      </c>
      <c r="BA43" s="4"/>
      <c r="BB43" s="4" t="s">
        <v>26</v>
      </c>
      <c r="BC43" s="4" t="s">
        <v>26</v>
      </c>
      <c r="BD43" s="4"/>
      <c r="BE43" s="4" t="s">
        <v>26</v>
      </c>
      <c r="BF43" s="107"/>
    </row>
    <row r="44" spans="1:58" ht="28.5" customHeight="1">
      <c r="A44" s="20"/>
      <c r="B44" s="21"/>
      <c r="C44" s="18"/>
      <c r="D44" s="18"/>
      <c r="E44" s="18">
        <v>0</v>
      </c>
      <c r="F44" s="18"/>
      <c r="G44" s="18"/>
      <c r="H44" s="18"/>
      <c r="I44" s="18"/>
      <c r="J44" s="18"/>
      <c r="K44" s="18"/>
      <c r="L44" s="18"/>
      <c r="M44" s="18"/>
      <c r="N44" s="18"/>
      <c r="O44" s="18"/>
      <c r="P44" s="18">
        <v>0</v>
      </c>
      <c r="Q44" s="18"/>
      <c r="R44" s="18"/>
      <c r="S44" s="18"/>
      <c r="T44" s="18"/>
      <c r="U44" s="18"/>
      <c r="V44" s="18"/>
      <c r="W44" s="18"/>
      <c r="X44" s="18"/>
      <c r="Y44" s="18" t="s">
        <v>26</v>
      </c>
      <c r="Z44" s="18" t="s">
        <v>26</v>
      </c>
      <c r="AA44" s="18" t="e">
        <v>#N/A</v>
      </c>
      <c r="AB44" s="19" t="s">
        <v>26</v>
      </c>
      <c r="AC44" s="19" t="s">
        <v>26</v>
      </c>
      <c r="AD44" s="19" t="s">
        <v>26</v>
      </c>
      <c r="AE44" s="19" t="s">
        <v>26</v>
      </c>
      <c r="AF44" s="19"/>
      <c r="AG44" s="19" t="s">
        <v>26</v>
      </c>
      <c r="AH44" s="19" t="s">
        <v>26</v>
      </c>
      <c r="AI44" s="19" t="s">
        <v>26</v>
      </c>
      <c r="AJ44" s="75" t="s">
        <v>26</v>
      </c>
      <c r="AK44" s="102" t="s">
        <v>26</v>
      </c>
      <c r="AL44" s="83" t="s">
        <v>26</v>
      </c>
      <c r="AM44" s="83" t="s">
        <v>26</v>
      </c>
      <c r="AN44" s="83" t="s">
        <v>26</v>
      </c>
      <c r="AO44" s="83" t="s">
        <v>26</v>
      </c>
      <c r="AP44" s="83" t="s">
        <v>26</v>
      </c>
      <c r="AQ44" s="3" t="s">
        <v>26</v>
      </c>
      <c r="AR44" s="3" t="s">
        <v>26</v>
      </c>
      <c r="AS44" s="3" t="s">
        <v>26</v>
      </c>
      <c r="AT44" s="3" t="s">
        <v>26</v>
      </c>
      <c r="AU44" s="112" t="s">
        <v>26</v>
      </c>
      <c r="AV44" s="111" t="s">
        <v>26</v>
      </c>
      <c r="AW44" s="4" t="s">
        <v>26</v>
      </c>
      <c r="AX44" s="4" t="s">
        <v>26</v>
      </c>
      <c r="AY44" s="4"/>
      <c r="AZ44" s="4" t="s">
        <v>26</v>
      </c>
      <c r="BA44" s="4"/>
      <c r="BB44" s="4" t="s">
        <v>26</v>
      </c>
      <c r="BC44" s="4" t="s">
        <v>26</v>
      </c>
      <c r="BD44" s="4"/>
      <c r="BE44" s="4" t="s">
        <v>26</v>
      </c>
      <c r="BF44" s="107"/>
    </row>
    <row r="45" spans="1:58" ht="28.5" customHeight="1">
      <c r="A45" s="20"/>
      <c r="B45" s="21"/>
      <c r="C45" s="18"/>
      <c r="D45" s="18"/>
      <c r="E45" s="18">
        <v>0</v>
      </c>
      <c r="F45" s="18"/>
      <c r="G45" s="18"/>
      <c r="H45" s="18"/>
      <c r="I45" s="18"/>
      <c r="J45" s="18"/>
      <c r="K45" s="18"/>
      <c r="L45" s="18"/>
      <c r="M45" s="18"/>
      <c r="N45" s="18"/>
      <c r="O45" s="18"/>
      <c r="P45" s="18">
        <v>0</v>
      </c>
      <c r="Q45" s="18"/>
      <c r="R45" s="18"/>
      <c r="S45" s="18"/>
      <c r="T45" s="18"/>
      <c r="U45" s="18"/>
      <c r="V45" s="18"/>
      <c r="W45" s="18"/>
      <c r="X45" s="18"/>
      <c r="Y45" s="18" t="s">
        <v>26</v>
      </c>
      <c r="Z45" s="18" t="s">
        <v>26</v>
      </c>
      <c r="AA45" s="18" t="e">
        <v>#N/A</v>
      </c>
      <c r="AB45" s="19" t="s">
        <v>26</v>
      </c>
      <c r="AC45" s="19" t="s">
        <v>26</v>
      </c>
      <c r="AD45" s="19" t="s">
        <v>26</v>
      </c>
      <c r="AE45" s="19" t="s">
        <v>26</v>
      </c>
      <c r="AF45" s="19"/>
      <c r="AG45" s="19" t="s">
        <v>26</v>
      </c>
      <c r="AH45" s="19" t="s">
        <v>26</v>
      </c>
      <c r="AI45" s="19" t="s">
        <v>26</v>
      </c>
      <c r="AJ45" s="75" t="s">
        <v>26</v>
      </c>
      <c r="AK45" s="102" t="s">
        <v>26</v>
      </c>
      <c r="AL45" s="83" t="s">
        <v>26</v>
      </c>
      <c r="AM45" s="83" t="s">
        <v>26</v>
      </c>
      <c r="AN45" s="83" t="s">
        <v>26</v>
      </c>
      <c r="AO45" s="83" t="s">
        <v>26</v>
      </c>
      <c r="AP45" s="83" t="s">
        <v>26</v>
      </c>
      <c r="AQ45" s="3" t="s">
        <v>26</v>
      </c>
      <c r="AR45" s="3" t="s">
        <v>26</v>
      </c>
      <c r="AS45" s="3" t="s">
        <v>26</v>
      </c>
      <c r="AT45" s="3" t="s">
        <v>26</v>
      </c>
      <c r="AU45" s="112" t="s">
        <v>26</v>
      </c>
      <c r="AV45" s="111" t="s">
        <v>26</v>
      </c>
      <c r="AW45" s="4" t="s">
        <v>26</v>
      </c>
      <c r="AX45" s="4" t="s">
        <v>26</v>
      </c>
      <c r="AY45" s="4"/>
      <c r="AZ45" s="4" t="s">
        <v>26</v>
      </c>
      <c r="BA45" s="4"/>
      <c r="BB45" s="4" t="s">
        <v>26</v>
      </c>
      <c r="BC45" s="4" t="s">
        <v>26</v>
      </c>
      <c r="BD45" s="4"/>
      <c r="BE45" s="4" t="s">
        <v>26</v>
      </c>
      <c r="BF45" s="107"/>
    </row>
    <row r="46" spans="1:58" ht="28.5" customHeight="1" thickBot="1">
      <c r="A46" s="237" t="s">
        <v>90</v>
      </c>
      <c r="B46" s="238"/>
      <c r="C46" s="237">
        <v>17</v>
      </c>
      <c r="D46" s="238">
        <v>0</v>
      </c>
      <c r="N46" s="237">
        <v>18</v>
      </c>
      <c r="O46" s="238">
        <v>0</v>
      </c>
      <c r="Y46" s="237">
        <v>0</v>
      </c>
      <c r="Z46" s="238">
        <v>0</v>
      </c>
      <c r="AK46" s="104" t="s">
        <v>26</v>
      </c>
      <c r="AL46" s="105" t="s">
        <v>26</v>
      </c>
      <c r="AM46" s="105" t="s">
        <v>26</v>
      </c>
      <c r="AN46" s="105" t="s">
        <v>26</v>
      </c>
      <c r="AO46" s="105" t="s">
        <v>26</v>
      </c>
      <c r="AP46" s="105" t="s">
        <v>26</v>
      </c>
      <c r="AQ46" s="113" t="s">
        <v>26</v>
      </c>
      <c r="AR46" s="113" t="s">
        <v>26</v>
      </c>
      <c r="AS46" s="113" t="s">
        <v>26</v>
      </c>
      <c r="AT46" s="113" t="s">
        <v>26</v>
      </c>
      <c r="AU46" s="114" t="s">
        <v>26</v>
      </c>
      <c r="AV46" s="245">
        <f>AV47-AW47</f>
        <v>0</v>
      </c>
      <c r="AW46" s="246"/>
      <c r="AX46" s="109" t="s">
        <v>26</v>
      </c>
      <c r="AY46" s="109"/>
      <c r="AZ46" s="109" t="s">
        <v>26</v>
      </c>
      <c r="BA46" s="109"/>
      <c r="BB46" s="109" t="s">
        <v>26</v>
      </c>
      <c r="BC46" s="109" t="s">
        <v>26</v>
      </c>
      <c r="BD46" s="109"/>
      <c r="BE46" s="109" t="s">
        <v>26</v>
      </c>
      <c r="BF46" s="110"/>
    </row>
    <row r="47" spans="1:58" ht="28.5" customHeight="1">
      <c r="AV47" s="12">
        <f>(COUNTIF(AV5:AV45,"○")+COUNTIF(AW5:AW45,"○"))</f>
        <v>0</v>
      </c>
      <c r="AW47" s="12">
        <f>COUNTIFS(AV5:AV45,"○",AW5:AW45,"○")</f>
        <v>0</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row r="145" spans="48:58" ht="28.5" customHeight="1">
      <c r="AV145" s="12" t="s">
        <v>26</v>
      </c>
      <c r="AW145" s="12" t="s">
        <v>26</v>
      </c>
      <c r="AX145" s="12" t="s">
        <v>26</v>
      </c>
      <c r="AY145" s="12"/>
      <c r="AZ145" s="12" t="s">
        <v>26</v>
      </c>
      <c r="BA145" s="12"/>
      <c r="BB145" s="12" t="s">
        <v>26</v>
      </c>
      <c r="BC145" s="12" t="s">
        <v>26</v>
      </c>
      <c r="BD145" s="12"/>
      <c r="BE145" s="12" t="s">
        <v>26</v>
      </c>
      <c r="BF145" s="12"/>
    </row>
    <row r="146" spans="48:58" ht="28.5" customHeight="1">
      <c r="AV146" s="12" t="s">
        <v>26</v>
      </c>
      <c r="AW146" s="12" t="s">
        <v>26</v>
      </c>
      <c r="AX146" s="12" t="s">
        <v>26</v>
      </c>
      <c r="AY146" s="12"/>
      <c r="AZ146" s="12" t="s">
        <v>26</v>
      </c>
      <c r="BA146" s="12"/>
      <c r="BB146" s="12" t="s">
        <v>26</v>
      </c>
      <c r="BC146" s="12" t="s">
        <v>26</v>
      </c>
      <c r="BD146" s="12"/>
      <c r="BE146" s="12" t="s">
        <v>26</v>
      </c>
      <c r="BF146" s="12"/>
    </row>
    <row r="147" spans="48:58" ht="28.5" customHeight="1">
      <c r="AV147" s="12" t="s">
        <v>26</v>
      </c>
      <c r="AW147" s="12" t="s">
        <v>26</v>
      </c>
      <c r="AX147" s="12" t="s">
        <v>26</v>
      </c>
      <c r="AY147" s="12"/>
      <c r="AZ147" s="12" t="s">
        <v>26</v>
      </c>
      <c r="BA147" s="12"/>
      <c r="BB147" s="12" t="s">
        <v>26</v>
      </c>
      <c r="BC147" s="12" t="s">
        <v>26</v>
      </c>
      <c r="BD147" s="12"/>
      <c r="BE147" s="12" t="s">
        <v>26</v>
      </c>
      <c r="BF147" s="12"/>
    </row>
    <row r="148" spans="48:58" ht="28.5" customHeight="1">
      <c r="AV148" s="12" t="s">
        <v>26</v>
      </c>
      <c r="AW148" s="12" t="s">
        <v>26</v>
      </c>
      <c r="AX148" s="12" t="s">
        <v>26</v>
      </c>
      <c r="AY148" s="12"/>
      <c r="AZ148" s="12" t="s">
        <v>26</v>
      </c>
      <c r="BA148" s="12"/>
      <c r="BB148" s="12" t="s">
        <v>26</v>
      </c>
      <c r="BC148" s="12" t="s">
        <v>26</v>
      </c>
      <c r="BD148" s="12"/>
      <c r="BE148" s="12" t="s">
        <v>26</v>
      </c>
      <c r="BF148" s="12"/>
    </row>
    <row r="149" spans="48:58" ht="28.5" customHeight="1">
      <c r="AV149" s="12" t="s">
        <v>26</v>
      </c>
      <c r="AW149" s="12" t="s">
        <v>26</v>
      </c>
      <c r="AX149" s="12" t="s">
        <v>26</v>
      </c>
      <c r="AY149" s="12"/>
      <c r="AZ149" s="12" t="s">
        <v>26</v>
      </c>
      <c r="BA149" s="12"/>
      <c r="BB149" s="12" t="s">
        <v>26</v>
      </c>
      <c r="BC149" s="12" t="s">
        <v>26</v>
      </c>
      <c r="BD149" s="12"/>
      <c r="BE149" s="12" t="s">
        <v>26</v>
      </c>
      <c r="BF149" s="12"/>
    </row>
    <row r="150" spans="48:58" ht="28.5" customHeight="1">
      <c r="AV150" s="12" t="s">
        <v>26</v>
      </c>
      <c r="AW150" s="12" t="s">
        <v>26</v>
      </c>
      <c r="AX150" s="12" t="s">
        <v>26</v>
      </c>
      <c r="AY150" s="12"/>
      <c r="AZ150" s="12" t="s">
        <v>26</v>
      </c>
      <c r="BA150" s="12"/>
      <c r="BB150" s="12" t="s">
        <v>26</v>
      </c>
      <c r="BC150" s="12" t="s">
        <v>26</v>
      </c>
      <c r="BD150" s="12"/>
      <c r="BE150" s="12" t="s">
        <v>26</v>
      </c>
      <c r="BF150" s="12"/>
    </row>
    <row r="151" spans="48:58" ht="28.5" customHeight="1">
      <c r="AV151" s="12" t="s">
        <v>26</v>
      </c>
      <c r="AW151" s="12" t="s">
        <v>26</v>
      </c>
      <c r="AX151" s="12" t="s">
        <v>26</v>
      </c>
      <c r="AY151" s="12"/>
      <c r="AZ151" s="12" t="s">
        <v>26</v>
      </c>
      <c r="BA151" s="12"/>
      <c r="BB151" s="12" t="s">
        <v>26</v>
      </c>
      <c r="BC151" s="12" t="s">
        <v>26</v>
      </c>
      <c r="BD151" s="12"/>
      <c r="BE151" s="12" t="s">
        <v>26</v>
      </c>
      <c r="BF151" s="12"/>
    </row>
    <row r="152" spans="48:58" ht="28.5" customHeight="1">
      <c r="AV152" s="12" t="s">
        <v>26</v>
      </c>
      <c r="AW152" s="12" t="s">
        <v>26</v>
      </c>
      <c r="AX152" s="12" t="s">
        <v>26</v>
      </c>
      <c r="AY152" s="12"/>
      <c r="AZ152" s="12" t="s">
        <v>26</v>
      </c>
      <c r="BA152" s="12"/>
      <c r="BB152" s="12" t="s">
        <v>26</v>
      </c>
      <c r="BC152" s="12" t="s">
        <v>26</v>
      </c>
      <c r="BD152" s="12"/>
      <c r="BE152" s="12" t="s">
        <v>26</v>
      </c>
      <c r="BF152" s="12"/>
    </row>
    <row r="153" spans="48:58" ht="28.5" customHeight="1">
      <c r="AV153" s="12" t="s">
        <v>26</v>
      </c>
      <c r="AW153" s="12" t="s">
        <v>26</v>
      </c>
      <c r="AX153" s="12" t="s">
        <v>26</v>
      </c>
      <c r="AY153" s="12"/>
      <c r="AZ153" s="12" t="s">
        <v>26</v>
      </c>
      <c r="BA153" s="12"/>
      <c r="BB153" s="12" t="s">
        <v>26</v>
      </c>
      <c r="BC153" s="12" t="s">
        <v>26</v>
      </c>
      <c r="BD153" s="12"/>
      <c r="BE153" s="12" t="s">
        <v>26</v>
      </c>
      <c r="BF153" s="12"/>
    </row>
  </sheetData>
  <mergeCells count="40">
    <mergeCell ref="AV46:AW46"/>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 ref="C1:M1"/>
    <mergeCell ref="N1:X1"/>
    <mergeCell ref="Y1:AJ1"/>
    <mergeCell ref="AK1:AU1"/>
    <mergeCell ref="AV1:BF1"/>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4:B4"/>
    <mergeCell ref="A46:B46"/>
    <mergeCell ref="C46:D46"/>
    <mergeCell ref="N46:O46"/>
    <mergeCell ref="Y46:Z46"/>
  </mergeCells>
  <phoneticPr fontId="3"/>
  <conditionalFormatting sqref="BG5:XFD44 A5:AU44 AV43:BF45 BC34 BC36 BC39 BE36 BE39 BE34 AV48:BF153 AX46:BF47">
    <cfRule type="cellIs" dxfId="585" priority="182" operator="equal">
      <formula>0</formula>
    </cfRule>
  </conditionalFormatting>
  <conditionalFormatting sqref="BC11">
    <cfRule type="cellIs" dxfId="533" priority="128" operator="equal">
      <formula>0</formula>
    </cfRule>
  </conditionalFormatting>
  <conditionalFormatting sqref="BC7">
    <cfRule type="cellIs" dxfId="518" priority="80" operator="equal">
      <formula>0</formula>
    </cfRule>
  </conditionalFormatting>
  <conditionalFormatting sqref="BC8">
    <cfRule type="cellIs" dxfId="514" priority="79" operator="equal">
      <formula>0</formula>
    </cfRule>
  </conditionalFormatting>
  <conditionalFormatting sqref="BC5">
    <cfRule type="cellIs" dxfId="495" priority="88" operator="equal">
      <formula>0</formula>
    </cfRule>
  </conditionalFormatting>
  <conditionalFormatting sqref="BC6">
    <cfRule type="cellIs" dxfId="494" priority="87" operator="equal">
      <formula>0</formula>
    </cfRule>
  </conditionalFormatting>
  <conditionalFormatting sqref="BC9:BC10">
    <cfRule type="cellIs" dxfId="429" priority="18" operator="equal">
      <formula>0</formula>
    </cfRule>
  </conditionalFormatting>
  <conditionalFormatting sqref="BC12:BC33">
    <cfRule type="cellIs" dxfId="426" priority="15" operator="equal">
      <formula>0</formula>
    </cfRule>
  </conditionalFormatting>
  <conditionalFormatting sqref="BC35">
    <cfRule type="cellIs" dxfId="423" priority="12" operator="equal">
      <formula>0</formula>
    </cfRule>
  </conditionalFormatting>
  <conditionalFormatting sqref="BC37:BC38">
    <cfRule type="cellIs" dxfId="422" priority="11" operator="equal">
      <formula>0</formula>
    </cfRule>
  </conditionalFormatting>
  <conditionalFormatting sqref="BC40:BC42">
    <cfRule type="cellIs" dxfId="421" priority="10" operator="equal">
      <formula>0</formula>
    </cfRule>
  </conditionalFormatting>
  <conditionalFormatting sqref="BE5:BE33">
    <cfRule type="cellIs" dxfId="419" priority="8" operator="equal">
      <formula>0</formula>
    </cfRule>
  </conditionalFormatting>
  <conditionalFormatting sqref="BE35">
    <cfRule type="cellIs" dxfId="418" priority="7" operator="equal">
      <formula>0</formula>
    </cfRule>
  </conditionalFormatting>
  <conditionalFormatting sqref="BE37:BE38">
    <cfRule type="cellIs" dxfId="417" priority="6" operator="equal">
      <formula>0</formula>
    </cfRule>
  </conditionalFormatting>
  <conditionalFormatting sqref="BE40:BE42">
    <cfRule type="cellIs" dxfId="416" priority="5" operator="equal">
      <formula>0</formula>
    </cfRule>
  </conditionalFormatting>
  <conditionalFormatting sqref="AV47:AW47 AV46">
    <cfRule type="cellIs" dxfId="415" priority="4" operator="equal">
      <formula>0</formula>
    </cfRule>
  </conditionalFormatting>
  <conditionalFormatting sqref="AV5:BB42">
    <cfRule type="cellIs" dxfId="414" priority="3" operator="equal">
      <formula>0</formula>
    </cfRule>
  </conditionalFormatting>
  <conditionalFormatting sqref="BD5:BD42">
    <cfRule type="cellIs" dxfId="107" priority="2" operator="equal">
      <formula>0</formula>
    </cfRule>
  </conditionalFormatting>
  <conditionalFormatting sqref="BF5:BF42">
    <cfRule type="cellIs" dxfId="106"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AF6A5-6E02-427E-ACC0-82FF6B1A758D}">
  <dimension ref="A1:BF146"/>
  <sheetViews>
    <sheetView view="pageBreakPreview" zoomScale="90" zoomScaleNormal="85" zoomScaleSheetLayoutView="90" workbookViewId="0">
      <pane xSplit="36" ySplit="4" topLeftCell="AV5" activePane="bottomRight" state="frozen"/>
      <selection activeCell="AV3" sqref="AV1:BF1048576"/>
      <selection pane="topRight" activeCell="AV3" sqref="AV1:BF1048576"/>
      <selection pane="bottomLeft" activeCell="AV3" sqref="AV1:BF1048576"/>
      <selection pane="bottomRight" activeCell="AV1" sqref="AV1:BF1"/>
    </sheetView>
  </sheetViews>
  <sheetFormatPr defaultColWidth="9" defaultRowHeight="28.5" customHeight="1" outlineLevelCol="1"/>
  <cols>
    <col min="1" max="1" width="6.58203125" style="1" customWidth="1"/>
    <col min="2" max="2" width="32.5" style="11" customWidth="1"/>
    <col min="3" max="24" width="8.25" style="10" hidden="1" customWidth="1" outlineLevel="1"/>
    <col min="25" max="26" width="9.25" style="15" hidden="1" customWidth="1" outlineLevel="1"/>
    <col min="27" max="27" width="8.25" style="15" hidden="1" customWidth="1" outlineLevel="1"/>
    <col min="28" max="34" width="9.25" style="15" hidden="1" customWidth="1" outlineLevel="1"/>
    <col min="35" max="36" width="8.25" style="15" hidden="1" customWidth="1" outlineLevel="1"/>
    <col min="37" max="37" width="9" style="16" collapsed="1"/>
    <col min="38" max="38" width="9" style="16"/>
    <col min="39" max="42" width="9" style="1"/>
    <col min="43" max="46" width="9" style="11"/>
    <col min="47" max="47" width="9" style="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81"/>
      <c r="B1" s="199"/>
      <c r="C1" s="242" t="s">
        <v>1</v>
      </c>
      <c r="D1" s="293"/>
      <c r="E1" s="293"/>
      <c r="F1" s="293"/>
      <c r="G1" s="293"/>
      <c r="H1" s="293"/>
      <c r="I1" s="293"/>
      <c r="J1" s="293"/>
      <c r="K1" s="293"/>
      <c r="L1" s="293"/>
      <c r="M1" s="240"/>
      <c r="N1" s="242" t="s">
        <v>2</v>
      </c>
      <c r="O1" s="293"/>
      <c r="P1" s="293"/>
      <c r="Q1" s="293"/>
      <c r="R1" s="293"/>
      <c r="S1" s="293"/>
      <c r="T1" s="293"/>
      <c r="U1" s="293"/>
      <c r="V1" s="293"/>
      <c r="W1" s="293"/>
      <c r="X1" s="240"/>
      <c r="Y1" s="291" t="s">
        <v>3</v>
      </c>
      <c r="Z1" s="294"/>
      <c r="AA1" s="294"/>
      <c r="AB1" s="294"/>
      <c r="AC1" s="294"/>
      <c r="AD1" s="294"/>
      <c r="AE1" s="294"/>
      <c r="AF1" s="294"/>
      <c r="AG1" s="294"/>
      <c r="AH1" s="294"/>
      <c r="AI1" s="294"/>
      <c r="AJ1" s="294"/>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42" t="s">
        <v>6</v>
      </c>
      <c r="B2" s="240"/>
      <c r="C2" s="242" t="s">
        <v>7</v>
      </c>
      <c r="D2" s="240"/>
      <c r="E2" s="164"/>
      <c r="F2" s="242" t="s">
        <v>8</v>
      </c>
      <c r="G2" s="240"/>
      <c r="H2" s="242" t="s">
        <v>9</v>
      </c>
      <c r="I2" s="240"/>
      <c r="J2" s="242" t="s">
        <v>10</v>
      </c>
      <c r="K2" s="240"/>
      <c r="L2" s="227" t="s">
        <v>11</v>
      </c>
      <c r="M2" s="278"/>
      <c r="N2" s="242" t="s">
        <v>7</v>
      </c>
      <c r="O2" s="240"/>
      <c r="P2" s="164"/>
      <c r="Q2" s="242" t="s">
        <v>8</v>
      </c>
      <c r="R2" s="240"/>
      <c r="S2" s="242" t="s">
        <v>9</v>
      </c>
      <c r="T2" s="240"/>
      <c r="U2" s="242" t="s">
        <v>10</v>
      </c>
      <c r="V2" s="240"/>
      <c r="W2" s="227" t="s">
        <v>11</v>
      </c>
      <c r="X2" s="278"/>
      <c r="Y2" s="291" t="s">
        <v>7</v>
      </c>
      <c r="Z2" s="292"/>
      <c r="AA2" s="182"/>
      <c r="AB2" s="291" t="s">
        <v>8</v>
      </c>
      <c r="AC2" s="292"/>
      <c r="AD2" s="291" t="s">
        <v>9</v>
      </c>
      <c r="AE2" s="292"/>
      <c r="AF2" s="295" t="s">
        <v>12</v>
      </c>
      <c r="AG2" s="291" t="s">
        <v>10</v>
      </c>
      <c r="AH2" s="292"/>
      <c r="AI2" s="289" t="s">
        <v>11</v>
      </c>
      <c r="AJ2" s="290"/>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83" t="s">
        <v>14</v>
      </c>
      <c r="B3" s="157"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84" t="s">
        <v>16</v>
      </c>
      <c r="Z3" s="184" t="s">
        <v>17</v>
      </c>
      <c r="AA3" s="184"/>
      <c r="AB3" s="184" t="s">
        <v>18</v>
      </c>
      <c r="AC3" s="184" t="s">
        <v>19</v>
      </c>
      <c r="AD3" s="184" t="s">
        <v>18</v>
      </c>
      <c r="AE3" s="184" t="s">
        <v>19</v>
      </c>
      <c r="AF3" s="296"/>
      <c r="AG3" s="184" t="s">
        <v>18</v>
      </c>
      <c r="AH3" s="184" t="s">
        <v>19</v>
      </c>
      <c r="AI3" s="184" t="s">
        <v>18</v>
      </c>
      <c r="AJ3" s="185"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82" t="s">
        <v>20</v>
      </c>
      <c r="B4" s="283"/>
      <c r="C4" s="138">
        <v>15</v>
      </c>
      <c r="D4" s="138">
        <v>6</v>
      </c>
      <c r="E4" s="138"/>
      <c r="F4" s="138">
        <v>17</v>
      </c>
      <c r="G4" s="138">
        <v>19</v>
      </c>
      <c r="H4" s="138">
        <v>7</v>
      </c>
      <c r="I4" s="138">
        <v>8</v>
      </c>
      <c r="J4" s="138">
        <v>3</v>
      </c>
      <c r="K4" s="138">
        <v>3</v>
      </c>
      <c r="L4" s="138">
        <v>1</v>
      </c>
      <c r="M4" s="138">
        <v>4</v>
      </c>
      <c r="N4" s="138">
        <v>13</v>
      </c>
      <c r="O4" s="138">
        <v>3</v>
      </c>
      <c r="P4" s="138"/>
      <c r="Q4" s="138">
        <v>18</v>
      </c>
      <c r="R4" s="138">
        <v>17</v>
      </c>
      <c r="S4" s="138">
        <v>7</v>
      </c>
      <c r="T4" s="138">
        <v>10</v>
      </c>
      <c r="U4" s="138">
        <v>1</v>
      </c>
      <c r="V4" s="138">
        <v>1</v>
      </c>
      <c r="W4" s="138">
        <v>0</v>
      </c>
      <c r="X4" s="138">
        <v>0</v>
      </c>
      <c r="Y4" s="186">
        <v>4</v>
      </c>
      <c r="Z4" s="186">
        <v>3</v>
      </c>
      <c r="AA4" s="186"/>
      <c r="AB4" s="186">
        <v>10</v>
      </c>
      <c r="AC4" s="186">
        <v>10</v>
      </c>
      <c r="AD4" s="186">
        <v>4</v>
      </c>
      <c r="AE4" s="186">
        <v>3</v>
      </c>
      <c r="AF4" s="186">
        <v>0</v>
      </c>
      <c r="AG4" s="186">
        <v>3</v>
      </c>
      <c r="AH4" s="186">
        <v>2</v>
      </c>
      <c r="AI4" s="186"/>
      <c r="AJ4" s="187"/>
      <c r="AK4" s="137">
        <v>7</v>
      </c>
      <c r="AL4" s="138">
        <v>2</v>
      </c>
      <c r="AM4" s="138">
        <v>10</v>
      </c>
      <c r="AN4" s="138">
        <v>8</v>
      </c>
      <c r="AO4" s="138">
        <v>7</v>
      </c>
      <c r="AP4" s="138">
        <v>5</v>
      </c>
      <c r="AQ4" s="158">
        <v>3</v>
      </c>
      <c r="AR4" s="158">
        <v>1</v>
      </c>
      <c r="AS4" s="158">
        <v>2</v>
      </c>
      <c r="AT4" s="158">
        <v>1</v>
      </c>
      <c r="AU4" s="139">
        <v>2</v>
      </c>
      <c r="AV4" s="137">
        <f t="shared" ref="AV4:BF4" si="0">COUNTIF(AV5:AV40,"○")</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0</v>
      </c>
      <c r="BF4" s="139">
        <f t="shared" si="0"/>
        <v>0</v>
      </c>
    </row>
    <row r="5" spans="1:58" ht="28.5" customHeight="1">
      <c r="A5" s="179">
        <v>13005</v>
      </c>
      <c r="B5" s="200" t="s">
        <v>91</v>
      </c>
      <c r="C5" s="74" t="s">
        <v>22</v>
      </c>
      <c r="D5" s="74" t="s">
        <v>22</v>
      </c>
      <c r="E5" s="74">
        <v>2</v>
      </c>
      <c r="F5" s="74" t="s">
        <v>22</v>
      </c>
      <c r="G5" s="172" t="s">
        <v>22</v>
      </c>
      <c r="H5" s="74" t="s">
        <v>22</v>
      </c>
      <c r="I5" s="172" t="s">
        <v>22</v>
      </c>
      <c r="J5" s="74"/>
      <c r="K5" s="172" t="s">
        <v>22</v>
      </c>
      <c r="L5" s="74"/>
      <c r="M5" s="74"/>
      <c r="N5" s="74" t="s">
        <v>22</v>
      </c>
      <c r="O5" s="74" t="s">
        <v>22</v>
      </c>
      <c r="P5" s="74">
        <v>2</v>
      </c>
      <c r="Q5" s="74" t="s">
        <v>22</v>
      </c>
      <c r="R5" s="74" t="s">
        <v>23</v>
      </c>
      <c r="S5" s="74"/>
      <c r="T5" s="74" t="s">
        <v>23</v>
      </c>
      <c r="U5" s="74"/>
      <c r="V5" s="74"/>
      <c r="W5" s="74"/>
      <c r="X5" s="74"/>
      <c r="Y5" s="80" t="s">
        <v>22</v>
      </c>
      <c r="Z5" s="80" t="s">
        <v>22</v>
      </c>
      <c r="AA5" s="80" t="s">
        <v>22</v>
      </c>
      <c r="AB5" s="80" t="s">
        <v>22</v>
      </c>
      <c r="AC5" s="80" t="s">
        <v>22</v>
      </c>
      <c r="AD5" s="80" t="s">
        <v>22</v>
      </c>
      <c r="AE5" s="80" t="s">
        <v>22</v>
      </c>
      <c r="AF5" s="80"/>
      <c r="AG5" s="80" t="s">
        <v>22</v>
      </c>
      <c r="AH5" s="80" t="s">
        <v>22</v>
      </c>
      <c r="AI5" s="80" t="s">
        <v>25</v>
      </c>
      <c r="AJ5" s="180" t="s">
        <v>25</v>
      </c>
      <c r="AK5" s="128" t="s">
        <v>22</v>
      </c>
      <c r="AL5" s="74" t="s">
        <v>22</v>
      </c>
      <c r="AM5" s="74" t="s">
        <v>22</v>
      </c>
      <c r="AN5" s="74" t="s">
        <v>22</v>
      </c>
      <c r="AO5" s="74" t="s">
        <v>22</v>
      </c>
      <c r="AP5" s="74" t="s">
        <v>22</v>
      </c>
      <c r="AQ5" s="76" t="s">
        <v>27</v>
      </c>
      <c r="AR5" s="76" t="s">
        <v>26</v>
      </c>
      <c r="AS5" s="76" t="s">
        <v>22</v>
      </c>
      <c r="AT5" s="76" t="s">
        <v>26</v>
      </c>
      <c r="AU5" s="131" t="s">
        <v>25</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1320</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14">
        <v>13010</v>
      </c>
      <c r="B6" s="201" t="s">
        <v>92</v>
      </c>
      <c r="C6" s="2" t="s">
        <v>22</v>
      </c>
      <c r="D6" s="2" t="s">
        <v>22</v>
      </c>
      <c r="E6" s="2">
        <v>2</v>
      </c>
      <c r="F6" s="2"/>
      <c r="G6" s="7" t="s">
        <v>22</v>
      </c>
      <c r="H6" s="2"/>
      <c r="I6" s="2"/>
      <c r="J6" s="2"/>
      <c r="K6" s="2"/>
      <c r="L6" s="2"/>
      <c r="M6" s="2"/>
      <c r="N6" s="2" t="s">
        <v>22</v>
      </c>
      <c r="O6" s="2" t="s">
        <v>24</v>
      </c>
      <c r="P6" s="2">
        <v>1</v>
      </c>
      <c r="Q6" s="2" t="s">
        <v>22</v>
      </c>
      <c r="R6" s="2" t="s">
        <v>23</v>
      </c>
      <c r="S6" s="2"/>
      <c r="T6" s="2"/>
      <c r="U6" s="2"/>
      <c r="V6" s="2"/>
      <c r="W6" s="2"/>
      <c r="X6" s="2"/>
      <c r="Y6" s="13" t="s">
        <v>22</v>
      </c>
      <c r="Z6" s="13" t="s">
        <v>22</v>
      </c>
      <c r="AA6" s="13" t="s">
        <v>22</v>
      </c>
      <c r="AB6" s="13" t="s">
        <v>22</v>
      </c>
      <c r="AC6" s="13" t="s">
        <v>22</v>
      </c>
      <c r="AD6" s="13" t="s">
        <v>22</v>
      </c>
      <c r="AE6" s="13" t="s">
        <v>25</v>
      </c>
      <c r="AF6" s="13"/>
      <c r="AG6" s="13" t="s">
        <v>25</v>
      </c>
      <c r="AH6" s="13">
        <v>0</v>
      </c>
      <c r="AI6" s="13" t="s">
        <v>25</v>
      </c>
      <c r="AJ6" s="79" t="s">
        <v>25</v>
      </c>
      <c r="AK6" s="102" t="s">
        <v>25</v>
      </c>
      <c r="AL6" s="83" t="s">
        <v>25</v>
      </c>
      <c r="AM6" s="83" t="s">
        <v>22</v>
      </c>
      <c r="AN6" s="83" t="s">
        <v>25</v>
      </c>
      <c r="AO6" s="83" t="s">
        <v>22</v>
      </c>
      <c r="AP6" s="83">
        <v>0</v>
      </c>
      <c r="AQ6" s="3">
        <v>0</v>
      </c>
      <c r="AR6" s="3" t="s">
        <v>25</v>
      </c>
      <c r="AS6" s="3">
        <v>0</v>
      </c>
      <c r="AT6" s="3" t="s">
        <v>25</v>
      </c>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1772</v>
      </c>
      <c r="BD6" s="313" t="str">
        <f>SUBSTITUTE(SUBSTITUTE(IFERROR(VLOOKUP($A6,単組回答!$E:$R,14,FALSE),""),"① 行った","○"),"② 行っていない","×")</f>
        <v/>
      </c>
      <c r="BE6" s="83" t="s">
        <v>1772</v>
      </c>
      <c r="BF6" s="316" t="str">
        <f>SUBSTITUTE(SUBSTITUTE(IFERROR(VLOOKUP($A6,単組回答!$E:$T,16,FALSE),""),"① 行った","○"),"② 行っていない","×")</f>
        <v/>
      </c>
    </row>
    <row r="7" spans="1:58" ht="28.5" customHeight="1">
      <c r="A7" s="14">
        <v>13012</v>
      </c>
      <c r="B7" s="201" t="s">
        <v>93</v>
      </c>
      <c r="C7" s="7" t="s">
        <v>24</v>
      </c>
      <c r="D7" s="2" t="s">
        <v>24</v>
      </c>
      <c r="E7" s="2">
        <v>0</v>
      </c>
      <c r="F7" s="2"/>
      <c r="G7" s="2"/>
      <c r="H7" s="2"/>
      <c r="I7" s="2"/>
      <c r="J7" s="2"/>
      <c r="K7" s="2"/>
      <c r="L7" s="2"/>
      <c r="M7" s="2"/>
      <c r="N7" s="2"/>
      <c r="O7" s="2"/>
      <c r="P7" s="2">
        <v>0</v>
      </c>
      <c r="Q7" s="2"/>
      <c r="R7" s="2"/>
      <c r="S7" s="2"/>
      <c r="T7" s="2"/>
      <c r="U7" s="2"/>
      <c r="V7" s="2"/>
      <c r="W7" s="2"/>
      <c r="X7" s="2"/>
      <c r="Y7" s="13" t="s">
        <v>25</v>
      </c>
      <c r="Z7" s="13" t="s">
        <v>25</v>
      </c>
      <c r="AA7" s="13" t="s">
        <v>25</v>
      </c>
      <c r="AB7" s="13" t="s">
        <v>26</v>
      </c>
      <c r="AC7" s="13" t="s">
        <v>25</v>
      </c>
      <c r="AD7" s="13" t="s">
        <v>26</v>
      </c>
      <c r="AE7" s="13" t="s">
        <v>25</v>
      </c>
      <c r="AF7" s="13"/>
      <c r="AG7" s="13" t="s">
        <v>26</v>
      </c>
      <c r="AH7" s="13">
        <v>0</v>
      </c>
      <c r="AI7" s="13" t="s">
        <v>26</v>
      </c>
      <c r="AJ7" s="79" t="s">
        <v>25</v>
      </c>
      <c r="AK7" s="102" t="s">
        <v>25</v>
      </c>
      <c r="AL7" s="83" t="s">
        <v>25</v>
      </c>
      <c r="AM7" s="83" t="s">
        <v>22</v>
      </c>
      <c r="AN7" s="83" t="s">
        <v>25</v>
      </c>
      <c r="AO7" s="83" t="s">
        <v>22</v>
      </c>
      <c r="AP7" s="83">
        <v>0</v>
      </c>
      <c r="AQ7" s="3">
        <v>0</v>
      </c>
      <c r="AR7" s="3"/>
      <c r="AS7" s="3">
        <v>0</v>
      </c>
      <c r="AT7" s="3"/>
      <c r="AU7" s="112">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1772</v>
      </c>
      <c r="BD7" s="313" t="str">
        <f>SUBSTITUTE(SUBSTITUTE(IFERROR(VLOOKUP($A7,単組回答!$E:$R,14,FALSE),""),"① 行った","○"),"② 行っていない","×")</f>
        <v/>
      </c>
      <c r="BE7" s="83" t="s">
        <v>1772</v>
      </c>
      <c r="BF7" s="316" t="str">
        <f>SUBSTITUTE(SUBSTITUTE(IFERROR(VLOOKUP($A7,単組回答!$E:$T,16,FALSE),""),"① 行った","○"),"② 行っていない","×")</f>
        <v/>
      </c>
    </row>
    <row r="8" spans="1:58" ht="28.5" customHeight="1">
      <c r="A8" s="14">
        <v>13013</v>
      </c>
      <c r="B8" s="201" t="s">
        <v>94</v>
      </c>
      <c r="C8" s="7" t="s">
        <v>25</v>
      </c>
      <c r="D8" s="2" t="s">
        <v>25</v>
      </c>
      <c r="E8" s="2">
        <v>0</v>
      </c>
      <c r="F8" s="2" t="s">
        <v>22</v>
      </c>
      <c r="G8" s="7" t="s">
        <v>22</v>
      </c>
      <c r="H8" s="2" t="s">
        <v>22</v>
      </c>
      <c r="I8" s="7" t="s">
        <v>22</v>
      </c>
      <c r="J8" s="2"/>
      <c r="K8" s="2"/>
      <c r="L8" s="2"/>
      <c r="M8" s="2"/>
      <c r="N8" s="2"/>
      <c r="O8" s="2"/>
      <c r="P8" s="2">
        <v>0</v>
      </c>
      <c r="Q8" s="2"/>
      <c r="R8" s="2"/>
      <c r="S8" s="2"/>
      <c r="T8" s="2"/>
      <c r="U8" s="2"/>
      <c r="V8" s="2"/>
      <c r="W8" s="2"/>
      <c r="X8" s="2"/>
      <c r="Y8" s="13" t="s">
        <v>26</v>
      </c>
      <c r="Z8" s="13" t="s">
        <v>26</v>
      </c>
      <c r="AA8" s="13" t="e">
        <v>#N/A</v>
      </c>
      <c r="AB8" s="13" t="s">
        <v>26</v>
      </c>
      <c r="AC8" s="13" t="s">
        <v>26</v>
      </c>
      <c r="AD8" s="13" t="s">
        <v>26</v>
      </c>
      <c r="AE8" s="13" t="s">
        <v>26</v>
      </c>
      <c r="AF8" s="13"/>
      <c r="AG8" s="13" t="s">
        <v>26</v>
      </c>
      <c r="AH8" s="13" t="s">
        <v>26</v>
      </c>
      <c r="AI8" s="13" t="s">
        <v>26</v>
      </c>
      <c r="AJ8" s="79" t="s">
        <v>26</v>
      </c>
      <c r="AK8" s="102" t="s">
        <v>26</v>
      </c>
      <c r="AL8" s="83" t="s">
        <v>26</v>
      </c>
      <c r="AM8" s="83" t="s">
        <v>26</v>
      </c>
      <c r="AN8" s="83" t="s">
        <v>26</v>
      </c>
      <c r="AO8" s="83" t="s">
        <v>26</v>
      </c>
      <c r="AP8" s="83" t="s">
        <v>26</v>
      </c>
      <c r="AQ8" s="3" t="s">
        <v>26</v>
      </c>
      <c r="AR8" s="3" t="s">
        <v>26</v>
      </c>
      <c r="AS8" s="3" t="s">
        <v>26</v>
      </c>
      <c r="AT8" s="3" t="s">
        <v>26</v>
      </c>
      <c r="AU8" s="112" t="s">
        <v>26</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1772</v>
      </c>
      <c r="BD8" s="313" t="str">
        <f>SUBSTITUTE(SUBSTITUTE(IFERROR(VLOOKUP($A8,単組回答!$E:$R,14,FALSE),""),"① 行った","○"),"② 行っていない","×")</f>
        <v/>
      </c>
      <c r="BE8" s="83" t="s">
        <v>1772</v>
      </c>
      <c r="BF8" s="316" t="str">
        <f>SUBSTITUTE(SUBSTITUTE(IFERROR(VLOOKUP($A8,単組回答!$E:$T,16,FALSE),""),"① 行った","○"),"② 行っていない","×")</f>
        <v/>
      </c>
    </row>
    <row r="9" spans="1:58" ht="28.5" customHeight="1">
      <c r="A9" s="14">
        <v>13017</v>
      </c>
      <c r="B9" s="201" t="s">
        <v>95</v>
      </c>
      <c r="C9" s="7" t="s">
        <v>25</v>
      </c>
      <c r="D9" s="2" t="s">
        <v>25</v>
      </c>
      <c r="E9" s="2">
        <v>0</v>
      </c>
      <c r="F9" s="2"/>
      <c r="G9" s="2"/>
      <c r="H9" s="2" t="s">
        <v>22</v>
      </c>
      <c r="I9" s="2"/>
      <c r="J9" s="2"/>
      <c r="K9" s="2"/>
      <c r="L9" s="2"/>
      <c r="M9" s="2"/>
      <c r="N9" s="2"/>
      <c r="O9" s="2"/>
      <c r="P9" s="2">
        <v>0</v>
      </c>
      <c r="Q9" s="2"/>
      <c r="R9" s="2"/>
      <c r="S9" s="2"/>
      <c r="T9" s="2"/>
      <c r="U9" s="2"/>
      <c r="V9" s="2"/>
      <c r="W9" s="2"/>
      <c r="X9" s="2"/>
      <c r="Y9" s="13" t="s">
        <v>25</v>
      </c>
      <c r="Z9" s="13" t="s">
        <v>25</v>
      </c>
      <c r="AA9" s="13" t="s">
        <v>25</v>
      </c>
      <c r="AB9" s="13" t="s">
        <v>26</v>
      </c>
      <c r="AC9" s="13" t="s">
        <v>26</v>
      </c>
      <c r="AD9" s="13" t="s">
        <v>26</v>
      </c>
      <c r="AE9" s="13" t="s">
        <v>26</v>
      </c>
      <c r="AF9" s="13"/>
      <c r="AG9" s="13" t="s">
        <v>26</v>
      </c>
      <c r="AH9" s="13" t="s">
        <v>26</v>
      </c>
      <c r="AI9" s="13" t="s">
        <v>26</v>
      </c>
      <c r="AJ9" s="79" t="s">
        <v>26</v>
      </c>
      <c r="AK9" s="102" t="s">
        <v>26</v>
      </c>
      <c r="AL9" s="83" t="s">
        <v>26</v>
      </c>
      <c r="AM9" s="83" t="s">
        <v>26</v>
      </c>
      <c r="AN9" s="83" t="s">
        <v>26</v>
      </c>
      <c r="AO9" s="83" t="s">
        <v>26</v>
      </c>
      <c r="AP9" s="83" t="s">
        <v>26</v>
      </c>
      <c r="AQ9" s="3" t="s">
        <v>26</v>
      </c>
      <c r="AR9" s="3" t="s">
        <v>26</v>
      </c>
      <c r="AS9" s="3" t="s">
        <v>26</v>
      </c>
      <c r="AT9" s="3" t="s">
        <v>26</v>
      </c>
      <c r="AU9" s="112"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1772</v>
      </c>
      <c r="BD9" s="313" t="str">
        <f>SUBSTITUTE(SUBSTITUTE(IFERROR(VLOOKUP($A9,単組回答!$E:$R,14,FALSE),""),"① 行った","○"),"② 行っていない","×")</f>
        <v/>
      </c>
      <c r="BE9" s="83" t="s">
        <v>1772</v>
      </c>
      <c r="BF9" s="316" t="str">
        <f>SUBSTITUTE(SUBSTITUTE(IFERROR(VLOOKUP($A9,単組回答!$E:$T,16,FALSE),""),"① 行った","○"),"② 行っていない","×")</f>
        <v/>
      </c>
    </row>
    <row r="10" spans="1:58" ht="28.5" customHeight="1">
      <c r="A10" s="14">
        <v>13027</v>
      </c>
      <c r="B10" s="201" t="s">
        <v>96</v>
      </c>
      <c r="C10" s="2" t="s">
        <v>22</v>
      </c>
      <c r="D10" s="2" t="s">
        <v>25</v>
      </c>
      <c r="E10" s="2">
        <v>1</v>
      </c>
      <c r="F10" s="2" t="s">
        <v>22</v>
      </c>
      <c r="G10" s="2" t="s">
        <v>22</v>
      </c>
      <c r="H10" s="2"/>
      <c r="I10" s="2" t="s">
        <v>22</v>
      </c>
      <c r="J10" s="2" t="s">
        <v>22</v>
      </c>
      <c r="K10" s="2" t="s">
        <v>22</v>
      </c>
      <c r="L10" s="2"/>
      <c r="M10" s="2"/>
      <c r="N10" s="2" t="s">
        <v>22</v>
      </c>
      <c r="O10" s="2" t="s">
        <v>24</v>
      </c>
      <c r="P10" s="2">
        <v>1</v>
      </c>
      <c r="Q10" s="2" t="s">
        <v>22</v>
      </c>
      <c r="R10" s="2" t="s">
        <v>23</v>
      </c>
      <c r="S10" s="2" t="s">
        <v>22</v>
      </c>
      <c r="T10" s="2" t="s">
        <v>23</v>
      </c>
      <c r="U10" s="2" t="s">
        <v>22</v>
      </c>
      <c r="V10" s="2"/>
      <c r="W10" s="2"/>
      <c r="X10" s="2"/>
      <c r="Y10" s="13" t="s">
        <v>26</v>
      </c>
      <c r="Z10" s="13" t="s">
        <v>26</v>
      </c>
      <c r="AA10" s="13" t="e">
        <v>#N/A</v>
      </c>
      <c r="AB10" s="13" t="s">
        <v>26</v>
      </c>
      <c r="AC10" s="13" t="s">
        <v>22</v>
      </c>
      <c r="AD10" s="13" t="s">
        <v>26</v>
      </c>
      <c r="AE10" s="13" t="s">
        <v>22</v>
      </c>
      <c r="AF10" s="13"/>
      <c r="AG10" s="13" t="s">
        <v>26</v>
      </c>
      <c r="AH10" s="13">
        <v>0</v>
      </c>
      <c r="AI10" s="13" t="s">
        <v>26</v>
      </c>
      <c r="AJ10" s="79" t="s">
        <v>25</v>
      </c>
      <c r="AK10" s="102" t="s">
        <v>26</v>
      </c>
      <c r="AL10" s="83" t="s">
        <v>26</v>
      </c>
      <c r="AM10" s="83" t="s">
        <v>26</v>
      </c>
      <c r="AN10" s="83" t="s">
        <v>26</v>
      </c>
      <c r="AO10" s="83" t="s">
        <v>26</v>
      </c>
      <c r="AP10" s="83" t="s">
        <v>26</v>
      </c>
      <c r="AQ10" s="3" t="s">
        <v>26</v>
      </c>
      <c r="AR10" s="3" t="s">
        <v>26</v>
      </c>
      <c r="AS10" s="3" t="s">
        <v>26</v>
      </c>
      <c r="AT10" s="3" t="s">
        <v>26</v>
      </c>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1772</v>
      </c>
      <c r="BF10" s="316" t="str">
        <f>SUBSTITUTE(SUBSTITUTE(IFERROR(VLOOKUP($A10,単組回答!$E:$T,16,FALSE),""),"① 行った","○"),"② 行っていない","×")</f>
        <v/>
      </c>
    </row>
    <row r="11" spans="1:58" ht="28.5" customHeight="1">
      <c r="A11" s="14">
        <v>13028</v>
      </c>
      <c r="B11" s="201" t="s">
        <v>97</v>
      </c>
      <c r="C11" s="2" t="s">
        <v>22</v>
      </c>
      <c r="D11" s="2" t="s">
        <v>24</v>
      </c>
      <c r="E11" s="2">
        <v>1</v>
      </c>
      <c r="F11" s="2" t="s">
        <v>22</v>
      </c>
      <c r="G11" s="2"/>
      <c r="H11" s="2"/>
      <c r="I11" s="2"/>
      <c r="J11" s="2" t="s">
        <v>23</v>
      </c>
      <c r="K11" s="7" t="s">
        <v>22</v>
      </c>
      <c r="L11" s="2"/>
      <c r="M11" s="2"/>
      <c r="N11" s="2" t="s">
        <v>22</v>
      </c>
      <c r="O11" s="2" t="s">
        <v>24</v>
      </c>
      <c r="P11" s="2">
        <v>1</v>
      </c>
      <c r="Q11" s="2" t="s">
        <v>22</v>
      </c>
      <c r="R11" s="2" t="s">
        <v>23</v>
      </c>
      <c r="S11" s="2"/>
      <c r="T11" s="2"/>
      <c r="U11" s="2"/>
      <c r="V11" s="2"/>
      <c r="W11" s="2"/>
      <c r="X11" s="2"/>
      <c r="Y11" s="13" t="s">
        <v>26</v>
      </c>
      <c r="Z11" s="13" t="s">
        <v>26</v>
      </c>
      <c r="AA11" s="13" t="e">
        <v>#N/A</v>
      </c>
      <c r="AB11" s="13" t="s">
        <v>26</v>
      </c>
      <c r="AC11" s="13" t="s">
        <v>26</v>
      </c>
      <c r="AD11" s="13" t="s">
        <v>26</v>
      </c>
      <c r="AE11" s="13" t="s">
        <v>26</v>
      </c>
      <c r="AF11" s="13"/>
      <c r="AG11" s="13" t="s">
        <v>26</v>
      </c>
      <c r="AH11" s="13" t="s">
        <v>26</v>
      </c>
      <c r="AI11" s="13" t="s">
        <v>26</v>
      </c>
      <c r="AJ11" s="79" t="s">
        <v>26</v>
      </c>
      <c r="AK11" s="102" t="s">
        <v>26</v>
      </c>
      <c r="AL11" s="83" t="s">
        <v>26</v>
      </c>
      <c r="AM11" s="83" t="s">
        <v>26</v>
      </c>
      <c r="AN11" s="83" t="s">
        <v>26</v>
      </c>
      <c r="AO11" s="83" t="s">
        <v>26</v>
      </c>
      <c r="AP11" s="83" t="s">
        <v>26</v>
      </c>
      <c r="AQ11" s="3" t="s">
        <v>26</v>
      </c>
      <c r="AR11" s="3" t="s">
        <v>26</v>
      </c>
      <c r="AS11" s="3" t="s">
        <v>26</v>
      </c>
      <c r="AT11" s="3" t="s">
        <v>26</v>
      </c>
      <c r="AU11" s="112" t="s">
        <v>26</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1772</v>
      </c>
      <c r="BD11" s="313" t="str">
        <f>SUBSTITUTE(SUBSTITUTE(IFERROR(VLOOKUP($A11,単組回答!$E:$R,14,FALSE),""),"① 行った","○"),"② 行っていない","×")</f>
        <v/>
      </c>
      <c r="BE11" s="83" t="s">
        <v>1772</v>
      </c>
      <c r="BF11" s="316" t="str">
        <f>SUBSTITUTE(SUBSTITUTE(IFERROR(VLOOKUP($A11,単組回答!$E:$T,16,FALSE),""),"① 行った","○"),"② 行っていない","×")</f>
        <v/>
      </c>
    </row>
    <row r="12" spans="1:58" ht="28.5" customHeight="1">
      <c r="A12" s="14">
        <v>13031</v>
      </c>
      <c r="B12" s="201" t="s">
        <v>98</v>
      </c>
      <c r="C12" s="7" t="s">
        <v>25</v>
      </c>
      <c r="D12" s="2" t="s">
        <v>22</v>
      </c>
      <c r="E12" s="2">
        <v>1</v>
      </c>
      <c r="F12" s="2" t="s">
        <v>22</v>
      </c>
      <c r="G12" s="2" t="s">
        <v>22</v>
      </c>
      <c r="H12" s="2"/>
      <c r="I12" s="2"/>
      <c r="J12" s="2"/>
      <c r="K12" s="2"/>
      <c r="L12" s="2"/>
      <c r="M12" s="2"/>
      <c r="N12" s="2" t="s">
        <v>24</v>
      </c>
      <c r="O12" s="2" t="s">
        <v>22</v>
      </c>
      <c r="P12" s="2">
        <v>1</v>
      </c>
      <c r="Q12" s="2" t="s">
        <v>22</v>
      </c>
      <c r="R12" s="2" t="s">
        <v>23</v>
      </c>
      <c r="S12" s="2" t="s">
        <v>22</v>
      </c>
      <c r="T12" s="2" t="s">
        <v>23</v>
      </c>
      <c r="U12" s="2"/>
      <c r="V12" s="2"/>
      <c r="W12" s="2"/>
      <c r="X12" s="2"/>
      <c r="Y12" s="13" t="s">
        <v>26</v>
      </c>
      <c r="Z12" s="13" t="s">
        <v>26</v>
      </c>
      <c r="AA12" s="13" t="e">
        <v>#N/A</v>
      </c>
      <c r="AB12" s="13" t="s">
        <v>26</v>
      </c>
      <c r="AC12" s="13" t="s">
        <v>26</v>
      </c>
      <c r="AD12" s="13" t="s">
        <v>26</v>
      </c>
      <c r="AE12" s="13" t="s">
        <v>26</v>
      </c>
      <c r="AF12" s="13"/>
      <c r="AG12" s="13" t="s">
        <v>26</v>
      </c>
      <c r="AH12" s="13" t="s">
        <v>26</v>
      </c>
      <c r="AI12" s="13" t="s">
        <v>26</v>
      </c>
      <c r="AJ12" s="79" t="s">
        <v>26</v>
      </c>
      <c r="AK12" s="102" t="s">
        <v>26</v>
      </c>
      <c r="AL12" s="83" t="s">
        <v>26</v>
      </c>
      <c r="AM12" s="83" t="s">
        <v>26</v>
      </c>
      <c r="AN12" s="83" t="s">
        <v>26</v>
      </c>
      <c r="AO12" s="83" t="s">
        <v>26</v>
      </c>
      <c r="AP12" s="83" t="s">
        <v>26</v>
      </c>
      <c r="AQ12" s="3" t="s">
        <v>26</v>
      </c>
      <c r="AR12" s="3"/>
      <c r="AS12" s="3" t="s">
        <v>26</v>
      </c>
      <c r="AT12" s="3"/>
      <c r="AU12" s="112" t="s">
        <v>26</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1772</v>
      </c>
      <c r="BD12" s="313" t="str">
        <f>SUBSTITUTE(SUBSTITUTE(IFERROR(VLOOKUP($A12,単組回答!$E:$R,14,FALSE),""),"① 行った","○"),"② 行っていない","×")</f>
        <v/>
      </c>
      <c r="BE12" s="83" t="s">
        <v>1772</v>
      </c>
      <c r="BF12" s="316" t="str">
        <f>SUBSTITUTE(SUBSTITUTE(IFERROR(VLOOKUP($A12,単組回答!$E:$T,16,FALSE),""),"① 行った","○"),"② 行っていない","×")</f>
        <v/>
      </c>
    </row>
    <row r="13" spans="1:58" ht="28.5" customHeight="1">
      <c r="A13" s="14">
        <v>13038</v>
      </c>
      <c r="B13" s="201" t="s">
        <v>99</v>
      </c>
      <c r="C13" s="2" t="s">
        <v>22</v>
      </c>
      <c r="D13" s="2" t="s">
        <v>24</v>
      </c>
      <c r="E13" s="2">
        <v>1</v>
      </c>
      <c r="F13" s="2" t="s">
        <v>22</v>
      </c>
      <c r="G13" s="7" t="s">
        <v>22</v>
      </c>
      <c r="H13" s="2"/>
      <c r="I13" s="7" t="s">
        <v>22</v>
      </c>
      <c r="J13" s="2"/>
      <c r="K13" s="2"/>
      <c r="L13" s="2"/>
      <c r="M13" s="2"/>
      <c r="N13" s="2" t="s">
        <v>23</v>
      </c>
      <c r="O13" s="2" t="s">
        <v>24</v>
      </c>
      <c r="P13" s="2">
        <v>1</v>
      </c>
      <c r="Q13" s="2" t="s">
        <v>23</v>
      </c>
      <c r="R13" s="2"/>
      <c r="S13" s="2"/>
      <c r="T13" s="2"/>
      <c r="U13" s="2"/>
      <c r="V13" s="2"/>
      <c r="W13" s="2"/>
      <c r="X13" s="2"/>
      <c r="Y13" s="13" t="s">
        <v>26</v>
      </c>
      <c r="Z13" s="13" t="s">
        <v>26</v>
      </c>
      <c r="AA13" s="13" t="e">
        <v>#N/A</v>
      </c>
      <c r="AB13" s="13" t="s">
        <v>26</v>
      </c>
      <c r="AC13" s="13" t="s">
        <v>26</v>
      </c>
      <c r="AD13" s="13" t="s">
        <v>26</v>
      </c>
      <c r="AE13" s="13" t="s">
        <v>26</v>
      </c>
      <c r="AF13" s="13"/>
      <c r="AG13" s="13" t="s">
        <v>26</v>
      </c>
      <c r="AH13" s="13" t="s">
        <v>26</v>
      </c>
      <c r="AI13" s="13" t="s">
        <v>26</v>
      </c>
      <c r="AJ13" s="79" t="s">
        <v>26</v>
      </c>
      <c r="AK13" s="102" t="s">
        <v>26</v>
      </c>
      <c r="AL13" s="83" t="s">
        <v>26</v>
      </c>
      <c r="AM13" s="83" t="s">
        <v>26</v>
      </c>
      <c r="AN13" s="83" t="s">
        <v>26</v>
      </c>
      <c r="AO13" s="83" t="s">
        <v>26</v>
      </c>
      <c r="AP13" s="83" t="s">
        <v>26</v>
      </c>
      <c r="AQ13" s="3" t="s">
        <v>26</v>
      </c>
      <c r="AR13" s="3"/>
      <c r="AS13" s="3" t="s">
        <v>26</v>
      </c>
      <c r="AT13" s="3"/>
      <c r="AU13" s="112" t="s">
        <v>26</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1772</v>
      </c>
      <c r="BD13" s="313" t="str">
        <f>SUBSTITUTE(SUBSTITUTE(IFERROR(VLOOKUP($A13,単組回答!$E:$R,14,FALSE),""),"① 行った","○"),"② 行っていない","×")</f>
        <v/>
      </c>
      <c r="BE13" s="83" t="s">
        <v>1772</v>
      </c>
      <c r="BF13" s="316" t="str">
        <f>SUBSTITUTE(SUBSTITUTE(IFERROR(VLOOKUP($A13,単組回答!$E:$T,16,FALSE),""),"① 行った","○"),"② 行っていない","×")</f>
        <v/>
      </c>
    </row>
    <row r="14" spans="1:58" ht="28.5" customHeight="1">
      <c r="A14" s="14">
        <v>13041</v>
      </c>
      <c r="B14" s="201" t="s">
        <v>100</v>
      </c>
      <c r="C14" s="2" t="s">
        <v>22</v>
      </c>
      <c r="D14" s="2" t="s">
        <v>22</v>
      </c>
      <c r="E14" s="2">
        <v>2</v>
      </c>
      <c r="F14" s="2" t="s">
        <v>23</v>
      </c>
      <c r="G14" s="2" t="s">
        <v>22</v>
      </c>
      <c r="H14" s="2" t="s">
        <v>22</v>
      </c>
      <c r="I14" s="2" t="s">
        <v>22</v>
      </c>
      <c r="J14" s="2" t="s">
        <v>22</v>
      </c>
      <c r="K14" s="2"/>
      <c r="L14" s="2"/>
      <c r="M14" s="2"/>
      <c r="N14" s="2" t="s">
        <v>22</v>
      </c>
      <c r="O14" s="2" t="s">
        <v>22</v>
      </c>
      <c r="P14" s="2">
        <v>2</v>
      </c>
      <c r="Q14" s="2" t="s">
        <v>22</v>
      </c>
      <c r="R14" s="2" t="s">
        <v>23</v>
      </c>
      <c r="S14" s="2"/>
      <c r="T14" s="2" t="s">
        <v>23</v>
      </c>
      <c r="U14" s="2"/>
      <c r="V14" s="2"/>
      <c r="W14" s="2"/>
      <c r="X14" s="2"/>
      <c r="Y14" s="13" t="s">
        <v>22</v>
      </c>
      <c r="Z14" s="13" t="s">
        <v>22</v>
      </c>
      <c r="AA14" s="13" t="s">
        <v>22</v>
      </c>
      <c r="AB14" s="13" t="s">
        <v>22</v>
      </c>
      <c r="AC14" s="13" t="s">
        <v>22</v>
      </c>
      <c r="AD14" s="13" t="s">
        <v>25</v>
      </c>
      <c r="AE14" s="13" t="s">
        <v>25</v>
      </c>
      <c r="AF14" s="13"/>
      <c r="AG14" s="13" t="s">
        <v>26</v>
      </c>
      <c r="AH14" s="13">
        <v>0</v>
      </c>
      <c r="AI14" s="13" t="s">
        <v>25</v>
      </c>
      <c r="AJ14" s="79" t="s">
        <v>25</v>
      </c>
      <c r="AK14" s="102" t="s">
        <v>22</v>
      </c>
      <c r="AL14" s="83" t="s">
        <v>22</v>
      </c>
      <c r="AM14" s="83" t="s">
        <v>22</v>
      </c>
      <c r="AN14" s="83" t="s">
        <v>22</v>
      </c>
      <c r="AO14" s="83" t="s">
        <v>22</v>
      </c>
      <c r="AP14" s="83" t="s">
        <v>22</v>
      </c>
      <c r="AQ14" s="3" t="s">
        <v>22</v>
      </c>
      <c r="AR14" s="3" t="s">
        <v>26</v>
      </c>
      <c r="AS14" s="3">
        <v>0</v>
      </c>
      <c r="AT14" s="3" t="s">
        <v>26</v>
      </c>
      <c r="AU14" s="112">
        <v>0</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1772</v>
      </c>
      <c r="BD14" s="313" t="str">
        <f>SUBSTITUTE(SUBSTITUTE(IFERROR(VLOOKUP($A14,単組回答!$E:$R,14,FALSE),""),"① 行った","○"),"② 行っていない","×")</f>
        <v/>
      </c>
      <c r="BE14" s="83" t="s">
        <v>1772</v>
      </c>
      <c r="BF14" s="316" t="str">
        <f>SUBSTITUTE(SUBSTITUTE(IFERROR(VLOOKUP($A14,単組回答!$E:$T,16,FALSE),""),"① 行った","○"),"② 行っていない","×")</f>
        <v/>
      </c>
    </row>
    <row r="15" spans="1:58" ht="28.5" customHeight="1">
      <c r="A15" s="14">
        <v>13042</v>
      </c>
      <c r="B15" s="201" t="s">
        <v>101</v>
      </c>
      <c r="C15" s="7" t="s">
        <v>25</v>
      </c>
      <c r="D15" s="2" t="s">
        <v>25</v>
      </c>
      <c r="E15" s="2">
        <v>0</v>
      </c>
      <c r="F15" s="2"/>
      <c r="G15" s="2"/>
      <c r="H15" s="2"/>
      <c r="I15" s="2"/>
      <c r="J15" s="2"/>
      <c r="K15" s="2"/>
      <c r="L15" s="2"/>
      <c r="M15" s="2"/>
      <c r="N15" s="2"/>
      <c r="O15" s="2"/>
      <c r="P15" s="2">
        <v>0</v>
      </c>
      <c r="Q15" s="2"/>
      <c r="R15" s="2"/>
      <c r="S15" s="2"/>
      <c r="T15" s="2"/>
      <c r="U15" s="2"/>
      <c r="V15" s="2"/>
      <c r="W15" s="2"/>
      <c r="X15" s="2"/>
      <c r="Y15" s="13" t="s">
        <v>26</v>
      </c>
      <c r="Z15" s="13" t="s">
        <v>26</v>
      </c>
      <c r="AA15" s="13" t="e">
        <v>#N/A</v>
      </c>
      <c r="AB15" s="13" t="s">
        <v>26</v>
      </c>
      <c r="AC15" s="13" t="s">
        <v>26</v>
      </c>
      <c r="AD15" s="13" t="s">
        <v>26</v>
      </c>
      <c r="AE15" s="13" t="s">
        <v>26</v>
      </c>
      <c r="AF15" s="13"/>
      <c r="AG15" s="13" t="s">
        <v>26</v>
      </c>
      <c r="AH15" s="13" t="s">
        <v>26</v>
      </c>
      <c r="AI15" s="13" t="s">
        <v>26</v>
      </c>
      <c r="AJ15" s="79" t="s">
        <v>26</v>
      </c>
      <c r="AK15" s="102" t="s">
        <v>26</v>
      </c>
      <c r="AL15" s="83" t="s">
        <v>26</v>
      </c>
      <c r="AM15" s="83" t="s">
        <v>26</v>
      </c>
      <c r="AN15" s="83" t="s">
        <v>26</v>
      </c>
      <c r="AO15" s="83" t="s">
        <v>26</v>
      </c>
      <c r="AP15" s="83" t="s">
        <v>26</v>
      </c>
      <c r="AQ15" s="3" t="s">
        <v>26</v>
      </c>
      <c r="AR15" s="3"/>
      <c r="AS15" s="3" t="s">
        <v>26</v>
      </c>
      <c r="AT15" s="3"/>
      <c r="AU15" s="112"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1772</v>
      </c>
      <c r="BD15" s="313" t="str">
        <f>SUBSTITUTE(SUBSTITUTE(IFERROR(VLOOKUP($A15,単組回答!$E:$R,14,FALSE),""),"① 行った","○"),"② 行っていない","×")</f>
        <v/>
      </c>
      <c r="BE15" s="83" t="s">
        <v>1772</v>
      </c>
      <c r="BF15" s="316" t="str">
        <f>SUBSTITUTE(SUBSTITUTE(IFERROR(VLOOKUP($A15,単組回答!$E:$T,16,FALSE),""),"① 行った","○"),"② 行っていない","×")</f>
        <v/>
      </c>
    </row>
    <row r="16" spans="1:58" ht="28.5" customHeight="1">
      <c r="A16" s="14">
        <v>13050</v>
      </c>
      <c r="B16" s="201" t="s">
        <v>102</v>
      </c>
      <c r="C16" s="7" t="s">
        <v>25</v>
      </c>
      <c r="D16" s="2" t="s">
        <v>25</v>
      </c>
      <c r="E16" s="2">
        <v>0</v>
      </c>
      <c r="F16" s="2" t="s">
        <v>22</v>
      </c>
      <c r="G16" s="7" t="s">
        <v>22</v>
      </c>
      <c r="H16" s="2"/>
      <c r="I16" s="2"/>
      <c r="J16" s="2"/>
      <c r="K16" s="2"/>
      <c r="L16" s="2"/>
      <c r="M16" s="2"/>
      <c r="N16" s="2" t="s">
        <v>24</v>
      </c>
      <c r="O16" s="2" t="s">
        <v>24</v>
      </c>
      <c r="P16" s="2">
        <v>0</v>
      </c>
      <c r="Q16" s="2" t="s">
        <v>22</v>
      </c>
      <c r="R16" s="2" t="s">
        <v>23</v>
      </c>
      <c r="S16" s="2"/>
      <c r="T16" s="2" t="s">
        <v>23</v>
      </c>
      <c r="U16" s="2"/>
      <c r="V16" s="2"/>
      <c r="W16" s="2"/>
      <c r="X16" s="2"/>
      <c r="Y16" s="13" t="s">
        <v>25</v>
      </c>
      <c r="Z16" s="13" t="s">
        <v>25</v>
      </c>
      <c r="AA16" s="13" t="s">
        <v>25</v>
      </c>
      <c r="AB16" s="13" t="s">
        <v>22</v>
      </c>
      <c r="AC16" s="13" t="s">
        <v>22</v>
      </c>
      <c r="AD16" s="13" t="s">
        <v>25</v>
      </c>
      <c r="AE16" s="13" t="s">
        <v>25</v>
      </c>
      <c r="AF16" s="13"/>
      <c r="AG16" s="13" t="s">
        <v>26</v>
      </c>
      <c r="AH16" s="13">
        <v>0</v>
      </c>
      <c r="AI16" s="13" t="s">
        <v>25</v>
      </c>
      <c r="AJ16" s="79" t="s">
        <v>25</v>
      </c>
      <c r="AK16" s="102" t="s">
        <v>25</v>
      </c>
      <c r="AL16" s="83" t="s">
        <v>25</v>
      </c>
      <c r="AM16" s="83" t="s">
        <v>25</v>
      </c>
      <c r="AN16" s="83" t="s">
        <v>22</v>
      </c>
      <c r="AO16" s="83">
        <v>0</v>
      </c>
      <c r="AP16" s="83" t="s">
        <v>25</v>
      </c>
      <c r="AQ16" s="3" t="s">
        <v>27</v>
      </c>
      <c r="AR16" s="3" t="s">
        <v>26</v>
      </c>
      <c r="AS16" s="3" t="s">
        <v>28</v>
      </c>
      <c r="AT16" s="3" t="s">
        <v>26</v>
      </c>
      <c r="AU16" s="112" t="s">
        <v>25</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1772</v>
      </c>
      <c r="BD16" s="313" t="str">
        <f>SUBSTITUTE(SUBSTITUTE(IFERROR(VLOOKUP($A16,単組回答!$E:$R,14,FALSE),""),"① 行った","○"),"② 行っていない","×")</f>
        <v/>
      </c>
      <c r="BE16" s="83" t="s">
        <v>1772</v>
      </c>
      <c r="BF16" s="316" t="str">
        <f>SUBSTITUTE(SUBSTITUTE(IFERROR(VLOOKUP($A16,単組回答!$E:$T,16,FALSE),""),"① 行った","○"),"② 行っていない","×")</f>
        <v/>
      </c>
    </row>
    <row r="17" spans="1:58" ht="28.5" customHeight="1">
      <c r="A17" s="14">
        <v>13061</v>
      </c>
      <c r="B17" s="201" t="s">
        <v>103</v>
      </c>
      <c r="C17" s="2" t="s">
        <v>22</v>
      </c>
      <c r="D17" s="2" t="s">
        <v>25</v>
      </c>
      <c r="E17" s="2">
        <v>1</v>
      </c>
      <c r="F17" s="2" t="s">
        <v>22</v>
      </c>
      <c r="G17" s="2" t="s">
        <v>22</v>
      </c>
      <c r="H17" s="2"/>
      <c r="I17" s="2"/>
      <c r="J17" s="2"/>
      <c r="K17" s="2"/>
      <c r="L17" s="2"/>
      <c r="M17" s="2" t="s">
        <v>22</v>
      </c>
      <c r="N17" s="2" t="s">
        <v>22</v>
      </c>
      <c r="O17" s="2" t="s">
        <v>24</v>
      </c>
      <c r="P17" s="2">
        <v>1</v>
      </c>
      <c r="Q17" s="2" t="s">
        <v>22</v>
      </c>
      <c r="R17" s="2" t="s">
        <v>23</v>
      </c>
      <c r="S17" s="2" t="s">
        <v>22</v>
      </c>
      <c r="T17" s="2"/>
      <c r="U17" s="2"/>
      <c r="V17" s="2"/>
      <c r="W17" s="2"/>
      <c r="X17" s="2"/>
      <c r="Y17" s="13" t="s">
        <v>22</v>
      </c>
      <c r="Z17" s="13" t="s">
        <v>25</v>
      </c>
      <c r="AA17" s="13" t="s">
        <v>25</v>
      </c>
      <c r="AB17" s="13" t="s">
        <v>22</v>
      </c>
      <c r="AC17" s="13" t="s">
        <v>22</v>
      </c>
      <c r="AD17" s="13" t="s">
        <v>22</v>
      </c>
      <c r="AE17" s="13" t="s">
        <v>25</v>
      </c>
      <c r="AF17" s="13"/>
      <c r="AG17" s="13" t="s">
        <v>22</v>
      </c>
      <c r="AH17" s="13">
        <v>0</v>
      </c>
      <c r="AI17" s="13" t="s">
        <v>25</v>
      </c>
      <c r="AJ17" s="79" t="s">
        <v>25</v>
      </c>
      <c r="AK17" s="102" t="s">
        <v>22</v>
      </c>
      <c r="AL17" s="83" t="s">
        <v>25</v>
      </c>
      <c r="AM17" s="83" t="s">
        <v>22</v>
      </c>
      <c r="AN17" s="83" t="s">
        <v>25</v>
      </c>
      <c r="AO17" s="83" t="s">
        <v>22</v>
      </c>
      <c r="AP17" s="83">
        <v>0</v>
      </c>
      <c r="AQ17" s="3">
        <v>0</v>
      </c>
      <c r="AR17" s="3" t="s">
        <v>22</v>
      </c>
      <c r="AS17" s="3">
        <v>0</v>
      </c>
      <c r="AT17" s="3" t="s">
        <v>25</v>
      </c>
      <c r="AU17" s="112">
        <v>0</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1772</v>
      </c>
      <c r="BD17" s="313" t="str">
        <f>SUBSTITUTE(SUBSTITUTE(IFERROR(VLOOKUP($A17,単組回答!$E:$R,14,FALSE),""),"① 行った","○"),"② 行っていない","×")</f>
        <v/>
      </c>
      <c r="BE17" s="83" t="s">
        <v>1772</v>
      </c>
      <c r="BF17" s="316" t="str">
        <f>SUBSTITUTE(SUBSTITUTE(IFERROR(VLOOKUP($A17,単組回答!$E:$T,16,FALSE),""),"① 行った","○"),"② 行っていない","×")</f>
        <v/>
      </c>
    </row>
    <row r="18" spans="1:58" ht="28.5" customHeight="1">
      <c r="A18" s="14">
        <v>13075</v>
      </c>
      <c r="B18" s="201" t="s">
        <v>104</v>
      </c>
      <c r="C18" s="7" t="s">
        <v>24</v>
      </c>
      <c r="D18" s="2" t="s">
        <v>22</v>
      </c>
      <c r="E18" s="2">
        <v>1</v>
      </c>
      <c r="F18" s="2" t="s">
        <v>22</v>
      </c>
      <c r="G18" s="7" t="s">
        <v>22</v>
      </c>
      <c r="H18" s="2"/>
      <c r="I18" s="2"/>
      <c r="J18" s="2"/>
      <c r="K18" s="2"/>
      <c r="L18" s="2"/>
      <c r="M18" s="2"/>
      <c r="N18" s="2" t="s">
        <v>24</v>
      </c>
      <c r="O18" s="2" t="s">
        <v>24</v>
      </c>
      <c r="P18" s="2">
        <v>0</v>
      </c>
      <c r="Q18" s="2" t="s">
        <v>22</v>
      </c>
      <c r="R18" s="2" t="s">
        <v>23</v>
      </c>
      <c r="S18" s="2"/>
      <c r="T18" s="2"/>
      <c r="U18" s="2"/>
      <c r="V18" s="2"/>
      <c r="W18" s="2"/>
      <c r="X18" s="2"/>
      <c r="Y18" s="13" t="s">
        <v>25</v>
      </c>
      <c r="Z18" s="13" t="s">
        <v>25</v>
      </c>
      <c r="AA18" s="13" t="s">
        <v>25</v>
      </c>
      <c r="AB18" s="13" t="s">
        <v>22</v>
      </c>
      <c r="AC18" s="13" t="s">
        <v>22</v>
      </c>
      <c r="AD18" s="13" t="s">
        <v>25</v>
      </c>
      <c r="AE18" s="13" t="s">
        <v>25</v>
      </c>
      <c r="AF18" s="13"/>
      <c r="AG18" s="13" t="s">
        <v>26</v>
      </c>
      <c r="AH18" s="13">
        <v>0</v>
      </c>
      <c r="AI18" s="13" t="s">
        <v>25</v>
      </c>
      <c r="AJ18" s="79" t="s">
        <v>25</v>
      </c>
      <c r="AK18" s="102" t="s">
        <v>25</v>
      </c>
      <c r="AL18" s="83" t="s">
        <v>25</v>
      </c>
      <c r="AM18" s="83" t="s">
        <v>22</v>
      </c>
      <c r="AN18" s="83" t="s">
        <v>22</v>
      </c>
      <c r="AO18" s="83" t="s">
        <v>25</v>
      </c>
      <c r="AP18" s="83" t="s">
        <v>22</v>
      </c>
      <c r="AQ18" s="3" t="s">
        <v>27</v>
      </c>
      <c r="AR18" s="3"/>
      <c r="AS18" s="3" t="s">
        <v>22</v>
      </c>
      <c r="AT18" s="3"/>
      <c r="AU18" s="112" t="s">
        <v>22</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1772</v>
      </c>
      <c r="BD18" s="313" t="str">
        <f>SUBSTITUTE(SUBSTITUTE(IFERROR(VLOOKUP($A18,単組回答!$E:$R,14,FALSE),""),"① 行った","○"),"② 行っていない","×")</f>
        <v/>
      </c>
      <c r="BE18" s="83" t="s">
        <v>1772</v>
      </c>
      <c r="BF18" s="316" t="str">
        <f>SUBSTITUTE(SUBSTITUTE(IFERROR(VLOOKUP($A18,単組回答!$E:$T,16,FALSE),""),"① 行った","○"),"② 行っていない","×")</f>
        <v/>
      </c>
    </row>
    <row r="19" spans="1:58" ht="28.5" customHeight="1">
      <c r="A19" s="14">
        <v>13078</v>
      </c>
      <c r="B19" s="201" t="s">
        <v>105</v>
      </c>
      <c r="C19" s="2" t="s">
        <v>22</v>
      </c>
      <c r="D19" s="7" t="s">
        <v>25</v>
      </c>
      <c r="E19" s="2">
        <v>1</v>
      </c>
      <c r="F19" s="7"/>
      <c r="G19" s="2"/>
      <c r="H19" s="2"/>
      <c r="I19" s="2"/>
      <c r="J19" s="2"/>
      <c r="K19" s="2"/>
      <c r="L19" s="2"/>
      <c r="M19" s="2"/>
      <c r="N19" s="2" t="s">
        <v>23</v>
      </c>
      <c r="O19" s="2" t="s">
        <v>24</v>
      </c>
      <c r="P19" s="2">
        <v>1</v>
      </c>
      <c r="Q19" s="2"/>
      <c r="R19" s="2" t="s">
        <v>23</v>
      </c>
      <c r="S19" s="2"/>
      <c r="T19" s="2" t="s">
        <v>23</v>
      </c>
      <c r="U19" s="2"/>
      <c r="V19" s="2" t="s">
        <v>23</v>
      </c>
      <c r="W19" s="2"/>
      <c r="X19" s="2"/>
      <c r="Y19" s="13" t="s">
        <v>25</v>
      </c>
      <c r="Z19" s="13" t="s">
        <v>25</v>
      </c>
      <c r="AA19" s="13" t="s">
        <v>25</v>
      </c>
      <c r="AB19" s="13" t="s">
        <v>25</v>
      </c>
      <c r="AC19" s="13" t="s">
        <v>26</v>
      </c>
      <c r="AD19" s="13" t="s">
        <v>25</v>
      </c>
      <c r="AE19" s="13" t="s">
        <v>26</v>
      </c>
      <c r="AF19" s="13"/>
      <c r="AG19" s="13" t="s">
        <v>26</v>
      </c>
      <c r="AH19" s="13" t="s">
        <v>26</v>
      </c>
      <c r="AI19" s="13" t="s">
        <v>25</v>
      </c>
      <c r="AJ19" s="79" t="s">
        <v>26</v>
      </c>
      <c r="AK19" s="102" t="s">
        <v>22</v>
      </c>
      <c r="AL19" s="83">
        <v>0</v>
      </c>
      <c r="AM19" s="83" t="s">
        <v>22</v>
      </c>
      <c r="AN19" s="83" t="s">
        <v>22</v>
      </c>
      <c r="AO19" s="83">
        <v>0</v>
      </c>
      <c r="AP19" s="83">
        <v>0</v>
      </c>
      <c r="AQ19" s="3">
        <v>0</v>
      </c>
      <c r="AR19" s="3" t="s">
        <v>26</v>
      </c>
      <c r="AS19" s="3">
        <v>0</v>
      </c>
      <c r="AT19" s="3" t="s">
        <v>26</v>
      </c>
      <c r="AU19" s="112">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1772</v>
      </c>
      <c r="BD19" s="313" t="str">
        <f>SUBSTITUTE(SUBSTITUTE(IFERROR(VLOOKUP($A19,単組回答!$E:$R,14,FALSE),""),"① 行った","○"),"② 行っていない","×")</f>
        <v/>
      </c>
      <c r="BE19" s="83" t="s">
        <v>1772</v>
      </c>
      <c r="BF19" s="316" t="str">
        <f>SUBSTITUTE(SUBSTITUTE(IFERROR(VLOOKUP($A19,単組回答!$E:$T,16,FALSE),""),"① 行った","○"),"② 行っていない","×")</f>
        <v/>
      </c>
    </row>
    <row r="20" spans="1:58" ht="28.5" customHeight="1">
      <c r="A20" s="14">
        <v>13084</v>
      </c>
      <c r="B20" s="201" t="s">
        <v>106</v>
      </c>
      <c r="C20" s="7" t="s">
        <v>25</v>
      </c>
      <c r="D20" s="2" t="s">
        <v>25</v>
      </c>
      <c r="E20" s="2">
        <v>0</v>
      </c>
      <c r="F20" s="2"/>
      <c r="G20" s="2"/>
      <c r="H20" s="2"/>
      <c r="I20" s="2"/>
      <c r="J20" s="2"/>
      <c r="K20" s="2"/>
      <c r="L20" s="2"/>
      <c r="M20" s="2"/>
      <c r="N20" s="2"/>
      <c r="O20" s="2"/>
      <c r="P20" s="2">
        <v>0</v>
      </c>
      <c r="Q20" s="2"/>
      <c r="R20" s="2"/>
      <c r="S20" s="2"/>
      <c r="T20" s="2"/>
      <c r="U20" s="2"/>
      <c r="V20" s="2"/>
      <c r="W20" s="2"/>
      <c r="X20" s="2"/>
      <c r="Y20" s="13" t="s">
        <v>26</v>
      </c>
      <c r="Z20" s="13" t="s">
        <v>26</v>
      </c>
      <c r="AA20" s="13" t="e">
        <v>#N/A</v>
      </c>
      <c r="AB20" s="13" t="s">
        <v>26</v>
      </c>
      <c r="AC20" s="13" t="s">
        <v>26</v>
      </c>
      <c r="AD20" s="13" t="s">
        <v>26</v>
      </c>
      <c r="AE20" s="13" t="s">
        <v>26</v>
      </c>
      <c r="AF20" s="13"/>
      <c r="AG20" s="13" t="s">
        <v>26</v>
      </c>
      <c r="AH20" s="13" t="s">
        <v>26</v>
      </c>
      <c r="AI20" s="13" t="s">
        <v>26</v>
      </c>
      <c r="AJ20" s="79" t="s">
        <v>26</v>
      </c>
      <c r="AK20" s="102" t="s">
        <v>26</v>
      </c>
      <c r="AL20" s="83" t="s">
        <v>26</v>
      </c>
      <c r="AM20" s="83" t="s">
        <v>26</v>
      </c>
      <c r="AN20" s="83" t="s">
        <v>26</v>
      </c>
      <c r="AO20" s="83" t="s">
        <v>26</v>
      </c>
      <c r="AP20" s="83"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1772</v>
      </c>
      <c r="BD20" s="313" t="str">
        <f>SUBSTITUTE(SUBSTITUTE(IFERROR(VLOOKUP($A20,単組回答!$E:$R,14,FALSE),""),"① 行った","○"),"② 行っていない","×")</f>
        <v/>
      </c>
      <c r="BE20" s="83" t="s">
        <v>1772</v>
      </c>
      <c r="BF20" s="316" t="str">
        <f>SUBSTITUTE(SUBSTITUTE(IFERROR(VLOOKUP($A20,単組回答!$E:$T,16,FALSE),""),"① 行った","○"),"② 行っていない","×")</f>
        <v/>
      </c>
    </row>
    <row r="21" spans="1:58" ht="28.5" customHeight="1">
      <c r="A21" s="14">
        <v>13093</v>
      </c>
      <c r="B21" s="201" t="s">
        <v>107</v>
      </c>
      <c r="C21" s="2" t="s">
        <v>22</v>
      </c>
      <c r="D21" s="2" t="s">
        <v>24</v>
      </c>
      <c r="E21" s="2">
        <v>1</v>
      </c>
      <c r="F21" s="2" t="s">
        <v>22</v>
      </c>
      <c r="G21" s="2" t="s">
        <v>22</v>
      </c>
      <c r="H21" s="2"/>
      <c r="I21" s="2"/>
      <c r="J21" s="2"/>
      <c r="K21" s="2"/>
      <c r="L21" s="2"/>
      <c r="M21" s="2"/>
      <c r="N21" s="2" t="s">
        <v>22</v>
      </c>
      <c r="O21" s="2" t="s">
        <v>24</v>
      </c>
      <c r="P21" s="2">
        <v>1</v>
      </c>
      <c r="Q21" s="2" t="s">
        <v>22</v>
      </c>
      <c r="R21" s="2"/>
      <c r="S21" s="2" t="s">
        <v>22</v>
      </c>
      <c r="T21" s="2" t="s">
        <v>23</v>
      </c>
      <c r="U21" s="2"/>
      <c r="V21" s="2"/>
      <c r="W21" s="2"/>
      <c r="X21" s="2"/>
      <c r="Y21" s="13" t="s">
        <v>25</v>
      </c>
      <c r="Z21" s="13" t="s">
        <v>25</v>
      </c>
      <c r="AA21" s="13" t="s">
        <v>25</v>
      </c>
      <c r="AB21" s="13" t="s">
        <v>22</v>
      </c>
      <c r="AC21" s="13" t="s">
        <v>26</v>
      </c>
      <c r="AD21" s="13" t="s">
        <v>22</v>
      </c>
      <c r="AE21" s="13" t="s">
        <v>26</v>
      </c>
      <c r="AF21" s="13"/>
      <c r="AG21" s="13" t="s">
        <v>22</v>
      </c>
      <c r="AH21" s="13" t="s">
        <v>26</v>
      </c>
      <c r="AI21" s="13" t="s">
        <v>25</v>
      </c>
      <c r="AJ21" s="79" t="s">
        <v>26</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1772</v>
      </c>
      <c r="BD21" s="313" t="str">
        <f>SUBSTITUTE(SUBSTITUTE(IFERROR(VLOOKUP($A21,単組回答!$E:$R,14,FALSE),""),"① 行った","○"),"② 行っていない","×")</f>
        <v/>
      </c>
      <c r="BE21" s="83" t="s">
        <v>1772</v>
      </c>
      <c r="BF21" s="316" t="str">
        <f>SUBSTITUTE(SUBSTITUTE(IFERROR(VLOOKUP($A21,単組回答!$E:$T,16,FALSE),""),"① 行った","○"),"② 行っていない","×")</f>
        <v/>
      </c>
    </row>
    <row r="22" spans="1:58" ht="28.5" customHeight="1">
      <c r="A22" s="14">
        <v>13096</v>
      </c>
      <c r="B22" s="201" t="s">
        <v>108</v>
      </c>
      <c r="C22" s="2" t="s">
        <v>22</v>
      </c>
      <c r="D22" s="2" t="s">
        <v>25</v>
      </c>
      <c r="E22" s="2">
        <v>1</v>
      </c>
      <c r="F22" s="2" t="s">
        <v>22</v>
      </c>
      <c r="G22" s="2" t="s">
        <v>22</v>
      </c>
      <c r="H22" s="2"/>
      <c r="I22" s="2"/>
      <c r="J22" s="2"/>
      <c r="K22" s="2"/>
      <c r="L22" s="2"/>
      <c r="M22" s="2"/>
      <c r="N22" s="2" t="s">
        <v>24</v>
      </c>
      <c r="O22" s="2" t="s">
        <v>24</v>
      </c>
      <c r="P22" s="2">
        <v>0</v>
      </c>
      <c r="Q22" s="2" t="s">
        <v>22</v>
      </c>
      <c r="R22" s="2"/>
      <c r="S22" s="2"/>
      <c r="T22" s="2"/>
      <c r="U22" s="2"/>
      <c r="V22" s="2"/>
      <c r="W22" s="2"/>
      <c r="X22" s="2"/>
      <c r="Y22" s="13" t="s">
        <v>26</v>
      </c>
      <c r="Z22" s="13" t="s">
        <v>26</v>
      </c>
      <c r="AA22" s="13" t="e">
        <v>#N/A</v>
      </c>
      <c r="AB22" s="13" t="s">
        <v>26</v>
      </c>
      <c r="AC22" s="13" t="s">
        <v>26</v>
      </c>
      <c r="AD22" s="13" t="s">
        <v>26</v>
      </c>
      <c r="AE22" s="13" t="s">
        <v>26</v>
      </c>
      <c r="AF22" s="13"/>
      <c r="AG22" s="13" t="s">
        <v>26</v>
      </c>
      <c r="AH22" s="13" t="s">
        <v>26</v>
      </c>
      <c r="AI22" s="13" t="s">
        <v>26</v>
      </c>
      <c r="AJ22" s="79" t="s">
        <v>26</v>
      </c>
      <c r="AK22" s="102" t="s">
        <v>26</v>
      </c>
      <c r="AL22" s="83" t="s">
        <v>26</v>
      </c>
      <c r="AM22" s="83" t="s">
        <v>26</v>
      </c>
      <c r="AN22" s="8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1772</v>
      </c>
      <c r="BD22" s="313" t="str">
        <f>SUBSTITUTE(SUBSTITUTE(IFERROR(VLOOKUP($A22,単組回答!$E:$R,14,FALSE),""),"① 行った","○"),"② 行っていない","×")</f>
        <v/>
      </c>
      <c r="BE22" s="83" t="s">
        <v>1772</v>
      </c>
      <c r="BF22" s="316" t="str">
        <f>SUBSTITUTE(SUBSTITUTE(IFERROR(VLOOKUP($A22,単組回答!$E:$T,16,FALSE),""),"① 行った","○"),"② 行っていない","×")</f>
        <v/>
      </c>
    </row>
    <row r="23" spans="1:58" ht="28.5" customHeight="1">
      <c r="A23" s="14">
        <v>13103</v>
      </c>
      <c r="B23" s="201" t="s">
        <v>109</v>
      </c>
      <c r="C23" s="7"/>
      <c r="D23" s="2"/>
      <c r="E23" s="2">
        <v>0</v>
      </c>
      <c r="F23" s="2"/>
      <c r="G23" s="2"/>
      <c r="H23" s="2"/>
      <c r="I23" s="2"/>
      <c r="J23" s="2"/>
      <c r="K23" s="2"/>
      <c r="L23" s="2"/>
      <c r="M23" s="2"/>
      <c r="N23" s="2"/>
      <c r="O23" s="2"/>
      <c r="P23" s="2">
        <v>0</v>
      </c>
      <c r="Q23" s="2"/>
      <c r="R23" s="2"/>
      <c r="S23" s="2"/>
      <c r="T23" s="2"/>
      <c r="U23" s="2"/>
      <c r="V23" s="2"/>
      <c r="W23" s="2"/>
      <c r="X23" s="2"/>
      <c r="Y23" s="13" t="s">
        <v>26</v>
      </c>
      <c r="Z23" s="13" t="s">
        <v>26</v>
      </c>
      <c r="AA23" s="13" t="e">
        <v>#N/A</v>
      </c>
      <c r="AB23" s="13" t="s">
        <v>26</v>
      </c>
      <c r="AC23" s="13" t="s">
        <v>26</v>
      </c>
      <c r="AD23" s="13" t="s">
        <v>26</v>
      </c>
      <c r="AE23" s="13" t="s">
        <v>26</v>
      </c>
      <c r="AF23" s="13"/>
      <c r="AG23" s="13" t="s">
        <v>26</v>
      </c>
      <c r="AH23" s="13" t="s">
        <v>26</v>
      </c>
      <c r="AI23" s="13" t="s">
        <v>26</v>
      </c>
      <c r="AJ23" s="79" t="s">
        <v>26</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1772</v>
      </c>
      <c r="BD23" s="313" t="str">
        <f>SUBSTITUTE(SUBSTITUTE(IFERROR(VLOOKUP($A23,単組回答!$E:$R,14,FALSE),""),"① 行った","○"),"② 行っていない","×")</f>
        <v/>
      </c>
      <c r="BE23" s="83" t="s">
        <v>1772</v>
      </c>
      <c r="BF23" s="316" t="str">
        <f>SUBSTITUTE(SUBSTITUTE(IFERROR(VLOOKUP($A23,単組回答!$E:$T,16,FALSE),""),"① 行った","○"),"② 行っていない","×")</f>
        <v/>
      </c>
    </row>
    <row r="24" spans="1:58" ht="28.5" customHeight="1">
      <c r="A24" s="14">
        <v>13104</v>
      </c>
      <c r="B24" s="201" t="s">
        <v>110</v>
      </c>
      <c r="C24" s="2" t="s">
        <v>22</v>
      </c>
      <c r="D24" s="2" t="s">
        <v>25</v>
      </c>
      <c r="E24" s="2">
        <v>1</v>
      </c>
      <c r="F24" s="2" t="s">
        <v>22</v>
      </c>
      <c r="G24" s="2" t="s">
        <v>22</v>
      </c>
      <c r="H24" s="2" t="s">
        <v>22</v>
      </c>
      <c r="I24" s="2" t="s">
        <v>22</v>
      </c>
      <c r="J24" s="2"/>
      <c r="K24" s="2"/>
      <c r="L24" s="2"/>
      <c r="M24" s="2" t="s">
        <v>22</v>
      </c>
      <c r="N24" s="2" t="s">
        <v>22</v>
      </c>
      <c r="O24" s="2" t="s">
        <v>24</v>
      </c>
      <c r="P24" s="2">
        <v>1</v>
      </c>
      <c r="Q24" s="2" t="s">
        <v>22</v>
      </c>
      <c r="R24" s="2" t="s">
        <v>23</v>
      </c>
      <c r="S24" s="2" t="s">
        <v>22</v>
      </c>
      <c r="T24" s="2" t="s">
        <v>23</v>
      </c>
      <c r="U24" s="2"/>
      <c r="V24" s="2"/>
      <c r="W24" s="2"/>
      <c r="X24" s="2"/>
      <c r="Y24" s="13" t="s">
        <v>26</v>
      </c>
      <c r="Z24" s="13" t="s">
        <v>26</v>
      </c>
      <c r="AA24" s="13" t="e">
        <v>#N/A</v>
      </c>
      <c r="AB24" s="13" t="s">
        <v>26</v>
      </c>
      <c r="AC24" s="13" t="s">
        <v>26</v>
      </c>
      <c r="AD24" s="13" t="s">
        <v>26</v>
      </c>
      <c r="AE24" s="13" t="s">
        <v>26</v>
      </c>
      <c r="AF24" s="13"/>
      <c r="AG24" s="13" t="s">
        <v>26</v>
      </c>
      <c r="AH24" s="13" t="s">
        <v>26</v>
      </c>
      <c r="AI24" s="13" t="s">
        <v>26</v>
      </c>
      <c r="AJ24" s="79" t="s">
        <v>26</v>
      </c>
      <c r="AK24" s="102" t="s">
        <v>22</v>
      </c>
      <c r="AL24" s="83">
        <v>0</v>
      </c>
      <c r="AM24" s="83" t="s">
        <v>22</v>
      </c>
      <c r="AN24" s="83" t="s">
        <v>22</v>
      </c>
      <c r="AO24" s="83" t="s">
        <v>22</v>
      </c>
      <c r="AP24" s="83" t="s">
        <v>22</v>
      </c>
      <c r="AQ24" s="3" t="s">
        <v>22</v>
      </c>
      <c r="AR24" s="3" t="s">
        <v>26</v>
      </c>
      <c r="AS24" s="3">
        <v>0</v>
      </c>
      <c r="AT24" s="3" t="s">
        <v>26</v>
      </c>
      <c r="AU24" s="112">
        <v>0</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1320</v>
      </c>
      <c r="BD24" s="313" t="str">
        <f>SUBSTITUTE(SUBSTITUTE(IFERROR(VLOOKUP($A24,単組回答!$E:$R,14,FALSE),""),"① 行った","○"),"② 行っていない","×")</f>
        <v/>
      </c>
      <c r="BE24" s="83" t="s">
        <v>1772</v>
      </c>
      <c r="BF24" s="316" t="str">
        <f>SUBSTITUTE(SUBSTITUTE(IFERROR(VLOOKUP($A24,単組回答!$E:$T,16,FALSE),""),"① 行った","○"),"② 行っていない","×")</f>
        <v/>
      </c>
    </row>
    <row r="25" spans="1:58" ht="28.5" customHeight="1">
      <c r="A25" s="14">
        <v>13106</v>
      </c>
      <c r="B25" s="201" t="s">
        <v>111</v>
      </c>
      <c r="C25" s="2" t="s">
        <v>22</v>
      </c>
      <c r="D25" s="2" t="s">
        <v>24</v>
      </c>
      <c r="E25" s="2">
        <v>1</v>
      </c>
      <c r="F25" s="2" t="s">
        <v>22</v>
      </c>
      <c r="G25" s="2" t="s">
        <v>22</v>
      </c>
      <c r="H25" s="2"/>
      <c r="I25" s="2" t="s">
        <v>22</v>
      </c>
      <c r="J25" s="2"/>
      <c r="K25" s="2"/>
      <c r="L25" s="2"/>
      <c r="M25" s="2"/>
      <c r="N25" s="2" t="s">
        <v>22</v>
      </c>
      <c r="O25" s="2" t="s">
        <v>24</v>
      </c>
      <c r="P25" s="2">
        <v>1</v>
      </c>
      <c r="Q25" s="2" t="s">
        <v>22</v>
      </c>
      <c r="R25" s="2" t="s">
        <v>23</v>
      </c>
      <c r="S25" s="2"/>
      <c r="T25" s="2"/>
      <c r="U25" s="2"/>
      <c r="V25" s="2"/>
      <c r="W25" s="2"/>
      <c r="X25" s="2"/>
      <c r="Y25" s="13" t="s">
        <v>26</v>
      </c>
      <c r="Z25" s="13" t="s">
        <v>26</v>
      </c>
      <c r="AA25" s="13" t="e">
        <v>#N/A</v>
      </c>
      <c r="AB25" s="13" t="s">
        <v>26</v>
      </c>
      <c r="AC25" s="13" t="s">
        <v>26</v>
      </c>
      <c r="AD25" s="13" t="s">
        <v>26</v>
      </c>
      <c r="AE25" s="13" t="s">
        <v>26</v>
      </c>
      <c r="AF25" s="13"/>
      <c r="AG25" s="13" t="s">
        <v>26</v>
      </c>
      <c r="AH25" s="13" t="s">
        <v>26</v>
      </c>
      <c r="AI25" s="13" t="s">
        <v>26</v>
      </c>
      <c r="AJ25" s="79" t="s">
        <v>26</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1772</v>
      </c>
      <c r="BD25" s="313" t="str">
        <f>SUBSTITUTE(SUBSTITUTE(IFERROR(VLOOKUP($A25,単組回答!$E:$R,14,FALSE),""),"① 行った","○"),"② 行っていない","×")</f>
        <v/>
      </c>
      <c r="BE25" s="83" t="s">
        <v>1772</v>
      </c>
      <c r="BF25" s="316" t="str">
        <f>SUBSTITUTE(SUBSTITUTE(IFERROR(VLOOKUP($A25,単組回答!$E:$T,16,FALSE),""),"① 行った","○"),"② 行っていない","×")</f>
        <v/>
      </c>
    </row>
    <row r="26" spans="1:58" ht="28.5" customHeight="1">
      <c r="A26" s="14">
        <v>13107</v>
      </c>
      <c r="B26" s="201" t="s">
        <v>112</v>
      </c>
      <c r="C26" s="2" t="s">
        <v>22</v>
      </c>
      <c r="D26" s="2" t="s">
        <v>24</v>
      </c>
      <c r="E26" s="2">
        <v>1</v>
      </c>
      <c r="F26" s="2" t="s">
        <v>22</v>
      </c>
      <c r="G26" s="2" t="s">
        <v>22</v>
      </c>
      <c r="H26" s="2" t="s">
        <v>22</v>
      </c>
      <c r="I26" s="2"/>
      <c r="J26" s="2"/>
      <c r="K26" s="2"/>
      <c r="L26" s="2"/>
      <c r="M26" s="2" t="s">
        <v>22</v>
      </c>
      <c r="N26" s="2" t="s">
        <v>22</v>
      </c>
      <c r="O26" s="2" t="s">
        <v>24</v>
      </c>
      <c r="P26" s="2">
        <v>1</v>
      </c>
      <c r="Q26" s="2" t="s">
        <v>22</v>
      </c>
      <c r="R26" s="2" t="s">
        <v>23</v>
      </c>
      <c r="S26" s="2" t="s">
        <v>22</v>
      </c>
      <c r="T26" s="2" t="s">
        <v>23</v>
      </c>
      <c r="U26" s="2"/>
      <c r="V26" s="2"/>
      <c r="W26" s="2"/>
      <c r="X26" s="2"/>
      <c r="Y26" s="13" t="s">
        <v>25</v>
      </c>
      <c r="Z26" s="13" t="s">
        <v>25</v>
      </c>
      <c r="AA26" s="13" t="s">
        <v>25</v>
      </c>
      <c r="AB26" s="13" t="s">
        <v>22</v>
      </c>
      <c r="AC26" s="13" t="s">
        <v>22</v>
      </c>
      <c r="AD26" s="13" t="s">
        <v>25</v>
      </c>
      <c r="AE26" s="13" t="s">
        <v>22</v>
      </c>
      <c r="AF26" s="13"/>
      <c r="AG26" s="13" t="s">
        <v>26</v>
      </c>
      <c r="AH26" s="13" t="s">
        <v>22</v>
      </c>
      <c r="AI26" s="13" t="s">
        <v>25</v>
      </c>
      <c r="AJ26" s="79" t="s">
        <v>25</v>
      </c>
      <c r="AK26" s="102" t="s">
        <v>22</v>
      </c>
      <c r="AL26" s="83">
        <v>0</v>
      </c>
      <c r="AM26" s="83" t="s">
        <v>22</v>
      </c>
      <c r="AN26" s="83" t="s">
        <v>22</v>
      </c>
      <c r="AO26" s="83" t="s">
        <v>22</v>
      </c>
      <c r="AP26" s="83" t="s">
        <v>22</v>
      </c>
      <c r="AQ26" s="3" t="s">
        <v>22</v>
      </c>
      <c r="AR26" s="3" t="s">
        <v>24</v>
      </c>
      <c r="AS26" s="3" t="s">
        <v>25</v>
      </c>
      <c r="AT26" s="3" t="s">
        <v>22</v>
      </c>
      <c r="AU26" s="112" t="s">
        <v>22</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1772</v>
      </c>
      <c r="BD26" s="313" t="str">
        <f>SUBSTITUTE(SUBSTITUTE(IFERROR(VLOOKUP($A26,単組回答!$E:$R,14,FALSE),""),"① 行った","○"),"② 行っていない","×")</f>
        <v/>
      </c>
      <c r="BE26" s="83" t="s">
        <v>1772</v>
      </c>
      <c r="BF26" s="316" t="str">
        <f>SUBSTITUTE(SUBSTITUTE(IFERROR(VLOOKUP($A26,単組回答!$E:$T,16,FALSE),""),"① 行った","○"),"② 行っていない","×")</f>
        <v/>
      </c>
    </row>
    <row r="27" spans="1:58" ht="28.5" customHeight="1">
      <c r="A27" s="14">
        <v>13108</v>
      </c>
      <c r="B27" s="201" t="s">
        <v>113</v>
      </c>
      <c r="C27" s="2" t="s">
        <v>22</v>
      </c>
      <c r="D27" s="2" t="s">
        <v>24</v>
      </c>
      <c r="E27" s="2">
        <v>1</v>
      </c>
      <c r="F27" s="2" t="s">
        <v>22</v>
      </c>
      <c r="G27" s="2" t="s">
        <v>22</v>
      </c>
      <c r="H27" s="2" t="s">
        <v>22</v>
      </c>
      <c r="I27" s="2" t="s">
        <v>22</v>
      </c>
      <c r="J27" s="2"/>
      <c r="K27" s="2"/>
      <c r="L27" s="2"/>
      <c r="M27" s="2" t="s">
        <v>22</v>
      </c>
      <c r="N27" s="2" t="s">
        <v>22</v>
      </c>
      <c r="O27" s="2" t="s">
        <v>24</v>
      </c>
      <c r="P27" s="2">
        <v>1</v>
      </c>
      <c r="Q27" s="2" t="s">
        <v>22</v>
      </c>
      <c r="R27" s="2" t="s">
        <v>23</v>
      </c>
      <c r="S27" s="2" t="s">
        <v>22</v>
      </c>
      <c r="T27" s="2" t="s">
        <v>23</v>
      </c>
      <c r="U27" s="2"/>
      <c r="V27" s="2"/>
      <c r="W27" s="2"/>
      <c r="X27" s="2"/>
      <c r="Y27" s="13" t="s">
        <v>25</v>
      </c>
      <c r="Z27" s="13" t="s">
        <v>25</v>
      </c>
      <c r="AA27" s="13" t="s">
        <v>25</v>
      </c>
      <c r="AB27" s="13" t="s">
        <v>22</v>
      </c>
      <c r="AC27" s="13" t="s">
        <v>22</v>
      </c>
      <c r="AD27" s="13" t="s">
        <v>25</v>
      </c>
      <c r="AE27" s="13" t="s">
        <v>25</v>
      </c>
      <c r="AF27" s="13"/>
      <c r="AG27" s="13" t="s">
        <v>26</v>
      </c>
      <c r="AH27" s="13">
        <v>0</v>
      </c>
      <c r="AI27" s="13" t="s">
        <v>25</v>
      </c>
      <c r="AJ27" s="79" t="s">
        <v>25</v>
      </c>
      <c r="AK27" s="102" t="s">
        <v>22</v>
      </c>
      <c r="AL27" s="83">
        <v>0</v>
      </c>
      <c r="AM27" s="83" t="s">
        <v>22</v>
      </c>
      <c r="AN27" s="83" t="s">
        <v>22</v>
      </c>
      <c r="AO27" s="83">
        <v>0</v>
      </c>
      <c r="AP27" s="83">
        <v>0</v>
      </c>
      <c r="AQ27" s="3">
        <v>0</v>
      </c>
      <c r="AR27" s="3" t="s">
        <v>24</v>
      </c>
      <c r="AS27" s="3" t="s">
        <v>25</v>
      </c>
      <c r="AT27" s="3" t="s">
        <v>25</v>
      </c>
      <c r="AU27" s="112" t="s">
        <v>25</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1320</v>
      </c>
      <c r="BD27" s="313" t="str">
        <f>SUBSTITUTE(SUBSTITUTE(IFERROR(VLOOKUP($A27,単組回答!$E:$R,14,FALSE),""),"① 行った","○"),"② 行っていない","×")</f>
        <v/>
      </c>
      <c r="BE27" s="83" t="s">
        <v>1772</v>
      </c>
      <c r="BF27" s="316" t="str">
        <f>SUBSTITUTE(SUBSTITUTE(IFERROR(VLOOKUP($A27,単組回答!$E:$T,16,FALSE),""),"① 行った","○"),"② 行っていない","×")</f>
        <v/>
      </c>
    </row>
    <row r="28" spans="1:58" ht="28.5" customHeight="1">
      <c r="A28" s="14">
        <v>13110</v>
      </c>
      <c r="B28" s="201" t="s">
        <v>114</v>
      </c>
      <c r="C28" s="2" t="s">
        <v>22</v>
      </c>
      <c r="D28" s="2" t="s">
        <v>22</v>
      </c>
      <c r="E28" s="2">
        <v>2</v>
      </c>
      <c r="F28" s="2"/>
      <c r="G28" s="2"/>
      <c r="H28" s="2"/>
      <c r="I28" s="2"/>
      <c r="J28" s="2"/>
      <c r="K28" s="2"/>
      <c r="L28" s="2"/>
      <c r="M28" s="2"/>
      <c r="N28" s="2"/>
      <c r="O28" s="2"/>
      <c r="P28" s="2">
        <v>0</v>
      </c>
      <c r="Q28" s="2"/>
      <c r="R28" s="2"/>
      <c r="S28" s="2"/>
      <c r="T28" s="2"/>
      <c r="U28" s="2"/>
      <c r="V28" s="2"/>
      <c r="W28" s="2"/>
      <c r="X28" s="2"/>
      <c r="Y28" s="13" t="s">
        <v>26</v>
      </c>
      <c r="Z28" s="13" t="s">
        <v>26</v>
      </c>
      <c r="AA28" s="13" t="e">
        <v>#N/A</v>
      </c>
      <c r="AB28" s="13" t="s">
        <v>26</v>
      </c>
      <c r="AC28" s="13" t="s">
        <v>26</v>
      </c>
      <c r="AD28" s="13" t="s">
        <v>26</v>
      </c>
      <c r="AE28" s="13" t="s">
        <v>26</v>
      </c>
      <c r="AF28" s="13"/>
      <c r="AG28" s="13" t="s">
        <v>26</v>
      </c>
      <c r="AH28" s="13" t="s">
        <v>26</v>
      </c>
      <c r="AI28" s="13" t="s">
        <v>26</v>
      </c>
      <c r="AJ28" s="79" t="s">
        <v>26</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1772</v>
      </c>
      <c r="BD28" s="313" t="str">
        <f>SUBSTITUTE(SUBSTITUTE(IFERROR(VLOOKUP($A28,単組回答!$E:$R,14,FALSE),""),"① 行った","○"),"② 行っていない","×")</f>
        <v/>
      </c>
      <c r="BE28" s="83" t="s">
        <v>1772</v>
      </c>
      <c r="BF28" s="316" t="str">
        <f>SUBSTITUTE(SUBSTITUTE(IFERROR(VLOOKUP($A28,単組回答!$E:$T,16,FALSE),""),"① 行った","○"),"② 行っていない","×")</f>
        <v/>
      </c>
    </row>
    <row r="29" spans="1:58" ht="28.5" customHeight="1">
      <c r="A29" s="14">
        <v>13117</v>
      </c>
      <c r="B29" s="201" t="s">
        <v>115</v>
      </c>
      <c r="C29" s="2"/>
      <c r="D29" s="2"/>
      <c r="E29" s="2">
        <v>0</v>
      </c>
      <c r="F29" s="2"/>
      <c r="G29" s="2"/>
      <c r="H29" s="2"/>
      <c r="I29" s="2"/>
      <c r="J29" s="2"/>
      <c r="K29" s="2"/>
      <c r="L29" s="2"/>
      <c r="M29" s="2"/>
      <c r="N29" s="2"/>
      <c r="O29" s="2"/>
      <c r="P29" s="2">
        <v>0</v>
      </c>
      <c r="Q29" s="2"/>
      <c r="R29" s="2"/>
      <c r="S29" s="2"/>
      <c r="T29" s="2"/>
      <c r="U29" s="2"/>
      <c r="V29" s="2"/>
      <c r="W29" s="2"/>
      <c r="X29" s="2"/>
      <c r="Y29" s="13" t="s">
        <v>26</v>
      </c>
      <c r="Z29" s="13" t="s">
        <v>26</v>
      </c>
      <c r="AA29" s="13" t="e">
        <v>#N/A</v>
      </c>
      <c r="AB29" s="13" t="s">
        <v>26</v>
      </c>
      <c r="AC29" s="13" t="s">
        <v>26</v>
      </c>
      <c r="AD29" s="13" t="s">
        <v>26</v>
      </c>
      <c r="AE29" s="13" t="s">
        <v>26</v>
      </c>
      <c r="AF29" s="13"/>
      <c r="AG29" s="13" t="s">
        <v>26</v>
      </c>
      <c r="AH29" s="13" t="s">
        <v>26</v>
      </c>
      <c r="AI29" s="13" t="s">
        <v>26</v>
      </c>
      <c r="AJ29" s="79" t="s">
        <v>26</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1772</v>
      </c>
      <c r="BD29" s="313" t="str">
        <f>SUBSTITUTE(SUBSTITUTE(IFERROR(VLOOKUP($A29,単組回答!$E:$R,14,FALSE),""),"① 行った","○"),"② 行っていない","×")</f>
        <v/>
      </c>
      <c r="BE29" s="83" t="s">
        <v>1772</v>
      </c>
      <c r="BF29" s="316" t="str">
        <f>SUBSTITUTE(SUBSTITUTE(IFERROR(VLOOKUP($A29,単組回答!$E:$T,16,FALSE),""),"① 行った","○"),"② 行っていない","×")</f>
        <v/>
      </c>
    </row>
    <row r="30" spans="1:58" ht="28.5" customHeight="1">
      <c r="A30" s="14">
        <v>13122</v>
      </c>
      <c r="B30" s="201" t="s">
        <v>116</v>
      </c>
      <c r="C30" s="7" t="s">
        <v>25</v>
      </c>
      <c r="D30" s="2" t="s">
        <v>25</v>
      </c>
      <c r="E30" s="2">
        <v>0</v>
      </c>
      <c r="F30" s="2"/>
      <c r="G30" s="2" t="s">
        <v>22</v>
      </c>
      <c r="H30" s="2"/>
      <c r="I30" s="2"/>
      <c r="J30" s="2"/>
      <c r="K30" s="2"/>
      <c r="L30" s="2"/>
      <c r="M30" s="2"/>
      <c r="N30" s="2" t="s">
        <v>24</v>
      </c>
      <c r="O30" s="2" t="s">
        <v>24</v>
      </c>
      <c r="P30" s="2">
        <v>0</v>
      </c>
      <c r="Q30" s="2"/>
      <c r="R30" s="2" t="s">
        <v>23</v>
      </c>
      <c r="S30" s="2"/>
      <c r="T30" s="2"/>
      <c r="U30" s="2"/>
      <c r="V30" s="2"/>
      <c r="W30" s="2"/>
      <c r="X30" s="2"/>
      <c r="Y30" s="13" t="s">
        <v>26</v>
      </c>
      <c r="Z30" s="13" t="s">
        <v>26</v>
      </c>
      <c r="AA30" s="13" t="e">
        <v>#N/A</v>
      </c>
      <c r="AB30" s="13" t="s">
        <v>26</v>
      </c>
      <c r="AC30" s="13" t="s">
        <v>25</v>
      </c>
      <c r="AD30" s="13" t="s">
        <v>26</v>
      </c>
      <c r="AE30" s="13" t="s">
        <v>25</v>
      </c>
      <c r="AF30" s="13"/>
      <c r="AG30" s="13" t="s">
        <v>26</v>
      </c>
      <c r="AH30" s="13">
        <v>0</v>
      </c>
      <c r="AI30" s="13" t="s">
        <v>26</v>
      </c>
      <c r="AJ30" s="79" t="s">
        <v>25</v>
      </c>
      <c r="AK30" s="102" t="s">
        <v>25</v>
      </c>
      <c r="AL30" s="83" t="s">
        <v>25</v>
      </c>
      <c r="AM30" s="83" t="s">
        <v>25</v>
      </c>
      <c r="AN30" s="83" t="s">
        <v>25</v>
      </c>
      <c r="AO30" s="83">
        <v>0</v>
      </c>
      <c r="AP30" s="83">
        <v>0</v>
      </c>
      <c r="AQ30" s="3">
        <v>0</v>
      </c>
      <c r="AR30" s="3" t="s">
        <v>26</v>
      </c>
      <c r="AS30" s="3">
        <v>0</v>
      </c>
      <c r="AT30" s="3" t="s">
        <v>26</v>
      </c>
      <c r="AU30" s="112">
        <v>0</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1772</v>
      </c>
      <c r="BD30" s="313" t="str">
        <f>SUBSTITUTE(SUBSTITUTE(IFERROR(VLOOKUP($A30,単組回答!$E:$R,14,FALSE),""),"① 行った","○"),"② 行っていない","×")</f>
        <v/>
      </c>
      <c r="BE30" s="83" t="s">
        <v>1772</v>
      </c>
      <c r="BF30" s="316" t="str">
        <f>SUBSTITUTE(SUBSTITUTE(IFERROR(VLOOKUP($A30,単組回答!$E:$T,16,FALSE),""),"① 行った","○"),"② 行っていない","×")</f>
        <v/>
      </c>
    </row>
    <row r="31" spans="1:58" ht="28.5" customHeight="1">
      <c r="A31" s="14">
        <v>13139</v>
      </c>
      <c r="B31" s="201" t="s">
        <v>117</v>
      </c>
      <c r="C31" s="7" t="s">
        <v>25</v>
      </c>
      <c r="D31" s="2" t="s">
        <v>25</v>
      </c>
      <c r="E31" s="2">
        <v>0</v>
      </c>
      <c r="F31" s="2" t="s">
        <v>22</v>
      </c>
      <c r="G31" s="2" t="s">
        <v>22</v>
      </c>
      <c r="H31" s="2"/>
      <c r="I31" s="2"/>
      <c r="J31" s="2"/>
      <c r="K31" s="2"/>
      <c r="L31" s="2"/>
      <c r="M31" s="2"/>
      <c r="N31" s="2" t="s">
        <v>24</v>
      </c>
      <c r="O31" s="2" t="s">
        <v>24</v>
      </c>
      <c r="P31" s="2">
        <v>0</v>
      </c>
      <c r="Q31" s="2" t="s">
        <v>22</v>
      </c>
      <c r="R31" s="2" t="s">
        <v>23</v>
      </c>
      <c r="S31" s="2"/>
      <c r="T31" s="2"/>
      <c r="U31" s="2"/>
      <c r="V31" s="2"/>
      <c r="W31" s="2"/>
      <c r="X31" s="2"/>
      <c r="Y31" s="13" t="s">
        <v>25</v>
      </c>
      <c r="Z31" s="13" t="s">
        <v>25</v>
      </c>
      <c r="AA31" s="13" t="s">
        <v>25</v>
      </c>
      <c r="AB31" s="13" t="s">
        <v>22</v>
      </c>
      <c r="AC31" s="13" t="s">
        <v>22</v>
      </c>
      <c r="AD31" s="13" t="s">
        <v>25</v>
      </c>
      <c r="AE31" s="13" t="s">
        <v>25</v>
      </c>
      <c r="AF31" s="13"/>
      <c r="AG31" s="13" t="s">
        <v>26</v>
      </c>
      <c r="AH31" s="13">
        <v>0</v>
      </c>
      <c r="AI31" s="13" t="s">
        <v>25</v>
      </c>
      <c r="AJ31" s="79" t="s">
        <v>25</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1772</v>
      </c>
      <c r="BD31" s="313" t="str">
        <f>SUBSTITUTE(SUBSTITUTE(IFERROR(VLOOKUP($A31,単組回答!$E:$R,14,FALSE),""),"① 行った","○"),"② 行っていない","×")</f>
        <v/>
      </c>
      <c r="BE31" s="83" t="s">
        <v>1772</v>
      </c>
      <c r="BF31" s="316" t="str">
        <f>SUBSTITUTE(SUBSTITUTE(IFERROR(VLOOKUP($A31,単組回答!$E:$T,16,FALSE),""),"① 行った","○"),"② 行っていない","×")</f>
        <v/>
      </c>
    </row>
    <row r="32" spans="1:58" ht="28.5" customHeight="1">
      <c r="A32" s="14">
        <v>13141</v>
      </c>
      <c r="B32" s="201" t="s">
        <v>118</v>
      </c>
      <c r="C32" s="2"/>
      <c r="D32" s="2"/>
      <c r="E32" s="2">
        <v>0</v>
      </c>
      <c r="F32" s="2"/>
      <c r="G32" s="2"/>
      <c r="H32" s="2"/>
      <c r="I32" s="2"/>
      <c r="J32" s="2"/>
      <c r="K32" s="2"/>
      <c r="L32" s="2"/>
      <c r="M32" s="2"/>
      <c r="N32" s="2"/>
      <c r="O32" s="2"/>
      <c r="P32" s="2">
        <v>0</v>
      </c>
      <c r="Q32" s="2"/>
      <c r="R32" s="2"/>
      <c r="S32" s="2"/>
      <c r="T32" s="2"/>
      <c r="U32" s="2"/>
      <c r="V32" s="2"/>
      <c r="W32" s="2"/>
      <c r="X32" s="2"/>
      <c r="Y32" s="13" t="s">
        <v>26</v>
      </c>
      <c r="Z32" s="13" t="s">
        <v>26</v>
      </c>
      <c r="AA32" s="13" t="e">
        <v>#N/A</v>
      </c>
      <c r="AB32" s="13" t="s">
        <v>26</v>
      </c>
      <c r="AC32" s="13" t="s">
        <v>26</v>
      </c>
      <c r="AD32" s="13" t="s">
        <v>26</v>
      </c>
      <c r="AE32" s="13" t="s">
        <v>26</v>
      </c>
      <c r="AF32" s="13"/>
      <c r="AG32" s="13" t="s">
        <v>26</v>
      </c>
      <c r="AH32" s="13" t="s">
        <v>26</v>
      </c>
      <c r="AI32" s="13" t="s">
        <v>26</v>
      </c>
      <c r="AJ32" s="79" t="s">
        <v>26</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1772</v>
      </c>
      <c r="BD32" s="313" t="str">
        <f>SUBSTITUTE(SUBSTITUTE(IFERROR(VLOOKUP($A32,単組回答!$E:$R,14,FALSE),""),"① 行った","○"),"② 行っていない","×")</f>
        <v/>
      </c>
      <c r="BE32" s="83" t="s">
        <v>1772</v>
      </c>
      <c r="BF32" s="316" t="str">
        <f>SUBSTITUTE(SUBSTITUTE(IFERROR(VLOOKUP($A32,単組回答!$E:$T,16,FALSE),""),"① 行った","○"),"② 行っていない","×")</f>
        <v/>
      </c>
    </row>
    <row r="33" spans="1:58" ht="28.5" customHeight="1">
      <c r="A33" s="14">
        <v>13142</v>
      </c>
      <c r="B33" s="201" t="s">
        <v>119</v>
      </c>
      <c r="C33" s="2"/>
      <c r="D33" s="2"/>
      <c r="E33" s="2">
        <v>0</v>
      </c>
      <c r="F33" s="2"/>
      <c r="G33" s="2"/>
      <c r="H33" s="2"/>
      <c r="I33" s="2"/>
      <c r="J33" s="2"/>
      <c r="K33" s="2"/>
      <c r="L33" s="2"/>
      <c r="M33" s="2"/>
      <c r="N33" s="2"/>
      <c r="O33" s="2"/>
      <c r="P33" s="2">
        <v>0</v>
      </c>
      <c r="Q33" s="2"/>
      <c r="R33" s="2"/>
      <c r="S33" s="2"/>
      <c r="T33" s="2"/>
      <c r="U33" s="2"/>
      <c r="V33" s="2"/>
      <c r="W33" s="2"/>
      <c r="X33" s="2"/>
      <c r="Y33" s="13" t="s">
        <v>26</v>
      </c>
      <c r="Z33" s="13" t="s">
        <v>26</v>
      </c>
      <c r="AA33" s="13" t="e">
        <v>#N/A</v>
      </c>
      <c r="AB33" s="13" t="s">
        <v>26</v>
      </c>
      <c r="AC33" s="13" t="s">
        <v>26</v>
      </c>
      <c r="AD33" s="13" t="s">
        <v>26</v>
      </c>
      <c r="AE33" s="13" t="s">
        <v>26</v>
      </c>
      <c r="AF33" s="13"/>
      <c r="AG33" s="13" t="s">
        <v>26</v>
      </c>
      <c r="AH33" s="13" t="s">
        <v>26</v>
      </c>
      <c r="AI33" s="13" t="s">
        <v>26</v>
      </c>
      <c r="AJ33" s="79" t="s">
        <v>26</v>
      </c>
      <c r="AK33" s="102" t="s">
        <v>26</v>
      </c>
      <c r="AL33" s="83" t="s">
        <v>26</v>
      </c>
      <c r="AM33" s="83" t="s">
        <v>26</v>
      </c>
      <c r="AN33" s="8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1772</v>
      </c>
      <c r="BD33" s="313" t="str">
        <f>SUBSTITUTE(SUBSTITUTE(IFERROR(VLOOKUP($A33,単組回答!$E:$R,14,FALSE),""),"① 行った","○"),"② 行っていない","×")</f>
        <v/>
      </c>
      <c r="BE33" s="83" t="s">
        <v>1772</v>
      </c>
      <c r="BF33" s="316" t="str">
        <f>SUBSTITUTE(SUBSTITUTE(IFERROR(VLOOKUP($A33,単組回答!$E:$T,16,FALSE),""),"① 行った","○"),"② 行っていない","×")</f>
        <v/>
      </c>
    </row>
    <row r="34" spans="1:58" ht="28.5" customHeight="1">
      <c r="A34" s="14">
        <v>13152</v>
      </c>
      <c r="B34" s="201" t="s">
        <v>120</v>
      </c>
      <c r="C34" s="2"/>
      <c r="D34" s="2"/>
      <c r="E34" s="2">
        <v>0</v>
      </c>
      <c r="F34" s="2"/>
      <c r="G34" s="2"/>
      <c r="H34" s="2"/>
      <c r="I34" s="2"/>
      <c r="J34" s="2"/>
      <c r="K34" s="2"/>
      <c r="L34" s="2"/>
      <c r="M34" s="2"/>
      <c r="N34" s="2"/>
      <c r="O34" s="2"/>
      <c r="P34" s="2">
        <v>0</v>
      </c>
      <c r="Q34" s="2"/>
      <c r="R34" s="2"/>
      <c r="S34" s="2"/>
      <c r="T34" s="2"/>
      <c r="U34" s="2"/>
      <c r="V34" s="2"/>
      <c r="W34" s="2"/>
      <c r="X34" s="2"/>
      <c r="Y34" s="13" t="s">
        <v>26</v>
      </c>
      <c r="Z34" s="13" t="s">
        <v>26</v>
      </c>
      <c r="AA34" s="13" t="e">
        <v>#N/A</v>
      </c>
      <c r="AB34" s="13" t="s">
        <v>26</v>
      </c>
      <c r="AC34" s="13" t="s">
        <v>26</v>
      </c>
      <c r="AD34" s="13" t="s">
        <v>26</v>
      </c>
      <c r="AE34" s="13" t="s">
        <v>26</v>
      </c>
      <c r="AF34" s="13"/>
      <c r="AG34" s="13" t="s">
        <v>26</v>
      </c>
      <c r="AH34" s="13" t="s">
        <v>26</v>
      </c>
      <c r="AI34" s="13" t="s">
        <v>26</v>
      </c>
      <c r="AJ34" s="79" t="s">
        <v>26</v>
      </c>
      <c r="AK34" s="102" t="s">
        <v>26</v>
      </c>
      <c r="AL34" s="83" t="s">
        <v>26</v>
      </c>
      <c r="AM34" s="83" t="s">
        <v>26</v>
      </c>
      <c r="AN34" s="83" t="s">
        <v>26</v>
      </c>
      <c r="AO34" s="83" t="s">
        <v>26</v>
      </c>
      <c r="AP34" s="83" t="s">
        <v>26</v>
      </c>
      <c r="AQ34" s="3" t="s">
        <v>26</v>
      </c>
      <c r="AR34" s="3" t="s">
        <v>26</v>
      </c>
      <c r="AS34" s="3" t="s">
        <v>26</v>
      </c>
      <c r="AT34" s="3" t="s">
        <v>26</v>
      </c>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1772</v>
      </c>
      <c r="BD34" s="313" t="str">
        <f>SUBSTITUTE(SUBSTITUTE(IFERROR(VLOOKUP($A34,単組回答!$E:$R,14,FALSE),""),"① 行った","○"),"② 行っていない","×")</f>
        <v/>
      </c>
      <c r="BE34" s="83" t="s">
        <v>1772</v>
      </c>
      <c r="BF34" s="316" t="str">
        <f>SUBSTITUTE(SUBSTITUTE(IFERROR(VLOOKUP($A34,単組回答!$E:$T,16,FALSE),""),"① 行った","○"),"② 行っていない","×")</f>
        <v/>
      </c>
    </row>
    <row r="35" spans="1:58" ht="28.5" customHeight="1">
      <c r="A35" s="14">
        <v>13159</v>
      </c>
      <c r="B35" s="201" t="s">
        <v>121</v>
      </c>
      <c r="C35" s="2" t="s">
        <v>24</v>
      </c>
      <c r="D35" s="2" t="s">
        <v>24</v>
      </c>
      <c r="E35" s="2">
        <v>0</v>
      </c>
      <c r="F35" s="2"/>
      <c r="G35" s="2" t="s">
        <v>22</v>
      </c>
      <c r="H35" s="2"/>
      <c r="I35" s="2"/>
      <c r="J35" s="2"/>
      <c r="K35" s="2"/>
      <c r="L35" s="2" t="s">
        <v>22</v>
      </c>
      <c r="M35" s="2"/>
      <c r="N35" s="2" t="s">
        <v>24</v>
      </c>
      <c r="O35" s="2" t="s">
        <v>24</v>
      </c>
      <c r="P35" s="2">
        <v>0</v>
      </c>
      <c r="Q35" s="2" t="s">
        <v>22</v>
      </c>
      <c r="R35" s="2" t="s">
        <v>23</v>
      </c>
      <c r="S35" s="2"/>
      <c r="T35" s="2"/>
      <c r="U35" s="2"/>
      <c r="V35" s="2"/>
      <c r="W35" s="2"/>
      <c r="X35" s="2"/>
      <c r="Y35" s="13" t="s">
        <v>26</v>
      </c>
      <c r="Z35" s="13" t="s">
        <v>26</v>
      </c>
      <c r="AA35" s="13" t="e">
        <v>#N/A</v>
      </c>
      <c r="AB35" s="13" t="s">
        <v>26</v>
      </c>
      <c r="AC35" s="13" t="s">
        <v>25</v>
      </c>
      <c r="AD35" s="13" t="s">
        <v>26</v>
      </c>
      <c r="AE35" s="13" t="s">
        <v>25</v>
      </c>
      <c r="AF35" s="13"/>
      <c r="AG35" s="13" t="s">
        <v>26</v>
      </c>
      <c r="AH35" s="13">
        <v>0</v>
      </c>
      <c r="AI35" s="13" t="s">
        <v>26</v>
      </c>
      <c r="AJ35" s="79" t="s">
        <v>25</v>
      </c>
      <c r="AK35" s="102" t="s">
        <v>26</v>
      </c>
      <c r="AL35" s="83" t="s">
        <v>26</v>
      </c>
      <c r="AM35" s="83" t="s">
        <v>26</v>
      </c>
      <c r="AN35" s="83" t="s">
        <v>26</v>
      </c>
      <c r="AO35" s="83" t="s">
        <v>26</v>
      </c>
      <c r="AP35" s="83" t="s">
        <v>26</v>
      </c>
      <c r="AQ35" s="3" t="s">
        <v>26</v>
      </c>
      <c r="AR35" s="3" t="s">
        <v>26</v>
      </c>
      <c r="AS35" s="3" t="s">
        <v>26</v>
      </c>
      <c r="AT35" s="3" t="s">
        <v>26</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1772</v>
      </c>
      <c r="BD35" s="313" t="str">
        <f>SUBSTITUTE(SUBSTITUTE(IFERROR(VLOOKUP($A35,単組回答!$E:$R,14,FALSE),""),"① 行った","○"),"② 行っていない","×")</f>
        <v/>
      </c>
      <c r="BE35" s="83" t="s">
        <v>1772</v>
      </c>
      <c r="BF35" s="316" t="str">
        <f>SUBSTITUTE(SUBSTITUTE(IFERROR(VLOOKUP($A35,単組回答!$E:$T,16,FALSE),""),"① 行った","○"),"② 行っていない","×")</f>
        <v/>
      </c>
    </row>
    <row r="36" spans="1:58" ht="28.5" customHeight="1">
      <c r="A36" s="14">
        <v>13162</v>
      </c>
      <c r="B36" s="201" t="s">
        <v>122</v>
      </c>
      <c r="C36" s="2"/>
      <c r="D36" s="2"/>
      <c r="E36" s="2">
        <v>0</v>
      </c>
      <c r="F36" s="2"/>
      <c r="G36" s="2"/>
      <c r="H36" s="2"/>
      <c r="I36" s="2"/>
      <c r="J36" s="2"/>
      <c r="K36" s="2"/>
      <c r="L36" s="2"/>
      <c r="M36" s="2"/>
      <c r="N36" s="2"/>
      <c r="O36" s="2"/>
      <c r="P36" s="2">
        <v>0</v>
      </c>
      <c r="Q36" s="2"/>
      <c r="R36" s="2"/>
      <c r="S36" s="2"/>
      <c r="T36" s="2"/>
      <c r="U36" s="2"/>
      <c r="V36" s="2"/>
      <c r="W36" s="2"/>
      <c r="X36" s="2"/>
      <c r="Y36" s="13" t="s">
        <v>26</v>
      </c>
      <c r="Z36" s="13" t="s">
        <v>26</v>
      </c>
      <c r="AA36" s="13" t="e">
        <v>#N/A</v>
      </c>
      <c r="AB36" s="13" t="s">
        <v>26</v>
      </c>
      <c r="AC36" s="13" t="s">
        <v>26</v>
      </c>
      <c r="AD36" s="13" t="s">
        <v>26</v>
      </c>
      <c r="AE36" s="13" t="s">
        <v>26</v>
      </c>
      <c r="AF36" s="13"/>
      <c r="AG36" s="13" t="s">
        <v>26</v>
      </c>
      <c r="AH36" s="13" t="s">
        <v>26</v>
      </c>
      <c r="AI36" s="13" t="s">
        <v>26</v>
      </c>
      <c r="AJ36" s="79" t="s">
        <v>26</v>
      </c>
      <c r="AK36" s="102" t="s">
        <v>26</v>
      </c>
      <c r="AL36" s="83" t="s">
        <v>26</v>
      </c>
      <c r="AM36" s="83" t="s">
        <v>26</v>
      </c>
      <c r="AN36" s="83" t="s">
        <v>26</v>
      </c>
      <c r="AO36" s="83" t="s">
        <v>26</v>
      </c>
      <c r="AP36" s="83" t="s">
        <v>26</v>
      </c>
      <c r="AQ36" s="3" t="s">
        <v>26</v>
      </c>
      <c r="AR36" s="3" t="s">
        <v>26</v>
      </c>
      <c r="AS36" s="3" t="s">
        <v>26</v>
      </c>
      <c r="AT36" s="3" t="s">
        <v>26</v>
      </c>
      <c r="AU36" s="112" t="s">
        <v>26</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1772</v>
      </c>
      <c r="BD36" s="313" t="str">
        <f>SUBSTITUTE(SUBSTITUTE(IFERROR(VLOOKUP($A36,単組回答!$E:$R,14,FALSE),""),"① 行った","○"),"② 行っていない","×")</f>
        <v/>
      </c>
      <c r="BE36" s="83" t="s">
        <v>1772</v>
      </c>
      <c r="BF36" s="316" t="str">
        <f>SUBSTITUTE(SUBSTITUTE(IFERROR(VLOOKUP($A36,単組回答!$E:$T,16,FALSE),""),"① 行った","○"),"② 行っていない","×")</f>
        <v/>
      </c>
    </row>
    <row r="37" spans="1:58" ht="28.5" customHeight="1">
      <c r="A37" s="14"/>
      <c r="B37" s="201"/>
      <c r="C37" s="2"/>
      <c r="D37" s="2"/>
      <c r="E37" s="2">
        <v>0</v>
      </c>
      <c r="F37" s="2"/>
      <c r="G37" s="2"/>
      <c r="H37" s="2"/>
      <c r="I37" s="2"/>
      <c r="J37" s="2"/>
      <c r="K37" s="2"/>
      <c r="L37" s="2"/>
      <c r="M37" s="2"/>
      <c r="N37" s="2"/>
      <c r="O37" s="2"/>
      <c r="P37" s="2">
        <v>0</v>
      </c>
      <c r="Q37" s="2"/>
      <c r="R37" s="2"/>
      <c r="S37" s="2"/>
      <c r="T37" s="2"/>
      <c r="U37" s="2"/>
      <c r="V37" s="2"/>
      <c r="W37" s="2"/>
      <c r="X37" s="2"/>
      <c r="Y37" s="13" t="s">
        <v>26</v>
      </c>
      <c r="Z37" s="13" t="s">
        <v>26</v>
      </c>
      <c r="AA37" s="13" t="e">
        <v>#N/A</v>
      </c>
      <c r="AB37" s="13" t="s">
        <v>26</v>
      </c>
      <c r="AC37" s="13" t="s">
        <v>26</v>
      </c>
      <c r="AD37" s="13" t="s">
        <v>26</v>
      </c>
      <c r="AE37" s="13" t="s">
        <v>26</v>
      </c>
      <c r="AF37" s="13"/>
      <c r="AG37" s="13" t="s">
        <v>26</v>
      </c>
      <c r="AH37" s="13" t="s">
        <v>26</v>
      </c>
      <c r="AI37" s="13" t="s">
        <v>26</v>
      </c>
      <c r="AJ37" s="79" t="s">
        <v>26</v>
      </c>
      <c r="AK37" s="102" t="s">
        <v>26</v>
      </c>
      <c r="AL37" s="83" t="s">
        <v>26</v>
      </c>
      <c r="AM37" s="83" t="s">
        <v>26</v>
      </c>
      <c r="AN37" s="83" t="s">
        <v>26</v>
      </c>
      <c r="AO37" s="83" t="s">
        <v>26</v>
      </c>
      <c r="AP37" s="83" t="s">
        <v>26</v>
      </c>
      <c r="AQ37" s="3" t="s">
        <v>26</v>
      </c>
      <c r="AR37" s="3" t="s">
        <v>26</v>
      </c>
      <c r="AS37" s="3" t="s">
        <v>26</v>
      </c>
      <c r="AT37" s="3" t="s">
        <v>26</v>
      </c>
      <c r="AU37" s="112" t="s">
        <v>26</v>
      </c>
      <c r="AV37" s="102" t="s">
        <v>26</v>
      </c>
      <c r="AW37" s="83" t="s">
        <v>26</v>
      </c>
      <c r="AX37" s="83" t="s">
        <v>26</v>
      </c>
      <c r="AY37" s="83"/>
      <c r="AZ37" s="83" t="s">
        <v>26</v>
      </c>
      <c r="BA37" s="83"/>
      <c r="BB37" s="83" t="s">
        <v>26</v>
      </c>
      <c r="BC37" s="83" t="s">
        <v>26</v>
      </c>
      <c r="BD37" s="83"/>
      <c r="BE37" s="83" t="s">
        <v>26</v>
      </c>
      <c r="BF37" s="103"/>
    </row>
    <row r="38" spans="1:58" ht="28.5" customHeight="1">
      <c r="A38" s="14"/>
      <c r="B38" s="201"/>
      <c r="C38" s="2"/>
      <c r="D38" s="2"/>
      <c r="E38" s="2">
        <v>0</v>
      </c>
      <c r="F38" s="2"/>
      <c r="G38" s="2"/>
      <c r="H38" s="2"/>
      <c r="I38" s="2"/>
      <c r="J38" s="2"/>
      <c r="K38" s="2"/>
      <c r="L38" s="2"/>
      <c r="M38" s="2"/>
      <c r="N38" s="2"/>
      <c r="O38" s="2"/>
      <c r="P38" s="2">
        <v>0</v>
      </c>
      <c r="Q38" s="2"/>
      <c r="R38" s="2"/>
      <c r="S38" s="2"/>
      <c r="T38" s="2"/>
      <c r="U38" s="2"/>
      <c r="V38" s="2"/>
      <c r="W38" s="2"/>
      <c r="X38" s="2"/>
      <c r="Y38" s="13" t="s">
        <v>26</v>
      </c>
      <c r="Z38" s="13" t="s">
        <v>26</v>
      </c>
      <c r="AA38" s="13" t="e">
        <v>#N/A</v>
      </c>
      <c r="AB38" s="13" t="s">
        <v>26</v>
      </c>
      <c r="AC38" s="13" t="s">
        <v>26</v>
      </c>
      <c r="AD38" s="13" t="s">
        <v>26</v>
      </c>
      <c r="AE38" s="13" t="s">
        <v>26</v>
      </c>
      <c r="AF38" s="13"/>
      <c r="AG38" s="13" t="s">
        <v>26</v>
      </c>
      <c r="AH38" s="13" t="s">
        <v>26</v>
      </c>
      <c r="AI38" s="13" t="s">
        <v>26</v>
      </c>
      <c r="AJ38" s="79" t="s">
        <v>26</v>
      </c>
      <c r="AK38" s="102" t="s">
        <v>26</v>
      </c>
      <c r="AL38" s="83" t="s">
        <v>26</v>
      </c>
      <c r="AM38" s="83" t="s">
        <v>26</v>
      </c>
      <c r="AN38" s="83" t="s">
        <v>26</v>
      </c>
      <c r="AO38" s="83" t="s">
        <v>26</v>
      </c>
      <c r="AP38" s="83" t="s">
        <v>26</v>
      </c>
      <c r="AQ38" s="3" t="s">
        <v>26</v>
      </c>
      <c r="AR38" s="3" t="s">
        <v>26</v>
      </c>
      <c r="AS38" s="3" t="s">
        <v>26</v>
      </c>
      <c r="AT38" s="3" t="s">
        <v>26</v>
      </c>
      <c r="AU38" s="112" t="s">
        <v>26</v>
      </c>
      <c r="AV38" s="102" t="s">
        <v>26</v>
      </c>
      <c r="AW38" s="83" t="s">
        <v>26</v>
      </c>
      <c r="AX38" s="83" t="s">
        <v>26</v>
      </c>
      <c r="AY38" s="83"/>
      <c r="AZ38" s="83" t="s">
        <v>26</v>
      </c>
      <c r="BA38" s="83"/>
      <c r="BB38" s="83" t="s">
        <v>26</v>
      </c>
      <c r="BC38" s="83" t="s">
        <v>26</v>
      </c>
      <c r="BD38" s="83"/>
      <c r="BE38" s="83" t="s">
        <v>26</v>
      </c>
      <c r="BF38" s="103"/>
    </row>
    <row r="39" spans="1:58" ht="28.5" customHeight="1">
      <c r="A39" s="14"/>
      <c r="B39" s="201"/>
      <c r="C39" s="2"/>
      <c r="D39" s="2"/>
      <c r="E39" s="2">
        <v>0</v>
      </c>
      <c r="F39" s="2"/>
      <c r="G39" s="2"/>
      <c r="H39" s="2"/>
      <c r="I39" s="2"/>
      <c r="J39" s="2"/>
      <c r="K39" s="2"/>
      <c r="L39" s="2"/>
      <c r="M39" s="2"/>
      <c r="N39" s="2"/>
      <c r="O39" s="2"/>
      <c r="P39" s="2">
        <v>0</v>
      </c>
      <c r="Q39" s="2"/>
      <c r="R39" s="2"/>
      <c r="S39" s="2"/>
      <c r="T39" s="2"/>
      <c r="U39" s="2"/>
      <c r="V39" s="2"/>
      <c r="W39" s="2"/>
      <c r="X39" s="2"/>
      <c r="Y39" s="13" t="s">
        <v>26</v>
      </c>
      <c r="Z39" s="13" t="s">
        <v>26</v>
      </c>
      <c r="AA39" s="13" t="e">
        <v>#N/A</v>
      </c>
      <c r="AB39" s="13" t="s">
        <v>26</v>
      </c>
      <c r="AC39" s="13" t="s">
        <v>26</v>
      </c>
      <c r="AD39" s="13" t="s">
        <v>26</v>
      </c>
      <c r="AE39" s="13" t="s">
        <v>26</v>
      </c>
      <c r="AF39" s="13"/>
      <c r="AG39" s="13" t="s">
        <v>26</v>
      </c>
      <c r="AH39" s="13" t="s">
        <v>26</v>
      </c>
      <c r="AI39" s="13" t="s">
        <v>26</v>
      </c>
      <c r="AJ39" s="79" t="s">
        <v>26</v>
      </c>
      <c r="AK39" s="102" t="s">
        <v>26</v>
      </c>
      <c r="AL39" s="83" t="s">
        <v>26</v>
      </c>
      <c r="AM39" s="83" t="s">
        <v>26</v>
      </c>
      <c r="AN39" s="83" t="s">
        <v>26</v>
      </c>
      <c r="AO39" s="83" t="s">
        <v>26</v>
      </c>
      <c r="AP39" s="83" t="s">
        <v>26</v>
      </c>
      <c r="AQ39" s="3" t="s">
        <v>26</v>
      </c>
      <c r="AR39" s="3" t="s">
        <v>26</v>
      </c>
      <c r="AS39" s="3" t="s">
        <v>26</v>
      </c>
      <c r="AT39" s="3" t="s">
        <v>26</v>
      </c>
      <c r="AU39" s="112" t="s">
        <v>26</v>
      </c>
      <c r="AV39" s="102" t="s">
        <v>26</v>
      </c>
      <c r="AW39" s="83" t="s">
        <v>26</v>
      </c>
      <c r="AX39" s="83" t="s">
        <v>26</v>
      </c>
      <c r="AY39" s="83"/>
      <c r="AZ39" s="83" t="s">
        <v>26</v>
      </c>
      <c r="BA39" s="83"/>
      <c r="BB39" s="83" t="s">
        <v>26</v>
      </c>
      <c r="BC39" s="83" t="s">
        <v>26</v>
      </c>
      <c r="BD39" s="83"/>
      <c r="BE39" s="83" t="s">
        <v>26</v>
      </c>
      <c r="BF39" s="103"/>
    </row>
    <row r="40" spans="1:58" ht="28.5" customHeight="1" thickBot="1">
      <c r="A40" s="280" t="s">
        <v>90</v>
      </c>
      <c r="B40" s="281"/>
      <c r="C40" s="280">
        <v>17</v>
      </c>
      <c r="D40" s="281">
        <v>0</v>
      </c>
      <c r="N40" s="280">
        <v>14</v>
      </c>
      <c r="O40" s="281">
        <v>0</v>
      </c>
      <c r="Y40" s="297">
        <v>0</v>
      </c>
      <c r="Z40" s="298">
        <v>0</v>
      </c>
      <c r="AK40" s="104" t="s">
        <v>26</v>
      </c>
      <c r="AL40" s="105" t="s">
        <v>26</v>
      </c>
      <c r="AM40" s="105" t="s">
        <v>26</v>
      </c>
      <c r="AN40" s="105" t="s">
        <v>26</v>
      </c>
      <c r="AO40" s="105" t="s">
        <v>26</v>
      </c>
      <c r="AP40" s="105" t="s">
        <v>26</v>
      </c>
      <c r="AQ40" s="113" t="s">
        <v>26</v>
      </c>
      <c r="AR40" s="113" t="s">
        <v>26</v>
      </c>
      <c r="AS40" s="113" t="s">
        <v>26</v>
      </c>
      <c r="AT40" s="113" t="s">
        <v>26</v>
      </c>
      <c r="AU40" s="114" t="s">
        <v>26</v>
      </c>
      <c r="AV40" s="245">
        <f>AV41-AW41</f>
        <v>0</v>
      </c>
      <c r="AW40" s="246"/>
      <c r="AX40" s="105" t="s">
        <v>26</v>
      </c>
      <c r="AY40" s="105"/>
      <c r="AZ40" s="105" t="s">
        <v>26</v>
      </c>
      <c r="BA40" s="105"/>
      <c r="BB40" s="105" t="s">
        <v>26</v>
      </c>
      <c r="BC40" s="105" t="s">
        <v>26</v>
      </c>
      <c r="BD40" s="105"/>
      <c r="BE40" s="105" t="s">
        <v>26</v>
      </c>
      <c r="BF40" s="106"/>
    </row>
    <row r="41" spans="1:58" ht="28.5" customHeight="1">
      <c r="AV41" s="12">
        <f>(COUNTIF(AV5:AV36,"○")+COUNTIF(AW5:AW36,"○"))</f>
        <v>0</v>
      </c>
      <c r="AW41" s="12">
        <f>COUNTIFS(AV5:AV36,"○",AW5:AW36,"○")</f>
        <v>0</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row r="145" spans="48:58" ht="28.5" customHeight="1">
      <c r="AV145" s="12" t="s">
        <v>26</v>
      </c>
      <c r="AW145" s="12" t="s">
        <v>26</v>
      </c>
      <c r="AX145" s="12" t="s">
        <v>26</v>
      </c>
      <c r="AY145" s="12"/>
      <c r="AZ145" s="12" t="s">
        <v>26</v>
      </c>
      <c r="BA145" s="12"/>
      <c r="BB145" s="12" t="s">
        <v>26</v>
      </c>
      <c r="BC145" s="12" t="s">
        <v>26</v>
      </c>
      <c r="BD145" s="12"/>
      <c r="BE145" s="12" t="s">
        <v>26</v>
      </c>
      <c r="BF145" s="12"/>
    </row>
    <row r="146" spans="48:58" ht="28.5" customHeight="1">
      <c r="AV146" s="12" t="s">
        <v>26</v>
      </c>
      <c r="AW146" s="12" t="s">
        <v>26</v>
      </c>
      <c r="AX146" s="12" t="s">
        <v>26</v>
      </c>
      <c r="AY146" s="12"/>
      <c r="AZ146" s="12" t="s">
        <v>26</v>
      </c>
      <c r="BA146" s="12"/>
      <c r="BB146" s="12" t="s">
        <v>26</v>
      </c>
      <c r="BC146" s="12" t="s">
        <v>26</v>
      </c>
      <c r="BD146" s="12"/>
      <c r="BE146" s="12" t="s">
        <v>26</v>
      </c>
      <c r="BF146" s="12"/>
    </row>
  </sheetData>
  <mergeCells count="40">
    <mergeCell ref="A4:B4"/>
    <mergeCell ref="A40:B40"/>
    <mergeCell ref="C40:D40"/>
    <mergeCell ref="N40:O40"/>
    <mergeCell ref="Y40:Z40"/>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C1:M1"/>
    <mergeCell ref="N1:X1"/>
    <mergeCell ref="Y1:AJ1"/>
    <mergeCell ref="AK1:AU1"/>
    <mergeCell ref="AV1:BF1"/>
    <mergeCell ref="AV40:AW40"/>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s>
  <phoneticPr fontId="3"/>
  <conditionalFormatting sqref="A5:AU38 BG5:XFD38 AV37:BF39 BC24:BC36 AV42:BF146 AX40:BF41 BC6:BC10">
    <cfRule type="cellIs" dxfId="413" priority="11" operator="equal">
      <formula>0</formula>
    </cfRule>
  </conditionalFormatting>
  <conditionalFormatting sqref="BC5 BE5">
    <cfRule type="cellIs" dxfId="412" priority="10" operator="equal">
      <formula>0</formula>
    </cfRule>
  </conditionalFormatting>
  <conditionalFormatting sqref="AV41:AW41 AV40">
    <cfRule type="cellIs" dxfId="411" priority="4" operator="equal">
      <formula>0</formula>
    </cfRule>
  </conditionalFormatting>
  <conditionalFormatting sqref="BC11:BC23">
    <cfRule type="cellIs" dxfId="409" priority="6" operator="equal">
      <formula>0</formula>
    </cfRule>
  </conditionalFormatting>
  <conditionalFormatting sqref="BE6:BE36">
    <cfRule type="cellIs" dxfId="408" priority="5" operator="equal">
      <formula>0</formula>
    </cfRule>
  </conditionalFormatting>
  <conditionalFormatting sqref="AV5:BB36">
    <cfRule type="cellIs" dxfId="108" priority="3" operator="equal">
      <formula>0</formula>
    </cfRule>
  </conditionalFormatting>
  <conditionalFormatting sqref="BD5:BD36">
    <cfRule type="cellIs" dxfId="105" priority="2" operator="equal">
      <formula>0</formula>
    </cfRule>
  </conditionalFormatting>
  <conditionalFormatting sqref="BF5:BF36">
    <cfRule type="cellIs" dxfId="104"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F2B31-7FE5-43E8-9870-540788A7B6E0}">
  <dimension ref="A1:BF74"/>
  <sheetViews>
    <sheetView view="pageBreakPreview" zoomScale="90" zoomScaleNormal="85"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40.58203125" style="30"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ustomWidth="1" collapsed="1"/>
    <col min="38"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88"/>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43" t="s">
        <v>12</v>
      </c>
      <c r="AR2" s="242" t="s">
        <v>10</v>
      </c>
      <c r="AS2" s="240"/>
      <c r="AT2" s="227" t="s">
        <v>13</v>
      </c>
      <c r="AU2" s="228"/>
      <c r="AV2" s="239" t="s">
        <v>7</v>
      </c>
      <c r="AW2" s="240"/>
      <c r="AX2" s="242" t="s">
        <v>8</v>
      </c>
      <c r="AY2" s="240"/>
      <c r="AZ2" s="242" t="s">
        <v>9</v>
      </c>
      <c r="BA2" s="240"/>
      <c r="BB2" s="243" t="s">
        <v>12</v>
      </c>
      <c r="BC2" s="242" t="s">
        <v>10</v>
      </c>
      <c r="BD2" s="240"/>
      <c r="BE2" s="227" t="s">
        <v>13</v>
      </c>
      <c r="BF2" s="228"/>
    </row>
    <row r="3" spans="1:58" ht="28.5" customHeight="1" thickBot="1">
      <c r="A3" s="143" t="s">
        <v>14</v>
      </c>
      <c r="B3" s="189"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44"/>
      <c r="AR3" s="148" t="s">
        <v>18</v>
      </c>
      <c r="AS3" s="148" t="s">
        <v>19</v>
      </c>
      <c r="AT3" s="148" t="s">
        <v>18</v>
      </c>
      <c r="AU3" s="149" t="s">
        <v>19</v>
      </c>
      <c r="AV3" s="147" t="s">
        <v>16</v>
      </c>
      <c r="AW3" s="148" t="s">
        <v>17</v>
      </c>
      <c r="AX3" s="148" t="s">
        <v>18</v>
      </c>
      <c r="AY3" s="148" t="s">
        <v>19</v>
      </c>
      <c r="AZ3" s="148" t="s">
        <v>18</v>
      </c>
      <c r="BA3" s="148" t="s">
        <v>19</v>
      </c>
      <c r="BB3" s="244"/>
      <c r="BC3" s="148" t="s">
        <v>18</v>
      </c>
      <c r="BD3" s="148" t="s">
        <v>19</v>
      </c>
      <c r="BE3" s="148" t="s">
        <v>18</v>
      </c>
      <c r="BF3" s="149" t="s">
        <v>19</v>
      </c>
    </row>
    <row r="4" spans="1:58" ht="28.5" customHeight="1" thickBot="1">
      <c r="A4" s="235" t="s">
        <v>20</v>
      </c>
      <c r="B4" s="236"/>
      <c r="C4" s="132">
        <v>28</v>
      </c>
      <c r="D4" s="132">
        <v>1</v>
      </c>
      <c r="E4" s="132"/>
      <c r="F4" s="132">
        <v>17</v>
      </c>
      <c r="G4" s="132">
        <v>20</v>
      </c>
      <c r="H4" s="132">
        <v>13</v>
      </c>
      <c r="I4" s="132">
        <v>18</v>
      </c>
      <c r="J4" s="132">
        <v>6</v>
      </c>
      <c r="K4" s="132">
        <v>10</v>
      </c>
      <c r="L4" s="132">
        <v>0</v>
      </c>
      <c r="M4" s="132">
        <v>0</v>
      </c>
      <c r="N4" s="132">
        <v>17</v>
      </c>
      <c r="O4" s="132">
        <v>2</v>
      </c>
      <c r="P4" s="132"/>
      <c r="Q4" s="132">
        <v>21</v>
      </c>
      <c r="R4" s="132">
        <v>18</v>
      </c>
      <c r="S4" s="132">
        <v>17</v>
      </c>
      <c r="T4" s="132">
        <v>17</v>
      </c>
      <c r="U4" s="132">
        <v>6</v>
      </c>
      <c r="V4" s="132">
        <v>4</v>
      </c>
      <c r="W4" s="132">
        <v>0</v>
      </c>
      <c r="X4" s="132">
        <v>2</v>
      </c>
      <c r="Y4" s="134">
        <v>20</v>
      </c>
      <c r="Z4" s="134">
        <v>2</v>
      </c>
      <c r="AA4" s="134"/>
      <c r="AB4" s="134">
        <v>17</v>
      </c>
      <c r="AC4" s="134">
        <v>19</v>
      </c>
      <c r="AD4" s="134">
        <v>13</v>
      </c>
      <c r="AE4" s="134">
        <v>12</v>
      </c>
      <c r="AF4" s="134">
        <v>0</v>
      </c>
      <c r="AG4" s="134">
        <v>10</v>
      </c>
      <c r="AH4" s="134">
        <v>6</v>
      </c>
      <c r="AI4" s="134">
        <v>0</v>
      </c>
      <c r="AJ4" s="136">
        <v>0</v>
      </c>
      <c r="AK4" s="137">
        <v>28</v>
      </c>
      <c r="AL4" s="138">
        <v>2</v>
      </c>
      <c r="AM4" s="138">
        <v>23</v>
      </c>
      <c r="AN4" s="138">
        <v>26</v>
      </c>
      <c r="AO4" s="138">
        <v>22</v>
      </c>
      <c r="AP4" s="138">
        <v>19</v>
      </c>
      <c r="AQ4" s="138">
        <v>0</v>
      </c>
      <c r="AR4" s="138">
        <v>11</v>
      </c>
      <c r="AS4" s="138">
        <v>9</v>
      </c>
      <c r="AT4" s="138">
        <v>7</v>
      </c>
      <c r="AU4" s="139">
        <v>7</v>
      </c>
      <c r="AV4" s="137">
        <f t="shared" ref="AV4:BF4" si="0">COUNTIF(AV5:AV73,"○")</f>
        <v>0</v>
      </c>
      <c r="AW4" s="138">
        <f t="shared" si="0"/>
        <v>0</v>
      </c>
      <c r="AX4" s="138">
        <f t="shared" si="0"/>
        <v>0</v>
      </c>
      <c r="AY4" s="138">
        <f t="shared" si="0"/>
        <v>0</v>
      </c>
      <c r="AZ4" s="138">
        <f t="shared" si="0"/>
        <v>0</v>
      </c>
      <c r="BA4" s="138">
        <f t="shared" si="0"/>
        <v>0</v>
      </c>
      <c r="BB4" s="138">
        <f t="shared" si="0"/>
        <v>0</v>
      </c>
      <c r="BC4" s="138">
        <f t="shared" si="0"/>
        <v>12</v>
      </c>
      <c r="BD4" s="138">
        <f t="shared" si="0"/>
        <v>0</v>
      </c>
      <c r="BE4" s="138">
        <f t="shared" si="0"/>
        <v>8</v>
      </c>
      <c r="BF4" s="139">
        <f t="shared" si="0"/>
        <v>0</v>
      </c>
    </row>
    <row r="5" spans="1:58" ht="28.5" customHeight="1">
      <c r="A5" s="123">
        <v>14001</v>
      </c>
      <c r="B5" s="190" t="s">
        <v>123</v>
      </c>
      <c r="C5" s="125"/>
      <c r="D5" s="78"/>
      <c r="E5" s="78">
        <v>0</v>
      </c>
      <c r="F5" s="78"/>
      <c r="G5" s="78"/>
      <c r="H5" s="78"/>
      <c r="I5" s="78"/>
      <c r="J5" s="78"/>
      <c r="K5" s="78"/>
      <c r="L5" s="78"/>
      <c r="M5" s="78"/>
      <c r="N5" s="78"/>
      <c r="O5" s="78"/>
      <c r="P5" s="78">
        <v>0</v>
      </c>
      <c r="Q5" s="78"/>
      <c r="R5" s="78"/>
      <c r="S5" s="78"/>
      <c r="T5" s="78"/>
      <c r="U5" s="78"/>
      <c r="V5" s="78"/>
      <c r="W5" s="78"/>
      <c r="X5" s="78"/>
      <c r="Y5" s="77" t="s">
        <v>26</v>
      </c>
      <c r="Z5" s="77" t="s">
        <v>26</v>
      </c>
      <c r="AA5" s="77" t="e">
        <v>#N/A</v>
      </c>
      <c r="AB5" s="77" t="s">
        <v>26</v>
      </c>
      <c r="AC5" s="77" t="s">
        <v>26</v>
      </c>
      <c r="AD5" s="77" t="s">
        <v>26</v>
      </c>
      <c r="AE5" s="77" t="s">
        <v>26</v>
      </c>
      <c r="AF5" s="77"/>
      <c r="AG5" s="77" t="s">
        <v>26</v>
      </c>
      <c r="AH5" s="77" t="s">
        <v>26</v>
      </c>
      <c r="AI5" s="77" t="s">
        <v>26</v>
      </c>
      <c r="AJ5" s="127" t="s">
        <v>26</v>
      </c>
      <c r="AK5" s="128">
        <v>0</v>
      </c>
      <c r="AL5" s="74">
        <v>0</v>
      </c>
      <c r="AM5" s="74">
        <v>0</v>
      </c>
      <c r="AN5" s="74">
        <v>0</v>
      </c>
      <c r="AO5" s="74">
        <v>0</v>
      </c>
      <c r="AP5" s="74">
        <v>0</v>
      </c>
      <c r="AQ5" s="74">
        <v>0</v>
      </c>
      <c r="AR5" s="74"/>
      <c r="AS5" s="74">
        <v>0</v>
      </c>
      <c r="AT5" s="74"/>
      <c r="AU5" s="129">
        <v>0</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313" t="s">
        <v>25</v>
      </c>
      <c r="BD5" s="313" t="str">
        <f>SUBSTITUTE(SUBSTITUTE(IFERROR(VLOOKUP($A5,単組回答!$E:$R,14,FALSE),""),"① 行った","○"),"② 行っていない","×")</f>
        <v/>
      </c>
      <c r="BE5" s="313" t="s">
        <v>25</v>
      </c>
      <c r="BF5" s="316" t="str">
        <f>SUBSTITUTE(SUBSTITUTE(IFERROR(VLOOKUP($A5,単組回答!$E:$T,16,FALSE),""),"① 行った","○"),"② 行っていない","×")</f>
        <v/>
      </c>
    </row>
    <row r="6" spans="1:58" ht="28.5" customHeight="1">
      <c r="A6" s="20">
        <v>14002</v>
      </c>
      <c r="B6" s="65" t="s">
        <v>124</v>
      </c>
      <c r="C6" s="22" t="s">
        <v>22</v>
      </c>
      <c r="D6" s="18" t="s">
        <v>25</v>
      </c>
      <c r="E6" s="18">
        <v>1</v>
      </c>
      <c r="F6" s="22" t="s">
        <v>22</v>
      </c>
      <c r="G6" s="22" t="s">
        <v>22</v>
      </c>
      <c r="H6" s="22" t="s">
        <v>22</v>
      </c>
      <c r="I6" s="22" t="s">
        <v>22</v>
      </c>
      <c r="J6" s="22" t="s">
        <v>22</v>
      </c>
      <c r="K6" s="22" t="s">
        <v>22</v>
      </c>
      <c r="L6" s="18"/>
      <c r="M6" s="18"/>
      <c r="N6" s="18" t="s">
        <v>22</v>
      </c>
      <c r="O6" s="18" t="s">
        <v>25</v>
      </c>
      <c r="P6" s="18">
        <v>1</v>
      </c>
      <c r="Q6" s="18" t="s">
        <v>22</v>
      </c>
      <c r="R6" s="18" t="s">
        <v>23</v>
      </c>
      <c r="S6" s="18" t="s">
        <v>22</v>
      </c>
      <c r="T6" s="18" t="s">
        <v>23</v>
      </c>
      <c r="U6" s="18" t="s">
        <v>22</v>
      </c>
      <c r="V6" s="18" t="s">
        <v>23</v>
      </c>
      <c r="W6" s="18" t="s">
        <v>125</v>
      </c>
      <c r="X6" s="18"/>
      <c r="Y6" s="19" t="s">
        <v>22</v>
      </c>
      <c r="Z6" s="19" t="s">
        <v>25</v>
      </c>
      <c r="AA6" s="19" t="s">
        <v>25</v>
      </c>
      <c r="AB6" s="19" t="s">
        <v>22</v>
      </c>
      <c r="AC6" s="19" t="s">
        <v>22</v>
      </c>
      <c r="AD6" s="19" t="s">
        <v>22</v>
      </c>
      <c r="AE6" s="19" t="s">
        <v>22</v>
      </c>
      <c r="AF6" s="19"/>
      <c r="AG6" s="19" t="s">
        <v>22</v>
      </c>
      <c r="AH6" s="19" t="s">
        <v>25</v>
      </c>
      <c r="AI6" s="19" t="s">
        <v>25</v>
      </c>
      <c r="AJ6" s="75" t="s">
        <v>25</v>
      </c>
      <c r="AK6" s="102" t="s">
        <v>22</v>
      </c>
      <c r="AL6" s="83" t="s">
        <v>25</v>
      </c>
      <c r="AM6" s="83" t="s">
        <v>22</v>
      </c>
      <c r="AN6" s="83" t="s">
        <v>22</v>
      </c>
      <c r="AO6" s="83" t="s">
        <v>22</v>
      </c>
      <c r="AP6" s="83" t="s">
        <v>22</v>
      </c>
      <c r="AQ6" s="83" t="s">
        <v>22</v>
      </c>
      <c r="AR6" s="83" t="s">
        <v>22</v>
      </c>
      <c r="AS6" s="83" t="s">
        <v>25</v>
      </c>
      <c r="AT6" s="83" t="s">
        <v>22</v>
      </c>
      <c r="AU6" s="103"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317" t="s">
        <v>22</v>
      </c>
      <c r="BD6" s="313" t="str">
        <f>SUBSTITUTE(SUBSTITUTE(IFERROR(VLOOKUP($A6,単組回答!$E:$R,14,FALSE),""),"① 行った","○"),"② 行っていない","×")</f>
        <v/>
      </c>
      <c r="BE6" s="317" t="s">
        <v>22</v>
      </c>
      <c r="BF6" s="316" t="str">
        <f>SUBSTITUTE(SUBSTITUTE(IFERROR(VLOOKUP($A6,単組回答!$E:$T,16,FALSE),""),"① 行った","○"),"② 行っていない","×")</f>
        <v/>
      </c>
    </row>
    <row r="7" spans="1:58" ht="28.5" customHeight="1">
      <c r="A7" s="20">
        <v>14003</v>
      </c>
      <c r="B7" s="65" t="s">
        <v>126</v>
      </c>
      <c r="C7" s="22" t="s">
        <v>22</v>
      </c>
      <c r="D7" s="18" t="s">
        <v>25</v>
      </c>
      <c r="E7" s="18">
        <v>1</v>
      </c>
      <c r="F7" s="22" t="s">
        <v>22</v>
      </c>
      <c r="G7" s="22" t="s">
        <v>22</v>
      </c>
      <c r="H7" s="22" t="s">
        <v>22</v>
      </c>
      <c r="I7" s="22" t="s">
        <v>22</v>
      </c>
      <c r="J7" s="18"/>
      <c r="K7" s="22" t="s">
        <v>22</v>
      </c>
      <c r="L7" s="18"/>
      <c r="M7" s="18"/>
      <c r="N7" s="18" t="s">
        <v>22</v>
      </c>
      <c r="O7" s="18" t="s">
        <v>25</v>
      </c>
      <c r="P7" s="18">
        <v>1</v>
      </c>
      <c r="Q7" s="18" t="s">
        <v>22</v>
      </c>
      <c r="R7" s="18"/>
      <c r="S7" s="18" t="s">
        <v>22</v>
      </c>
      <c r="T7" s="18" t="s">
        <v>23</v>
      </c>
      <c r="U7" s="18"/>
      <c r="V7" s="18"/>
      <c r="W7" s="18"/>
      <c r="X7" s="18"/>
      <c r="Y7" s="19" t="s">
        <v>26</v>
      </c>
      <c r="Z7" s="19" t="s">
        <v>26</v>
      </c>
      <c r="AA7" s="19" t="e">
        <v>#N/A</v>
      </c>
      <c r="AB7" s="19" t="s">
        <v>26</v>
      </c>
      <c r="AC7" s="19" t="s">
        <v>22</v>
      </c>
      <c r="AD7" s="19" t="s">
        <v>26</v>
      </c>
      <c r="AE7" s="19" t="s">
        <v>25</v>
      </c>
      <c r="AF7" s="19"/>
      <c r="AG7" s="19" t="s">
        <v>26</v>
      </c>
      <c r="AH7" s="19">
        <v>0</v>
      </c>
      <c r="AI7" s="19" t="s">
        <v>26</v>
      </c>
      <c r="AJ7" s="75" t="s">
        <v>25</v>
      </c>
      <c r="AK7" s="102" t="s">
        <v>22</v>
      </c>
      <c r="AL7" s="83" t="s">
        <v>25</v>
      </c>
      <c r="AM7" s="83" t="s">
        <v>22</v>
      </c>
      <c r="AN7" s="83" t="s">
        <v>22</v>
      </c>
      <c r="AO7" s="83" t="s">
        <v>22</v>
      </c>
      <c r="AP7" s="83" t="s">
        <v>22</v>
      </c>
      <c r="AQ7" s="83">
        <v>0</v>
      </c>
      <c r="AR7" s="83"/>
      <c r="AS7" s="83" t="s">
        <v>22</v>
      </c>
      <c r="AT7" s="83"/>
      <c r="AU7" s="103">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317" t="s">
        <v>1320</v>
      </c>
      <c r="BD7" s="313" t="str">
        <f>SUBSTITUTE(SUBSTITUTE(IFERROR(VLOOKUP($A7,単組回答!$E:$R,14,FALSE),""),"① 行った","○"),"② 行っていない","×")</f>
        <v/>
      </c>
      <c r="BE7" s="317" t="s">
        <v>25</v>
      </c>
      <c r="BF7" s="316" t="str">
        <f>SUBSTITUTE(SUBSTITUTE(IFERROR(VLOOKUP($A7,単組回答!$E:$T,16,FALSE),""),"① 行った","○"),"② 行っていない","×")</f>
        <v/>
      </c>
    </row>
    <row r="8" spans="1:58" ht="28.5" customHeight="1">
      <c r="A8" s="20">
        <v>14004</v>
      </c>
      <c r="B8" s="65" t="s">
        <v>127</v>
      </c>
      <c r="C8" s="18" t="s">
        <v>25</v>
      </c>
      <c r="D8" s="18" t="s">
        <v>25</v>
      </c>
      <c r="E8" s="18">
        <v>0</v>
      </c>
      <c r="F8" s="18"/>
      <c r="G8" s="18"/>
      <c r="H8" s="18"/>
      <c r="I8" s="18"/>
      <c r="J8" s="18"/>
      <c r="K8" s="18"/>
      <c r="L8" s="18"/>
      <c r="M8" s="18"/>
      <c r="N8" s="18" t="s">
        <v>25</v>
      </c>
      <c r="O8" s="18" t="s">
        <v>22</v>
      </c>
      <c r="P8" s="18">
        <v>1</v>
      </c>
      <c r="Q8" s="18" t="s">
        <v>125</v>
      </c>
      <c r="R8" s="18"/>
      <c r="S8" s="18"/>
      <c r="T8" s="18"/>
      <c r="U8" s="18"/>
      <c r="V8" s="18"/>
      <c r="W8" s="18"/>
      <c r="X8" s="18"/>
      <c r="Y8" s="19" t="s">
        <v>25</v>
      </c>
      <c r="Z8" s="19" t="s">
        <v>22</v>
      </c>
      <c r="AA8" s="19" t="s">
        <v>22</v>
      </c>
      <c r="AB8" s="19" t="s">
        <v>26</v>
      </c>
      <c r="AC8" s="19" t="s">
        <v>25</v>
      </c>
      <c r="AD8" s="19" t="s">
        <v>26</v>
      </c>
      <c r="AE8" s="19" t="s">
        <v>22</v>
      </c>
      <c r="AF8" s="19"/>
      <c r="AG8" s="19" t="s">
        <v>26</v>
      </c>
      <c r="AH8" s="19">
        <v>0</v>
      </c>
      <c r="AI8" s="19" t="s">
        <v>26</v>
      </c>
      <c r="AJ8" s="75" t="s">
        <v>25</v>
      </c>
      <c r="AK8" s="102" t="s">
        <v>25</v>
      </c>
      <c r="AL8" s="83" t="s">
        <v>22</v>
      </c>
      <c r="AM8" s="83" t="s">
        <v>22</v>
      </c>
      <c r="AN8" s="83" t="s">
        <v>22</v>
      </c>
      <c r="AO8" s="83" t="s">
        <v>22</v>
      </c>
      <c r="AP8" s="83" t="s">
        <v>22</v>
      </c>
      <c r="AQ8" s="83">
        <v>0</v>
      </c>
      <c r="AR8" s="83"/>
      <c r="AS8" s="83">
        <v>0</v>
      </c>
      <c r="AT8" s="83"/>
      <c r="AU8" s="103">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317" t="s">
        <v>25</v>
      </c>
      <c r="BD8" s="313" t="str">
        <f>SUBSTITUTE(SUBSTITUTE(IFERROR(VLOOKUP($A8,単組回答!$E:$R,14,FALSE),""),"① 行った","○"),"② 行っていない","×")</f>
        <v/>
      </c>
      <c r="BE8" s="317" t="s">
        <v>25</v>
      </c>
      <c r="BF8" s="316" t="str">
        <f>SUBSTITUTE(SUBSTITUTE(IFERROR(VLOOKUP($A8,単組回答!$E:$T,16,FALSE),""),"① 行った","○"),"② 行っていない","×")</f>
        <v/>
      </c>
    </row>
    <row r="9" spans="1:58" ht="28.5" customHeight="1">
      <c r="A9" s="20">
        <v>14005</v>
      </c>
      <c r="B9" s="65" t="s">
        <v>128</v>
      </c>
      <c r="C9" s="22" t="s">
        <v>22</v>
      </c>
      <c r="D9" s="18" t="s">
        <v>25</v>
      </c>
      <c r="E9" s="18">
        <v>1</v>
      </c>
      <c r="F9" s="22" t="s">
        <v>22</v>
      </c>
      <c r="G9" s="22" t="s">
        <v>22</v>
      </c>
      <c r="H9" s="22" t="s">
        <v>22</v>
      </c>
      <c r="I9" s="22" t="s">
        <v>22</v>
      </c>
      <c r="J9" s="22" t="s">
        <v>22</v>
      </c>
      <c r="K9" s="22" t="s">
        <v>22</v>
      </c>
      <c r="L9" s="18"/>
      <c r="M9" s="18"/>
      <c r="N9" s="18" t="s">
        <v>22</v>
      </c>
      <c r="O9" s="18" t="s">
        <v>25</v>
      </c>
      <c r="P9" s="18">
        <v>1</v>
      </c>
      <c r="Q9" s="18" t="s">
        <v>22</v>
      </c>
      <c r="R9" s="18" t="s">
        <v>23</v>
      </c>
      <c r="S9" s="18" t="s">
        <v>22</v>
      </c>
      <c r="T9" s="18" t="s">
        <v>23</v>
      </c>
      <c r="U9" s="18" t="s">
        <v>22</v>
      </c>
      <c r="V9" s="18"/>
      <c r="W9" s="18" t="s">
        <v>125</v>
      </c>
      <c r="X9" s="18"/>
      <c r="Y9" s="19" t="s">
        <v>22</v>
      </c>
      <c r="Z9" s="19" t="s">
        <v>25</v>
      </c>
      <c r="AA9" s="19" t="s">
        <v>25</v>
      </c>
      <c r="AB9" s="19" t="s">
        <v>22</v>
      </c>
      <c r="AC9" s="19" t="s">
        <v>22</v>
      </c>
      <c r="AD9" s="19" t="s">
        <v>22</v>
      </c>
      <c r="AE9" s="19" t="s">
        <v>22</v>
      </c>
      <c r="AF9" s="19"/>
      <c r="AG9" s="19" t="s">
        <v>22</v>
      </c>
      <c r="AH9" s="19" t="s">
        <v>22</v>
      </c>
      <c r="AI9" s="19" t="s">
        <v>25</v>
      </c>
      <c r="AJ9" s="75" t="s">
        <v>25</v>
      </c>
      <c r="AK9" s="102" t="s">
        <v>22</v>
      </c>
      <c r="AL9" s="83">
        <v>0</v>
      </c>
      <c r="AM9" s="83" t="s">
        <v>22</v>
      </c>
      <c r="AN9" s="83" t="s">
        <v>22</v>
      </c>
      <c r="AO9" s="83" t="s">
        <v>22</v>
      </c>
      <c r="AP9" s="83" t="s">
        <v>22</v>
      </c>
      <c r="AQ9" s="83">
        <v>0</v>
      </c>
      <c r="AR9" s="83" t="s">
        <v>22</v>
      </c>
      <c r="AS9" s="83" t="s">
        <v>22</v>
      </c>
      <c r="AT9" s="83" t="s">
        <v>22</v>
      </c>
      <c r="AU9" s="103"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317" t="s">
        <v>22</v>
      </c>
      <c r="BD9" s="313" t="str">
        <f>SUBSTITUTE(SUBSTITUTE(IFERROR(VLOOKUP($A9,単組回答!$E:$R,14,FALSE),""),"① 行った","○"),"② 行っていない","×")</f>
        <v/>
      </c>
      <c r="BE9" s="317" t="s">
        <v>22</v>
      </c>
      <c r="BF9" s="316" t="str">
        <f>SUBSTITUTE(SUBSTITUTE(IFERROR(VLOOKUP($A9,単組回答!$E:$T,16,FALSE),""),"① 行った","○"),"② 行っていない","×")</f>
        <v/>
      </c>
    </row>
    <row r="10" spans="1:58" ht="28.5" customHeight="1">
      <c r="A10" s="20">
        <v>14006</v>
      </c>
      <c r="B10" s="65" t="s">
        <v>129</v>
      </c>
      <c r="C10" s="22" t="s">
        <v>22</v>
      </c>
      <c r="D10" s="18" t="s">
        <v>25</v>
      </c>
      <c r="E10" s="18">
        <v>1</v>
      </c>
      <c r="F10" s="22" t="s">
        <v>22</v>
      </c>
      <c r="G10" s="22" t="s">
        <v>22</v>
      </c>
      <c r="H10" s="22" t="s">
        <v>22</v>
      </c>
      <c r="I10" s="22" t="s">
        <v>22</v>
      </c>
      <c r="J10" s="22" t="s">
        <v>22</v>
      </c>
      <c r="K10" s="22" t="s">
        <v>22</v>
      </c>
      <c r="L10" s="18"/>
      <c r="M10" s="18"/>
      <c r="N10" s="18" t="s">
        <v>22</v>
      </c>
      <c r="O10" s="18" t="s">
        <v>25</v>
      </c>
      <c r="P10" s="18">
        <v>1</v>
      </c>
      <c r="Q10" s="18" t="s">
        <v>22</v>
      </c>
      <c r="R10" s="18" t="s">
        <v>23</v>
      </c>
      <c r="S10" s="18" t="s">
        <v>22</v>
      </c>
      <c r="T10" s="18" t="s">
        <v>23</v>
      </c>
      <c r="U10" s="18" t="s">
        <v>22</v>
      </c>
      <c r="V10" s="18" t="s">
        <v>23</v>
      </c>
      <c r="W10" s="18" t="s">
        <v>125</v>
      </c>
      <c r="X10" s="18"/>
      <c r="Y10" s="19" t="s">
        <v>22</v>
      </c>
      <c r="Z10" s="19" t="s">
        <v>25</v>
      </c>
      <c r="AA10" s="19" t="s">
        <v>25</v>
      </c>
      <c r="AB10" s="19" t="s">
        <v>22</v>
      </c>
      <c r="AC10" s="19" t="s">
        <v>22</v>
      </c>
      <c r="AD10" s="19" t="s">
        <v>22</v>
      </c>
      <c r="AE10" s="19" t="s">
        <v>22</v>
      </c>
      <c r="AF10" s="19"/>
      <c r="AG10" s="19" t="s">
        <v>22</v>
      </c>
      <c r="AH10" s="19" t="s">
        <v>22</v>
      </c>
      <c r="AI10" s="19" t="s">
        <v>25</v>
      </c>
      <c r="AJ10" s="75" t="s">
        <v>25</v>
      </c>
      <c r="AK10" s="102" t="s">
        <v>22</v>
      </c>
      <c r="AL10" s="83" t="s">
        <v>25</v>
      </c>
      <c r="AM10" s="83" t="s">
        <v>22</v>
      </c>
      <c r="AN10" s="83" t="s">
        <v>22</v>
      </c>
      <c r="AO10" s="83" t="s">
        <v>22</v>
      </c>
      <c r="AP10" s="83" t="s">
        <v>22</v>
      </c>
      <c r="AQ10" s="83" t="s">
        <v>22</v>
      </c>
      <c r="AR10" s="83" t="s">
        <v>22</v>
      </c>
      <c r="AS10" s="83" t="s">
        <v>22</v>
      </c>
      <c r="AT10" s="83" t="s">
        <v>22</v>
      </c>
      <c r="AU10" s="103"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317" t="s">
        <v>22</v>
      </c>
      <c r="BD10" s="313" t="str">
        <f>SUBSTITUTE(SUBSTITUTE(IFERROR(VLOOKUP($A10,単組回答!$E:$R,14,FALSE),""),"① 行った","○"),"② 行っていない","×")</f>
        <v/>
      </c>
      <c r="BE10" s="317" t="s">
        <v>22</v>
      </c>
      <c r="BF10" s="316" t="str">
        <f>SUBSTITUTE(SUBSTITUTE(IFERROR(VLOOKUP($A10,単組回答!$E:$T,16,FALSE),""),"① 行った","○"),"② 行っていない","×")</f>
        <v/>
      </c>
    </row>
    <row r="11" spans="1:58" ht="28.5" customHeight="1">
      <c r="A11" s="20">
        <v>14007</v>
      </c>
      <c r="B11" s="65" t="s">
        <v>130</v>
      </c>
      <c r="C11" s="22" t="s">
        <v>22</v>
      </c>
      <c r="D11" s="18" t="s">
        <v>25</v>
      </c>
      <c r="E11" s="18">
        <v>1</v>
      </c>
      <c r="F11" s="18"/>
      <c r="G11" s="22" t="s">
        <v>22</v>
      </c>
      <c r="H11" s="18"/>
      <c r="I11" s="22" t="s">
        <v>22</v>
      </c>
      <c r="J11" s="18"/>
      <c r="K11" s="22" t="s">
        <v>22</v>
      </c>
      <c r="L11" s="18"/>
      <c r="M11" s="18"/>
      <c r="N11" s="18" t="s">
        <v>22</v>
      </c>
      <c r="O11" s="18" t="s">
        <v>25</v>
      </c>
      <c r="P11" s="18">
        <v>1</v>
      </c>
      <c r="Q11" s="18" t="s">
        <v>22</v>
      </c>
      <c r="R11" s="18" t="s">
        <v>23</v>
      </c>
      <c r="S11" s="18" t="s">
        <v>22</v>
      </c>
      <c r="T11" s="18" t="s">
        <v>23</v>
      </c>
      <c r="U11" s="18" t="s">
        <v>125</v>
      </c>
      <c r="V11" s="18"/>
      <c r="W11" s="18" t="s">
        <v>125</v>
      </c>
      <c r="X11" s="18"/>
      <c r="Y11" s="19" t="s">
        <v>22</v>
      </c>
      <c r="Z11" s="19" t="s">
        <v>25</v>
      </c>
      <c r="AA11" s="19" t="s">
        <v>25</v>
      </c>
      <c r="AB11" s="19" t="s">
        <v>22</v>
      </c>
      <c r="AC11" s="19" t="s">
        <v>22</v>
      </c>
      <c r="AD11" s="19" t="s">
        <v>22</v>
      </c>
      <c r="AE11" s="19" t="s">
        <v>22</v>
      </c>
      <c r="AF11" s="19"/>
      <c r="AG11" s="19" t="s">
        <v>22</v>
      </c>
      <c r="AH11" s="19" t="s">
        <v>22</v>
      </c>
      <c r="AI11" s="19" t="s">
        <v>25</v>
      </c>
      <c r="AJ11" s="75" t="s">
        <v>25</v>
      </c>
      <c r="AK11" s="102" t="s">
        <v>22</v>
      </c>
      <c r="AL11" s="83" t="s">
        <v>25</v>
      </c>
      <c r="AM11" s="83" t="s">
        <v>22</v>
      </c>
      <c r="AN11" s="83" t="s">
        <v>22</v>
      </c>
      <c r="AO11" s="83" t="s">
        <v>22</v>
      </c>
      <c r="AP11" s="83" t="s">
        <v>22</v>
      </c>
      <c r="AQ11" s="83">
        <v>0</v>
      </c>
      <c r="AR11" s="83" t="s">
        <v>22</v>
      </c>
      <c r="AS11" s="83" t="s">
        <v>22</v>
      </c>
      <c r="AT11" s="83" t="s">
        <v>22</v>
      </c>
      <c r="AU11" s="103">
        <v>0</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317" t="s">
        <v>22</v>
      </c>
      <c r="BD11" s="313" t="str">
        <f>SUBSTITUTE(SUBSTITUTE(IFERROR(VLOOKUP($A11,単組回答!$E:$R,14,FALSE),""),"① 行った","○"),"② 行っていない","×")</f>
        <v/>
      </c>
      <c r="BE11" s="317" t="s">
        <v>22</v>
      </c>
      <c r="BF11" s="316" t="str">
        <f>SUBSTITUTE(SUBSTITUTE(IFERROR(VLOOKUP($A11,単組回答!$E:$T,16,FALSE),""),"① 行った","○"),"② 行っていない","×")</f>
        <v/>
      </c>
    </row>
    <row r="12" spans="1:58" ht="28.5" customHeight="1">
      <c r="A12" s="20">
        <v>14008</v>
      </c>
      <c r="B12" s="65" t="s">
        <v>131</v>
      </c>
      <c r="C12" s="22" t="s">
        <v>22</v>
      </c>
      <c r="D12" s="18" t="s">
        <v>25</v>
      </c>
      <c r="E12" s="18">
        <v>1</v>
      </c>
      <c r="F12" s="18"/>
      <c r="G12" s="18"/>
      <c r="H12" s="18"/>
      <c r="I12" s="18"/>
      <c r="J12" s="18"/>
      <c r="K12" s="18"/>
      <c r="L12" s="18"/>
      <c r="M12" s="18"/>
      <c r="N12" s="18" t="s">
        <v>22</v>
      </c>
      <c r="O12" s="18" t="s">
        <v>25</v>
      </c>
      <c r="P12" s="18">
        <v>1</v>
      </c>
      <c r="Q12" s="18" t="s">
        <v>22</v>
      </c>
      <c r="R12" s="18"/>
      <c r="S12" s="18"/>
      <c r="T12" s="18"/>
      <c r="U12" s="18"/>
      <c r="V12" s="18"/>
      <c r="W12" s="18"/>
      <c r="X12" s="18"/>
      <c r="Y12" s="19" t="s">
        <v>22</v>
      </c>
      <c r="Z12" s="19" t="s">
        <v>25</v>
      </c>
      <c r="AA12" s="19" t="s">
        <v>25</v>
      </c>
      <c r="AB12" s="19" t="s">
        <v>22</v>
      </c>
      <c r="AC12" s="19" t="s">
        <v>25</v>
      </c>
      <c r="AD12" s="19" t="s">
        <v>22</v>
      </c>
      <c r="AE12" s="19" t="s">
        <v>25</v>
      </c>
      <c r="AF12" s="19"/>
      <c r="AG12" s="19" t="s">
        <v>22</v>
      </c>
      <c r="AH12" s="19">
        <v>0</v>
      </c>
      <c r="AI12" s="19" t="s">
        <v>25</v>
      </c>
      <c r="AJ12" s="75" t="s">
        <v>25</v>
      </c>
      <c r="AK12" s="102" t="s">
        <v>22</v>
      </c>
      <c r="AL12" s="83" t="s">
        <v>25</v>
      </c>
      <c r="AM12" s="83" t="s">
        <v>22</v>
      </c>
      <c r="AN12" s="83" t="s">
        <v>22</v>
      </c>
      <c r="AO12" s="83" t="s">
        <v>25</v>
      </c>
      <c r="AP12" s="83">
        <v>0</v>
      </c>
      <c r="AQ12" s="83">
        <v>0</v>
      </c>
      <c r="AR12" s="83"/>
      <c r="AS12" s="83">
        <v>0</v>
      </c>
      <c r="AT12" s="83"/>
      <c r="AU12" s="103">
        <v>0</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317">
        <v>0</v>
      </c>
      <c r="BD12" s="313" t="str">
        <f>SUBSTITUTE(SUBSTITUTE(IFERROR(VLOOKUP($A12,単組回答!$E:$R,14,FALSE),""),"① 行った","○"),"② 行っていない","×")</f>
        <v/>
      </c>
      <c r="BE12" s="317" t="s">
        <v>25</v>
      </c>
      <c r="BF12" s="316" t="str">
        <f>SUBSTITUTE(SUBSTITUTE(IFERROR(VLOOKUP($A12,単組回答!$E:$T,16,FALSE),""),"① 行った","○"),"② 行っていない","×")</f>
        <v/>
      </c>
    </row>
    <row r="13" spans="1:58" ht="28.5" customHeight="1">
      <c r="A13" s="20">
        <v>14009</v>
      </c>
      <c r="B13" s="65" t="s">
        <v>132</v>
      </c>
      <c r="C13" s="22" t="s">
        <v>22</v>
      </c>
      <c r="D13" s="18" t="s">
        <v>25</v>
      </c>
      <c r="E13" s="18">
        <v>1</v>
      </c>
      <c r="F13" s="22" t="s">
        <v>22</v>
      </c>
      <c r="G13" s="22" t="s">
        <v>22</v>
      </c>
      <c r="H13" s="22" t="s">
        <v>22</v>
      </c>
      <c r="I13" s="22" t="s">
        <v>22</v>
      </c>
      <c r="J13" s="18"/>
      <c r="K13" s="18"/>
      <c r="L13" s="18"/>
      <c r="M13" s="18"/>
      <c r="N13" s="18" t="s">
        <v>22</v>
      </c>
      <c r="O13" s="18" t="s">
        <v>25</v>
      </c>
      <c r="P13" s="18">
        <v>1</v>
      </c>
      <c r="Q13" s="18" t="s">
        <v>22</v>
      </c>
      <c r="R13" s="18" t="s">
        <v>23</v>
      </c>
      <c r="S13" s="18" t="s">
        <v>22</v>
      </c>
      <c r="T13" s="18" t="s">
        <v>23</v>
      </c>
      <c r="U13" s="18" t="s">
        <v>125</v>
      </c>
      <c r="V13" s="18"/>
      <c r="W13" s="18" t="s">
        <v>125</v>
      </c>
      <c r="X13" s="18"/>
      <c r="Y13" s="19" t="s">
        <v>22</v>
      </c>
      <c r="Z13" s="19" t="s">
        <v>25</v>
      </c>
      <c r="AA13" s="19" t="s">
        <v>25</v>
      </c>
      <c r="AB13" s="19" t="s">
        <v>22</v>
      </c>
      <c r="AC13" s="19" t="s">
        <v>22</v>
      </c>
      <c r="AD13" s="19" t="s">
        <v>22</v>
      </c>
      <c r="AE13" s="19" t="s">
        <v>22</v>
      </c>
      <c r="AF13" s="19"/>
      <c r="AG13" s="19" t="s">
        <v>25</v>
      </c>
      <c r="AH13" s="19" t="s">
        <v>25</v>
      </c>
      <c r="AI13" s="19" t="s">
        <v>25</v>
      </c>
      <c r="AJ13" s="75" t="s">
        <v>25</v>
      </c>
      <c r="AK13" s="102" t="s">
        <v>22</v>
      </c>
      <c r="AL13" s="83" t="s">
        <v>25</v>
      </c>
      <c r="AM13" s="83" t="s">
        <v>22</v>
      </c>
      <c r="AN13" s="83" t="s">
        <v>22</v>
      </c>
      <c r="AO13" s="83" t="s">
        <v>22</v>
      </c>
      <c r="AP13" s="83" t="s">
        <v>22</v>
      </c>
      <c r="AQ13" s="83" t="s">
        <v>22</v>
      </c>
      <c r="AR13" s="83"/>
      <c r="AS13" s="83" t="s">
        <v>22</v>
      </c>
      <c r="AT13" s="83"/>
      <c r="AU13" s="103"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317" t="s">
        <v>22</v>
      </c>
      <c r="BD13" s="313" t="str">
        <f>SUBSTITUTE(SUBSTITUTE(IFERROR(VLOOKUP($A13,単組回答!$E:$R,14,FALSE),""),"① 行った","○"),"② 行っていない","×")</f>
        <v/>
      </c>
      <c r="BE13" s="317" t="s">
        <v>22</v>
      </c>
      <c r="BF13" s="316" t="str">
        <f>SUBSTITUTE(SUBSTITUTE(IFERROR(VLOOKUP($A13,単組回答!$E:$T,16,FALSE),""),"① 行った","○"),"② 行っていない","×")</f>
        <v/>
      </c>
    </row>
    <row r="14" spans="1:58" ht="28.5" customHeight="1">
      <c r="A14" s="20">
        <v>14010</v>
      </c>
      <c r="B14" s="65" t="s">
        <v>133</v>
      </c>
      <c r="C14" s="22" t="s">
        <v>22</v>
      </c>
      <c r="D14" s="18" t="s">
        <v>25</v>
      </c>
      <c r="E14" s="18">
        <v>1</v>
      </c>
      <c r="F14" s="22" t="s">
        <v>22</v>
      </c>
      <c r="G14" s="22" t="s">
        <v>22</v>
      </c>
      <c r="H14" s="22" t="s">
        <v>22</v>
      </c>
      <c r="I14" s="22" t="s">
        <v>22</v>
      </c>
      <c r="J14" s="22" t="s">
        <v>22</v>
      </c>
      <c r="K14" s="22" t="s">
        <v>22</v>
      </c>
      <c r="L14" s="18"/>
      <c r="M14" s="18"/>
      <c r="N14" s="18" t="s">
        <v>22</v>
      </c>
      <c r="O14" s="18" t="s">
        <v>25</v>
      </c>
      <c r="P14" s="18">
        <v>1</v>
      </c>
      <c r="Q14" s="18" t="s">
        <v>22</v>
      </c>
      <c r="R14" s="18" t="s">
        <v>23</v>
      </c>
      <c r="S14" s="18" t="s">
        <v>22</v>
      </c>
      <c r="T14" s="18" t="s">
        <v>23</v>
      </c>
      <c r="U14" s="18" t="s">
        <v>125</v>
      </c>
      <c r="V14" s="18"/>
      <c r="W14" s="18" t="s">
        <v>125</v>
      </c>
      <c r="X14" s="18" t="s">
        <v>23</v>
      </c>
      <c r="Y14" s="19" t="s">
        <v>22</v>
      </c>
      <c r="Z14" s="19" t="s">
        <v>25</v>
      </c>
      <c r="AA14" s="19" t="s">
        <v>25</v>
      </c>
      <c r="AB14" s="19" t="s">
        <v>22</v>
      </c>
      <c r="AC14" s="19" t="s">
        <v>22</v>
      </c>
      <c r="AD14" s="19" t="s">
        <v>22</v>
      </c>
      <c r="AE14" s="19" t="s">
        <v>22</v>
      </c>
      <c r="AF14" s="19"/>
      <c r="AG14" s="19" t="s">
        <v>22</v>
      </c>
      <c r="AH14" s="19" t="s">
        <v>22</v>
      </c>
      <c r="AI14" s="19" t="s">
        <v>25</v>
      </c>
      <c r="AJ14" s="75" t="s">
        <v>25</v>
      </c>
      <c r="AK14" s="102" t="s">
        <v>22</v>
      </c>
      <c r="AL14" s="83" t="s">
        <v>25</v>
      </c>
      <c r="AM14" s="83" t="s">
        <v>22</v>
      </c>
      <c r="AN14" s="83" t="s">
        <v>22</v>
      </c>
      <c r="AO14" s="83" t="s">
        <v>22</v>
      </c>
      <c r="AP14" s="83" t="s">
        <v>22</v>
      </c>
      <c r="AQ14" s="83" t="s">
        <v>22</v>
      </c>
      <c r="AR14" s="83" t="s">
        <v>22</v>
      </c>
      <c r="AS14" s="83" t="s">
        <v>22</v>
      </c>
      <c r="AT14" s="83"/>
      <c r="AU14" s="103"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317" t="s">
        <v>22</v>
      </c>
      <c r="BD14" s="313" t="str">
        <f>SUBSTITUTE(SUBSTITUTE(IFERROR(VLOOKUP($A14,単組回答!$E:$R,14,FALSE),""),"① 行った","○"),"② 行っていない","×")</f>
        <v/>
      </c>
      <c r="BE14" s="317" t="s">
        <v>25</v>
      </c>
      <c r="BF14" s="316" t="str">
        <f>SUBSTITUTE(SUBSTITUTE(IFERROR(VLOOKUP($A14,単組回答!$E:$T,16,FALSE),""),"① 行った","○"),"② 行っていない","×")</f>
        <v/>
      </c>
    </row>
    <row r="15" spans="1:58" ht="28.5" customHeight="1">
      <c r="A15" s="20">
        <v>14011</v>
      </c>
      <c r="B15" s="65" t="s">
        <v>134</v>
      </c>
      <c r="C15" s="22" t="s">
        <v>22</v>
      </c>
      <c r="D15" s="18" t="s">
        <v>25</v>
      </c>
      <c r="E15" s="18">
        <v>1</v>
      </c>
      <c r="F15" s="22" t="s">
        <v>22</v>
      </c>
      <c r="G15" s="22" t="s">
        <v>22</v>
      </c>
      <c r="H15" s="18"/>
      <c r="I15" s="22" t="s">
        <v>22</v>
      </c>
      <c r="J15" s="22" t="s">
        <v>22</v>
      </c>
      <c r="K15" s="22" t="s">
        <v>22</v>
      </c>
      <c r="L15" s="18"/>
      <c r="M15" s="18"/>
      <c r="N15" s="18" t="s">
        <v>22</v>
      </c>
      <c r="O15" s="18" t="s">
        <v>25</v>
      </c>
      <c r="P15" s="18">
        <v>1</v>
      </c>
      <c r="Q15" s="18" t="s">
        <v>22</v>
      </c>
      <c r="R15" s="18" t="s">
        <v>23</v>
      </c>
      <c r="S15" s="18" t="s">
        <v>22</v>
      </c>
      <c r="T15" s="18" t="s">
        <v>23</v>
      </c>
      <c r="U15" s="18" t="s">
        <v>22</v>
      </c>
      <c r="V15" s="18"/>
      <c r="W15" s="18" t="s">
        <v>125</v>
      </c>
      <c r="X15" s="18"/>
      <c r="Y15" s="19" t="s">
        <v>22</v>
      </c>
      <c r="Z15" s="19" t="s">
        <v>25</v>
      </c>
      <c r="AA15" s="19" t="s">
        <v>25</v>
      </c>
      <c r="AB15" s="19" t="s">
        <v>22</v>
      </c>
      <c r="AC15" s="19" t="s">
        <v>22</v>
      </c>
      <c r="AD15" s="19" t="s">
        <v>22</v>
      </c>
      <c r="AE15" s="19" t="s">
        <v>25</v>
      </c>
      <c r="AF15" s="19"/>
      <c r="AG15" s="19" t="s">
        <v>22</v>
      </c>
      <c r="AH15" s="19">
        <v>0</v>
      </c>
      <c r="AI15" s="19" t="s">
        <v>25</v>
      </c>
      <c r="AJ15" s="75" t="s">
        <v>25</v>
      </c>
      <c r="AK15" s="102" t="s">
        <v>22</v>
      </c>
      <c r="AL15" s="83" t="s">
        <v>25</v>
      </c>
      <c r="AM15" s="83" t="s">
        <v>22</v>
      </c>
      <c r="AN15" s="83" t="s">
        <v>22</v>
      </c>
      <c r="AO15" s="83" t="s">
        <v>22</v>
      </c>
      <c r="AP15" s="83">
        <v>0</v>
      </c>
      <c r="AQ15" s="83">
        <v>0</v>
      </c>
      <c r="AR15" s="83" t="s">
        <v>22</v>
      </c>
      <c r="AS15" s="83">
        <v>0</v>
      </c>
      <c r="AT15" s="83"/>
      <c r="AU15" s="103">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317" t="s">
        <v>22</v>
      </c>
      <c r="BD15" s="313" t="str">
        <f>SUBSTITUTE(SUBSTITUTE(IFERROR(VLOOKUP($A15,単組回答!$E:$R,14,FALSE),""),"① 行った","○"),"② 行っていない","×")</f>
        <v/>
      </c>
      <c r="BE15" s="317" t="s">
        <v>25</v>
      </c>
      <c r="BF15" s="316" t="str">
        <f>SUBSTITUTE(SUBSTITUTE(IFERROR(VLOOKUP($A15,単組回答!$E:$T,16,FALSE),""),"① 行った","○"),"② 行っていない","×")</f>
        <v/>
      </c>
    </row>
    <row r="16" spans="1:58" ht="28.5" customHeight="1">
      <c r="A16" s="20">
        <v>14013</v>
      </c>
      <c r="B16" s="65" t="s">
        <v>135</v>
      </c>
      <c r="C16" s="22" t="s">
        <v>22</v>
      </c>
      <c r="D16" s="18" t="s">
        <v>25</v>
      </c>
      <c r="E16" s="18">
        <v>1</v>
      </c>
      <c r="F16" s="22" t="s">
        <v>22</v>
      </c>
      <c r="G16" s="22" t="s">
        <v>22</v>
      </c>
      <c r="H16" s="22" t="s">
        <v>22</v>
      </c>
      <c r="I16" s="22" t="s">
        <v>22</v>
      </c>
      <c r="J16" s="18"/>
      <c r="K16" s="22" t="s">
        <v>22</v>
      </c>
      <c r="L16" s="18"/>
      <c r="M16" s="18"/>
      <c r="N16" s="18" t="s">
        <v>22</v>
      </c>
      <c r="O16" s="18" t="s">
        <v>25</v>
      </c>
      <c r="P16" s="18">
        <v>1</v>
      </c>
      <c r="Q16" s="18" t="s">
        <v>22</v>
      </c>
      <c r="R16" s="18" t="s">
        <v>23</v>
      </c>
      <c r="S16" s="18" t="s">
        <v>22</v>
      </c>
      <c r="T16" s="18" t="s">
        <v>23</v>
      </c>
      <c r="U16" s="18" t="s">
        <v>22</v>
      </c>
      <c r="V16" s="18"/>
      <c r="W16" s="18" t="s">
        <v>125</v>
      </c>
      <c r="X16" s="18"/>
      <c r="Y16" s="19" t="s">
        <v>26</v>
      </c>
      <c r="Z16" s="19" t="s">
        <v>26</v>
      </c>
      <c r="AA16" s="19" t="e">
        <v>#N/A</v>
      </c>
      <c r="AB16" s="19" t="s">
        <v>26</v>
      </c>
      <c r="AC16" s="19" t="s">
        <v>22</v>
      </c>
      <c r="AD16" s="19" t="s">
        <v>26</v>
      </c>
      <c r="AE16" s="19" t="s">
        <v>22</v>
      </c>
      <c r="AF16" s="19"/>
      <c r="AG16" s="19" t="s">
        <v>26</v>
      </c>
      <c r="AH16" s="19">
        <v>0</v>
      </c>
      <c r="AI16" s="19" t="s">
        <v>26</v>
      </c>
      <c r="AJ16" s="75" t="s">
        <v>25</v>
      </c>
      <c r="AK16" s="102" t="s">
        <v>22</v>
      </c>
      <c r="AL16" s="83" t="s">
        <v>25</v>
      </c>
      <c r="AM16" s="83" t="s">
        <v>22</v>
      </c>
      <c r="AN16" s="83" t="s">
        <v>22</v>
      </c>
      <c r="AO16" s="83" t="s">
        <v>22</v>
      </c>
      <c r="AP16" s="83" t="s">
        <v>22</v>
      </c>
      <c r="AQ16" s="83" t="s">
        <v>22</v>
      </c>
      <c r="AR16" s="83" t="s">
        <v>22</v>
      </c>
      <c r="AS16" s="83" t="s">
        <v>22</v>
      </c>
      <c r="AT16" s="83" t="s">
        <v>22</v>
      </c>
      <c r="AU16" s="103"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317" t="s">
        <v>22</v>
      </c>
      <c r="BD16" s="313" t="str">
        <f>SUBSTITUTE(SUBSTITUTE(IFERROR(VLOOKUP($A16,単組回答!$E:$R,14,FALSE),""),"① 行った","○"),"② 行っていない","×")</f>
        <v/>
      </c>
      <c r="BE16" s="317" t="s">
        <v>22</v>
      </c>
      <c r="BF16" s="316" t="str">
        <f>SUBSTITUTE(SUBSTITUTE(IFERROR(VLOOKUP($A16,単組回答!$E:$T,16,FALSE),""),"① 行った","○"),"② 行っていない","×")</f>
        <v/>
      </c>
    </row>
    <row r="17" spans="1:58" ht="28.5" customHeight="1">
      <c r="A17" s="20">
        <v>14014</v>
      </c>
      <c r="B17" s="65" t="s">
        <v>136</v>
      </c>
      <c r="C17" s="22" t="s">
        <v>22</v>
      </c>
      <c r="D17" s="18" t="s">
        <v>25</v>
      </c>
      <c r="E17" s="18">
        <v>1</v>
      </c>
      <c r="F17" s="18"/>
      <c r="G17" s="22" t="s">
        <v>22</v>
      </c>
      <c r="H17" s="18"/>
      <c r="I17" s="22" t="s">
        <v>22</v>
      </c>
      <c r="J17" s="18"/>
      <c r="K17" s="22" t="s">
        <v>22</v>
      </c>
      <c r="L17" s="18"/>
      <c r="M17" s="18"/>
      <c r="N17" s="18" t="s">
        <v>22</v>
      </c>
      <c r="O17" s="18" t="s">
        <v>25</v>
      </c>
      <c r="P17" s="18">
        <v>1</v>
      </c>
      <c r="Q17" s="18" t="s">
        <v>23</v>
      </c>
      <c r="R17" s="18"/>
      <c r="S17" s="18"/>
      <c r="T17" s="18"/>
      <c r="U17" s="18" t="s">
        <v>125</v>
      </c>
      <c r="V17" s="18"/>
      <c r="W17" s="18" t="s">
        <v>125</v>
      </c>
      <c r="X17" s="18"/>
      <c r="Y17" s="19" t="s">
        <v>22</v>
      </c>
      <c r="Z17" s="19" t="s">
        <v>25</v>
      </c>
      <c r="AA17" s="19" t="s">
        <v>25</v>
      </c>
      <c r="AB17" s="19" t="s">
        <v>26</v>
      </c>
      <c r="AC17" s="19" t="s">
        <v>22</v>
      </c>
      <c r="AD17" s="19" t="s">
        <v>26</v>
      </c>
      <c r="AE17" s="19" t="s">
        <v>25</v>
      </c>
      <c r="AF17" s="19"/>
      <c r="AG17" s="19" t="s">
        <v>26</v>
      </c>
      <c r="AH17" s="19">
        <v>0</v>
      </c>
      <c r="AI17" s="19" t="s">
        <v>26</v>
      </c>
      <c r="AJ17" s="75" t="s">
        <v>25</v>
      </c>
      <c r="AK17" s="102" t="s">
        <v>22</v>
      </c>
      <c r="AL17" s="83" t="s">
        <v>25</v>
      </c>
      <c r="AM17" s="83" t="s">
        <v>25</v>
      </c>
      <c r="AN17" s="83" t="s">
        <v>22</v>
      </c>
      <c r="AO17" s="83">
        <v>0</v>
      </c>
      <c r="AP17" s="83">
        <v>0</v>
      </c>
      <c r="AQ17" s="83">
        <v>0</v>
      </c>
      <c r="AR17" s="83"/>
      <c r="AS17" s="83">
        <v>0</v>
      </c>
      <c r="AT17" s="83"/>
      <c r="AU17" s="103">
        <v>0</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317" t="s">
        <v>25</v>
      </c>
      <c r="BD17" s="313" t="str">
        <f>SUBSTITUTE(SUBSTITUTE(IFERROR(VLOOKUP($A17,単組回答!$E:$R,14,FALSE),""),"① 行った","○"),"② 行っていない","×")</f>
        <v/>
      </c>
      <c r="BE17" s="317" t="s">
        <v>25</v>
      </c>
      <c r="BF17" s="316" t="str">
        <f>SUBSTITUTE(SUBSTITUTE(IFERROR(VLOOKUP($A17,単組回答!$E:$T,16,FALSE),""),"① 行った","○"),"② 行っていない","×")</f>
        <v/>
      </c>
    </row>
    <row r="18" spans="1:58" ht="28.5" customHeight="1">
      <c r="A18" s="20">
        <v>14018</v>
      </c>
      <c r="B18" s="65" t="s">
        <v>137</v>
      </c>
      <c r="C18" s="22" t="s">
        <v>22</v>
      </c>
      <c r="D18" s="18" t="s">
        <v>25</v>
      </c>
      <c r="E18" s="18">
        <v>1</v>
      </c>
      <c r="F18" s="22" t="s">
        <v>22</v>
      </c>
      <c r="G18" s="22" t="s">
        <v>22</v>
      </c>
      <c r="H18" s="22" t="s">
        <v>22</v>
      </c>
      <c r="I18" s="22" t="s">
        <v>22</v>
      </c>
      <c r="J18" s="18"/>
      <c r="K18" s="22"/>
      <c r="L18" s="18"/>
      <c r="M18" s="18"/>
      <c r="N18" s="18" t="s">
        <v>22</v>
      </c>
      <c r="O18" s="18" t="s">
        <v>25</v>
      </c>
      <c r="P18" s="18">
        <v>1</v>
      </c>
      <c r="Q18" s="18" t="s">
        <v>22</v>
      </c>
      <c r="R18" s="18" t="s">
        <v>23</v>
      </c>
      <c r="S18" s="18" t="s">
        <v>22</v>
      </c>
      <c r="T18" s="18" t="s">
        <v>23</v>
      </c>
      <c r="U18" s="18" t="s">
        <v>125</v>
      </c>
      <c r="V18" s="18"/>
      <c r="W18" s="18" t="s">
        <v>125</v>
      </c>
      <c r="X18" s="18"/>
      <c r="Y18" s="19" t="s">
        <v>22</v>
      </c>
      <c r="Z18" s="19" t="s">
        <v>25</v>
      </c>
      <c r="AA18" s="19" t="s">
        <v>25</v>
      </c>
      <c r="AB18" s="19" t="s">
        <v>22</v>
      </c>
      <c r="AC18" s="19" t="s">
        <v>22</v>
      </c>
      <c r="AD18" s="19" t="s">
        <v>25</v>
      </c>
      <c r="AE18" s="19" t="s">
        <v>25</v>
      </c>
      <c r="AF18" s="19"/>
      <c r="AG18" s="19" t="s">
        <v>26</v>
      </c>
      <c r="AH18" s="19">
        <v>0</v>
      </c>
      <c r="AI18" s="19" t="s">
        <v>25</v>
      </c>
      <c r="AJ18" s="75" t="s">
        <v>25</v>
      </c>
      <c r="AK18" s="102" t="s">
        <v>22</v>
      </c>
      <c r="AL18" s="83" t="s">
        <v>25</v>
      </c>
      <c r="AM18" s="83" t="s">
        <v>22</v>
      </c>
      <c r="AN18" s="83" t="s">
        <v>22</v>
      </c>
      <c r="AO18" s="83" t="s">
        <v>22</v>
      </c>
      <c r="AP18" s="83" t="s">
        <v>22</v>
      </c>
      <c r="AQ18" s="83">
        <v>0</v>
      </c>
      <c r="AR18" s="83"/>
      <c r="AS18" s="83">
        <v>0</v>
      </c>
      <c r="AT18" s="83"/>
      <c r="AU18" s="103">
        <v>0</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317" t="s">
        <v>25</v>
      </c>
      <c r="BD18" s="313" t="str">
        <f>SUBSTITUTE(SUBSTITUTE(IFERROR(VLOOKUP($A18,単組回答!$E:$R,14,FALSE),""),"① 行った","○"),"② 行っていない","×")</f>
        <v/>
      </c>
      <c r="BE18" s="317" t="s">
        <v>25</v>
      </c>
      <c r="BF18" s="316" t="str">
        <f>SUBSTITUTE(SUBSTITUTE(IFERROR(VLOOKUP($A18,単組回答!$E:$T,16,FALSE),""),"① 行った","○"),"② 行っていない","×")</f>
        <v/>
      </c>
    </row>
    <row r="19" spans="1:58" ht="28.5" customHeight="1">
      <c r="A19" s="20">
        <v>14019</v>
      </c>
      <c r="B19" s="65" t="s">
        <v>138</v>
      </c>
      <c r="C19" s="18" t="s">
        <v>25</v>
      </c>
      <c r="D19" s="18" t="s">
        <v>25</v>
      </c>
      <c r="E19" s="18">
        <v>0</v>
      </c>
      <c r="F19" s="22" t="s">
        <v>22</v>
      </c>
      <c r="G19" s="22" t="s">
        <v>22</v>
      </c>
      <c r="H19" s="18"/>
      <c r="I19" s="18"/>
      <c r="J19" s="18"/>
      <c r="K19" s="18"/>
      <c r="L19" s="18"/>
      <c r="M19" s="18"/>
      <c r="N19" s="18" t="s">
        <v>25</v>
      </c>
      <c r="O19" s="18" t="s">
        <v>25</v>
      </c>
      <c r="P19" s="18">
        <v>0</v>
      </c>
      <c r="Q19" s="18" t="s">
        <v>22</v>
      </c>
      <c r="R19" s="18" t="s">
        <v>23</v>
      </c>
      <c r="S19" s="18"/>
      <c r="T19" s="18"/>
      <c r="U19" s="18"/>
      <c r="V19" s="18"/>
      <c r="W19" s="18"/>
      <c r="X19" s="18"/>
      <c r="Y19" s="19" t="s">
        <v>26</v>
      </c>
      <c r="Z19" s="19" t="s">
        <v>26</v>
      </c>
      <c r="AA19" s="19" t="e">
        <v>#N/A</v>
      </c>
      <c r="AB19" s="19" t="s">
        <v>26</v>
      </c>
      <c r="AC19" s="19" t="s">
        <v>22</v>
      </c>
      <c r="AD19" s="19" t="s">
        <v>26</v>
      </c>
      <c r="AE19" s="19" t="s">
        <v>25</v>
      </c>
      <c r="AF19" s="19"/>
      <c r="AG19" s="19" t="s">
        <v>26</v>
      </c>
      <c r="AH19" s="19">
        <v>0</v>
      </c>
      <c r="AI19" s="19" t="s">
        <v>26</v>
      </c>
      <c r="AJ19" s="75" t="s">
        <v>25</v>
      </c>
      <c r="AK19" s="102" t="s">
        <v>25</v>
      </c>
      <c r="AL19" s="83" t="s">
        <v>25</v>
      </c>
      <c r="AM19" s="83" t="s">
        <v>22</v>
      </c>
      <c r="AN19" s="83" t="s">
        <v>22</v>
      </c>
      <c r="AO19" s="83" t="s">
        <v>22</v>
      </c>
      <c r="AP19" s="83" t="s">
        <v>22</v>
      </c>
      <c r="AQ19" s="83" t="s">
        <v>22</v>
      </c>
      <c r="AR19" s="83"/>
      <c r="AS19" s="83" t="s">
        <v>25</v>
      </c>
      <c r="AT19" s="83"/>
      <c r="AU19" s="103" t="s">
        <v>25</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317" t="s">
        <v>25</v>
      </c>
      <c r="BD19" s="313" t="str">
        <f>SUBSTITUTE(SUBSTITUTE(IFERROR(VLOOKUP($A19,単組回答!$E:$R,14,FALSE),""),"① 行った","○"),"② 行っていない","×")</f>
        <v/>
      </c>
      <c r="BE19" s="317" t="s">
        <v>25</v>
      </c>
      <c r="BF19" s="316" t="str">
        <f>SUBSTITUTE(SUBSTITUTE(IFERROR(VLOOKUP($A19,単組回答!$E:$T,16,FALSE),""),"① 行った","○"),"② 行っていない","×")</f>
        <v/>
      </c>
    </row>
    <row r="20" spans="1:58" ht="28.5" customHeight="1">
      <c r="A20" s="20">
        <v>14020</v>
      </c>
      <c r="B20" s="65" t="s">
        <v>139</v>
      </c>
      <c r="C20" s="22" t="s">
        <v>22</v>
      </c>
      <c r="D20" s="18" t="s">
        <v>25</v>
      </c>
      <c r="E20" s="18">
        <v>1</v>
      </c>
      <c r="F20" s="22" t="s">
        <v>22</v>
      </c>
      <c r="G20" s="22" t="s">
        <v>22</v>
      </c>
      <c r="H20" s="22" t="s">
        <v>22</v>
      </c>
      <c r="I20" s="22" t="s">
        <v>22</v>
      </c>
      <c r="J20" s="18"/>
      <c r="K20" s="18" t="s">
        <v>22</v>
      </c>
      <c r="L20" s="18"/>
      <c r="M20" s="18"/>
      <c r="N20" s="18" t="s">
        <v>22</v>
      </c>
      <c r="O20" s="18" t="s">
        <v>25</v>
      </c>
      <c r="P20" s="18">
        <v>1</v>
      </c>
      <c r="Q20" s="18" t="s">
        <v>22</v>
      </c>
      <c r="R20" s="18" t="s">
        <v>23</v>
      </c>
      <c r="S20" s="18" t="s">
        <v>22</v>
      </c>
      <c r="T20" s="18" t="s">
        <v>23</v>
      </c>
      <c r="U20" s="18" t="s">
        <v>22</v>
      </c>
      <c r="V20" s="18" t="s">
        <v>23</v>
      </c>
      <c r="W20" s="18" t="s">
        <v>125</v>
      </c>
      <c r="X20" s="18" t="s">
        <v>23</v>
      </c>
      <c r="Y20" s="19" t="s">
        <v>26</v>
      </c>
      <c r="Z20" s="19" t="s">
        <v>26</v>
      </c>
      <c r="AA20" s="19" t="e">
        <v>#N/A</v>
      </c>
      <c r="AB20" s="19" t="s">
        <v>26</v>
      </c>
      <c r="AC20" s="19" t="s">
        <v>22</v>
      </c>
      <c r="AD20" s="19" t="s">
        <v>26</v>
      </c>
      <c r="AE20" s="19" t="s">
        <v>22</v>
      </c>
      <c r="AF20" s="19"/>
      <c r="AG20" s="19" t="s">
        <v>26</v>
      </c>
      <c r="AH20" s="19" t="s">
        <v>22</v>
      </c>
      <c r="AI20" s="19" t="s">
        <v>26</v>
      </c>
      <c r="AJ20" s="75" t="s">
        <v>25</v>
      </c>
      <c r="AK20" s="102" t="s">
        <v>22</v>
      </c>
      <c r="AL20" s="83" t="s">
        <v>25</v>
      </c>
      <c r="AM20" s="83" t="s">
        <v>22</v>
      </c>
      <c r="AN20" s="83" t="s">
        <v>22</v>
      </c>
      <c r="AO20" s="83" t="s">
        <v>22</v>
      </c>
      <c r="AP20" s="83" t="s">
        <v>22</v>
      </c>
      <c r="AQ20" s="83">
        <v>0</v>
      </c>
      <c r="AR20" s="83" t="s">
        <v>22</v>
      </c>
      <c r="AS20" s="83" t="s">
        <v>22</v>
      </c>
      <c r="AT20" s="83" t="s">
        <v>22</v>
      </c>
      <c r="AU20" s="103" t="s">
        <v>22</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317" t="s">
        <v>22</v>
      </c>
      <c r="BD20" s="313" t="str">
        <f>SUBSTITUTE(SUBSTITUTE(IFERROR(VLOOKUP($A20,単組回答!$E:$R,14,FALSE),""),"① 行った","○"),"② 行っていない","×")</f>
        <v/>
      </c>
      <c r="BE20" s="317" t="s">
        <v>22</v>
      </c>
      <c r="BF20" s="316" t="str">
        <f>SUBSTITUTE(SUBSTITUTE(IFERROR(VLOOKUP($A20,単組回答!$E:$T,16,FALSE),""),"① 行った","○"),"② 行っていない","×")</f>
        <v/>
      </c>
    </row>
    <row r="21" spans="1:58" ht="28.5" customHeight="1">
      <c r="A21" s="20">
        <v>14021</v>
      </c>
      <c r="B21" s="65" t="s">
        <v>140</v>
      </c>
      <c r="C21" s="18" t="s">
        <v>25</v>
      </c>
      <c r="D21" s="18" t="s">
        <v>25</v>
      </c>
      <c r="E21" s="18">
        <v>0</v>
      </c>
      <c r="F21" s="22" t="s">
        <v>22</v>
      </c>
      <c r="G21" s="22" t="s">
        <v>22</v>
      </c>
      <c r="H21" s="18"/>
      <c r="I21" s="22" t="s">
        <v>22</v>
      </c>
      <c r="J21" s="18"/>
      <c r="K21" s="18"/>
      <c r="L21" s="18"/>
      <c r="M21" s="18"/>
      <c r="N21" s="18" t="s">
        <v>22</v>
      </c>
      <c r="O21" s="18" t="s">
        <v>25</v>
      </c>
      <c r="P21" s="18">
        <v>1</v>
      </c>
      <c r="Q21" s="18" t="s">
        <v>125</v>
      </c>
      <c r="R21" s="18" t="s">
        <v>23</v>
      </c>
      <c r="S21" s="18"/>
      <c r="T21" s="18" t="s">
        <v>23</v>
      </c>
      <c r="U21" s="18"/>
      <c r="V21" s="18"/>
      <c r="W21" s="18"/>
      <c r="X21" s="18"/>
      <c r="Y21" s="19" t="s">
        <v>25</v>
      </c>
      <c r="Z21" s="19" t="s">
        <v>25</v>
      </c>
      <c r="AA21" s="19" t="s">
        <v>25</v>
      </c>
      <c r="AB21" s="19" t="s">
        <v>26</v>
      </c>
      <c r="AC21" s="19" t="s">
        <v>22</v>
      </c>
      <c r="AD21" s="19" t="s">
        <v>26</v>
      </c>
      <c r="AE21" s="19" t="s">
        <v>22</v>
      </c>
      <c r="AF21" s="19"/>
      <c r="AG21" s="19" t="s">
        <v>26</v>
      </c>
      <c r="AH21" s="19" t="s">
        <v>25</v>
      </c>
      <c r="AI21" s="19" t="s">
        <v>25</v>
      </c>
      <c r="AJ21" s="75" t="s">
        <v>25</v>
      </c>
      <c r="AK21" s="102" t="s">
        <v>25</v>
      </c>
      <c r="AL21" s="83" t="s">
        <v>25</v>
      </c>
      <c r="AM21" s="83" t="s">
        <v>25</v>
      </c>
      <c r="AN21" s="83" t="s">
        <v>22</v>
      </c>
      <c r="AO21" s="83">
        <v>0</v>
      </c>
      <c r="AP21" s="83" t="s">
        <v>22</v>
      </c>
      <c r="AQ21" s="83">
        <v>0</v>
      </c>
      <c r="AR21" s="83"/>
      <c r="AS21" s="83">
        <v>0</v>
      </c>
      <c r="AT21" s="83"/>
      <c r="AU21" s="103">
        <v>0</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317">
        <v>0</v>
      </c>
      <c r="BD21" s="313" t="str">
        <f>SUBSTITUTE(SUBSTITUTE(IFERROR(VLOOKUP($A21,単組回答!$E:$R,14,FALSE),""),"① 行った","○"),"② 行っていない","×")</f>
        <v/>
      </c>
      <c r="BE21" s="317">
        <v>0</v>
      </c>
      <c r="BF21" s="316" t="str">
        <f>SUBSTITUTE(SUBSTITUTE(IFERROR(VLOOKUP($A21,単組回答!$E:$T,16,FALSE),""),"① 行った","○"),"② 行っていない","×")</f>
        <v/>
      </c>
    </row>
    <row r="22" spans="1:58" ht="28.5" customHeight="1">
      <c r="A22" s="20">
        <v>14023</v>
      </c>
      <c r="B22" s="65" t="s">
        <v>141</v>
      </c>
      <c r="C22" s="22"/>
      <c r="D22" s="18"/>
      <c r="E22" s="18">
        <v>0</v>
      </c>
      <c r="F22" s="18"/>
      <c r="G22" s="18"/>
      <c r="H22" s="18"/>
      <c r="I22" s="18"/>
      <c r="J22" s="18"/>
      <c r="K22" s="18"/>
      <c r="L22" s="18"/>
      <c r="M22" s="18"/>
      <c r="N22" s="18"/>
      <c r="O22" s="18"/>
      <c r="P22" s="18">
        <v>0</v>
      </c>
      <c r="Q22" s="18"/>
      <c r="R22" s="18"/>
      <c r="S22" s="18"/>
      <c r="T22" s="18"/>
      <c r="U22" s="18"/>
      <c r="V22" s="18"/>
      <c r="W22" s="18"/>
      <c r="X22" s="18"/>
      <c r="Y22" s="19" t="s">
        <v>26</v>
      </c>
      <c r="Z22" s="19" t="s">
        <v>26</v>
      </c>
      <c r="AA22" s="19" t="e">
        <v>#N/A</v>
      </c>
      <c r="AB22" s="19" t="s">
        <v>26</v>
      </c>
      <c r="AC22" s="19" t="s">
        <v>26</v>
      </c>
      <c r="AD22" s="19" t="s">
        <v>26</v>
      </c>
      <c r="AE22" s="19" t="s">
        <v>26</v>
      </c>
      <c r="AF22" s="19"/>
      <c r="AG22" s="19" t="s">
        <v>26</v>
      </c>
      <c r="AH22" s="19" t="s">
        <v>26</v>
      </c>
      <c r="AI22" s="19" t="s">
        <v>26</v>
      </c>
      <c r="AJ22" s="75" t="s">
        <v>26</v>
      </c>
      <c r="AK22" s="102">
        <v>0</v>
      </c>
      <c r="AL22" s="83">
        <v>0</v>
      </c>
      <c r="AM22" s="83">
        <v>0</v>
      </c>
      <c r="AN22" s="83">
        <v>0</v>
      </c>
      <c r="AO22" s="83">
        <v>0</v>
      </c>
      <c r="AP22" s="83">
        <v>0</v>
      </c>
      <c r="AQ22" s="83">
        <v>0</v>
      </c>
      <c r="AR22" s="83"/>
      <c r="AS22" s="83">
        <v>0</v>
      </c>
      <c r="AT22" s="83"/>
      <c r="AU22" s="103">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317" t="s">
        <v>25</v>
      </c>
      <c r="BD22" s="313" t="str">
        <f>SUBSTITUTE(SUBSTITUTE(IFERROR(VLOOKUP($A22,単組回答!$E:$R,14,FALSE),""),"① 行った","○"),"② 行っていない","×")</f>
        <v/>
      </c>
      <c r="BE22" s="317" t="s">
        <v>25</v>
      </c>
      <c r="BF22" s="316" t="str">
        <f>SUBSTITUTE(SUBSTITUTE(IFERROR(VLOOKUP($A22,単組回答!$E:$T,16,FALSE),""),"① 行った","○"),"② 行っていない","×")</f>
        <v/>
      </c>
    </row>
    <row r="23" spans="1:58" ht="28.5" customHeight="1">
      <c r="A23" s="20">
        <v>14024</v>
      </c>
      <c r="B23" s="65" t="s">
        <v>142</v>
      </c>
      <c r="C23" s="18" t="s">
        <v>25</v>
      </c>
      <c r="D23" s="18" t="s">
        <v>25</v>
      </c>
      <c r="E23" s="18">
        <v>0</v>
      </c>
      <c r="F23" s="22" t="s">
        <v>22</v>
      </c>
      <c r="G23" s="22" t="s">
        <v>22</v>
      </c>
      <c r="H23" s="22" t="s">
        <v>22</v>
      </c>
      <c r="I23" s="18"/>
      <c r="J23" s="18"/>
      <c r="K23" s="18"/>
      <c r="L23" s="18"/>
      <c r="M23" s="18"/>
      <c r="N23" s="18" t="s">
        <v>25</v>
      </c>
      <c r="O23" s="18" t="s">
        <v>25</v>
      </c>
      <c r="P23" s="18">
        <v>0</v>
      </c>
      <c r="Q23" s="18" t="s">
        <v>22</v>
      </c>
      <c r="R23" s="18" t="s">
        <v>23</v>
      </c>
      <c r="S23" s="18" t="s">
        <v>22</v>
      </c>
      <c r="T23" s="18" t="s">
        <v>23</v>
      </c>
      <c r="U23" s="18"/>
      <c r="V23" s="18"/>
      <c r="W23" s="18"/>
      <c r="X23" s="18"/>
      <c r="Y23" s="19" t="s">
        <v>25</v>
      </c>
      <c r="Z23" s="19" t="s">
        <v>25</v>
      </c>
      <c r="AA23" s="19" t="s">
        <v>25</v>
      </c>
      <c r="AB23" s="19" t="s">
        <v>22</v>
      </c>
      <c r="AC23" s="19" t="s">
        <v>22</v>
      </c>
      <c r="AD23" s="19" t="s">
        <v>22</v>
      </c>
      <c r="AE23" s="19" t="s">
        <v>25</v>
      </c>
      <c r="AF23" s="19"/>
      <c r="AG23" s="19" t="s">
        <v>22</v>
      </c>
      <c r="AH23" s="19">
        <v>0</v>
      </c>
      <c r="AI23" s="19" t="s">
        <v>25</v>
      </c>
      <c r="AJ23" s="75" t="s">
        <v>25</v>
      </c>
      <c r="AK23" s="102" t="s">
        <v>25</v>
      </c>
      <c r="AL23" s="83" t="s">
        <v>25</v>
      </c>
      <c r="AM23" s="83" t="s">
        <v>22</v>
      </c>
      <c r="AN23" s="83" t="s">
        <v>22</v>
      </c>
      <c r="AO23" s="83" t="s">
        <v>22</v>
      </c>
      <c r="AP23" s="83" t="s">
        <v>22</v>
      </c>
      <c r="AQ23" s="83">
        <v>0</v>
      </c>
      <c r="AR23" s="83" t="s">
        <v>22</v>
      </c>
      <c r="AS23" s="83">
        <v>0</v>
      </c>
      <c r="AT23" s="83"/>
      <c r="AU23" s="103">
        <v>0</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317" t="s">
        <v>22</v>
      </c>
      <c r="BD23" s="313" t="str">
        <f>SUBSTITUTE(SUBSTITUTE(IFERROR(VLOOKUP($A23,単組回答!$E:$R,14,FALSE),""),"① 行った","○"),"② 行っていない","×")</f>
        <v/>
      </c>
      <c r="BE23" s="317" t="s">
        <v>25</v>
      </c>
      <c r="BF23" s="316" t="str">
        <f>SUBSTITUTE(SUBSTITUTE(IFERROR(VLOOKUP($A23,単組回答!$E:$T,16,FALSE),""),"① 行った","○"),"② 行っていない","×")</f>
        <v/>
      </c>
    </row>
    <row r="24" spans="1:58" ht="28.5" customHeight="1">
      <c r="A24" s="20">
        <v>14025</v>
      </c>
      <c r="B24" s="65" t="s">
        <v>143</v>
      </c>
      <c r="C24" s="18" t="s">
        <v>25</v>
      </c>
      <c r="D24" s="18" t="s">
        <v>25</v>
      </c>
      <c r="E24" s="18">
        <v>0</v>
      </c>
      <c r="F24" s="22" t="s">
        <v>22</v>
      </c>
      <c r="G24" s="22" t="s">
        <v>22</v>
      </c>
      <c r="H24" s="18"/>
      <c r="I24" s="22" t="s">
        <v>22</v>
      </c>
      <c r="J24" s="18"/>
      <c r="K24" s="18"/>
      <c r="L24" s="18"/>
      <c r="M24" s="18"/>
      <c r="N24" s="18" t="s">
        <v>25</v>
      </c>
      <c r="O24" s="18" t="s">
        <v>25</v>
      </c>
      <c r="P24" s="18">
        <v>0</v>
      </c>
      <c r="Q24" s="18" t="s">
        <v>22</v>
      </c>
      <c r="R24" s="18" t="s">
        <v>23</v>
      </c>
      <c r="S24" s="18" t="s">
        <v>22</v>
      </c>
      <c r="T24" s="18" t="s">
        <v>23</v>
      </c>
      <c r="U24" s="18" t="s">
        <v>125</v>
      </c>
      <c r="V24" s="18"/>
      <c r="W24" s="18" t="s">
        <v>125</v>
      </c>
      <c r="X24" s="18"/>
      <c r="Y24" s="19" t="s">
        <v>25</v>
      </c>
      <c r="Z24" s="19" t="s">
        <v>25</v>
      </c>
      <c r="AA24" s="19" t="s">
        <v>25</v>
      </c>
      <c r="AB24" s="19" t="s">
        <v>22</v>
      </c>
      <c r="AC24" s="19" t="s">
        <v>25</v>
      </c>
      <c r="AD24" s="19" t="s">
        <v>22</v>
      </c>
      <c r="AE24" s="19" t="s">
        <v>25</v>
      </c>
      <c r="AF24" s="19"/>
      <c r="AG24" s="19" t="s">
        <v>25</v>
      </c>
      <c r="AH24" s="19">
        <v>0</v>
      </c>
      <c r="AI24" s="19" t="s">
        <v>25</v>
      </c>
      <c r="AJ24" s="75" t="s">
        <v>25</v>
      </c>
      <c r="AK24" s="102" t="s">
        <v>25</v>
      </c>
      <c r="AL24" s="83" t="s">
        <v>25</v>
      </c>
      <c r="AM24" s="83" t="s">
        <v>22</v>
      </c>
      <c r="AN24" s="83" t="s">
        <v>22</v>
      </c>
      <c r="AO24" s="83" t="s">
        <v>22</v>
      </c>
      <c r="AP24" s="83" t="s">
        <v>22</v>
      </c>
      <c r="AQ24" s="83">
        <v>0</v>
      </c>
      <c r="AR24" s="83" t="s">
        <v>22</v>
      </c>
      <c r="AS24" s="83">
        <v>0</v>
      </c>
      <c r="AT24" s="83"/>
      <c r="AU24" s="103">
        <v>0</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317" t="s">
        <v>25</v>
      </c>
      <c r="BD24" s="313" t="str">
        <f>SUBSTITUTE(SUBSTITUTE(IFERROR(VLOOKUP($A24,単組回答!$E:$R,14,FALSE),""),"① 行った","○"),"② 行っていない","×")</f>
        <v/>
      </c>
      <c r="BE24" s="317" t="s">
        <v>25</v>
      </c>
      <c r="BF24" s="316" t="str">
        <f>SUBSTITUTE(SUBSTITUTE(IFERROR(VLOOKUP($A24,単組回答!$E:$T,16,FALSE),""),"① 行った","○"),"② 行っていない","×")</f>
        <v/>
      </c>
    </row>
    <row r="25" spans="1:58" ht="28.5" customHeight="1">
      <c r="A25" s="20">
        <v>14028</v>
      </c>
      <c r="B25" s="65" t="s">
        <v>144</v>
      </c>
      <c r="C25" s="18" t="s">
        <v>25</v>
      </c>
      <c r="D25" s="18" t="s">
        <v>25</v>
      </c>
      <c r="E25" s="18">
        <v>0</v>
      </c>
      <c r="F25" s="22" t="s">
        <v>22</v>
      </c>
      <c r="G25" s="22" t="s">
        <v>22</v>
      </c>
      <c r="H25" s="22" t="s">
        <v>22</v>
      </c>
      <c r="I25" s="22" t="s">
        <v>22</v>
      </c>
      <c r="J25" s="18"/>
      <c r="K25" s="18"/>
      <c r="L25" s="18"/>
      <c r="M25" s="18"/>
      <c r="N25" s="18" t="s">
        <v>25</v>
      </c>
      <c r="O25" s="18" t="s">
        <v>25</v>
      </c>
      <c r="P25" s="18">
        <v>0</v>
      </c>
      <c r="Q25" s="18" t="s">
        <v>22</v>
      </c>
      <c r="R25" s="18" t="s">
        <v>23</v>
      </c>
      <c r="S25" s="18" t="s">
        <v>22</v>
      </c>
      <c r="T25" s="18" t="s">
        <v>23</v>
      </c>
      <c r="U25" s="18" t="s">
        <v>125</v>
      </c>
      <c r="V25" s="18"/>
      <c r="W25" s="18" t="s">
        <v>125</v>
      </c>
      <c r="X25" s="18"/>
      <c r="Y25" s="19" t="s">
        <v>25</v>
      </c>
      <c r="Z25" s="19" t="s">
        <v>25</v>
      </c>
      <c r="AA25" s="19" t="s">
        <v>25</v>
      </c>
      <c r="AB25" s="19" t="s">
        <v>22</v>
      </c>
      <c r="AC25" s="19" t="s">
        <v>22</v>
      </c>
      <c r="AD25" s="19" t="s">
        <v>25</v>
      </c>
      <c r="AE25" s="19" t="s">
        <v>25</v>
      </c>
      <c r="AF25" s="19"/>
      <c r="AG25" s="19" t="s">
        <v>26</v>
      </c>
      <c r="AH25" s="19">
        <v>0</v>
      </c>
      <c r="AI25" s="19" t="s">
        <v>25</v>
      </c>
      <c r="AJ25" s="75" t="s">
        <v>25</v>
      </c>
      <c r="AK25" s="102" t="s">
        <v>25</v>
      </c>
      <c r="AL25" s="83" t="s">
        <v>25</v>
      </c>
      <c r="AM25" s="83" t="s">
        <v>22</v>
      </c>
      <c r="AN25" s="83" t="s">
        <v>22</v>
      </c>
      <c r="AO25" s="83" t="s">
        <v>22</v>
      </c>
      <c r="AP25" s="83">
        <v>0</v>
      </c>
      <c r="AQ25" s="83">
        <v>0</v>
      </c>
      <c r="AR25" s="83"/>
      <c r="AS25" s="83">
        <v>0</v>
      </c>
      <c r="AT25" s="83"/>
      <c r="AU25" s="103">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317" t="s">
        <v>25</v>
      </c>
      <c r="BD25" s="313" t="str">
        <f>SUBSTITUTE(SUBSTITUTE(IFERROR(VLOOKUP($A25,単組回答!$E:$R,14,FALSE),""),"① 行った","○"),"② 行っていない","×")</f>
        <v/>
      </c>
      <c r="BE25" s="317" t="s">
        <v>25</v>
      </c>
      <c r="BF25" s="316" t="str">
        <f>SUBSTITUTE(SUBSTITUTE(IFERROR(VLOOKUP($A25,単組回答!$E:$T,16,FALSE),""),"① 行った","○"),"② 行っていない","×")</f>
        <v/>
      </c>
    </row>
    <row r="26" spans="1:58" ht="28.5" customHeight="1">
      <c r="A26" s="20">
        <v>14029</v>
      </c>
      <c r="B26" s="65" t="s">
        <v>145</v>
      </c>
      <c r="C26" s="22" t="s">
        <v>22</v>
      </c>
      <c r="D26" s="18" t="s">
        <v>25</v>
      </c>
      <c r="E26" s="18">
        <v>1</v>
      </c>
      <c r="F26" s="18"/>
      <c r="G26" s="22" t="s">
        <v>22</v>
      </c>
      <c r="H26" s="18"/>
      <c r="I26" s="22" t="s">
        <v>22</v>
      </c>
      <c r="J26" s="18"/>
      <c r="K26" s="18"/>
      <c r="L26" s="18"/>
      <c r="M26" s="18"/>
      <c r="N26" s="18" t="s">
        <v>22</v>
      </c>
      <c r="O26" s="18" t="s">
        <v>25</v>
      </c>
      <c r="P26" s="18">
        <v>1</v>
      </c>
      <c r="Q26" s="18" t="s">
        <v>22</v>
      </c>
      <c r="R26" s="18" t="s">
        <v>23</v>
      </c>
      <c r="S26" s="18" t="s">
        <v>22</v>
      </c>
      <c r="T26" s="18" t="s">
        <v>23</v>
      </c>
      <c r="U26" s="18"/>
      <c r="V26" s="18"/>
      <c r="W26" s="18"/>
      <c r="X26" s="18"/>
      <c r="Y26" s="19" t="s">
        <v>25</v>
      </c>
      <c r="Z26" s="19" t="s">
        <v>25</v>
      </c>
      <c r="AA26" s="19" t="s">
        <v>25</v>
      </c>
      <c r="AB26" s="19" t="s">
        <v>22</v>
      </c>
      <c r="AC26" s="19" t="s">
        <v>25</v>
      </c>
      <c r="AD26" s="19" t="s">
        <v>25</v>
      </c>
      <c r="AE26" s="19" t="s">
        <v>25</v>
      </c>
      <c r="AF26" s="19"/>
      <c r="AG26" s="19" t="s">
        <v>26</v>
      </c>
      <c r="AH26" s="19">
        <v>0</v>
      </c>
      <c r="AI26" s="19" t="s">
        <v>25</v>
      </c>
      <c r="AJ26" s="75" t="s">
        <v>25</v>
      </c>
      <c r="AK26" s="102" t="s">
        <v>22</v>
      </c>
      <c r="AL26" s="83" t="s">
        <v>25</v>
      </c>
      <c r="AM26" s="83" t="s">
        <v>22</v>
      </c>
      <c r="AN26" s="83" t="s">
        <v>22</v>
      </c>
      <c r="AO26" s="83" t="s">
        <v>22</v>
      </c>
      <c r="AP26" s="83">
        <v>0</v>
      </c>
      <c r="AQ26" s="83">
        <v>0</v>
      </c>
      <c r="AR26" s="83"/>
      <c r="AS26" s="83">
        <v>0</v>
      </c>
      <c r="AT26" s="83"/>
      <c r="AU26" s="103">
        <v>0</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317" t="s">
        <v>22</v>
      </c>
      <c r="BD26" s="313" t="str">
        <f>SUBSTITUTE(SUBSTITUTE(IFERROR(VLOOKUP($A26,単組回答!$E:$R,14,FALSE),""),"① 行った","○"),"② 行っていない","×")</f>
        <v/>
      </c>
      <c r="BE26" s="317" t="s">
        <v>25</v>
      </c>
      <c r="BF26" s="316" t="str">
        <f>SUBSTITUTE(SUBSTITUTE(IFERROR(VLOOKUP($A26,単組回答!$E:$T,16,FALSE),""),"① 行った","○"),"② 行っていない","×")</f>
        <v/>
      </c>
    </row>
    <row r="27" spans="1:58" ht="28.5" customHeight="1">
      <c r="A27" s="20">
        <v>14032</v>
      </c>
      <c r="B27" s="65" t="s">
        <v>146</v>
      </c>
      <c r="C27" s="22" t="s">
        <v>22</v>
      </c>
      <c r="D27" s="22" t="s">
        <v>22</v>
      </c>
      <c r="E27" s="18">
        <v>2</v>
      </c>
      <c r="F27" s="22" t="s">
        <v>22</v>
      </c>
      <c r="G27" s="22" t="s">
        <v>22</v>
      </c>
      <c r="H27" s="22" t="s">
        <v>22</v>
      </c>
      <c r="I27" s="22" t="s">
        <v>22</v>
      </c>
      <c r="J27" s="18"/>
      <c r="K27" s="18"/>
      <c r="L27" s="18"/>
      <c r="M27" s="18"/>
      <c r="N27" s="18" t="s">
        <v>22</v>
      </c>
      <c r="O27" s="18" t="s">
        <v>22</v>
      </c>
      <c r="P27" s="18">
        <v>2</v>
      </c>
      <c r="Q27" s="18" t="s">
        <v>22</v>
      </c>
      <c r="R27" s="18"/>
      <c r="S27" s="18"/>
      <c r="T27" s="18"/>
      <c r="U27" s="18"/>
      <c r="V27" s="18"/>
      <c r="W27" s="18"/>
      <c r="X27" s="18"/>
      <c r="Y27" s="19" t="s">
        <v>22</v>
      </c>
      <c r="Z27" s="19" t="s">
        <v>22</v>
      </c>
      <c r="AA27" s="19" t="s">
        <v>22</v>
      </c>
      <c r="AB27" s="19" t="s">
        <v>22</v>
      </c>
      <c r="AC27" s="19" t="s">
        <v>22</v>
      </c>
      <c r="AD27" s="19" t="s">
        <v>22</v>
      </c>
      <c r="AE27" s="19" t="s">
        <v>25</v>
      </c>
      <c r="AF27" s="19"/>
      <c r="AG27" s="19" t="s">
        <v>25</v>
      </c>
      <c r="AH27" s="19">
        <v>0</v>
      </c>
      <c r="AI27" s="19" t="s">
        <v>25</v>
      </c>
      <c r="AJ27" s="75" t="s">
        <v>25</v>
      </c>
      <c r="AK27" s="102" t="s">
        <v>22</v>
      </c>
      <c r="AL27" s="83" t="s">
        <v>22</v>
      </c>
      <c r="AM27" s="83" t="s">
        <v>22</v>
      </c>
      <c r="AN27" s="83" t="s">
        <v>22</v>
      </c>
      <c r="AO27" s="83" t="s">
        <v>22</v>
      </c>
      <c r="AP27" s="83" t="s">
        <v>22</v>
      </c>
      <c r="AQ27" s="83">
        <v>0</v>
      </c>
      <c r="AR27" s="83"/>
      <c r="AS27" s="83">
        <v>0</v>
      </c>
      <c r="AT27" s="83"/>
      <c r="AU27" s="103">
        <v>0</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317" t="s">
        <v>25</v>
      </c>
      <c r="BD27" s="313" t="str">
        <f>SUBSTITUTE(SUBSTITUTE(IFERROR(VLOOKUP($A27,単組回答!$E:$R,14,FALSE),""),"① 行った","○"),"② 行っていない","×")</f>
        <v/>
      </c>
      <c r="BE27" s="317" t="s">
        <v>25</v>
      </c>
      <c r="BF27" s="316" t="str">
        <f>SUBSTITUTE(SUBSTITUTE(IFERROR(VLOOKUP($A27,単組回答!$E:$T,16,FALSE),""),"① 行った","○"),"② 行っていない","×")</f>
        <v/>
      </c>
    </row>
    <row r="28" spans="1:58" ht="28.5" customHeight="1">
      <c r="A28" s="20">
        <v>14033</v>
      </c>
      <c r="B28" s="65" t="s">
        <v>147</v>
      </c>
      <c r="C28" s="22" t="s">
        <v>22</v>
      </c>
      <c r="D28" s="18" t="s">
        <v>25</v>
      </c>
      <c r="E28" s="18">
        <v>1</v>
      </c>
      <c r="F28" s="22" t="s">
        <v>22</v>
      </c>
      <c r="G28" s="22" t="s">
        <v>22</v>
      </c>
      <c r="H28" s="22" t="s">
        <v>22</v>
      </c>
      <c r="I28" s="22" t="s">
        <v>22</v>
      </c>
      <c r="J28" s="22" t="s">
        <v>22</v>
      </c>
      <c r="K28" s="18"/>
      <c r="L28" s="18"/>
      <c r="M28" s="18"/>
      <c r="N28" s="18" t="s">
        <v>22</v>
      </c>
      <c r="O28" s="18" t="s">
        <v>25</v>
      </c>
      <c r="P28" s="18">
        <v>1</v>
      </c>
      <c r="Q28" s="18" t="s">
        <v>22</v>
      </c>
      <c r="R28" s="18" t="s">
        <v>23</v>
      </c>
      <c r="S28" s="18" t="s">
        <v>22</v>
      </c>
      <c r="T28" s="18" t="s">
        <v>23</v>
      </c>
      <c r="U28" s="18"/>
      <c r="V28" s="18" t="s">
        <v>23</v>
      </c>
      <c r="W28" s="18"/>
      <c r="X28" s="18"/>
      <c r="Y28" s="19" t="s">
        <v>22</v>
      </c>
      <c r="Z28" s="19" t="s">
        <v>25</v>
      </c>
      <c r="AA28" s="19" t="s">
        <v>25</v>
      </c>
      <c r="AB28" s="19" t="s">
        <v>22</v>
      </c>
      <c r="AC28" s="19" t="s">
        <v>22</v>
      </c>
      <c r="AD28" s="19" t="s">
        <v>22</v>
      </c>
      <c r="AE28" s="19" t="s">
        <v>22</v>
      </c>
      <c r="AF28" s="19"/>
      <c r="AG28" s="19" t="s">
        <v>22</v>
      </c>
      <c r="AH28" s="19" t="s">
        <v>22</v>
      </c>
      <c r="AI28" s="19" t="s">
        <v>25</v>
      </c>
      <c r="AJ28" s="75" t="s">
        <v>25</v>
      </c>
      <c r="AK28" s="102" t="s">
        <v>22</v>
      </c>
      <c r="AL28" s="83" t="s">
        <v>25</v>
      </c>
      <c r="AM28" s="83" t="s">
        <v>22</v>
      </c>
      <c r="AN28" s="83" t="s">
        <v>22</v>
      </c>
      <c r="AO28" s="83" t="s">
        <v>22</v>
      </c>
      <c r="AP28" s="83" t="s">
        <v>22</v>
      </c>
      <c r="AQ28" s="83" t="s">
        <v>22</v>
      </c>
      <c r="AR28" s="83" t="s">
        <v>22</v>
      </c>
      <c r="AS28" s="83" t="s">
        <v>22</v>
      </c>
      <c r="AT28" s="83" t="s">
        <v>22</v>
      </c>
      <c r="AU28" s="103" t="s">
        <v>25</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317" t="s">
        <v>22</v>
      </c>
      <c r="BD28" s="313" t="str">
        <f>SUBSTITUTE(SUBSTITUTE(IFERROR(VLOOKUP($A28,単組回答!$E:$R,14,FALSE),""),"① 行った","○"),"② 行っていない","×")</f>
        <v/>
      </c>
      <c r="BE28" s="317" t="s">
        <v>22</v>
      </c>
      <c r="BF28" s="316" t="str">
        <f>SUBSTITUTE(SUBSTITUTE(IFERROR(VLOOKUP($A28,単組回答!$E:$T,16,FALSE),""),"① 行った","○"),"② 行っていない","×")</f>
        <v/>
      </c>
    </row>
    <row r="29" spans="1:58" ht="28.5" customHeight="1">
      <c r="A29" s="20">
        <v>14048</v>
      </c>
      <c r="B29" s="65" t="s">
        <v>148</v>
      </c>
      <c r="C29" s="18"/>
      <c r="D29" s="18"/>
      <c r="E29" s="18">
        <v>0</v>
      </c>
      <c r="F29" s="18"/>
      <c r="G29" s="18"/>
      <c r="H29" s="18"/>
      <c r="I29" s="18"/>
      <c r="J29" s="18"/>
      <c r="K29" s="18"/>
      <c r="L29" s="18"/>
      <c r="M29" s="18"/>
      <c r="N29" s="18"/>
      <c r="O29" s="18"/>
      <c r="P29" s="18">
        <v>0</v>
      </c>
      <c r="Q29" s="18"/>
      <c r="R29" s="18"/>
      <c r="S29" s="18"/>
      <c r="T29" s="18"/>
      <c r="U29" s="18"/>
      <c r="V29" s="18"/>
      <c r="W29" s="18"/>
      <c r="X29" s="18"/>
      <c r="Y29" s="19" t="s">
        <v>26</v>
      </c>
      <c r="Z29" s="19" t="s">
        <v>26</v>
      </c>
      <c r="AA29" s="19" t="e">
        <v>#N/A</v>
      </c>
      <c r="AB29" s="19" t="s">
        <v>26</v>
      </c>
      <c r="AC29" s="19" t="s">
        <v>26</v>
      </c>
      <c r="AD29" s="19" t="s">
        <v>26</v>
      </c>
      <c r="AE29" s="19" t="s">
        <v>26</v>
      </c>
      <c r="AF29" s="19"/>
      <c r="AG29" s="19" t="s">
        <v>26</v>
      </c>
      <c r="AH29" s="19" t="s">
        <v>26</v>
      </c>
      <c r="AI29" s="19" t="s">
        <v>26</v>
      </c>
      <c r="AJ29" s="75" t="s">
        <v>26</v>
      </c>
      <c r="AK29" s="102">
        <v>0</v>
      </c>
      <c r="AL29" s="83">
        <v>0</v>
      </c>
      <c r="AM29" s="83">
        <v>0</v>
      </c>
      <c r="AN29" s="83">
        <v>0</v>
      </c>
      <c r="AO29" s="83">
        <v>0</v>
      </c>
      <c r="AP29" s="83">
        <v>0</v>
      </c>
      <c r="AQ29" s="83">
        <v>0</v>
      </c>
      <c r="AR29" s="83"/>
      <c r="AS29" s="83">
        <v>0</v>
      </c>
      <c r="AT29" s="83"/>
      <c r="AU29" s="103">
        <v>0</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317" t="s">
        <v>25</v>
      </c>
      <c r="BD29" s="313" t="str">
        <f>SUBSTITUTE(SUBSTITUTE(IFERROR(VLOOKUP($A29,単組回答!$E:$R,14,FALSE),""),"① 行った","○"),"② 行っていない","×")</f>
        <v/>
      </c>
      <c r="BE29" s="317" t="s">
        <v>25</v>
      </c>
      <c r="BF29" s="316" t="str">
        <f>SUBSTITUTE(SUBSTITUTE(IFERROR(VLOOKUP($A29,単組回答!$E:$T,16,FALSE),""),"① 行った","○"),"② 行っていない","×")</f>
        <v/>
      </c>
    </row>
    <row r="30" spans="1:58" ht="28.5" customHeight="1">
      <c r="A30" s="20">
        <v>14058</v>
      </c>
      <c r="B30" s="65" t="s">
        <v>149</v>
      </c>
      <c r="C30" s="18"/>
      <c r="D30" s="18"/>
      <c r="E30" s="18">
        <v>0</v>
      </c>
      <c r="F30" s="18"/>
      <c r="G30" s="18"/>
      <c r="H30" s="18"/>
      <c r="I30" s="18"/>
      <c r="J30" s="18"/>
      <c r="K30" s="18"/>
      <c r="L30" s="18"/>
      <c r="M30" s="18"/>
      <c r="N30" s="18"/>
      <c r="O30" s="18"/>
      <c r="P30" s="18">
        <v>0</v>
      </c>
      <c r="Q30" s="18"/>
      <c r="R30" s="18"/>
      <c r="S30" s="18"/>
      <c r="T30" s="18"/>
      <c r="U30" s="18"/>
      <c r="V30" s="18"/>
      <c r="W30" s="18"/>
      <c r="X30" s="18"/>
      <c r="Y30" s="19" t="s">
        <v>26</v>
      </c>
      <c r="Z30" s="19" t="s">
        <v>26</v>
      </c>
      <c r="AA30" s="19" t="e">
        <v>#N/A</v>
      </c>
      <c r="AB30" s="19" t="s">
        <v>26</v>
      </c>
      <c r="AC30" s="19" t="s">
        <v>26</v>
      </c>
      <c r="AD30" s="19" t="s">
        <v>26</v>
      </c>
      <c r="AE30" s="19" t="s">
        <v>26</v>
      </c>
      <c r="AF30" s="19"/>
      <c r="AG30" s="19" t="s">
        <v>26</v>
      </c>
      <c r="AH30" s="19" t="s">
        <v>26</v>
      </c>
      <c r="AI30" s="19" t="s">
        <v>26</v>
      </c>
      <c r="AJ30" s="75" t="s">
        <v>26</v>
      </c>
      <c r="AK30" s="102">
        <v>0</v>
      </c>
      <c r="AL30" s="83">
        <v>0</v>
      </c>
      <c r="AM30" s="83">
        <v>0</v>
      </c>
      <c r="AN30" s="83">
        <v>0</v>
      </c>
      <c r="AO30" s="83">
        <v>0</v>
      </c>
      <c r="AP30" s="83">
        <v>0</v>
      </c>
      <c r="AQ30" s="83">
        <v>0</v>
      </c>
      <c r="AR30" s="83"/>
      <c r="AS30" s="83">
        <v>0</v>
      </c>
      <c r="AT30" s="83"/>
      <c r="AU30" s="103">
        <v>0</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317" t="s">
        <v>25</v>
      </c>
      <c r="BD30" s="313" t="str">
        <f>SUBSTITUTE(SUBSTITUTE(IFERROR(VLOOKUP($A30,単組回答!$E:$R,14,FALSE),""),"① 行った","○"),"② 行っていない","×")</f>
        <v/>
      </c>
      <c r="BE30" s="317" t="s">
        <v>25</v>
      </c>
      <c r="BF30" s="316" t="str">
        <f>SUBSTITUTE(SUBSTITUTE(IFERROR(VLOOKUP($A30,単組回答!$E:$T,16,FALSE),""),"① 行った","○"),"② 行っていない","×")</f>
        <v/>
      </c>
    </row>
    <row r="31" spans="1:58" ht="28.5" customHeight="1">
      <c r="A31" s="20">
        <v>14060</v>
      </c>
      <c r="B31" s="65" t="s">
        <v>150</v>
      </c>
      <c r="C31" s="18"/>
      <c r="D31" s="18"/>
      <c r="E31" s="18">
        <v>0</v>
      </c>
      <c r="F31" s="18"/>
      <c r="G31" s="18"/>
      <c r="H31" s="18"/>
      <c r="I31" s="18"/>
      <c r="J31" s="18"/>
      <c r="K31" s="18"/>
      <c r="L31" s="18"/>
      <c r="M31" s="18"/>
      <c r="N31" s="18"/>
      <c r="O31" s="18"/>
      <c r="P31" s="18">
        <v>0</v>
      </c>
      <c r="Q31" s="18"/>
      <c r="R31" s="18"/>
      <c r="S31" s="18"/>
      <c r="T31" s="18"/>
      <c r="U31" s="18"/>
      <c r="V31" s="18"/>
      <c r="W31" s="18"/>
      <c r="X31" s="18"/>
      <c r="Y31" s="19" t="s">
        <v>26</v>
      </c>
      <c r="Z31" s="19" t="s">
        <v>26</v>
      </c>
      <c r="AA31" s="19" t="e">
        <v>#N/A</v>
      </c>
      <c r="AB31" s="19" t="s">
        <v>26</v>
      </c>
      <c r="AC31" s="19" t="s">
        <v>26</v>
      </c>
      <c r="AD31" s="19" t="s">
        <v>26</v>
      </c>
      <c r="AE31" s="19" t="s">
        <v>26</v>
      </c>
      <c r="AF31" s="19"/>
      <c r="AG31" s="19" t="s">
        <v>26</v>
      </c>
      <c r="AH31" s="19" t="s">
        <v>26</v>
      </c>
      <c r="AI31" s="19" t="s">
        <v>26</v>
      </c>
      <c r="AJ31" s="75" t="s">
        <v>26</v>
      </c>
      <c r="AK31" s="102">
        <v>0</v>
      </c>
      <c r="AL31" s="83">
        <v>0</v>
      </c>
      <c r="AM31" s="83">
        <v>0</v>
      </c>
      <c r="AN31" s="83">
        <v>0</v>
      </c>
      <c r="AO31" s="83">
        <v>0</v>
      </c>
      <c r="AP31" s="83">
        <v>0</v>
      </c>
      <c r="AQ31" s="83">
        <v>0</v>
      </c>
      <c r="AR31" s="83"/>
      <c r="AS31" s="83">
        <v>0</v>
      </c>
      <c r="AT31" s="83"/>
      <c r="AU31" s="103">
        <v>0</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317" t="s">
        <v>25</v>
      </c>
      <c r="BD31" s="313" t="str">
        <f>SUBSTITUTE(SUBSTITUTE(IFERROR(VLOOKUP($A31,単組回答!$E:$R,14,FALSE),""),"① 行った","○"),"② 行っていない","×")</f>
        <v/>
      </c>
      <c r="BE31" s="317" t="s">
        <v>25</v>
      </c>
      <c r="BF31" s="316" t="str">
        <f>SUBSTITUTE(SUBSTITUTE(IFERROR(VLOOKUP($A31,単組回答!$E:$T,16,FALSE),""),"① 行った","○"),"② 行っていない","×")</f>
        <v/>
      </c>
    </row>
    <row r="32" spans="1:58" ht="28.5" customHeight="1">
      <c r="A32" s="20">
        <v>14069</v>
      </c>
      <c r="B32" s="65" t="s">
        <v>151</v>
      </c>
      <c r="C32" s="18"/>
      <c r="D32" s="18"/>
      <c r="E32" s="18">
        <v>0</v>
      </c>
      <c r="F32" s="18"/>
      <c r="G32" s="18"/>
      <c r="H32" s="18"/>
      <c r="I32" s="18"/>
      <c r="J32" s="18"/>
      <c r="K32" s="18"/>
      <c r="L32" s="18"/>
      <c r="M32" s="18"/>
      <c r="N32" s="18"/>
      <c r="O32" s="18"/>
      <c r="P32" s="18">
        <v>0</v>
      </c>
      <c r="Q32" s="18"/>
      <c r="R32" s="18"/>
      <c r="S32" s="18"/>
      <c r="T32" s="18"/>
      <c r="U32" s="18"/>
      <c r="V32" s="18"/>
      <c r="W32" s="18"/>
      <c r="X32" s="18"/>
      <c r="Y32" s="19" t="s">
        <v>26</v>
      </c>
      <c r="Z32" s="19" t="s">
        <v>26</v>
      </c>
      <c r="AA32" s="19" t="e">
        <v>#N/A</v>
      </c>
      <c r="AB32" s="19" t="s">
        <v>26</v>
      </c>
      <c r="AC32" s="19" t="s">
        <v>26</v>
      </c>
      <c r="AD32" s="19" t="s">
        <v>26</v>
      </c>
      <c r="AE32" s="19" t="s">
        <v>26</v>
      </c>
      <c r="AF32" s="19"/>
      <c r="AG32" s="19" t="s">
        <v>26</v>
      </c>
      <c r="AH32" s="19" t="s">
        <v>26</v>
      </c>
      <c r="AI32" s="19" t="s">
        <v>26</v>
      </c>
      <c r="AJ32" s="75" t="s">
        <v>26</v>
      </c>
      <c r="AK32" s="102">
        <v>0</v>
      </c>
      <c r="AL32" s="83">
        <v>0</v>
      </c>
      <c r="AM32" s="83">
        <v>0</v>
      </c>
      <c r="AN32" s="83">
        <v>0</v>
      </c>
      <c r="AO32" s="83">
        <v>0</v>
      </c>
      <c r="AP32" s="83">
        <v>0</v>
      </c>
      <c r="AQ32" s="83">
        <v>0</v>
      </c>
      <c r="AR32" s="83"/>
      <c r="AS32" s="83">
        <v>0</v>
      </c>
      <c r="AT32" s="83"/>
      <c r="AU32" s="103">
        <v>0</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317" t="s">
        <v>25</v>
      </c>
      <c r="BD32" s="313" t="str">
        <f>SUBSTITUTE(SUBSTITUTE(IFERROR(VLOOKUP($A32,単組回答!$E:$R,14,FALSE),""),"① 行った","○"),"② 行っていない","×")</f>
        <v/>
      </c>
      <c r="BE32" s="317" t="s">
        <v>25</v>
      </c>
      <c r="BF32" s="316" t="str">
        <f>SUBSTITUTE(SUBSTITUTE(IFERROR(VLOOKUP($A32,単組回答!$E:$T,16,FALSE),""),"① 行った","○"),"② 行っていない","×")</f>
        <v/>
      </c>
    </row>
    <row r="33" spans="1:58" ht="28.5" customHeight="1">
      <c r="A33" s="20">
        <v>14070</v>
      </c>
      <c r="B33" s="65" t="s">
        <v>152</v>
      </c>
      <c r="C33" s="18"/>
      <c r="D33" s="18"/>
      <c r="E33" s="18">
        <v>0</v>
      </c>
      <c r="F33" s="18"/>
      <c r="G33" s="18"/>
      <c r="H33" s="18"/>
      <c r="I33" s="18"/>
      <c r="J33" s="18"/>
      <c r="K33" s="18"/>
      <c r="L33" s="18"/>
      <c r="M33" s="18"/>
      <c r="N33" s="18"/>
      <c r="O33" s="18"/>
      <c r="P33" s="18">
        <v>0</v>
      </c>
      <c r="Q33" s="18"/>
      <c r="R33" s="18"/>
      <c r="S33" s="18"/>
      <c r="T33" s="18"/>
      <c r="U33" s="18"/>
      <c r="V33" s="18"/>
      <c r="W33" s="18"/>
      <c r="X33" s="18"/>
      <c r="Y33" s="19" t="s">
        <v>26</v>
      </c>
      <c r="Z33" s="19" t="s">
        <v>26</v>
      </c>
      <c r="AA33" s="19" t="e">
        <v>#N/A</v>
      </c>
      <c r="AB33" s="19" t="s">
        <v>26</v>
      </c>
      <c r="AC33" s="19" t="s">
        <v>26</v>
      </c>
      <c r="AD33" s="19" t="s">
        <v>26</v>
      </c>
      <c r="AE33" s="19" t="s">
        <v>26</v>
      </c>
      <c r="AF33" s="19"/>
      <c r="AG33" s="19" t="s">
        <v>26</v>
      </c>
      <c r="AH33" s="19" t="s">
        <v>26</v>
      </c>
      <c r="AI33" s="19" t="s">
        <v>26</v>
      </c>
      <c r="AJ33" s="75" t="s">
        <v>26</v>
      </c>
      <c r="AK33" s="102">
        <v>0</v>
      </c>
      <c r="AL33" s="83">
        <v>0</v>
      </c>
      <c r="AM33" s="83">
        <v>0</v>
      </c>
      <c r="AN33" s="83">
        <v>0</v>
      </c>
      <c r="AO33" s="83">
        <v>0</v>
      </c>
      <c r="AP33" s="83">
        <v>0</v>
      </c>
      <c r="AQ33" s="83">
        <v>0</v>
      </c>
      <c r="AR33" s="83"/>
      <c r="AS33" s="83">
        <v>0</v>
      </c>
      <c r="AT33" s="83"/>
      <c r="AU33" s="103">
        <v>0</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317" t="s">
        <v>25</v>
      </c>
      <c r="BD33" s="313" t="str">
        <f>SUBSTITUTE(SUBSTITUTE(IFERROR(VLOOKUP($A33,単組回答!$E:$R,14,FALSE),""),"① 行った","○"),"② 行っていない","×")</f>
        <v/>
      </c>
      <c r="BE33" s="317" t="s">
        <v>25</v>
      </c>
      <c r="BF33" s="316" t="str">
        <f>SUBSTITUTE(SUBSTITUTE(IFERROR(VLOOKUP($A33,単組回答!$E:$T,16,FALSE),""),"① 行った","○"),"② 行っていない","×")</f>
        <v/>
      </c>
    </row>
    <row r="34" spans="1:58" ht="28.5" customHeight="1">
      <c r="A34" s="23">
        <v>14074</v>
      </c>
      <c r="B34" s="191" t="s">
        <v>153</v>
      </c>
      <c r="C34" s="18"/>
      <c r="D34" s="18"/>
      <c r="E34" s="18">
        <v>0</v>
      </c>
      <c r="F34" s="18"/>
      <c r="G34" s="18"/>
      <c r="H34" s="18"/>
      <c r="I34" s="18"/>
      <c r="J34" s="18"/>
      <c r="K34" s="18"/>
      <c r="L34" s="18"/>
      <c r="M34" s="18"/>
      <c r="N34" s="18"/>
      <c r="O34" s="18"/>
      <c r="P34" s="18">
        <v>0</v>
      </c>
      <c r="Q34" s="18"/>
      <c r="R34" s="18"/>
      <c r="S34" s="18"/>
      <c r="T34" s="18"/>
      <c r="U34" s="18"/>
      <c r="V34" s="18"/>
      <c r="W34" s="18"/>
      <c r="X34" s="18"/>
      <c r="Y34" s="19" t="s">
        <v>26</v>
      </c>
      <c r="Z34" s="19" t="s">
        <v>26</v>
      </c>
      <c r="AA34" s="19" t="e">
        <v>#N/A</v>
      </c>
      <c r="AB34" s="19" t="s">
        <v>26</v>
      </c>
      <c r="AC34" s="19" t="s">
        <v>26</v>
      </c>
      <c r="AD34" s="19" t="s">
        <v>26</v>
      </c>
      <c r="AE34" s="19" t="s">
        <v>26</v>
      </c>
      <c r="AF34" s="19"/>
      <c r="AG34" s="19" t="s">
        <v>26</v>
      </c>
      <c r="AH34" s="19" t="s">
        <v>26</v>
      </c>
      <c r="AI34" s="19" t="s">
        <v>26</v>
      </c>
      <c r="AJ34" s="75" t="s">
        <v>26</v>
      </c>
      <c r="AK34" s="102">
        <v>0</v>
      </c>
      <c r="AL34" s="83">
        <v>0</v>
      </c>
      <c r="AM34" s="83">
        <v>0</v>
      </c>
      <c r="AN34" s="83">
        <v>0</v>
      </c>
      <c r="AO34" s="83">
        <v>0</v>
      </c>
      <c r="AP34" s="83">
        <v>0</v>
      </c>
      <c r="AQ34" s="83">
        <v>0</v>
      </c>
      <c r="AR34" s="83"/>
      <c r="AS34" s="83">
        <v>0</v>
      </c>
      <c r="AT34" s="83"/>
      <c r="AU34" s="103">
        <v>0</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317" t="s">
        <v>25</v>
      </c>
      <c r="BD34" s="313" t="str">
        <f>SUBSTITUTE(SUBSTITUTE(IFERROR(VLOOKUP($A34,単組回答!$E:$R,14,FALSE),""),"① 行った","○"),"② 行っていない","×")</f>
        <v/>
      </c>
      <c r="BE34" s="317" t="s">
        <v>25</v>
      </c>
      <c r="BF34" s="316" t="str">
        <f>SUBSTITUTE(SUBSTITUTE(IFERROR(VLOOKUP($A34,単組回答!$E:$T,16,FALSE),""),"① 行った","○"),"② 行っていない","×")</f>
        <v/>
      </c>
    </row>
    <row r="35" spans="1:58" ht="28.5" customHeight="1">
      <c r="A35" s="18">
        <v>14079</v>
      </c>
      <c r="B35" s="191" t="s">
        <v>154</v>
      </c>
      <c r="C35" s="18"/>
      <c r="D35" s="18"/>
      <c r="E35" s="18">
        <v>0</v>
      </c>
      <c r="F35" s="18"/>
      <c r="G35" s="18"/>
      <c r="H35" s="18"/>
      <c r="I35" s="18"/>
      <c r="J35" s="18"/>
      <c r="K35" s="18"/>
      <c r="L35" s="18"/>
      <c r="M35" s="18"/>
      <c r="N35" s="18"/>
      <c r="O35" s="18"/>
      <c r="P35" s="18">
        <v>0</v>
      </c>
      <c r="Q35" s="18"/>
      <c r="R35" s="18"/>
      <c r="S35" s="18"/>
      <c r="T35" s="18"/>
      <c r="U35" s="18"/>
      <c r="V35" s="18"/>
      <c r="W35" s="18"/>
      <c r="X35" s="18"/>
      <c r="Y35" s="19" t="s">
        <v>26</v>
      </c>
      <c r="Z35" s="19" t="s">
        <v>26</v>
      </c>
      <c r="AA35" s="19" t="e">
        <v>#N/A</v>
      </c>
      <c r="AB35" s="19" t="s">
        <v>26</v>
      </c>
      <c r="AC35" s="19" t="s">
        <v>26</v>
      </c>
      <c r="AD35" s="19" t="s">
        <v>26</v>
      </c>
      <c r="AE35" s="19" t="s">
        <v>26</v>
      </c>
      <c r="AF35" s="19"/>
      <c r="AG35" s="19" t="s">
        <v>26</v>
      </c>
      <c r="AH35" s="19" t="s">
        <v>26</v>
      </c>
      <c r="AI35" s="19" t="s">
        <v>26</v>
      </c>
      <c r="AJ35" s="75" t="s">
        <v>26</v>
      </c>
      <c r="AK35" s="102">
        <v>0</v>
      </c>
      <c r="AL35" s="83">
        <v>0</v>
      </c>
      <c r="AM35" s="83">
        <v>0</v>
      </c>
      <c r="AN35" s="83">
        <v>0</v>
      </c>
      <c r="AO35" s="83">
        <v>0</v>
      </c>
      <c r="AP35" s="83">
        <v>0</v>
      </c>
      <c r="AQ35" s="83">
        <v>0</v>
      </c>
      <c r="AR35" s="83"/>
      <c r="AS35" s="83">
        <v>0</v>
      </c>
      <c r="AT35" s="83"/>
      <c r="AU35" s="103">
        <v>0</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317" t="s">
        <v>25</v>
      </c>
      <c r="BD35" s="313" t="str">
        <f>SUBSTITUTE(SUBSTITUTE(IFERROR(VLOOKUP($A35,単組回答!$E:$R,14,FALSE),""),"① 行った","○"),"② 行っていない","×")</f>
        <v/>
      </c>
      <c r="BE35" s="317" t="s">
        <v>25</v>
      </c>
      <c r="BF35" s="316" t="str">
        <f>SUBSTITUTE(SUBSTITUTE(IFERROR(VLOOKUP($A35,単組回答!$E:$T,16,FALSE),""),"① 行った","○"),"② 行っていない","×")</f>
        <v/>
      </c>
    </row>
    <row r="36" spans="1:58" ht="28.5" customHeight="1">
      <c r="A36" s="18">
        <v>14084</v>
      </c>
      <c r="B36" s="191" t="s">
        <v>155</v>
      </c>
      <c r="C36" s="18"/>
      <c r="D36" s="18"/>
      <c r="E36" s="18">
        <v>0</v>
      </c>
      <c r="F36" s="18"/>
      <c r="G36" s="18"/>
      <c r="H36" s="18"/>
      <c r="I36" s="18"/>
      <c r="J36" s="18"/>
      <c r="K36" s="18"/>
      <c r="L36" s="18"/>
      <c r="M36" s="18"/>
      <c r="N36" s="18"/>
      <c r="O36" s="18"/>
      <c r="P36" s="18">
        <v>0</v>
      </c>
      <c r="Q36" s="18"/>
      <c r="R36" s="18"/>
      <c r="S36" s="18"/>
      <c r="T36" s="18"/>
      <c r="U36" s="18"/>
      <c r="V36" s="18"/>
      <c r="W36" s="18"/>
      <c r="X36" s="18"/>
      <c r="Y36" s="19" t="s">
        <v>26</v>
      </c>
      <c r="Z36" s="19" t="s">
        <v>26</v>
      </c>
      <c r="AA36" s="19" t="e">
        <v>#N/A</v>
      </c>
      <c r="AB36" s="19" t="s">
        <v>26</v>
      </c>
      <c r="AC36" s="19" t="s">
        <v>26</v>
      </c>
      <c r="AD36" s="19" t="s">
        <v>26</v>
      </c>
      <c r="AE36" s="19" t="s">
        <v>26</v>
      </c>
      <c r="AF36" s="19"/>
      <c r="AG36" s="19" t="s">
        <v>26</v>
      </c>
      <c r="AH36" s="19" t="s">
        <v>26</v>
      </c>
      <c r="AI36" s="19" t="s">
        <v>26</v>
      </c>
      <c r="AJ36" s="75" t="s">
        <v>26</v>
      </c>
      <c r="AK36" s="102">
        <v>0</v>
      </c>
      <c r="AL36" s="83">
        <v>0</v>
      </c>
      <c r="AM36" s="83">
        <v>0</v>
      </c>
      <c r="AN36" s="83">
        <v>0</v>
      </c>
      <c r="AO36" s="83">
        <v>0</v>
      </c>
      <c r="AP36" s="83">
        <v>0</v>
      </c>
      <c r="AQ36" s="83">
        <v>0</v>
      </c>
      <c r="AR36" s="83"/>
      <c r="AS36" s="83">
        <v>0</v>
      </c>
      <c r="AT36" s="83"/>
      <c r="AU36" s="103">
        <v>0</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317" t="s">
        <v>25</v>
      </c>
      <c r="BD36" s="313" t="str">
        <f>SUBSTITUTE(SUBSTITUTE(IFERROR(VLOOKUP($A36,単組回答!$E:$R,14,FALSE),""),"① 行った","○"),"② 行っていない","×")</f>
        <v/>
      </c>
      <c r="BE36" s="317" t="s">
        <v>25</v>
      </c>
      <c r="BF36" s="316" t="str">
        <f>SUBSTITUTE(SUBSTITUTE(IFERROR(VLOOKUP($A36,単組回答!$E:$T,16,FALSE),""),"① 行った","○"),"② 行っていない","×")</f>
        <v/>
      </c>
    </row>
    <row r="37" spans="1:58" ht="28.5" customHeight="1">
      <c r="A37" s="18">
        <v>14086</v>
      </c>
      <c r="B37" s="191" t="s">
        <v>156</v>
      </c>
      <c r="C37" s="18"/>
      <c r="D37" s="18"/>
      <c r="E37" s="18">
        <v>0</v>
      </c>
      <c r="F37" s="18"/>
      <c r="G37" s="18"/>
      <c r="H37" s="18"/>
      <c r="I37" s="18"/>
      <c r="J37" s="18"/>
      <c r="K37" s="18"/>
      <c r="L37" s="18"/>
      <c r="M37" s="18"/>
      <c r="N37" s="18"/>
      <c r="O37" s="18"/>
      <c r="P37" s="18">
        <v>0</v>
      </c>
      <c r="Q37" s="18"/>
      <c r="R37" s="18"/>
      <c r="S37" s="18"/>
      <c r="T37" s="18"/>
      <c r="U37" s="18"/>
      <c r="V37" s="18"/>
      <c r="W37" s="18"/>
      <c r="X37" s="18"/>
      <c r="Y37" s="19" t="s">
        <v>26</v>
      </c>
      <c r="Z37" s="19" t="s">
        <v>26</v>
      </c>
      <c r="AA37" s="19" t="e">
        <v>#N/A</v>
      </c>
      <c r="AB37" s="19" t="s">
        <v>26</v>
      </c>
      <c r="AC37" s="19" t="s">
        <v>26</v>
      </c>
      <c r="AD37" s="19" t="s">
        <v>26</v>
      </c>
      <c r="AE37" s="19" t="s">
        <v>26</v>
      </c>
      <c r="AF37" s="19"/>
      <c r="AG37" s="19" t="s">
        <v>26</v>
      </c>
      <c r="AH37" s="19" t="s">
        <v>26</v>
      </c>
      <c r="AI37" s="19" t="s">
        <v>26</v>
      </c>
      <c r="AJ37" s="75" t="s">
        <v>26</v>
      </c>
      <c r="AK37" s="102">
        <v>0</v>
      </c>
      <c r="AL37" s="83">
        <v>0</v>
      </c>
      <c r="AM37" s="83">
        <v>0</v>
      </c>
      <c r="AN37" s="83">
        <v>0</v>
      </c>
      <c r="AO37" s="83">
        <v>0</v>
      </c>
      <c r="AP37" s="83">
        <v>0</v>
      </c>
      <c r="AQ37" s="83">
        <v>0</v>
      </c>
      <c r="AR37" s="83"/>
      <c r="AS37" s="83">
        <v>0</v>
      </c>
      <c r="AT37" s="83"/>
      <c r="AU37" s="103">
        <v>0</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317" t="s">
        <v>25</v>
      </c>
      <c r="BD37" s="313" t="str">
        <f>SUBSTITUTE(SUBSTITUTE(IFERROR(VLOOKUP($A37,単組回答!$E:$R,14,FALSE),""),"① 行った","○"),"② 行っていない","×")</f>
        <v/>
      </c>
      <c r="BE37" s="317" t="s">
        <v>25</v>
      </c>
      <c r="BF37" s="316" t="str">
        <f>SUBSTITUTE(SUBSTITUTE(IFERROR(VLOOKUP($A37,単組回答!$E:$T,16,FALSE),""),"① 行った","○"),"② 行っていない","×")</f>
        <v/>
      </c>
    </row>
    <row r="38" spans="1:58" ht="28.5" customHeight="1">
      <c r="A38" s="20">
        <v>14092</v>
      </c>
      <c r="B38" s="65" t="s">
        <v>157</v>
      </c>
      <c r="C38" s="18"/>
      <c r="D38" s="18"/>
      <c r="E38" s="18">
        <v>0</v>
      </c>
      <c r="F38" s="18"/>
      <c r="G38" s="18"/>
      <c r="H38" s="18"/>
      <c r="I38" s="18"/>
      <c r="J38" s="18"/>
      <c r="K38" s="18"/>
      <c r="L38" s="18"/>
      <c r="M38" s="18"/>
      <c r="N38" s="18"/>
      <c r="O38" s="18"/>
      <c r="P38" s="18">
        <v>0</v>
      </c>
      <c r="Q38" s="18"/>
      <c r="R38" s="18"/>
      <c r="S38" s="18"/>
      <c r="T38" s="18"/>
      <c r="U38" s="18"/>
      <c r="V38" s="18"/>
      <c r="W38" s="18"/>
      <c r="X38" s="18"/>
      <c r="Y38" s="19" t="s">
        <v>26</v>
      </c>
      <c r="Z38" s="19" t="s">
        <v>26</v>
      </c>
      <c r="AA38" s="19" t="e">
        <v>#N/A</v>
      </c>
      <c r="AB38" s="19" t="s">
        <v>26</v>
      </c>
      <c r="AC38" s="19" t="s">
        <v>26</v>
      </c>
      <c r="AD38" s="19" t="s">
        <v>26</v>
      </c>
      <c r="AE38" s="19" t="s">
        <v>26</v>
      </c>
      <c r="AF38" s="19"/>
      <c r="AG38" s="19" t="s">
        <v>26</v>
      </c>
      <c r="AH38" s="19" t="s">
        <v>26</v>
      </c>
      <c r="AI38" s="19" t="s">
        <v>26</v>
      </c>
      <c r="AJ38" s="75" t="s">
        <v>26</v>
      </c>
      <c r="AK38" s="102">
        <v>0</v>
      </c>
      <c r="AL38" s="83">
        <v>0</v>
      </c>
      <c r="AM38" s="83">
        <v>0</v>
      </c>
      <c r="AN38" s="83">
        <v>0</v>
      </c>
      <c r="AO38" s="83">
        <v>0</v>
      </c>
      <c r="AP38" s="83">
        <v>0</v>
      </c>
      <c r="AQ38" s="83">
        <v>0</v>
      </c>
      <c r="AR38" s="83"/>
      <c r="AS38" s="83">
        <v>0</v>
      </c>
      <c r="AT38" s="83"/>
      <c r="AU38" s="103">
        <v>0</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317" t="s">
        <v>25</v>
      </c>
      <c r="BD38" s="313" t="str">
        <f>SUBSTITUTE(SUBSTITUTE(IFERROR(VLOOKUP($A38,単組回答!$E:$R,14,FALSE),""),"① 行った","○"),"② 行っていない","×")</f>
        <v/>
      </c>
      <c r="BE38" s="317" t="s">
        <v>25</v>
      </c>
      <c r="BF38" s="316" t="str">
        <f>SUBSTITUTE(SUBSTITUTE(IFERROR(VLOOKUP($A38,単組回答!$E:$T,16,FALSE),""),"① 行った","○"),"② 行っていない","×")</f>
        <v/>
      </c>
    </row>
    <row r="39" spans="1:58" ht="28.5" customHeight="1">
      <c r="A39" s="20">
        <v>14104</v>
      </c>
      <c r="B39" s="65" t="s">
        <v>158</v>
      </c>
      <c r="C39" s="18"/>
      <c r="D39" s="18"/>
      <c r="E39" s="18">
        <v>0</v>
      </c>
      <c r="F39" s="18"/>
      <c r="G39" s="18"/>
      <c r="H39" s="18"/>
      <c r="I39" s="18"/>
      <c r="J39" s="18"/>
      <c r="K39" s="18"/>
      <c r="L39" s="18"/>
      <c r="M39" s="18"/>
      <c r="N39" s="18"/>
      <c r="O39" s="18"/>
      <c r="P39" s="18">
        <v>0</v>
      </c>
      <c r="Q39" s="18"/>
      <c r="R39" s="18"/>
      <c r="S39" s="18"/>
      <c r="T39" s="18"/>
      <c r="U39" s="18"/>
      <c r="V39" s="18"/>
      <c r="W39" s="18"/>
      <c r="X39" s="18"/>
      <c r="Y39" s="19" t="s">
        <v>26</v>
      </c>
      <c r="Z39" s="19" t="s">
        <v>26</v>
      </c>
      <c r="AA39" s="19" t="e">
        <v>#N/A</v>
      </c>
      <c r="AB39" s="19" t="s">
        <v>26</v>
      </c>
      <c r="AC39" s="19" t="s">
        <v>26</v>
      </c>
      <c r="AD39" s="19" t="s">
        <v>26</v>
      </c>
      <c r="AE39" s="19" t="s">
        <v>26</v>
      </c>
      <c r="AF39" s="19"/>
      <c r="AG39" s="19" t="s">
        <v>26</v>
      </c>
      <c r="AH39" s="19" t="s">
        <v>26</v>
      </c>
      <c r="AI39" s="19" t="s">
        <v>26</v>
      </c>
      <c r="AJ39" s="75" t="s">
        <v>26</v>
      </c>
      <c r="AK39" s="102">
        <v>0</v>
      </c>
      <c r="AL39" s="83">
        <v>0</v>
      </c>
      <c r="AM39" s="83">
        <v>0</v>
      </c>
      <c r="AN39" s="83">
        <v>0</v>
      </c>
      <c r="AO39" s="83">
        <v>0</v>
      </c>
      <c r="AP39" s="83">
        <v>0</v>
      </c>
      <c r="AQ39" s="83">
        <v>0</v>
      </c>
      <c r="AR39" s="83"/>
      <c r="AS39" s="83">
        <v>0</v>
      </c>
      <c r="AT39" s="83"/>
      <c r="AU39" s="103">
        <v>0</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317" t="s">
        <v>25</v>
      </c>
      <c r="BD39" s="313" t="str">
        <f>SUBSTITUTE(SUBSTITUTE(IFERROR(VLOOKUP($A39,単組回答!$E:$R,14,FALSE),""),"① 行った","○"),"② 行っていない","×")</f>
        <v/>
      </c>
      <c r="BE39" s="317" t="s">
        <v>25</v>
      </c>
      <c r="BF39" s="316" t="str">
        <f>SUBSTITUTE(SUBSTITUTE(IFERROR(VLOOKUP($A39,単組回答!$E:$T,16,FALSE),""),"① 行った","○"),"② 行っていない","×")</f>
        <v/>
      </c>
    </row>
    <row r="40" spans="1:58" ht="28.5" customHeight="1">
      <c r="A40" s="20">
        <v>14105</v>
      </c>
      <c r="B40" s="65" t="s">
        <v>159</v>
      </c>
      <c r="C40" s="18"/>
      <c r="D40" s="18"/>
      <c r="E40" s="18">
        <v>0</v>
      </c>
      <c r="F40" s="18"/>
      <c r="G40" s="18"/>
      <c r="H40" s="18"/>
      <c r="I40" s="18"/>
      <c r="J40" s="18"/>
      <c r="K40" s="18"/>
      <c r="L40" s="18"/>
      <c r="M40" s="18"/>
      <c r="N40" s="18"/>
      <c r="O40" s="18"/>
      <c r="P40" s="18">
        <v>0</v>
      </c>
      <c r="Q40" s="18"/>
      <c r="R40" s="18"/>
      <c r="S40" s="18"/>
      <c r="T40" s="18"/>
      <c r="U40" s="18"/>
      <c r="V40" s="18"/>
      <c r="W40" s="18"/>
      <c r="X40" s="18"/>
      <c r="Y40" s="19" t="s">
        <v>26</v>
      </c>
      <c r="Z40" s="19" t="s">
        <v>26</v>
      </c>
      <c r="AA40" s="19" t="e">
        <v>#N/A</v>
      </c>
      <c r="AB40" s="19" t="s">
        <v>26</v>
      </c>
      <c r="AC40" s="19" t="s">
        <v>26</v>
      </c>
      <c r="AD40" s="19" t="s">
        <v>26</v>
      </c>
      <c r="AE40" s="19" t="s">
        <v>26</v>
      </c>
      <c r="AF40" s="19"/>
      <c r="AG40" s="19" t="s">
        <v>26</v>
      </c>
      <c r="AH40" s="19" t="s">
        <v>26</v>
      </c>
      <c r="AI40" s="19" t="s">
        <v>26</v>
      </c>
      <c r="AJ40" s="75" t="s">
        <v>26</v>
      </c>
      <c r="AK40" s="102">
        <v>0</v>
      </c>
      <c r="AL40" s="83">
        <v>0</v>
      </c>
      <c r="AM40" s="83">
        <v>0</v>
      </c>
      <c r="AN40" s="83">
        <v>0</v>
      </c>
      <c r="AO40" s="83">
        <v>0</v>
      </c>
      <c r="AP40" s="83">
        <v>0</v>
      </c>
      <c r="AQ40" s="83">
        <v>0</v>
      </c>
      <c r="AR40" s="83"/>
      <c r="AS40" s="83">
        <v>0</v>
      </c>
      <c r="AT40" s="83"/>
      <c r="AU40" s="103">
        <v>0</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317" t="s">
        <v>25</v>
      </c>
      <c r="BD40" s="313" t="str">
        <f>SUBSTITUTE(SUBSTITUTE(IFERROR(VLOOKUP($A40,単組回答!$E:$R,14,FALSE),""),"① 行った","○"),"② 行っていない","×")</f>
        <v/>
      </c>
      <c r="BE40" s="317" t="s">
        <v>25</v>
      </c>
      <c r="BF40" s="316" t="str">
        <f>SUBSTITUTE(SUBSTITUTE(IFERROR(VLOOKUP($A40,単組回答!$E:$T,16,FALSE),""),"① 行った","○"),"② 行っていない","×")</f>
        <v/>
      </c>
    </row>
    <row r="41" spans="1:58" ht="28.5" customHeight="1">
      <c r="A41" s="20">
        <v>14107</v>
      </c>
      <c r="B41" s="65" t="s">
        <v>160</v>
      </c>
      <c r="C41" s="18"/>
      <c r="D41" s="18"/>
      <c r="E41" s="18">
        <v>0</v>
      </c>
      <c r="F41" s="18"/>
      <c r="G41" s="18"/>
      <c r="H41" s="18"/>
      <c r="I41" s="18"/>
      <c r="J41" s="18"/>
      <c r="K41" s="18"/>
      <c r="L41" s="18"/>
      <c r="M41" s="18"/>
      <c r="N41" s="18"/>
      <c r="O41" s="18"/>
      <c r="P41" s="18">
        <v>0</v>
      </c>
      <c r="Q41" s="18"/>
      <c r="R41" s="18"/>
      <c r="S41" s="18"/>
      <c r="T41" s="18"/>
      <c r="U41" s="18"/>
      <c r="V41" s="18"/>
      <c r="W41" s="18"/>
      <c r="X41" s="18"/>
      <c r="Y41" s="19" t="s">
        <v>26</v>
      </c>
      <c r="Z41" s="19" t="s">
        <v>26</v>
      </c>
      <c r="AA41" s="19" t="e">
        <v>#N/A</v>
      </c>
      <c r="AB41" s="19" t="s">
        <v>26</v>
      </c>
      <c r="AC41" s="19" t="s">
        <v>26</v>
      </c>
      <c r="AD41" s="19" t="s">
        <v>26</v>
      </c>
      <c r="AE41" s="19" t="s">
        <v>26</v>
      </c>
      <c r="AF41" s="19"/>
      <c r="AG41" s="19" t="s">
        <v>26</v>
      </c>
      <c r="AH41" s="19" t="s">
        <v>26</v>
      </c>
      <c r="AI41" s="19" t="s">
        <v>26</v>
      </c>
      <c r="AJ41" s="75" t="s">
        <v>26</v>
      </c>
      <c r="AK41" s="102">
        <v>0</v>
      </c>
      <c r="AL41" s="83">
        <v>0</v>
      </c>
      <c r="AM41" s="83">
        <v>0</v>
      </c>
      <c r="AN41" s="83">
        <v>0</v>
      </c>
      <c r="AO41" s="83">
        <v>0</v>
      </c>
      <c r="AP41" s="83">
        <v>0</v>
      </c>
      <c r="AQ41" s="83">
        <v>0</v>
      </c>
      <c r="AR41" s="83"/>
      <c r="AS41" s="83">
        <v>0</v>
      </c>
      <c r="AT41" s="83"/>
      <c r="AU41" s="103">
        <v>0</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317" t="s">
        <v>25</v>
      </c>
      <c r="BD41" s="313" t="str">
        <f>SUBSTITUTE(SUBSTITUTE(IFERROR(VLOOKUP($A41,単組回答!$E:$R,14,FALSE),""),"① 行った","○"),"② 行っていない","×")</f>
        <v/>
      </c>
      <c r="BE41" s="317" t="s">
        <v>25</v>
      </c>
      <c r="BF41" s="316" t="str">
        <f>SUBSTITUTE(SUBSTITUTE(IFERROR(VLOOKUP($A41,単組回答!$E:$T,16,FALSE),""),"① 行った","○"),"② 行っていない","×")</f>
        <v/>
      </c>
    </row>
    <row r="42" spans="1:58" ht="28.5" customHeight="1">
      <c r="A42" s="20">
        <v>14113</v>
      </c>
      <c r="B42" s="65" t="s">
        <v>161</v>
      </c>
      <c r="C42" s="18"/>
      <c r="D42" s="18"/>
      <c r="E42" s="18">
        <v>0</v>
      </c>
      <c r="F42" s="18"/>
      <c r="G42" s="18"/>
      <c r="H42" s="18"/>
      <c r="I42" s="18"/>
      <c r="J42" s="18"/>
      <c r="K42" s="18"/>
      <c r="L42" s="18"/>
      <c r="M42" s="18"/>
      <c r="N42" s="18"/>
      <c r="O42" s="18"/>
      <c r="P42" s="18">
        <v>0</v>
      </c>
      <c r="Q42" s="18"/>
      <c r="R42" s="18"/>
      <c r="S42" s="18"/>
      <c r="T42" s="18"/>
      <c r="U42" s="18"/>
      <c r="V42" s="18"/>
      <c r="W42" s="18"/>
      <c r="X42" s="18"/>
      <c r="Y42" s="19" t="s">
        <v>26</v>
      </c>
      <c r="Z42" s="19" t="s">
        <v>26</v>
      </c>
      <c r="AA42" s="19" t="e">
        <v>#N/A</v>
      </c>
      <c r="AB42" s="19" t="s">
        <v>26</v>
      </c>
      <c r="AC42" s="19" t="s">
        <v>26</v>
      </c>
      <c r="AD42" s="19" t="s">
        <v>26</v>
      </c>
      <c r="AE42" s="19" t="s">
        <v>26</v>
      </c>
      <c r="AF42" s="19"/>
      <c r="AG42" s="19" t="s">
        <v>26</v>
      </c>
      <c r="AH42" s="19" t="s">
        <v>26</v>
      </c>
      <c r="AI42" s="19" t="s">
        <v>26</v>
      </c>
      <c r="AJ42" s="75" t="s">
        <v>26</v>
      </c>
      <c r="AK42" s="102">
        <v>0</v>
      </c>
      <c r="AL42" s="83">
        <v>0</v>
      </c>
      <c r="AM42" s="83">
        <v>0</v>
      </c>
      <c r="AN42" s="83">
        <v>0</v>
      </c>
      <c r="AO42" s="83">
        <v>0</v>
      </c>
      <c r="AP42" s="83">
        <v>0</v>
      </c>
      <c r="AQ42" s="83">
        <v>0</v>
      </c>
      <c r="AR42" s="83"/>
      <c r="AS42" s="83">
        <v>0</v>
      </c>
      <c r="AT42" s="83"/>
      <c r="AU42" s="103">
        <v>0</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317" t="s">
        <v>25</v>
      </c>
      <c r="BD42" s="313" t="str">
        <f>SUBSTITUTE(SUBSTITUTE(IFERROR(VLOOKUP($A42,単組回答!$E:$R,14,FALSE),""),"① 行った","○"),"② 行っていない","×")</f>
        <v/>
      </c>
      <c r="BE42" s="317" t="s">
        <v>25</v>
      </c>
      <c r="BF42" s="316" t="str">
        <f>SUBSTITUTE(SUBSTITUTE(IFERROR(VLOOKUP($A42,単組回答!$E:$T,16,FALSE),""),"① 行った","○"),"② 行っていない","×")</f>
        <v/>
      </c>
    </row>
    <row r="43" spans="1:58" ht="28.5" customHeight="1">
      <c r="A43" s="20">
        <v>14117</v>
      </c>
      <c r="B43" s="65" t="s">
        <v>162</v>
      </c>
      <c r="C43" s="18"/>
      <c r="D43" s="18"/>
      <c r="E43" s="18">
        <v>0</v>
      </c>
      <c r="F43" s="18"/>
      <c r="G43" s="18"/>
      <c r="H43" s="18"/>
      <c r="I43" s="18"/>
      <c r="J43" s="18"/>
      <c r="K43" s="18"/>
      <c r="L43" s="18"/>
      <c r="M43" s="18"/>
      <c r="N43" s="18"/>
      <c r="O43" s="18"/>
      <c r="P43" s="18">
        <v>0</v>
      </c>
      <c r="Q43" s="18"/>
      <c r="R43" s="18"/>
      <c r="S43" s="18"/>
      <c r="T43" s="18"/>
      <c r="U43" s="18"/>
      <c r="V43" s="18"/>
      <c r="W43" s="18"/>
      <c r="X43" s="18"/>
      <c r="Y43" s="19" t="s">
        <v>26</v>
      </c>
      <c r="Z43" s="19" t="s">
        <v>26</v>
      </c>
      <c r="AA43" s="19" t="e">
        <v>#N/A</v>
      </c>
      <c r="AB43" s="19" t="s">
        <v>26</v>
      </c>
      <c r="AC43" s="19" t="s">
        <v>26</v>
      </c>
      <c r="AD43" s="19" t="s">
        <v>26</v>
      </c>
      <c r="AE43" s="19" t="s">
        <v>26</v>
      </c>
      <c r="AF43" s="19"/>
      <c r="AG43" s="19" t="s">
        <v>26</v>
      </c>
      <c r="AH43" s="19" t="s">
        <v>26</v>
      </c>
      <c r="AI43" s="19" t="s">
        <v>26</v>
      </c>
      <c r="AJ43" s="75" t="s">
        <v>26</v>
      </c>
      <c r="AK43" s="102">
        <v>0</v>
      </c>
      <c r="AL43" s="83">
        <v>0</v>
      </c>
      <c r="AM43" s="83">
        <v>0</v>
      </c>
      <c r="AN43" s="83">
        <v>0</v>
      </c>
      <c r="AO43" s="83">
        <v>0</v>
      </c>
      <c r="AP43" s="83">
        <v>0</v>
      </c>
      <c r="AQ43" s="83">
        <v>0</v>
      </c>
      <c r="AR43" s="83"/>
      <c r="AS43" s="83">
        <v>0</v>
      </c>
      <c r="AT43" s="83"/>
      <c r="AU43" s="103">
        <v>0</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317" t="s">
        <v>25</v>
      </c>
      <c r="BD43" s="313" t="str">
        <f>SUBSTITUTE(SUBSTITUTE(IFERROR(VLOOKUP($A43,単組回答!$E:$R,14,FALSE),""),"① 行った","○"),"② 行っていない","×")</f>
        <v/>
      </c>
      <c r="BE43" s="317" t="s">
        <v>25</v>
      </c>
      <c r="BF43" s="316" t="str">
        <f>SUBSTITUTE(SUBSTITUTE(IFERROR(VLOOKUP($A43,単組回答!$E:$T,16,FALSE),""),"① 行った","○"),"② 行っていない","×")</f>
        <v/>
      </c>
    </row>
    <row r="44" spans="1:58" ht="28.5" customHeight="1">
      <c r="A44" s="20">
        <v>14119</v>
      </c>
      <c r="B44" s="65" t="s">
        <v>163</v>
      </c>
      <c r="C44" s="18"/>
      <c r="D44" s="18"/>
      <c r="E44" s="18">
        <v>0</v>
      </c>
      <c r="F44" s="18"/>
      <c r="G44" s="18"/>
      <c r="H44" s="18"/>
      <c r="I44" s="18"/>
      <c r="J44" s="18"/>
      <c r="K44" s="18"/>
      <c r="L44" s="18"/>
      <c r="M44" s="18"/>
      <c r="N44" s="18"/>
      <c r="O44" s="18"/>
      <c r="P44" s="18">
        <v>0</v>
      </c>
      <c r="Q44" s="18"/>
      <c r="R44" s="18"/>
      <c r="S44" s="18"/>
      <c r="T44" s="18"/>
      <c r="U44" s="18"/>
      <c r="V44" s="18"/>
      <c r="W44" s="18"/>
      <c r="X44" s="18"/>
      <c r="Y44" s="19" t="s">
        <v>26</v>
      </c>
      <c r="Z44" s="19" t="s">
        <v>26</v>
      </c>
      <c r="AA44" s="19" t="e">
        <v>#N/A</v>
      </c>
      <c r="AB44" s="19" t="s">
        <v>26</v>
      </c>
      <c r="AC44" s="19" t="s">
        <v>26</v>
      </c>
      <c r="AD44" s="19" t="s">
        <v>26</v>
      </c>
      <c r="AE44" s="19" t="s">
        <v>26</v>
      </c>
      <c r="AF44" s="19"/>
      <c r="AG44" s="19" t="s">
        <v>26</v>
      </c>
      <c r="AH44" s="19" t="s">
        <v>26</v>
      </c>
      <c r="AI44" s="19" t="s">
        <v>26</v>
      </c>
      <c r="AJ44" s="75" t="s">
        <v>26</v>
      </c>
      <c r="AK44" s="102">
        <v>0</v>
      </c>
      <c r="AL44" s="83">
        <v>0</v>
      </c>
      <c r="AM44" s="83">
        <v>0</v>
      </c>
      <c r="AN44" s="83">
        <v>0</v>
      </c>
      <c r="AO44" s="83">
        <v>0</v>
      </c>
      <c r="AP44" s="83">
        <v>0</v>
      </c>
      <c r="AQ44" s="83">
        <v>0</v>
      </c>
      <c r="AR44" s="83"/>
      <c r="AS44" s="83">
        <v>0</v>
      </c>
      <c r="AT44" s="83"/>
      <c r="AU44" s="103">
        <v>0</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317" t="s">
        <v>25</v>
      </c>
      <c r="BD44" s="313" t="str">
        <f>SUBSTITUTE(SUBSTITUTE(IFERROR(VLOOKUP($A44,単組回答!$E:$R,14,FALSE),""),"① 行った","○"),"② 行っていない","×")</f>
        <v/>
      </c>
      <c r="BE44" s="317" t="s">
        <v>25</v>
      </c>
      <c r="BF44" s="316" t="str">
        <f>SUBSTITUTE(SUBSTITUTE(IFERROR(VLOOKUP($A44,単組回答!$E:$T,16,FALSE),""),"① 行った","○"),"② 行っていない","×")</f>
        <v/>
      </c>
    </row>
    <row r="45" spans="1:58" ht="28.5" customHeight="1">
      <c r="A45" s="20">
        <v>14120</v>
      </c>
      <c r="B45" s="65" t="s">
        <v>164</v>
      </c>
      <c r="C45" s="18"/>
      <c r="D45" s="18"/>
      <c r="E45" s="18">
        <v>0</v>
      </c>
      <c r="F45" s="18"/>
      <c r="G45" s="18"/>
      <c r="H45" s="18"/>
      <c r="I45" s="18"/>
      <c r="J45" s="18"/>
      <c r="K45" s="18"/>
      <c r="L45" s="18"/>
      <c r="M45" s="18"/>
      <c r="N45" s="18"/>
      <c r="O45" s="18"/>
      <c r="P45" s="18">
        <v>0</v>
      </c>
      <c r="Q45" s="18"/>
      <c r="R45" s="18"/>
      <c r="S45" s="18"/>
      <c r="T45" s="18"/>
      <c r="U45" s="18"/>
      <c r="V45" s="18"/>
      <c r="W45" s="18"/>
      <c r="X45" s="18"/>
      <c r="Y45" s="19" t="s">
        <v>26</v>
      </c>
      <c r="Z45" s="19" t="s">
        <v>26</v>
      </c>
      <c r="AA45" s="19" t="e">
        <v>#N/A</v>
      </c>
      <c r="AB45" s="19" t="s">
        <v>26</v>
      </c>
      <c r="AC45" s="19" t="s">
        <v>26</v>
      </c>
      <c r="AD45" s="19" t="s">
        <v>26</v>
      </c>
      <c r="AE45" s="19" t="s">
        <v>26</v>
      </c>
      <c r="AF45" s="19"/>
      <c r="AG45" s="19" t="s">
        <v>26</v>
      </c>
      <c r="AH45" s="19" t="s">
        <v>26</v>
      </c>
      <c r="AI45" s="19" t="s">
        <v>26</v>
      </c>
      <c r="AJ45" s="75" t="s">
        <v>26</v>
      </c>
      <c r="AK45" s="102">
        <v>0</v>
      </c>
      <c r="AL45" s="83">
        <v>0</v>
      </c>
      <c r="AM45" s="83">
        <v>0</v>
      </c>
      <c r="AN45" s="83">
        <v>0</v>
      </c>
      <c r="AO45" s="83">
        <v>0</v>
      </c>
      <c r="AP45" s="83">
        <v>0</v>
      </c>
      <c r="AQ45" s="83">
        <v>0</v>
      </c>
      <c r="AR45" s="83"/>
      <c r="AS45" s="83">
        <v>0</v>
      </c>
      <c r="AT45" s="83"/>
      <c r="AU45" s="103">
        <v>0</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317" t="s">
        <v>25</v>
      </c>
      <c r="BD45" s="313" t="str">
        <f>SUBSTITUTE(SUBSTITUTE(IFERROR(VLOOKUP($A45,単組回答!$E:$R,14,FALSE),""),"① 行った","○"),"② 行っていない","×")</f>
        <v/>
      </c>
      <c r="BE45" s="317" t="s">
        <v>25</v>
      </c>
      <c r="BF45" s="316" t="str">
        <f>SUBSTITUTE(SUBSTITUTE(IFERROR(VLOOKUP($A45,単組回答!$E:$T,16,FALSE),""),"① 行った","○"),"② 行っていない","×")</f>
        <v/>
      </c>
    </row>
    <row r="46" spans="1:58" ht="28.5" customHeight="1">
      <c r="A46" s="20">
        <v>14123</v>
      </c>
      <c r="B46" s="65" t="s">
        <v>165</v>
      </c>
      <c r="C46" s="22" t="s">
        <v>24</v>
      </c>
      <c r="D46" s="18" t="s">
        <v>25</v>
      </c>
      <c r="E46" s="18">
        <v>0</v>
      </c>
      <c r="F46" s="18"/>
      <c r="G46" s="18"/>
      <c r="H46" s="18"/>
      <c r="I46" s="18"/>
      <c r="J46" s="18"/>
      <c r="K46" s="18"/>
      <c r="L46" s="18"/>
      <c r="M46" s="18"/>
      <c r="N46" s="18"/>
      <c r="O46" s="18"/>
      <c r="P46" s="18">
        <v>0</v>
      </c>
      <c r="Q46" s="18"/>
      <c r="R46" s="18"/>
      <c r="S46" s="18"/>
      <c r="T46" s="18"/>
      <c r="U46" s="18"/>
      <c r="V46" s="18"/>
      <c r="W46" s="18"/>
      <c r="X46" s="18"/>
      <c r="Y46" s="19" t="s">
        <v>26</v>
      </c>
      <c r="Z46" s="19" t="s">
        <v>26</v>
      </c>
      <c r="AA46" s="19" t="e">
        <v>#N/A</v>
      </c>
      <c r="AB46" s="19" t="s">
        <v>26</v>
      </c>
      <c r="AC46" s="19" t="s">
        <v>25</v>
      </c>
      <c r="AD46" s="19" t="s">
        <v>26</v>
      </c>
      <c r="AE46" s="19" t="s">
        <v>25</v>
      </c>
      <c r="AF46" s="19"/>
      <c r="AG46" s="19" t="s">
        <v>26</v>
      </c>
      <c r="AH46" s="19">
        <v>0</v>
      </c>
      <c r="AI46" s="19" t="s">
        <v>26</v>
      </c>
      <c r="AJ46" s="75" t="s">
        <v>25</v>
      </c>
      <c r="AK46" s="102" t="s">
        <v>25</v>
      </c>
      <c r="AL46" s="83">
        <v>0</v>
      </c>
      <c r="AM46" s="83">
        <v>0</v>
      </c>
      <c r="AN46" s="83">
        <v>0</v>
      </c>
      <c r="AO46" s="83">
        <v>0</v>
      </c>
      <c r="AP46" s="83">
        <v>0</v>
      </c>
      <c r="AQ46" s="83">
        <v>0</v>
      </c>
      <c r="AR46" s="83"/>
      <c r="AS46" s="83">
        <v>0</v>
      </c>
      <c r="AT46" s="83"/>
      <c r="AU46" s="103">
        <v>0</v>
      </c>
      <c r="AV46" s="314" t="str">
        <f>SUBSTITUTE(SUBSTITUTE(IFERROR(VLOOKUP($A46,単組回答!$E:$F,2,FALSE),""),"あり","○"),"なし","×")</f>
        <v/>
      </c>
      <c r="AW46" s="317" t="str">
        <f>SUBSTITUTE(SUBSTITUTE(IFERROR(VLOOKUP($A46,単組回答!$E:$G,3,FALSE),""),"あり","○"),"なし","×")</f>
        <v/>
      </c>
      <c r="AX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6" s="313" t="str">
        <f>SUBSTITUTE(SUBSTITUTE(IFERROR(VLOOKUP($A46,単組回答!$E:$H,4,FALSE),""),"あり","○"),"なし","×")</f>
        <v/>
      </c>
      <c r="BC46" s="317" t="s">
        <v>25</v>
      </c>
      <c r="BD46" s="313" t="str">
        <f>SUBSTITUTE(SUBSTITUTE(IFERROR(VLOOKUP($A46,単組回答!$E:$R,14,FALSE),""),"① 行った","○"),"② 行っていない","×")</f>
        <v/>
      </c>
      <c r="BE46" s="317" t="s">
        <v>25</v>
      </c>
      <c r="BF46" s="316" t="str">
        <f>SUBSTITUTE(SUBSTITUTE(IFERROR(VLOOKUP($A46,単組回答!$E:$T,16,FALSE),""),"① 行った","○"),"② 行っていない","×")</f>
        <v/>
      </c>
    </row>
    <row r="47" spans="1:58" ht="28.5" customHeight="1">
      <c r="A47" s="20">
        <v>14130</v>
      </c>
      <c r="B47" s="65" t="s">
        <v>166</v>
      </c>
      <c r="C47" s="18"/>
      <c r="D47" s="18"/>
      <c r="E47" s="18">
        <v>0</v>
      </c>
      <c r="F47" s="18"/>
      <c r="G47" s="18"/>
      <c r="H47" s="18"/>
      <c r="I47" s="18"/>
      <c r="J47" s="18"/>
      <c r="K47" s="18"/>
      <c r="L47" s="18"/>
      <c r="M47" s="18"/>
      <c r="N47" s="18"/>
      <c r="O47" s="18"/>
      <c r="P47" s="18">
        <v>0</v>
      </c>
      <c r="Q47" s="18"/>
      <c r="R47" s="18"/>
      <c r="S47" s="18"/>
      <c r="T47" s="18"/>
      <c r="U47" s="18"/>
      <c r="V47" s="18"/>
      <c r="W47" s="18"/>
      <c r="X47" s="18"/>
      <c r="Y47" s="19" t="s">
        <v>26</v>
      </c>
      <c r="Z47" s="19" t="s">
        <v>26</v>
      </c>
      <c r="AA47" s="19" t="e">
        <v>#N/A</v>
      </c>
      <c r="AB47" s="19" t="s">
        <v>26</v>
      </c>
      <c r="AC47" s="19" t="s">
        <v>26</v>
      </c>
      <c r="AD47" s="19" t="s">
        <v>26</v>
      </c>
      <c r="AE47" s="19" t="s">
        <v>26</v>
      </c>
      <c r="AF47" s="19"/>
      <c r="AG47" s="19" t="s">
        <v>26</v>
      </c>
      <c r="AH47" s="19" t="s">
        <v>26</v>
      </c>
      <c r="AI47" s="19" t="s">
        <v>26</v>
      </c>
      <c r="AJ47" s="75" t="s">
        <v>26</v>
      </c>
      <c r="AK47" s="102">
        <v>0</v>
      </c>
      <c r="AL47" s="83">
        <v>0</v>
      </c>
      <c r="AM47" s="83">
        <v>0</v>
      </c>
      <c r="AN47" s="83">
        <v>0</v>
      </c>
      <c r="AO47" s="83">
        <v>0</v>
      </c>
      <c r="AP47" s="83">
        <v>0</v>
      </c>
      <c r="AQ47" s="83">
        <v>0</v>
      </c>
      <c r="AR47" s="83"/>
      <c r="AS47" s="83">
        <v>0</v>
      </c>
      <c r="AT47" s="83"/>
      <c r="AU47" s="103">
        <v>0</v>
      </c>
      <c r="AV47" s="314" t="str">
        <f>SUBSTITUTE(SUBSTITUTE(IFERROR(VLOOKUP($A47,単組回答!$E:$F,2,FALSE),""),"あり","○"),"なし","×")</f>
        <v/>
      </c>
      <c r="AW47" s="317" t="str">
        <f>SUBSTITUTE(SUBSTITUTE(IFERROR(VLOOKUP($A47,単組回答!$E:$G,3,FALSE),""),"あり","○"),"なし","×")</f>
        <v/>
      </c>
      <c r="AX47" s="313" t="str">
        <f>SUBSTITUTE(SUBSTITUTE(SUBSTITUTE(SUBSTITUTE(SUBSTITUTE(SUBSTITUTE(IFERROR(VLOOKUP($A47,単組回答!$E:$I,5,FALSE),""),"①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7" s="313" t="str">
        <f>SUBSTITUTE(SUBSTITUTE(SUBSTITUTE(SUBSTITUTE(SUBSTITUTE(SUBSTITUTE(SUBSTITUTE(IFERROR(VLOOKUP($A47,単組回答!$E:$L,8,FALSE),""),"①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7" s="313" t="str">
        <f>SUBSTITUTE(SUBSTITUTE(SUBSTITUTE(SUBSTITUTE(SUBSTITUTE(SUBSTITUTE(IFERROR(VLOOKUP($A47,単組回答!$E:$J,6,FALSE),""),"①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7" s="313" t="str">
        <f>SUBSTITUTE(SUBSTITUTE(SUBSTITUTE(SUBSTITUTE(SUBSTITUTE(SUBSTITUTE(SUBSTITUTE(IFERROR(VLOOKUP($A47,単組回答!$E:$P,12,FALSE),""),"①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7" s="313" t="str">
        <f>SUBSTITUTE(SUBSTITUTE(IFERROR(VLOOKUP($A47,単組回答!$E:$H,4,FALSE),""),"あり","○"),"なし","×")</f>
        <v/>
      </c>
      <c r="BC47" s="317" t="s">
        <v>25</v>
      </c>
      <c r="BD47" s="313" t="str">
        <f>SUBSTITUTE(SUBSTITUTE(IFERROR(VLOOKUP($A47,単組回答!$E:$R,14,FALSE),""),"① 行った","○"),"② 行っていない","×")</f>
        <v/>
      </c>
      <c r="BE47" s="317" t="s">
        <v>25</v>
      </c>
      <c r="BF47" s="316" t="str">
        <f>SUBSTITUTE(SUBSTITUTE(IFERROR(VLOOKUP($A47,単組回答!$E:$T,16,FALSE),""),"① 行った","○"),"② 行っていない","×")</f>
        <v/>
      </c>
    </row>
    <row r="48" spans="1:58" ht="28.5" customHeight="1">
      <c r="A48" s="20">
        <v>14135</v>
      </c>
      <c r="B48" s="65" t="s">
        <v>167</v>
      </c>
      <c r="C48" s="18"/>
      <c r="D48" s="18"/>
      <c r="E48" s="18">
        <v>0</v>
      </c>
      <c r="F48" s="18"/>
      <c r="G48" s="18"/>
      <c r="H48" s="18"/>
      <c r="I48" s="18"/>
      <c r="J48" s="18"/>
      <c r="K48" s="18"/>
      <c r="L48" s="18"/>
      <c r="M48" s="18"/>
      <c r="N48" s="18"/>
      <c r="O48" s="18"/>
      <c r="P48" s="18">
        <v>0</v>
      </c>
      <c r="Q48" s="18"/>
      <c r="R48" s="18"/>
      <c r="S48" s="18"/>
      <c r="T48" s="18"/>
      <c r="U48" s="18"/>
      <c r="V48" s="18"/>
      <c r="W48" s="18"/>
      <c r="X48" s="18"/>
      <c r="Y48" s="19" t="s">
        <v>26</v>
      </c>
      <c r="Z48" s="19" t="s">
        <v>26</v>
      </c>
      <c r="AA48" s="19" t="e">
        <v>#N/A</v>
      </c>
      <c r="AB48" s="19" t="s">
        <v>26</v>
      </c>
      <c r="AC48" s="19" t="s">
        <v>26</v>
      </c>
      <c r="AD48" s="19" t="s">
        <v>26</v>
      </c>
      <c r="AE48" s="19" t="s">
        <v>26</v>
      </c>
      <c r="AF48" s="19"/>
      <c r="AG48" s="19" t="s">
        <v>26</v>
      </c>
      <c r="AH48" s="19" t="s">
        <v>26</v>
      </c>
      <c r="AI48" s="19" t="s">
        <v>26</v>
      </c>
      <c r="AJ48" s="75" t="s">
        <v>26</v>
      </c>
      <c r="AK48" s="102">
        <v>0</v>
      </c>
      <c r="AL48" s="83">
        <v>0</v>
      </c>
      <c r="AM48" s="83">
        <v>0</v>
      </c>
      <c r="AN48" s="83">
        <v>0</v>
      </c>
      <c r="AO48" s="83">
        <v>0</v>
      </c>
      <c r="AP48" s="83">
        <v>0</v>
      </c>
      <c r="AQ48" s="83">
        <v>0</v>
      </c>
      <c r="AR48" s="83"/>
      <c r="AS48" s="83">
        <v>0</v>
      </c>
      <c r="AT48" s="83"/>
      <c r="AU48" s="103">
        <v>0</v>
      </c>
      <c r="AV48" s="314" t="str">
        <f>SUBSTITUTE(SUBSTITUTE(IFERROR(VLOOKUP($A48,単組回答!$E:$F,2,FALSE),""),"あり","○"),"なし","×")</f>
        <v/>
      </c>
      <c r="AW48" s="317" t="str">
        <f>SUBSTITUTE(SUBSTITUTE(IFERROR(VLOOKUP($A48,単組回答!$E:$G,3,FALSE),""),"あり","○"),"なし","×")</f>
        <v/>
      </c>
      <c r="AX48" s="313" t="str">
        <f>SUBSTITUTE(SUBSTITUTE(SUBSTITUTE(SUBSTITUTE(SUBSTITUTE(SUBSTITUTE(IFERROR(VLOOKUP($A48,単組回答!$E:$I,5,FALSE),""),"①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8" s="313" t="str">
        <f>SUBSTITUTE(SUBSTITUTE(SUBSTITUTE(SUBSTITUTE(SUBSTITUTE(SUBSTITUTE(SUBSTITUTE(IFERROR(VLOOKUP($A48,単組回答!$E:$L,8,FALSE),""),"①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8" s="313" t="str">
        <f>SUBSTITUTE(SUBSTITUTE(SUBSTITUTE(SUBSTITUTE(SUBSTITUTE(SUBSTITUTE(IFERROR(VLOOKUP($A48,単組回答!$E:$J,6,FALSE),""),"①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8" s="313" t="str">
        <f>SUBSTITUTE(SUBSTITUTE(SUBSTITUTE(SUBSTITUTE(SUBSTITUTE(SUBSTITUTE(SUBSTITUTE(IFERROR(VLOOKUP($A48,単組回答!$E:$P,12,FALSE),""),"①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8" s="313" t="str">
        <f>SUBSTITUTE(SUBSTITUTE(IFERROR(VLOOKUP($A48,単組回答!$E:$H,4,FALSE),""),"あり","○"),"なし","×")</f>
        <v/>
      </c>
      <c r="BC48" s="317" t="s">
        <v>25</v>
      </c>
      <c r="BD48" s="313" t="str">
        <f>SUBSTITUTE(SUBSTITUTE(IFERROR(VLOOKUP($A48,単組回答!$E:$R,14,FALSE),""),"① 行った","○"),"② 行っていない","×")</f>
        <v/>
      </c>
      <c r="BE48" s="317" t="s">
        <v>25</v>
      </c>
      <c r="BF48" s="316" t="str">
        <f>SUBSTITUTE(SUBSTITUTE(IFERROR(VLOOKUP($A48,単組回答!$E:$T,16,FALSE),""),"① 行った","○"),"② 行っていない","×")</f>
        <v/>
      </c>
    </row>
    <row r="49" spans="1:58" ht="28.5" customHeight="1">
      <c r="A49" s="23">
        <v>14136</v>
      </c>
      <c r="B49" s="191" t="s">
        <v>168</v>
      </c>
      <c r="C49" s="18"/>
      <c r="D49" s="18"/>
      <c r="E49" s="18">
        <v>0</v>
      </c>
      <c r="F49" s="18"/>
      <c r="G49" s="18"/>
      <c r="H49" s="18"/>
      <c r="I49" s="18"/>
      <c r="J49" s="18"/>
      <c r="K49" s="18"/>
      <c r="L49" s="18"/>
      <c r="M49" s="18"/>
      <c r="N49" s="18"/>
      <c r="O49" s="18"/>
      <c r="P49" s="18">
        <v>0</v>
      </c>
      <c r="Q49" s="18"/>
      <c r="R49" s="18"/>
      <c r="S49" s="18"/>
      <c r="T49" s="18"/>
      <c r="U49" s="18"/>
      <c r="V49" s="18"/>
      <c r="W49" s="18"/>
      <c r="X49" s="18"/>
      <c r="Y49" s="19" t="s">
        <v>26</v>
      </c>
      <c r="Z49" s="19" t="s">
        <v>26</v>
      </c>
      <c r="AA49" s="19" t="e">
        <v>#N/A</v>
      </c>
      <c r="AB49" s="19" t="s">
        <v>26</v>
      </c>
      <c r="AC49" s="19" t="s">
        <v>26</v>
      </c>
      <c r="AD49" s="19" t="s">
        <v>26</v>
      </c>
      <c r="AE49" s="19" t="s">
        <v>26</v>
      </c>
      <c r="AF49" s="19"/>
      <c r="AG49" s="19" t="s">
        <v>26</v>
      </c>
      <c r="AH49" s="19" t="s">
        <v>26</v>
      </c>
      <c r="AI49" s="19" t="s">
        <v>26</v>
      </c>
      <c r="AJ49" s="75" t="s">
        <v>26</v>
      </c>
      <c r="AK49" s="102">
        <v>0</v>
      </c>
      <c r="AL49" s="83">
        <v>0</v>
      </c>
      <c r="AM49" s="83">
        <v>0</v>
      </c>
      <c r="AN49" s="83">
        <v>0</v>
      </c>
      <c r="AO49" s="83">
        <v>0</v>
      </c>
      <c r="AP49" s="83">
        <v>0</v>
      </c>
      <c r="AQ49" s="83">
        <v>0</v>
      </c>
      <c r="AR49" s="83"/>
      <c r="AS49" s="83">
        <v>0</v>
      </c>
      <c r="AT49" s="83"/>
      <c r="AU49" s="103">
        <v>0</v>
      </c>
      <c r="AV49" s="314" t="str">
        <f>SUBSTITUTE(SUBSTITUTE(IFERROR(VLOOKUP($A49,単組回答!$E:$F,2,FALSE),""),"あり","○"),"なし","×")</f>
        <v/>
      </c>
      <c r="AW49" s="317" t="str">
        <f>SUBSTITUTE(SUBSTITUTE(IFERROR(VLOOKUP($A49,単組回答!$E:$G,3,FALSE),""),"あり","○"),"なし","×")</f>
        <v/>
      </c>
      <c r="AX49" s="313" t="str">
        <f>SUBSTITUTE(SUBSTITUTE(SUBSTITUTE(SUBSTITUTE(SUBSTITUTE(SUBSTITUTE(IFERROR(VLOOKUP($A49,単組回答!$E:$I,5,FALSE),""),"①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9" s="313" t="str">
        <f>SUBSTITUTE(SUBSTITUTE(SUBSTITUTE(SUBSTITUTE(SUBSTITUTE(SUBSTITUTE(SUBSTITUTE(IFERROR(VLOOKUP($A49,単組回答!$E:$L,8,FALSE),""),"①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9" s="313" t="str">
        <f>SUBSTITUTE(SUBSTITUTE(SUBSTITUTE(SUBSTITUTE(SUBSTITUTE(SUBSTITUTE(IFERROR(VLOOKUP($A49,単組回答!$E:$J,6,FALSE),""),"①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9" s="313" t="str">
        <f>SUBSTITUTE(SUBSTITUTE(SUBSTITUTE(SUBSTITUTE(SUBSTITUTE(SUBSTITUTE(SUBSTITUTE(IFERROR(VLOOKUP($A49,単組回答!$E:$P,12,FALSE),""),"①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9" s="313" t="str">
        <f>SUBSTITUTE(SUBSTITUTE(IFERROR(VLOOKUP($A49,単組回答!$E:$H,4,FALSE),""),"あり","○"),"なし","×")</f>
        <v/>
      </c>
      <c r="BC49" s="317" t="s">
        <v>25</v>
      </c>
      <c r="BD49" s="313" t="str">
        <f>SUBSTITUTE(SUBSTITUTE(IFERROR(VLOOKUP($A49,単組回答!$E:$R,14,FALSE),""),"① 行った","○"),"② 行っていない","×")</f>
        <v/>
      </c>
      <c r="BE49" s="317" t="s">
        <v>25</v>
      </c>
      <c r="BF49" s="316" t="str">
        <f>SUBSTITUTE(SUBSTITUTE(IFERROR(VLOOKUP($A49,単組回答!$E:$T,16,FALSE),""),"① 行った","○"),"② 行っていない","×")</f>
        <v/>
      </c>
    </row>
    <row r="50" spans="1:58" ht="28.5" customHeight="1">
      <c r="A50" s="18">
        <v>14137</v>
      </c>
      <c r="B50" s="191" t="s">
        <v>169</v>
      </c>
      <c r="C50" s="22" t="s">
        <v>22</v>
      </c>
      <c r="D50" s="18" t="s">
        <v>24</v>
      </c>
      <c r="E50" s="18">
        <v>1</v>
      </c>
      <c r="F50" s="18"/>
      <c r="G50" s="18"/>
      <c r="H50" s="18"/>
      <c r="I50" s="18"/>
      <c r="J50" s="18"/>
      <c r="K50" s="18"/>
      <c r="L50" s="18"/>
      <c r="M50" s="18"/>
      <c r="N50" s="18"/>
      <c r="O50" s="18"/>
      <c r="P50" s="18">
        <v>0</v>
      </c>
      <c r="Q50" s="18"/>
      <c r="R50" s="18"/>
      <c r="S50" s="18"/>
      <c r="T50" s="18"/>
      <c r="U50" s="18"/>
      <c r="V50" s="18"/>
      <c r="W50" s="18"/>
      <c r="X50" s="18"/>
      <c r="Y50" s="19" t="s">
        <v>26</v>
      </c>
      <c r="Z50" s="19" t="s">
        <v>26</v>
      </c>
      <c r="AA50" s="19" t="e">
        <v>#N/A</v>
      </c>
      <c r="AB50" s="19" t="s">
        <v>26</v>
      </c>
      <c r="AC50" s="19" t="s">
        <v>25</v>
      </c>
      <c r="AD50" s="19" t="s">
        <v>26</v>
      </c>
      <c r="AE50" s="19" t="s">
        <v>25</v>
      </c>
      <c r="AF50" s="19"/>
      <c r="AG50" s="19" t="s">
        <v>26</v>
      </c>
      <c r="AH50" s="19">
        <v>0</v>
      </c>
      <c r="AI50" s="19" t="s">
        <v>26</v>
      </c>
      <c r="AJ50" s="75" t="s">
        <v>25</v>
      </c>
      <c r="AK50" s="102" t="s">
        <v>22</v>
      </c>
      <c r="AL50" s="83" t="s">
        <v>25</v>
      </c>
      <c r="AM50" s="83">
        <v>0</v>
      </c>
      <c r="AN50" s="83">
        <v>0</v>
      </c>
      <c r="AO50" s="83">
        <v>0</v>
      </c>
      <c r="AP50" s="83">
        <v>0</v>
      </c>
      <c r="AQ50" s="83">
        <v>0</v>
      </c>
      <c r="AR50" s="83"/>
      <c r="AS50" s="83">
        <v>0</v>
      </c>
      <c r="AT50" s="83"/>
      <c r="AU50" s="103">
        <v>0</v>
      </c>
      <c r="AV50" s="314" t="str">
        <f>SUBSTITUTE(SUBSTITUTE(IFERROR(VLOOKUP($A50,単組回答!$E:$F,2,FALSE),""),"あり","○"),"なし","×")</f>
        <v/>
      </c>
      <c r="AW50" s="317" t="str">
        <f>SUBSTITUTE(SUBSTITUTE(IFERROR(VLOOKUP($A50,単組回答!$E:$G,3,FALSE),""),"あり","○"),"なし","×")</f>
        <v/>
      </c>
      <c r="AX50" s="313" t="str">
        <f>SUBSTITUTE(SUBSTITUTE(SUBSTITUTE(SUBSTITUTE(SUBSTITUTE(SUBSTITUTE(IFERROR(VLOOKUP($A50,単組回答!$E:$I,5,FALSE),""),"①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0" s="313" t="str">
        <f>SUBSTITUTE(SUBSTITUTE(SUBSTITUTE(SUBSTITUTE(SUBSTITUTE(SUBSTITUTE(SUBSTITUTE(IFERROR(VLOOKUP($A50,単組回答!$E:$L,8,FALSE),""),"①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0" s="313" t="str">
        <f>SUBSTITUTE(SUBSTITUTE(SUBSTITUTE(SUBSTITUTE(SUBSTITUTE(SUBSTITUTE(IFERROR(VLOOKUP($A50,単組回答!$E:$J,6,FALSE),""),"①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0" s="313" t="str">
        <f>SUBSTITUTE(SUBSTITUTE(SUBSTITUTE(SUBSTITUTE(SUBSTITUTE(SUBSTITUTE(SUBSTITUTE(IFERROR(VLOOKUP($A50,単組回答!$E:$P,12,FALSE),""),"①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0" s="313" t="str">
        <f>SUBSTITUTE(SUBSTITUTE(IFERROR(VLOOKUP($A50,単組回答!$E:$H,4,FALSE),""),"あり","○"),"なし","×")</f>
        <v/>
      </c>
      <c r="BC50" s="317" t="s">
        <v>25</v>
      </c>
      <c r="BD50" s="313" t="str">
        <f>SUBSTITUTE(SUBSTITUTE(IFERROR(VLOOKUP($A50,単組回答!$E:$R,14,FALSE),""),"① 行った","○"),"② 行っていない","×")</f>
        <v/>
      </c>
      <c r="BE50" s="317" t="s">
        <v>25</v>
      </c>
      <c r="BF50" s="316" t="str">
        <f>SUBSTITUTE(SUBSTITUTE(IFERROR(VLOOKUP($A50,単組回答!$E:$T,16,FALSE),""),"① 行った","○"),"② 行っていない","×")</f>
        <v/>
      </c>
    </row>
    <row r="51" spans="1:58" ht="28.5" customHeight="1">
      <c r="A51" s="18">
        <v>14138</v>
      </c>
      <c r="B51" s="191" t="s">
        <v>170</v>
      </c>
      <c r="C51" s="22" t="s">
        <v>22</v>
      </c>
      <c r="D51" s="18" t="s">
        <v>24</v>
      </c>
      <c r="E51" s="18">
        <v>1</v>
      </c>
      <c r="F51" s="18"/>
      <c r="G51" s="18"/>
      <c r="H51" s="18"/>
      <c r="I51" s="18"/>
      <c r="J51" s="18"/>
      <c r="K51" s="18"/>
      <c r="L51" s="18"/>
      <c r="M51" s="18"/>
      <c r="N51" s="18"/>
      <c r="O51" s="18"/>
      <c r="P51" s="18">
        <v>0</v>
      </c>
      <c r="Q51" s="18"/>
      <c r="R51" s="18"/>
      <c r="S51" s="18"/>
      <c r="T51" s="18"/>
      <c r="U51" s="18"/>
      <c r="V51" s="18"/>
      <c r="W51" s="18"/>
      <c r="X51" s="18"/>
      <c r="Y51" s="19" t="s">
        <v>22</v>
      </c>
      <c r="Z51" s="19" t="s">
        <v>25</v>
      </c>
      <c r="AA51" s="19" t="s">
        <v>25</v>
      </c>
      <c r="AB51" s="19" t="s">
        <v>26</v>
      </c>
      <c r="AC51" s="19" t="s">
        <v>25</v>
      </c>
      <c r="AD51" s="19" t="s">
        <v>26</v>
      </c>
      <c r="AE51" s="19" t="s">
        <v>25</v>
      </c>
      <c r="AF51" s="19"/>
      <c r="AG51" s="19" t="s">
        <v>26</v>
      </c>
      <c r="AH51" s="19">
        <v>0</v>
      </c>
      <c r="AI51" s="19" t="s">
        <v>26</v>
      </c>
      <c r="AJ51" s="75" t="s">
        <v>25</v>
      </c>
      <c r="AK51" s="102" t="s">
        <v>22</v>
      </c>
      <c r="AL51" s="83" t="s">
        <v>25</v>
      </c>
      <c r="AM51" s="83">
        <v>0</v>
      </c>
      <c r="AN51" s="83">
        <v>0</v>
      </c>
      <c r="AO51" s="83">
        <v>0</v>
      </c>
      <c r="AP51" s="83">
        <v>0</v>
      </c>
      <c r="AQ51" s="83">
        <v>0</v>
      </c>
      <c r="AR51" s="83"/>
      <c r="AS51" s="83">
        <v>0</v>
      </c>
      <c r="AT51" s="83"/>
      <c r="AU51" s="103">
        <v>0</v>
      </c>
      <c r="AV51" s="314" t="str">
        <f>SUBSTITUTE(SUBSTITUTE(IFERROR(VLOOKUP($A51,単組回答!$E:$F,2,FALSE),""),"あり","○"),"なし","×")</f>
        <v/>
      </c>
      <c r="AW51" s="317" t="str">
        <f>SUBSTITUTE(SUBSTITUTE(IFERROR(VLOOKUP($A51,単組回答!$E:$G,3,FALSE),""),"あり","○"),"なし","×")</f>
        <v/>
      </c>
      <c r="AX51" s="313" t="str">
        <f>SUBSTITUTE(SUBSTITUTE(SUBSTITUTE(SUBSTITUTE(SUBSTITUTE(SUBSTITUTE(IFERROR(VLOOKUP($A51,単組回答!$E:$I,5,FALSE),""),"①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1" s="313" t="str">
        <f>SUBSTITUTE(SUBSTITUTE(SUBSTITUTE(SUBSTITUTE(SUBSTITUTE(SUBSTITUTE(SUBSTITUTE(IFERROR(VLOOKUP($A51,単組回答!$E:$L,8,FALSE),""),"①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1" s="313" t="str">
        <f>SUBSTITUTE(SUBSTITUTE(SUBSTITUTE(SUBSTITUTE(SUBSTITUTE(SUBSTITUTE(IFERROR(VLOOKUP($A51,単組回答!$E:$J,6,FALSE),""),"①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1" s="313" t="str">
        <f>SUBSTITUTE(SUBSTITUTE(SUBSTITUTE(SUBSTITUTE(SUBSTITUTE(SUBSTITUTE(SUBSTITUTE(IFERROR(VLOOKUP($A51,単組回答!$E:$P,12,FALSE),""),"①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1" s="313" t="str">
        <f>SUBSTITUTE(SUBSTITUTE(IFERROR(VLOOKUP($A51,単組回答!$E:$H,4,FALSE),""),"あり","○"),"なし","×")</f>
        <v/>
      </c>
      <c r="BC51" s="317" t="s">
        <v>25</v>
      </c>
      <c r="BD51" s="313" t="str">
        <f>SUBSTITUTE(SUBSTITUTE(IFERROR(VLOOKUP($A51,単組回答!$E:$R,14,FALSE),""),"① 行った","○"),"② 行っていない","×")</f>
        <v/>
      </c>
      <c r="BE51" s="317" t="s">
        <v>25</v>
      </c>
      <c r="BF51" s="316" t="str">
        <f>SUBSTITUTE(SUBSTITUTE(IFERROR(VLOOKUP($A51,単組回答!$E:$T,16,FALSE),""),"① 行った","○"),"② 行っていない","×")</f>
        <v/>
      </c>
    </row>
    <row r="52" spans="1:58" ht="28.5" customHeight="1">
      <c r="A52" s="18">
        <v>14139</v>
      </c>
      <c r="B52" s="191" t="s">
        <v>171</v>
      </c>
      <c r="C52" s="22" t="s">
        <v>22</v>
      </c>
      <c r="D52" s="18" t="s">
        <v>24</v>
      </c>
      <c r="E52" s="18">
        <v>1</v>
      </c>
      <c r="F52" s="18"/>
      <c r="G52" s="18"/>
      <c r="H52" s="18"/>
      <c r="I52" s="18"/>
      <c r="J52" s="18"/>
      <c r="K52" s="18"/>
      <c r="L52" s="18"/>
      <c r="M52" s="18"/>
      <c r="N52" s="18"/>
      <c r="O52" s="18"/>
      <c r="P52" s="18">
        <v>0</v>
      </c>
      <c r="Q52" s="18"/>
      <c r="R52" s="18"/>
      <c r="S52" s="18"/>
      <c r="T52" s="18"/>
      <c r="U52" s="18"/>
      <c r="V52" s="18"/>
      <c r="W52" s="18"/>
      <c r="X52" s="18"/>
      <c r="Y52" s="19" t="s">
        <v>22</v>
      </c>
      <c r="Z52" s="19" t="s">
        <v>25</v>
      </c>
      <c r="AA52" s="19" t="s">
        <v>25</v>
      </c>
      <c r="AB52" s="19" t="s">
        <v>26</v>
      </c>
      <c r="AC52" s="19" t="s">
        <v>25</v>
      </c>
      <c r="AD52" s="19" t="s">
        <v>26</v>
      </c>
      <c r="AE52" s="19" t="s">
        <v>25</v>
      </c>
      <c r="AF52" s="19"/>
      <c r="AG52" s="19" t="s">
        <v>26</v>
      </c>
      <c r="AH52" s="19">
        <v>0</v>
      </c>
      <c r="AI52" s="19" t="s">
        <v>26</v>
      </c>
      <c r="AJ52" s="75" t="s">
        <v>25</v>
      </c>
      <c r="AK52" s="102" t="s">
        <v>22</v>
      </c>
      <c r="AL52" s="83" t="s">
        <v>25</v>
      </c>
      <c r="AM52" s="83">
        <v>0</v>
      </c>
      <c r="AN52" s="83">
        <v>0</v>
      </c>
      <c r="AO52" s="83">
        <v>0</v>
      </c>
      <c r="AP52" s="83">
        <v>0</v>
      </c>
      <c r="AQ52" s="83">
        <v>0</v>
      </c>
      <c r="AR52" s="83"/>
      <c r="AS52" s="83">
        <v>0</v>
      </c>
      <c r="AT52" s="83"/>
      <c r="AU52" s="103">
        <v>0</v>
      </c>
      <c r="AV52" s="314" t="str">
        <f>SUBSTITUTE(SUBSTITUTE(IFERROR(VLOOKUP($A52,単組回答!$E:$F,2,FALSE),""),"あり","○"),"なし","×")</f>
        <v/>
      </c>
      <c r="AW52" s="317" t="str">
        <f>SUBSTITUTE(SUBSTITUTE(IFERROR(VLOOKUP($A52,単組回答!$E:$G,3,FALSE),""),"あり","○"),"なし","×")</f>
        <v/>
      </c>
      <c r="AX52" s="313" t="str">
        <f>SUBSTITUTE(SUBSTITUTE(SUBSTITUTE(SUBSTITUTE(SUBSTITUTE(SUBSTITUTE(IFERROR(VLOOKUP($A52,単組回答!$E:$I,5,FALSE),""),"①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2" s="313" t="str">
        <f>SUBSTITUTE(SUBSTITUTE(SUBSTITUTE(SUBSTITUTE(SUBSTITUTE(SUBSTITUTE(SUBSTITUTE(IFERROR(VLOOKUP($A52,単組回答!$E:$L,8,FALSE),""),"①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2" s="313" t="str">
        <f>SUBSTITUTE(SUBSTITUTE(SUBSTITUTE(SUBSTITUTE(SUBSTITUTE(SUBSTITUTE(IFERROR(VLOOKUP($A52,単組回答!$E:$J,6,FALSE),""),"①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2" s="313" t="str">
        <f>SUBSTITUTE(SUBSTITUTE(SUBSTITUTE(SUBSTITUTE(SUBSTITUTE(SUBSTITUTE(SUBSTITUTE(IFERROR(VLOOKUP($A52,単組回答!$E:$P,12,FALSE),""),"①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2" s="313" t="str">
        <f>SUBSTITUTE(SUBSTITUTE(IFERROR(VLOOKUP($A52,単組回答!$E:$H,4,FALSE),""),"あり","○"),"なし","×")</f>
        <v/>
      </c>
      <c r="BC52" s="317" t="s">
        <v>25</v>
      </c>
      <c r="BD52" s="313" t="str">
        <f>SUBSTITUTE(SUBSTITUTE(IFERROR(VLOOKUP($A52,単組回答!$E:$R,14,FALSE),""),"① 行った","○"),"② 行っていない","×")</f>
        <v/>
      </c>
      <c r="BE52" s="317" t="s">
        <v>25</v>
      </c>
      <c r="BF52" s="316" t="str">
        <f>SUBSTITUTE(SUBSTITUTE(IFERROR(VLOOKUP($A52,単組回答!$E:$T,16,FALSE),""),"① 行った","○"),"② 行っていない","×")</f>
        <v/>
      </c>
    </row>
    <row r="53" spans="1:58" ht="28.5" customHeight="1">
      <c r="A53" s="18">
        <v>14140</v>
      </c>
      <c r="B53" s="191" t="s">
        <v>172</v>
      </c>
      <c r="C53" s="22" t="s">
        <v>22</v>
      </c>
      <c r="D53" s="18" t="s">
        <v>24</v>
      </c>
      <c r="E53" s="18">
        <v>1</v>
      </c>
      <c r="F53" s="18"/>
      <c r="G53" s="18"/>
      <c r="H53" s="18"/>
      <c r="I53" s="18"/>
      <c r="J53" s="18"/>
      <c r="K53" s="18"/>
      <c r="L53" s="18"/>
      <c r="M53" s="18"/>
      <c r="N53" s="18"/>
      <c r="O53" s="18"/>
      <c r="P53" s="18">
        <v>0</v>
      </c>
      <c r="Q53" s="18"/>
      <c r="R53" s="18"/>
      <c r="S53" s="18"/>
      <c r="T53" s="18"/>
      <c r="U53" s="18"/>
      <c r="V53" s="18"/>
      <c r="W53" s="18"/>
      <c r="X53" s="18"/>
      <c r="Y53" s="19" t="s">
        <v>26</v>
      </c>
      <c r="Z53" s="19" t="s">
        <v>26</v>
      </c>
      <c r="AA53" s="19" t="e">
        <v>#N/A</v>
      </c>
      <c r="AB53" s="19" t="s">
        <v>26</v>
      </c>
      <c r="AC53" s="19" t="s">
        <v>25</v>
      </c>
      <c r="AD53" s="19" t="s">
        <v>26</v>
      </c>
      <c r="AE53" s="19" t="s">
        <v>25</v>
      </c>
      <c r="AF53" s="19"/>
      <c r="AG53" s="19" t="s">
        <v>26</v>
      </c>
      <c r="AH53" s="19">
        <v>0</v>
      </c>
      <c r="AI53" s="19" t="s">
        <v>26</v>
      </c>
      <c r="AJ53" s="75" t="s">
        <v>25</v>
      </c>
      <c r="AK53" s="102" t="s">
        <v>22</v>
      </c>
      <c r="AL53" s="83" t="s">
        <v>25</v>
      </c>
      <c r="AM53" s="83">
        <v>0</v>
      </c>
      <c r="AN53" s="83">
        <v>0</v>
      </c>
      <c r="AO53" s="83">
        <v>0</v>
      </c>
      <c r="AP53" s="83">
        <v>0</v>
      </c>
      <c r="AQ53" s="83">
        <v>0</v>
      </c>
      <c r="AR53" s="83"/>
      <c r="AS53" s="83">
        <v>0</v>
      </c>
      <c r="AT53" s="83"/>
      <c r="AU53" s="103">
        <v>0</v>
      </c>
      <c r="AV53" s="314" t="str">
        <f>SUBSTITUTE(SUBSTITUTE(IFERROR(VLOOKUP($A53,単組回答!$E:$F,2,FALSE),""),"あり","○"),"なし","×")</f>
        <v/>
      </c>
      <c r="AW53" s="317" t="str">
        <f>SUBSTITUTE(SUBSTITUTE(IFERROR(VLOOKUP($A53,単組回答!$E:$G,3,FALSE),""),"あり","○"),"なし","×")</f>
        <v/>
      </c>
      <c r="AX53" s="313" t="str">
        <f>SUBSTITUTE(SUBSTITUTE(SUBSTITUTE(SUBSTITUTE(SUBSTITUTE(SUBSTITUTE(IFERROR(VLOOKUP($A53,単組回答!$E:$I,5,FALSE),""),"①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3" s="313" t="str">
        <f>SUBSTITUTE(SUBSTITUTE(SUBSTITUTE(SUBSTITUTE(SUBSTITUTE(SUBSTITUTE(SUBSTITUTE(IFERROR(VLOOKUP($A53,単組回答!$E:$L,8,FALSE),""),"①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3" s="313" t="str">
        <f>SUBSTITUTE(SUBSTITUTE(SUBSTITUTE(SUBSTITUTE(SUBSTITUTE(SUBSTITUTE(IFERROR(VLOOKUP($A53,単組回答!$E:$J,6,FALSE),""),"①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3" s="313" t="str">
        <f>SUBSTITUTE(SUBSTITUTE(SUBSTITUTE(SUBSTITUTE(SUBSTITUTE(SUBSTITUTE(SUBSTITUTE(IFERROR(VLOOKUP($A53,単組回答!$E:$P,12,FALSE),""),"①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3" s="313" t="str">
        <f>SUBSTITUTE(SUBSTITUTE(IFERROR(VLOOKUP($A53,単組回答!$E:$H,4,FALSE),""),"あり","○"),"なし","×")</f>
        <v/>
      </c>
      <c r="BC53" s="317" t="s">
        <v>25</v>
      </c>
      <c r="BD53" s="313" t="str">
        <f>SUBSTITUTE(SUBSTITUTE(IFERROR(VLOOKUP($A53,単組回答!$E:$R,14,FALSE),""),"① 行った","○"),"② 行っていない","×")</f>
        <v/>
      </c>
      <c r="BE53" s="317" t="s">
        <v>25</v>
      </c>
      <c r="BF53" s="316" t="str">
        <f>SUBSTITUTE(SUBSTITUTE(IFERROR(VLOOKUP($A53,単組回答!$E:$T,16,FALSE),""),"① 行った","○"),"② 行っていない","×")</f>
        <v/>
      </c>
    </row>
    <row r="54" spans="1:58" ht="28.5" customHeight="1">
      <c r="A54" s="18">
        <v>14141</v>
      </c>
      <c r="B54" s="191" t="s">
        <v>173</v>
      </c>
      <c r="C54" s="22" t="s">
        <v>22</v>
      </c>
      <c r="D54" s="18" t="s">
        <v>24</v>
      </c>
      <c r="E54" s="18">
        <v>1</v>
      </c>
      <c r="F54" s="18"/>
      <c r="G54" s="18"/>
      <c r="H54" s="18"/>
      <c r="I54" s="18"/>
      <c r="J54" s="18"/>
      <c r="K54" s="18"/>
      <c r="L54" s="18"/>
      <c r="M54" s="18"/>
      <c r="N54" s="18"/>
      <c r="O54" s="18"/>
      <c r="P54" s="18">
        <v>0</v>
      </c>
      <c r="Q54" s="18"/>
      <c r="R54" s="18"/>
      <c r="S54" s="18"/>
      <c r="T54" s="18"/>
      <c r="U54" s="18"/>
      <c r="V54" s="18"/>
      <c r="W54" s="18"/>
      <c r="X54" s="18"/>
      <c r="Y54" s="19" t="s">
        <v>22</v>
      </c>
      <c r="Z54" s="19" t="s">
        <v>25</v>
      </c>
      <c r="AA54" s="19" t="s">
        <v>25</v>
      </c>
      <c r="AB54" s="19" t="s">
        <v>26</v>
      </c>
      <c r="AC54" s="19" t="s">
        <v>25</v>
      </c>
      <c r="AD54" s="19" t="s">
        <v>26</v>
      </c>
      <c r="AE54" s="19" t="s">
        <v>25</v>
      </c>
      <c r="AF54" s="19"/>
      <c r="AG54" s="19" t="s">
        <v>26</v>
      </c>
      <c r="AH54" s="19">
        <v>0</v>
      </c>
      <c r="AI54" s="19" t="s">
        <v>26</v>
      </c>
      <c r="AJ54" s="75" t="s">
        <v>25</v>
      </c>
      <c r="AK54" s="102" t="s">
        <v>22</v>
      </c>
      <c r="AL54" s="83" t="s">
        <v>25</v>
      </c>
      <c r="AM54" s="83">
        <v>0</v>
      </c>
      <c r="AN54" s="83">
        <v>0</v>
      </c>
      <c r="AO54" s="83">
        <v>0</v>
      </c>
      <c r="AP54" s="83">
        <v>0</v>
      </c>
      <c r="AQ54" s="83">
        <v>0</v>
      </c>
      <c r="AR54" s="83"/>
      <c r="AS54" s="83">
        <v>0</v>
      </c>
      <c r="AT54" s="83"/>
      <c r="AU54" s="103">
        <v>0</v>
      </c>
      <c r="AV54" s="314" t="str">
        <f>SUBSTITUTE(SUBSTITUTE(IFERROR(VLOOKUP($A54,単組回答!$E:$F,2,FALSE),""),"あり","○"),"なし","×")</f>
        <v/>
      </c>
      <c r="AW54" s="317" t="str">
        <f>SUBSTITUTE(SUBSTITUTE(IFERROR(VLOOKUP($A54,単組回答!$E:$G,3,FALSE),""),"あり","○"),"なし","×")</f>
        <v/>
      </c>
      <c r="AX54" s="313" t="str">
        <f>SUBSTITUTE(SUBSTITUTE(SUBSTITUTE(SUBSTITUTE(SUBSTITUTE(SUBSTITUTE(IFERROR(VLOOKUP($A54,単組回答!$E:$I,5,FALSE),""),"①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4" s="313" t="str">
        <f>SUBSTITUTE(SUBSTITUTE(SUBSTITUTE(SUBSTITUTE(SUBSTITUTE(SUBSTITUTE(SUBSTITUTE(IFERROR(VLOOKUP($A54,単組回答!$E:$L,8,FALSE),""),"①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4" s="313" t="str">
        <f>SUBSTITUTE(SUBSTITUTE(SUBSTITUTE(SUBSTITUTE(SUBSTITUTE(SUBSTITUTE(IFERROR(VLOOKUP($A54,単組回答!$E:$J,6,FALSE),""),"①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4" s="313" t="str">
        <f>SUBSTITUTE(SUBSTITUTE(SUBSTITUTE(SUBSTITUTE(SUBSTITUTE(SUBSTITUTE(SUBSTITUTE(IFERROR(VLOOKUP($A54,単組回答!$E:$P,12,FALSE),""),"①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4" s="313" t="str">
        <f>SUBSTITUTE(SUBSTITUTE(IFERROR(VLOOKUP($A54,単組回答!$E:$H,4,FALSE),""),"あり","○"),"なし","×")</f>
        <v/>
      </c>
      <c r="BC54" s="317" t="s">
        <v>25</v>
      </c>
      <c r="BD54" s="313" t="str">
        <f>SUBSTITUTE(SUBSTITUTE(IFERROR(VLOOKUP($A54,単組回答!$E:$R,14,FALSE),""),"① 行った","○"),"② 行っていない","×")</f>
        <v/>
      </c>
      <c r="BE54" s="317" t="s">
        <v>25</v>
      </c>
      <c r="BF54" s="316" t="str">
        <f>SUBSTITUTE(SUBSTITUTE(IFERROR(VLOOKUP($A54,単組回答!$E:$T,16,FALSE),""),"① 行った","○"),"② 行っていない","×")</f>
        <v/>
      </c>
    </row>
    <row r="55" spans="1:58" ht="28.5" customHeight="1">
      <c r="A55" s="18">
        <v>14142</v>
      </c>
      <c r="B55" s="191" t="s">
        <v>174</v>
      </c>
      <c r="C55" s="22" t="s">
        <v>22</v>
      </c>
      <c r="D55" s="18" t="s">
        <v>24</v>
      </c>
      <c r="E55" s="18">
        <v>1</v>
      </c>
      <c r="F55" s="18"/>
      <c r="G55" s="18"/>
      <c r="H55" s="18"/>
      <c r="I55" s="18"/>
      <c r="J55" s="18"/>
      <c r="K55" s="18"/>
      <c r="L55" s="18"/>
      <c r="M55" s="18"/>
      <c r="N55" s="18"/>
      <c r="O55" s="18"/>
      <c r="P55" s="18">
        <v>0</v>
      </c>
      <c r="Q55" s="18"/>
      <c r="R55" s="18"/>
      <c r="S55" s="18"/>
      <c r="T55" s="18"/>
      <c r="U55" s="18"/>
      <c r="V55" s="18"/>
      <c r="W55" s="18"/>
      <c r="X55" s="18"/>
      <c r="Y55" s="19" t="s">
        <v>22</v>
      </c>
      <c r="Z55" s="19" t="s">
        <v>25</v>
      </c>
      <c r="AA55" s="19" t="s">
        <v>25</v>
      </c>
      <c r="AB55" s="19" t="s">
        <v>26</v>
      </c>
      <c r="AC55" s="19" t="s">
        <v>25</v>
      </c>
      <c r="AD55" s="19" t="s">
        <v>26</v>
      </c>
      <c r="AE55" s="19" t="s">
        <v>25</v>
      </c>
      <c r="AF55" s="19"/>
      <c r="AG55" s="19" t="s">
        <v>26</v>
      </c>
      <c r="AH55" s="19">
        <v>0</v>
      </c>
      <c r="AI55" s="19" t="s">
        <v>26</v>
      </c>
      <c r="AJ55" s="75" t="s">
        <v>25</v>
      </c>
      <c r="AK55" s="102" t="s">
        <v>22</v>
      </c>
      <c r="AL55" s="83" t="s">
        <v>25</v>
      </c>
      <c r="AM55" s="83">
        <v>0</v>
      </c>
      <c r="AN55" s="83">
        <v>0</v>
      </c>
      <c r="AO55" s="83">
        <v>0</v>
      </c>
      <c r="AP55" s="83">
        <v>0</v>
      </c>
      <c r="AQ55" s="83">
        <v>0</v>
      </c>
      <c r="AR55" s="83"/>
      <c r="AS55" s="83">
        <v>0</v>
      </c>
      <c r="AT55" s="83"/>
      <c r="AU55" s="103">
        <v>0</v>
      </c>
      <c r="AV55" s="314" t="str">
        <f>SUBSTITUTE(SUBSTITUTE(IFERROR(VLOOKUP($A55,単組回答!$E:$F,2,FALSE),""),"あり","○"),"なし","×")</f>
        <v/>
      </c>
      <c r="AW55" s="317" t="str">
        <f>SUBSTITUTE(SUBSTITUTE(IFERROR(VLOOKUP($A55,単組回答!$E:$G,3,FALSE),""),"あり","○"),"なし","×")</f>
        <v/>
      </c>
      <c r="AX55" s="313" t="str">
        <f>SUBSTITUTE(SUBSTITUTE(SUBSTITUTE(SUBSTITUTE(SUBSTITUTE(SUBSTITUTE(IFERROR(VLOOKUP($A55,単組回答!$E:$I,5,FALSE),""),"①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5" s="313" t="str">
        <f>SUBSTITUTE(SUBSTITUTE(SUBSTITUTE(SUBSTITUTE(SUBSTITUTE(SUBSTITUTE(SUBSTITUTE(IFERROR(VLOOKUP($A55,単組回答!$E:$L,8,FALSE),""),"①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5" s="313" t="str">
        <f>SUBSTITUTE(SUBSTITUTE(SUBSTITUTE(SUBSTITUTE(SUBSTITUTE(SUBSTITUTE(IFERROR(VLOOKUP($A55,単組回答!$E:$J,6,FALSE),""),"①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5" s="313" t="str">
        <f>SUBSTITUTE(SUBSTITUTE(SUBSTITUTE(SUBSTITUTE(SUBSTITUTE(SUBSTITUTE(SUBSTITUTE(IFERROR(VLOOKUP($A55,単組回答!$E:$P,12,FALSE),""),"①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5" s="313" t="str">
        <f>SUBSTITUTE(SUBSTITUTE(IFERROR(VLOOKUP($A55,単組回答!$E:$H,4,FALSE),""),"あり","○"),"なし","×")</f>
        <v/>
      </c>
      <c r="BC55" s="317" t="s">
        <v>25</v>
      </c>
      <c r="BD55" s="313" t="str">
        <f>SUBSTITUTE(SUBSTITUTE(IFERROR(VLOOKUP($A55,単組回答!$E:$R,14,FALSE),""),"① 行った","○"),"② 行っていない","×")</f>
        <v/>
      </c>
      <c r="BE55" s="317" t="s">
        <v>25</v>
      </c>
      <c r="BF55" s="316" t="str">
        <f>SUBSTITUTE(SUBSTITUTE(IFERROR(VLOOKUP($A55,単組回答!$E:$T,16,FALSE),""),"① 行った","○"),"② 行っていない","×")</f>
        <v/>
      </c>
    </row>
    <row r="56" spans="1:58" ht="28.5" customHeight="1">
      <c r="A56" s="20">
        <v>14143</v>
      </c>
      <c r="B56" s="65" t="s">
        <v>175</v>
      </c>
      <c r="C56" s="22" t="s">
        <v>22</v>
      </c>
      <c r="D56" s="18" t="s">
        <v>24</v>
      </c>
      <c r="E56" s="18">
        <v>1</v>
      </c>
      <c r="F56" s="18"/>
      <c r="G56" s="18"/>
      <c r="H56" s="18"/>
      <c r="I56" s="18"/>
      <c r="J56" s="18"/>
      <c r="K56" s="18"/>
      <c r="L56" s="18"/>
      <c r="M56" s="18"/>
      <c r="N56" s="18"/>
      <c r="O56" s="18"/>
      <c r="P56" s="18">
        <v>0</v>
      </c>
      <c r="Q56" s="18"/>
      <c r="R56" s="18"/>
      <c r="S56" s="18"/>
      <c r="T56" s="18"/>
      <c r="U56" s="18"/>
      <c r="V56" s="18"/>
      <c r="W56" s="18"/>
      <c r="X56" s="18"/>
      <c r="Y56" s="19" t="s">
        <v>22</v>
      </c>
      <c r="Z56" s="19" t="s">
        <v>25</v>
      </c>
      <c r="AA56" s="19" t="s">
        <v>25</v>
      </c>
      <c r="AB56" s="19" t="s">
        <v>26</v>
      </c>
      <c r="AC56" s="19" t="s">
        <v>25</v>
      </c>
      <c r="AD56" s="19" t="s">
        <v>26</v>
      </c>
      <c r="AE56" s="19" t="s">
        <v>25</v>
      </c>
      <c r="AF56" s="19"/>
      <c r="AG56" s="19" t="s">
        <v>26</v>
      </c>
      <c r="AH56" s="19">
        <v>0</v>
      </c>
      <c r="AI56" s="19" t="s">
        <v>26</v>
      </c>
      <c r="AJ56" s="75" t="s">
        <v>25</v>
      </c>
      <c r="AK56" s="102" t="s">
        <v>22</v>
      </c>
      <c r="AL56" s="83" t="s">
        <v>25</v>
      </c>
      <c r="AM56" s="83" t="s">
        <v>22</v>
      </c>
      <c r="AN56" s="83" t="s">
        <v>22</v>
      </c>
      <c r="AO56" s="83" t="s">
        <v>22</v>
      </c>
      <c r="AP56" s="83">
        <v>0</v>
      </c>
      <c r="AQ56" s="83" t="s">
        <v>22</v>
      </c>
      <c r="AR56" s="83"/>
      <c r="AS56" s="83" t="s">
        <v>25</v>
      </c>
      <c r="AT56" s="83"/>
      <c r="AU56" s="103" t="s">
        <v>22</v>
      </c>
      <c r="AV56" s="314" t="str">
        <f>SUBSTITUTE(SUBSTITUTE(IFERROR(VLOOKUP($A56,単組回答!$E:$F,2,FALSE),""),"あり","○"),"なし","×")</f>
        <v/>
      </c>
      <c r="AW56" s="317" t="str">
        <f>SUBSTITUTE(SUBSTITUTE(IFERROR(VLOOKUP($A56,単組回答!$E:$G,3,FALSE),""),"あり","○"),"なし","×")</f>
        <v/>
      </c>
      <c r="AX56" s="313" t="str">
        <f>SUBSTITUTE(SUBSTITUTE(SUBSTITUTE(SUBSTITUTE(SUBSTITUTE(SUBSTITUTE(IFERROR(VLOOKUP($A56,単組回答!$E:$I,5,FALSE),""),"①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6" s="313" t="str">
        <f>SUBSTITUTE(SUBSTITUTE(SUBSTITUTE(SUBSTITUTE(SUBSTITUTE(SUBSTITUTE(SUBSTITUTE(IFERROR(VLOOKUP($A56,単組回答!$E:$L,8,FALSE),""),"①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6" s="313" t="str">
        <f>SUBSTITUTE(SUBSTITUTE(SUBSTITUTE(SUBSTITUTE(SUBSTITUTE(SUBSTITUTE(IFERROR(VLOOKUP($A56,単組回答!$E:$J,6,FALSE),""),"①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6" s="313" t="str">
        <f>SUBSTITUTE(SUBSTITUTE(SUBSTITUTE(SUBSTITUTE(SUBSTITUTE(SUBSTITUTE(SUBSTITUTE(IFERROR(VLOOKUP($A56,単組回答!$E:$P,12,FALSE),""),"①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6" s="313" t="str">
        <f>SUBSTITUTE(SUBSTITUTE(IFERROR(VLOOKUP($A56,単組回答!$E:$H,4,FALSE),""),"あり","○"),"なし","×")</f>
        <v/>
      </c>
      <c r="BC56" s="317" t="s">
        <v>25</v>
      </c>
      <c r="BD56" s="313" t="str">
        <f>SUBSTITUTE(SUBSTITUTE(IFERROR(VLOOKUP($A56,単組回答!$E:$R,14,FALSE),""),"① 行った","○"),"② 行っていない","×")</f>
        <v/>
      </c>
      <c r="BE56" s="317" t="s">
        <v>25</v>
      </c>
      <c r="BF56" s="316" t="str">
        <f>SUBSTITUTE(SUBSTITUTE(IFERROR(VLOOKUP($A56,単組回答!$E:$T,16,FALSE),""),"① 行った","○"),"② 行っていない","×")</f>
        <v/>
      </c>
    </row>
    <row r="57" spans="1:58" ht="28.5" customHeight="1">
      <c r="A57" s="20">
        <v>14144</v>
      </c>
      <c r="B57" s="65" t="s">
        <v>176</v>
      </c>
      <c r="C57" s="22" t="s">
        <v>22</v>
      </c>
      <c r="D57" s="18" t="s">
        <v>24</v>
      </c>
      <c r="E57" s="18">
        <v>1</v>
      </c>
      <c r="F57" s="18"/>
      <c r="G57" s="18"/>
      <c r="H57" s="18"/>
      <c r="I57" s="18"/>
      <c r="J57" s="18"/>
      <c r="K57" s="18"/>
      <c r="L57" s="18"/>
      <c r="M57" s="18"/>
      <c r="N57" s="18"/>
      <c r="O57" s="18"/>
      <c r="P57" s="18">
        <v>0</v>
      </c>
      <c r="Q57" s="18"/>
      <c r="R57" s="18"/>
      <c r="S57" s="18"/>
      <c r="T57" s="18"/>
      <c r="U57" s="18"/>
      <c r="V57" s="18"/>
      <c r="W57" s="18"/>
      <c r="X57" s="18"/>
      <c r="Y57" s="19" t="s">
        <v>26</v>
      </c>
      <c r="Z57" s="19" t="s">
        <v>26</v>
      </c>
      <c r="AA57" s="19" t="e">
        <v>#N/A</v>
      </c>
      <c r="AB57" s="19" t="s">
        <v>26</v>
      </c>
      <c r="AC57" s="19" t="s">
        <v>22</v>
      </c>
      <c r="AD57" s="19" t="s">
        <v>26</v>
      </c>
      <c r="AE57" s="19" t="s">
        <v>22</v>
      </c>
      <c r="AF57" s="19"/>
      <c r="AG57" s="19" t="s">
        <v>26</v>
      </c>
      <c r="AH57" s="19" t="s">
        <v>25</v>
      </c>
      <c r="AI57" s="19" t="s">
        <v>26</v>
      </c>
      <c r="AJ57" s="75" t="s">
        <v>25</v>
      </c>
      <c r="AK57" s="102" t="s">
        <v>22</v>
      </c>
      <c r="AL57" s="83" t="s">
        <v>25</v>
      </c>
      <c r="AM57" s="83" t="s">
        <v>25</v>
      </c>
      <c r="AN57" s="83" t="s">
        <v>22</v>
      </c>
      <c r="AO57" s="83">
        <v>0</v>
      </c>
      <c r="AP57" s="83" t="s">
        <v>22</v>
      </c>
      <c r="AQ57" s="83" t="s">
        <v>43</v>
      </c>
      <c r="AR57" s="83"/>
      <c r="AS57" s="83" t="s">
        <v>25</v>
      </c>
      <c r="AT57" s="83" t="s">
        <v>25</v>
      </c>
      <c r="AU57" s="103">
        <v>0</v>
      </c>
      <c r="AV57" s="314" t="str">
        <f>SUBSTITUTE(SUBSTITUTE(IFERROR(VLOOKUP($A57,単組回答!$E:$F,2,FALSE),""),"あり","○"),"なし","×")</f>
        <v/>
      </c>
      <c r="AW57" s="317" t="str">
        <f>SUBSTITUTE(SUBSTITUTE(IFERROR(VLOOKUP($A57,単組回答!$E:$G,3,FALSE),""),"あり","○"),"なし","×")</f>
        <v/>
      </c>
      <c r="AX57" s="313" t="str">
        <f>SUBSTITUTE(SUBSTITUTE(SUBSTITUTE(SUBSTITUTE(SUBSTITUTE(SUBSTITUTE(IFERROR(VLOOKUP($A57,単組回答!$E:$I,5,FALSE),""),"①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7" s="313" t="str">
        <f>SUBSTITUTE(SUBSTITUTE(SUBSTITUTE(SUBSTITUTE(SUBSTITUTE(SUBSTITUTE(SUBSTITUTE(IFERROR(VLOOKUP($A57,単組回答!$E:$L,8,FALSE),""),"①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7" s="313" t="str">
        <f>SUBSTITUTE(SUBSTITUTE(SUBSTITUTE(SUBSTITUTE(SUBSTITUTE(SUBSTITUTE(IFERROR(VLOOKUP($A57,単組回答!$E:$J,6,FALSE),""),"①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7" s="313" t="str">
        <f>SUBSTITUTE(SUBSTITUTE(SUBSTITUTE(SUBSTITUTE(SUBSTITUTE(SUBSTITUTE(SUBSTITUTE(IFERROR(VLOOKUP($A57,単組回答!$E:$P,12,FALSE),""),"①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7" s="313" t="str">
        <f>SUBSTITUTE(SUBSTITUTE(IFERROR(VLOOKUP($A57,単組回答!$E:$H,4,FALSE),""),"あり","○"),"なし","×")</f>
        <v/>
      </c>
      <c r="BC57" s="317" t="s">
        <v>25</v>
      </c>
      <c r="BD57" s="313" t="str">
        <f>SUBSTITUTE(SUBSTITUTE(IFERROR(VLOOKUP($A57,単組回答!$E:$R,14,FALSE),""),"① 行った","○"),"② 行っていない","×")</f>
        <v/>
      </c>
      <c r="BE57" s="317" t="s">
        <v>25</v>
      </c>
      <c r="BF57" s="316" t="str">
        <f>SUBSTITUTE(SUBSTITUTE(IFERROR(VLOOKUP($A57,単組回答!$E:$T,16,FALSE),""),"① 行った","○"),"② 行っていない","×")</f>
        <v/>
      </c>
    </row>
    <row r="58" spans="1:58" ht="28.5" customHeight="1">
      <c r="A58" s="20">
        <v>14145</v>
      </c>
      <c r="B58" s="65" t="s">
        <v>177</v>
      </c>
      <c r="C58" s="22" t="s">
        <v>22</v>
      </c>
      <c r="D58" s="18" t="s">
        <v>24</v>
      </c>
      <c r="E58" s="18">
        <v>1</v>
      </c>
      <c r="F58" s="18"/>
      <c r="G58" s="18"/>
      <c r="H58" s="18"/>
      <c r="I58" s="18"/>
      <c r="J58" s="18"/>
      <c r="K58" s="18"/>
      <c r="L58" s="18"/>
      <c r="M58" s="18"/>
      <c r="N58" s="18"/>
      <c r="O58" s="18"/>
      <c r="P58" s="18">
        <v>0</v>
      </c>
      <c r="Q58" s="18"/>
      <c r="R58" s="18"/>
      <c r="S58" s="18"/>
      <c r="T58" s="18"/>
      <c r="U58" s="18"/>
      <c r="V58" s="18"/>
      <c r="W58" s="18"/>
      <c r="X58" s="18"/>
      <c r="Y58" s="19" t="s">
        <v>22</v>
      </c>
      <c r="Z58" s="19" t="s">
        <v>25</v>
      </c>
      <c r="AA58" s="19" t="s">
        <v>25</v>
      </c>
      <c r="AB58" s="19" t="s">
        <v>22</v>
      </c>
      <c r="AC58" s="19" t="s">
        <v>25</v>
      </c>
      <c r="AD58" s="19" t="s">
        <v>25</v>
      </c>
      <c r="AE58" s="19" t="s">
        <v>25</v>
      </c>
      <c r="AF58" s="19"/>
      <c r="AG58" s="19" t="s">
        <v>26</v>
      </c>
      <c r="AH58" s="19">
        <v>0</v>
      </c>
      <c r="AI58" s="19" t="s">
        <v>25</v>
      </c>
      <c r="AJ58" s="75" t="s">
        <v>25</v>
      </c>
      <c r="AK58" s="102" t="s">
        <v>22</v>
      </c>
      <c r="AL58" s="83" t="s">
        <v>25</v>
      </c>
      <c r="AM58" s="83">
        <v>0</v>
      </c>
      <c r="AN58" s="83">
        <v>0</v>
      </c>
      <c r="AO58" s="83">
        <v>0</v>
      </c>
      <c r="AP58" s="83">
        <v>0</v>
      </c>
      <c r="AQ58" s="83">
        <v>0</v>
      </c>
      <c r="AR58" s="83"/>
      <c r="AS58" s="83">
        <v>0</v>
      </c>
      <c r="AT58" s="83"/>
      <c r="AU58" s="103">
        <v>0</v>
      </c>
      <c r="AV58" s="314" t="str">
        <f>SUBSTITUTE(SUBSTITUTE(IFERROR(VLOOKUP($A58,単組回答!$E:$F,2,FALSE),""),"あり","○"),"なし","×")</f>
        <v/>
      </c>
      <c r="AW58" s="317" t="str">
        <f>SUBSTITUTE(SUBSTITUTE(IFERROR(VLOOKUP($A58,単組回答!$E:$G,3,FALSE),""),"あり","○"),"なし","×")</f>
        <v/>
      </c>
      <c r="AX58" s="313" t="str">
        <f>SUBSTITUTE(SUBSTITUTE(SUBSTITUTE(SUBSTITUTE(SUBSTITUTE(SUBSTITUTE(IFERROR(VLOOKUP($A58,単組回答!$E:$I,5,FALSE),""),"①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8" s="313" t="str">
        <f>SUBSTITUTE(SUBSTITUTE(SUBSTITUTE(SUBSTITUTE(SUBSTITUTE(SUBSTITUTE(SUBSTITUTE(IFERROR(VLOOKUP($A58,単組回答!$E:$L,8,FALSE),""),"①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8" s="313" t="str">
        <f>SUBSTITUTE(SUBSTITUTE(SUBSTITUTE(SUBSTITUTE(SUBSTITUTE(SUBSTITUTE(IFERROR(VLOOKUP($A58,単組回答!$E:$J,6,FALSE),""),"①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8" s="313" t="str">
        <f>SUBSTITUTE(SUBSTITUTE(SUBSTITUTE(SUBSTITUTE(SUBSTITUTE(SUBSTITUTE(SUBSTITUTE(IFERROR(VLOOKUP($A58,単組回答!$E:$P,12,FALSE),""),"①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8" s="313" t="str">
        <f>SUBSTITUTE(SUBSTITUTE(IFERROR(VLOOKUP($A58,単組回答!$E:$H,4,FALSE),""),"あり","○"),"なし","×")</f>
        <v/>
      </c>
      <c r="BC58" s="317" t="s">
        <v>25</v>
      </c>
      <c r="BD58" s="313" t="str">
        <f>SUBSTITUTE(SUBSTITUTE(IFERROR(VLOOKUP($A58,単組回答!$E:$R,14,FALSE),""),"① 行った","○"),"② 行っていない","×")</f>
        <v/>
      </c>
      <c r="BE58" s="317" t="s">
        <v>25</v>
      </c>
      <c r="BF58" s="316" t="str">
        <f>SUBSTITUTE(SUBSTITUTE(IFERROR(VLOOKUP($A58,単組回答!$E:$T,16,FALSE),""),"① 行った","○"),"② 行っていない","×")</f>
        <v/>
      </c>
    </row>
    <row r="59" spans="1:58" ht="28.5" customHeight="1">
      <c r="A59" s="20">
        <v>14146</v>
      </c>
      <c r="B59" s="65" t="s">
        <v>178</v>
      </c>
      <c r="C59" s="22" t="s">
        <v>22</v>
      </c>
      <c r="D59" s="18" t="s">
        <v>25</v>
      </c>
      <c r="E59" s="18">
        <v>1</v>
      </c>
      <c r="F59" s="22"/>
      <c r="G59" s="18"/>
      <c r="H59" s="18"/>
      <c r="I59" s="18"/>
      <c r="J59" s="18"/>
      <c r="K59" s="18"/>
      <c r="L59" s="18"/>
      <c r="M59" s="18"/>
      <c r="N59" s="18"/>
      <c r="O59" s="18"/>
      <c r="P59" s="18">
        <v>0</v>
      </c>
      <c r="Q59" s="18"/>
      <c r="R59" s="18"/>
      <c r="S59" s="18"/>
      <c r="T59" s="18"/>
      <c r="U59" s="18"/>
      <c r="V59" s="18"/>
      <c r="W59" s="18"/>
      <c r="X59" s="18"/>
      <c r="Y59" s="19" t="s">
        <v>26</v>
      </c>
      <c r="Z59" s="19" t="s">
        <v>26</v>
      </c>
      <c r="AA59" s="19" t="e">
        <v>#N/A</v>
      </c>
      <c r="AB59" s="19" t="s">
        <v>26</v>
      </c>
      <c r="AC59" s="19" t="s">
        <v>25</v>
      </c>
      <c r="AD59" s="19" t="s">
        <v>26</v>
      </c>
      <c r="AE59" s="19" t="s">
        <v>25</v>
      </c>
      <c r="AF59" s="19"/>
      <c r="AG59" s="19" t="s">
        <v>26</v>
      </c>
      <c r="AH59" s="19">
        <v>0</v>
      </c>
      <c r="AI59" s="19" t="s">
        <v>26</v>
      </c>
      <c r="AJ59" s="75" t="s">
        <v>25</v>
      </c>
      <c r="AK59" s="102" t="s">
        <v>22</v>
      </c>
      <c r="AL59" s="83" t="s">
        <v>25</v>
      </c>
      <c r="AM59" s="83" t="s">
        <v>22</v>
      </c>
      <c r="AN59" s="83" t="s">
        <v>22</v>
      </c>
      <c r="AO59" s="83" t="s">
        <v>22</v>
      </c>
      <c r="AP59" s="83" t="s">
        <v>22</v>
      </c>
      <c r="AQ59" s="83" t="s">
        <v>22</v>
      </c>
      <c r="AR59" s="83"/>
      <c r="AS59" s="83" t="s">
        <v>25</v>
      </c>
      <c r="AT59" s="83"/>
      <c r="AU59" s="103" t="s">
        <v>22</v>
      </c>
      <c r="AV59" s="314" t="str">
        <f>SUBSTITUTE(SUBSTITUTE(IFERROR(VLOOKUP($A59,単組回答!$E:$F,2,FALSE),""),"あり","○"),"なし","×")</f>
        <v/>
      </c>
      <c r="AW59" s="317" t="str">
        <f>SUBSTITUTE(SUBSTITUTE(IFERROR(VLOOKUP($A59,単組回答!$E:$G,3,FALSE),""),"あり","○"),"なし","×")</f>
        <v/>
      </c>
      <c r="AX59" s="313" t="str">
        <f>SUBSTITUTE(SUBSTITUTE(SUBSTITUTE(SUBSTITUTE(SUBSTITUTE(SUBSTITUTE(IFERROR(VLOOKUP($A59,単組回答!$E:$I,5,FALSE),""),"①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9" s="313" t="str">
        <f>SUBSTITUTE(SUBSTITUTE(SUBSTITUTE(SUBSTITUTE(SUBSTITUTE(SUBSTITUTE(SUBSTITUTE(IFERROR(VLOOKUP($A59,単組回答!$E:$L,8,FALSE),""),"①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9" s="313" t="str">
        <f>SUBSTITUTE(SUBSTITUTE(SUBSTITUTE(SUBSTITUTE(SUBSTITUTE(SUBSTITUTE(IFERROR(VLOOKUP($A59,単組回答!$E:$J,6,FALSE),""),"①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9" s="313" t="str">
        <f>SUBSTITUTE(SUBSTITUTE(SUBSTITUTE(SUBSTITUTE(SUBSTITUTE(SUBSTITUTE(SUBSTITUTE(IFERROR(VLOOKUP($A59,単組回答!$E:$P,12,FALSE),""),"①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9" s="313" t="str">
        <f>SUBSTITUTE(SUBSTITUTE(IFERROR(VLOOKUP($A59,単組回答!$E:$H,4,FALSE),""),"あり","○"),"なし","×")</f>
        <v/>
      </c>
      <c r="BC59" s="317" t="s">
        <v>25</v>
      </c>
      <c r="BD59" s="313" t="str">
        <f>SUBSTITUTE(SUBSTITUTE(IFERROR(VLOOKUP($A59,単組回答!$E:$R,14,FALSE),""),"① 行った","○"),"② 行っていない","×")</f>
        <v/>
      </c>
      <c r="BE59" s="317" t="s">
        <v>25</v>
      </c>
      <c r="BF59" s="316" t="str">
        <f>SUBSTITUTE(SUBSTITUTE(IFERROR(VLOOKUP($A59,単組回答!$E:$T,16,FALSE),""),"① 行った","○"),"② 行っていない","×")</f>
        <v/>
      </c>
    </row>
    <row r="60" spans="1:58" ht="28.5" customHeight="1">
      <c r="A60" s="20">
        <v>14147</v>
      </c>
      <c r="B60" s="65" t="s">
        <v>179</v>
      </c>
      <c r="C60" s="22" t="s">
        <v>22</v>
      </c>
      <c r="D60" s="18" t="s">
        <v>25</v>
      </c>
      <c r="E60" s="18">
        <v>1</v>
      </c>
      <c r="F60" s="18"/>
      <c r="G60" s="18"/>
      <c r="H60" s="18"/>
      <c r="I60" s="18"/>
      <c r="J60" s="18"/>
      <c r="K60" s="18"/>
      <c r="L60" s="18"/>
      <c r="M60" s="18"/>
      <c r="N60" s="18"/>
      <c r="O60" s="18"/>
      <c r="P60" s="18">
        <v>0</v>
      </c>
      <c r="Q60" s="18"/>
      <c r="R60" s="18"/>
      <c r="S60" s="18"/>
      <c r="T60" s="18"/>
      <c r="U60" s="18"/>
      <c r="V60" s="18"/>
      <c r="W60" s="18"/>
      <c r="X60" s="18"/>
      <c r="Y60" s="19" t="s">
        <v>22</v>
      </c>
      <c r="Z60" s="19" t="s">
        <v>25</v>
      </c>
      <c r="AA60" s="19" t="s">
        <v>25</v>
      </c>
      <c r="AB60" s="19" t="s">
        <v>26</v>
      </c>
      <c r="AC60" s="19" t="s">
        <v>25</v>
      </c>
      <c r="AD60" s="19" t="s">
        <v>26</v>
      </c>
      <c r="AE60" s="19" t="s">
        <v>25</v>
      </c>
      <c r="AF60" s="19"/>
      <c r="AG60" s="19" t="s">
        <v>26</v>
      </c>
      <c r="AH60" s="19">
        <v>0</v>
      </c>
      <c r="AI60" s="19" t="s">
        <v>26</v>
      </c>
      <c r="AJ60" s="75" t="s">
        <v>25</v>
      </c>
      <c r="AK60" s="102" t="s">
        <v>22</v>
      </c>
      <c r="AL60" s="83" t="s">
        <v>25</v>
      </c>
      <c r="AM60" s="83">
        <v>0</v>
      </c>
      <c r="AN60" s="83">
        <v>0</v>
      </c>
      <c r="AO60" s="83">
        <v>0</v>
      </c>
      <c r="AP60" s="83">
        <v>0</v>
      </c>
      <c r="AQ60" s="83">
        <v>0</v>
      </c>
      <c r="AR60" s="83"/>
      <c r="AS60" s="83">
        <v>0</v>
      </c>
      <c r="AT60" s="83"/>
      <c r="AU60" s="103">
        <v>0</v>
      </c>
      <c r="AV60" s="314" t="str">
        <f>SUBSTITUTE(SUBSTITUTE(IFERROR(VLOOKUP($A60,単組回答!$E:$F,2,FALSE),""),"あり","○"),"なし","×")</f>
        <v/>
      </c>
      <c r="AW60" s="317" t="str">
        <f>SUBSTITUTE(SUBSTITUTE(IFERROR(VLOOKUP($A60,単組回答!$E:$G,3,FALSE),""),"あり","○"),"なし","×")</f>
        <v/>
      </c>
      <c r="AX60" s="313" t="str">
        <f>SUBSTITUTE(SUBSTITUTE(SUBSTITUTE(SUBSTITUTE(SUBSTITUTE(SUBSTITUTE(IFERROR(VLOOKUP($A60,単組回答!$E:$I,5,FALSE),""),"①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0" s="313" t="str">
        <f>SUBSTITUTE(SUBSTITUTE(SUBSTITUTE(SUBSTITUTE(SUBSTITUTE(SUBSTITUTE(SUBSTITUTE(IFERROR(VLOOKUP($A60,単組回答!$E:$L,8,FALSE),""),"①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0" s="313" t="str">
        <f>SUBSTITUTE(SUBSTITUTE(SUBSTITUTE(SUBSTITUTE(SUBSTITUTE(SUBSTITUTE(IFERROR(VLOOKUP($A60,単組回答!$E:$J,6,FALSE),""),"①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0" s="313" t="str">
        <f>SUBSTITUTE(SUBSTITUTE(SUBSTITUTE(SUBSTITUTE(SUBSTITUTE(SUBSTITUTE(SUBSTITUTE(IFERROR(VLOOKUP($A60,単組回答!$E:$P,12,FALSE),""),"①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0" s="313" t="str">
        <f>SUBSTITUTE(SUBSTITUTE(IFERROR(VLOOKUP($A60,単組回答!$E:$H,4,FALSE),""),"あり","○"),"なし","×")</f>
        <v/>
      </c>
      <c r="BC60" s="317" t="s">
        <v>25</v>
      </c>
      <c r="BD60" s="313" t="str">
        <f>SUBSTITUTE(SUBSTITUTE(IFERROR(VLOOKUP($A60,単組回答!$E:$R,14,FALSE),""),"① 行った","○"),"② 行っていない","×")</f>
        <v/>
      </c>
      <c r="BE60" s="317" t="s">
        <v>25</v>
      </c>
      <c r="BF60" s="316" t="str">
        <f>SUBSTITUTE(SUBSTITUTE(IFERROR(VLOOKUP($A60,単組回答!$E:$T,16,FALSE),""),"① 行った","○"),"② 行っていない","×")</f>
        <v/>
      </c>
    </row>
    <row r="61" spans="1:58" ht="28.5" customHeight="1">
      <c r="A61" s="20">
        <v>14148</v>
      </c>
      <c r="B61" s="65" t="s">
        <v>180</v>
      </c>
      <c r="C61" s="22" t="s">
        <v>22</v>
      </c>
      <c r="D61" s="18" t="s">
        <v>25</v>
      </c>
      <c r="E61" s="18">
        <v>1</v>
      </c>
      <c r="F61" s="18"/>
      <c r="G61" s="18"/>
      <c r="H61" s="18"/>
      <c r="I61" s="18"/>
      <c r="J61" s="18"/>
      <c r="K61" s="18"/>
      <c r="L61" s="18"/>
      <c r="M61" s="18"/>
      <c r="N61" s="18"/>
      <c r="O61" s="18"/>
      <c r="P61" s="18">
        <v>0</v>
      </c>
      <c r="Q61" s="18"/>
      <c r="R61" s="18"/>
      <c r="S61" s="18"/>
      <c r="T61" s="18"/>
      <c r="U61" s="18"/>
      <c r="V61" s="18"/>
      <c r="W61" s="18"/>
      <c r="X61" s="18"/>
      <c r="Y61" s="19" t="s">
        <v>22</v>
      </c>
      <c r="Z61" s="19" t="s">
        <v>25</v>
      </c>
      <c r="AA61" s="19" t="s">
        <v>25</v>
      </c>
      <c r="AB61" s="19" t="s">
        <v>26</v>
      </c>
      <c r="AC61" s="19" t="s">
        <v>25</v>
      </c>
      <c r="AD61" s="19" t="s">
        <v>26</v>
      </c>
      <c r="AE61" s="19" t="s">
        <v>25</v>
      </c>
      <c r="AF61" s="19"/>
      <c r="AG61" s="19" t="s">
        <v>26</v>
      </c>
      <c r="AH61" s="19">
        <v>0</v>
      </c>
      <c r="AI61" s="19" t="s">
        <v>26</v>
      </c>
      <c r="AJ61" s="75" t="s">
        <v>25</v>
      </c>
      <c r="AK61" s="102" t="s">
        <v>22</v>
      </c>
      <c r="AL61" s="83" t="s">
        <v>25</v>
      </c>
      <c r="AM61" s="83">
        <v>0</v>
      </c>
      <c r="AN61" s="83">
        <v>0</v>
      </c>
      <c r="AO61" s="83">
        <v>0</v>
      </c>
      <c r="AP61" s="83">
        <v>0</v>
      </c>
      <c r="AQ61" s="83">
        <v>0</v>
      </c>
      <c r="AR61" s="83"/>
      <c r="AS61" s="83">
        <v>0</v>
      </c>
      <c r="AT61" s="83"/>
      <c r="AU61" s="103">
        <v>0</v>
      </c>
      <c r="AV61" s="314" t="str">
        <f>SUBSTITUTE(SUBSTITUTE(IFERROR(VLOOKUP($A61,単組回答!$E:$F,2,FALSE),""),"あり","○"),"なし","×")</f>
        <v/>
      </c>
      <c r="AW61" s="317" t="str">
        <f>SUBSTITUTE(SUBSTITUTE(IFERROR(VLOOKUP($A61,単組回答!$E:$G,3,FALSE),""),"あり","○"),"なし","×")</f>
        <v/>
      </c>
      <c r="AX61" s="313" t="str">
        <f>SUBSTITUTE(SUBSTITUTE(SUBSTITUTE(SUBSTITUTE(SUBSTITUTE(SUBSTITUTE(IFERROR(VLOOKUP($A61,単組回答!$E:$I,5,FALSE),""),"①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1" s="313" t="str">
        <f>SUBSTITUTE(SUBSTITUTE(SUBSTITUTE(SUBSTITUTE(SUBSTITUTE(SUBSTITUTE(SUBSTITUTE(IFERROR(VLOOKUP($A61,単組回答!$E:$L,8,FALSE),""),"①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1" s="313" t="str">
        <f>SUBSTITUTE(SUBSTITUTE(SUBSTITUTE(SUBSTITUTE(SUBSTITUTE(SUBSTITUTE(IFERROR(VLOOKUP($A61,単組回答!$E:$J,6,FALSE),""),"①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1" s="313" t="str">
        <f>SUBSTITUTE(SUBSTITUTE(SUBSTITUTE(SUBSTITUTE(SUBSTITUTE(SUBSTITUTE(SUBSTITUTE(IFERROR(VLOOKUP($A61,単組回答!$E:$P,12,FALSE),""),"①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1" s="313" t="str">
        <f>SUBSTITUTE(SUBSTITUTE(IFERROR(VLOOKUP($A61,単組回答!$E:$H,4,FALSE),""),"あり","○"),"なし","×")</f>
        <v/>
      </c>
      <c r="BC61" s="317" t="s">
        <v>25</v>
      </c>
      <c r="BD61" s="313" t="str">
        <f>SUBSTITUTE(SUBSTITUTE(IFERROR(VLOOKUP($A61,単組回答!$E:$R,14,FALSE),""),"① 行った","○"),"② 行っていない","×")</f>
        <v/>
      </c>
      <c r="BE61" s="317" t="s">
        <v>25</v>
      </c>
      <c r="BF61" s="316" t="str">
        <f>SUBSTITUTE(SUBSTITUTE(IFERROR(VLOOKUP($A61,単組回答!$E:$T,16,FALSE),""),"① 行った","○"),"② 行っていない","×")</f>
        <v/>
      </c>
    </row>
    <row r="62" spans="1:58" ht="28.5" customHeight="1">
      <c r="A62" s="20">
        <v>14149</v>
      </c>
      <c r="B62" s="65" t="s">
        <v>181</v>
      </c>
      <c r="C62" s="18"/>
      <c r="D62" s="18"/>
      <c r="E62" s="18">
        <v>0</v>
      </c>
      <c r="F62" s="18"/>
      <c r="G62" s="18"/>
      <c r="H62" s="18"/>
      <c r="I62" s="18"/>
      <c r="J62" s="18"/>
      <c r="K62" s="18"/>
      <c r="L62" s="18"/>
      <c r="M62" s="18"/>
      <c r="N62" s="18" t="s">
        <v>25</v>
      </c>
      <c r="O62" s="18" t="s">
        <v>25</v>
      </c>
      <c r="P62" s="18">
        <v>0</v>
      </c>
      <c r="Q62" s="18" t="s">
        <v>22</v>
      </c>
      <c r="R62" s="18" t="s">
        <v>23</v>
      </c>
      <c r="S62" s="18" t="s">
        <v>22</v>
      </c>
      <c r="T62" s="18"/>
      <c r="U62" s="18"/>
      <c r="V62" s="18"/>
      <c r="W62" s="18"/>
      <c r="X62" s="18"/>
      <c r="Y62" s="19" t="s">
        <v>25</v>
      </c>
      <c r="Z62" s="19" t="s">
        <v>25</v>
      </c>
      <c r="AA62" s="19" t="s">
        <v>25</v>
      </c>
      <c r="AB62" s="19" t="s">
        <v>22</v>
      </c>
      <c r="AC62" s="19" t="s">
        <v>25</v>
      </c>
      <c r="AD62" s="19" t="s">
        <v>22</v>
      </c>
      <c r="AE62" s="19" t="s">
        <v>25</v>
      </c>
      <c r="AF62" s="19"/>
      <c r="AG62" s="19" t="s">
        <v>22</v>
      </c>
      <c r="AH62" s="19">
        <v>0</v>
      </c>
      <c r="AI62" s="19" t="s">
        <v>25</v>
      </c>
      <c r="AJ62" s="75" t="s">
        <v>25</v>
      </c>
      <c r="AK62" s="102">
        <v>0</v>
      </c>
      <c r="AL62" s="83">
        <v>0</v>
      </c>
      <c r="AM62" s="83" t="s">
        <v>22</v>
      </c>
      <c r="AN62" s="83" t="s">
        <v>22</v>
      </c>
      <c r="AO62" s="83" t="s">
        <v>22</v>
      </c>
      <c r="AP62" s="83">
        <v>0</v>
      </c>
      <c r="AQ62" s="83" t="s">
        <v>22</v>
      </c>
      <c r="AR62" s="83"/>
      <c r="AS62" s="83" t="s">
        <v>25</v>
      </c>
      <c r="AT62" s="83" t="s">
        <v>25</v>
      </c>
      <c r="AU62" s="103" t="s">
        <v>22</v>
      </c>
      <c r="AV62" s="314" t="str">
        <f>SUBSTITUTE(SUBSTITUTE(IFERROR(VLOOKUP($A62,単組回答!$E:$F,2,FALSE),""),"あり","○"),"なし","×")</f>
        <v/>
      </c>
      <c r="AW62" s="317" t="str">
        <f>SUBSTITUTE(SUBSTITUTE(IFERROR(VLOOKUP($A62,単組回答!$E:$G,3,FALSE),""),"あり","○"),"なし","×")</f>
        <v/>
      </c>
      <c r="AX62" s="313" t="str">
        <f>SUBSTITUTE(SUBSTITUTE(SUBSTITUTE(SUBSTITUTE(SUBSTITUTE(SUBSTITUTE(IFERROR(VLOOKUP($A62,単組回答!$E:$I,5,FALSE),""),"①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2" s="313" t="str">
        <f>SUBSTITUTE(SUBSTITUTE(SUBSTITUTE(SUBSTITUTE(SUBSTITUTE(SUBSTITUTE(SUBSTITUTE(IFERROR(VLOOKUP($A62,単組回答!$E:$L,8,FALSE),""),"①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2" s="313" t="str">
        <f>SUBSTITUTE(SUBSTITUTE(SUBSTITUTE(SUBSTITUTE(SUBSTITUTE(SUBSTITUTE(IFERROR(VLOOKUP($A62,単組回答!$E:$J,6,FALSE),""),"①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2" s="313" t="str">
        <f>SUBSTITUTE(SUBSTITUTE(SUBSTITUTE(SUBSTITUTE(SUBSTITUTE(SUBSTITUTE(SUBSTITUTE(IFERROR(VLOOKUP($A62,単組回答!$E:$P,12,FALSE),""),"①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2" s="313" t="str">
        <f>SUBSTITUTE(SUBSTITUTE(IFERROR(VLOOKUP($A62,単組回答!$E:$H,4,FALSE),""),"あり","○"),"なし","×")</f>
        <v/>
      </c>
      <c r="BC62" s="317" t="s">
        <v>25</v>
      </c>
      <c r="BD62" s="313" t="str">
        <f>SUBSTITUTE(SUBSTITUTE(IFERROR(VLOOKUP($A62,単組回答!$E:$R,14,FALSE),""),"① 行った","○"),"② 行っていない","×")</f>
        <v/>
      </c>
      <c r="BE62" s="317" t="s">
        <v>25</v>
      </c>
      <c r="BF62" s="316" t="str">
        <f>SUBSTITUTE(SUBSTITUTE(IFERROR(VLOOKUP($A62,単組回答!$E:$T,16,FALSE),""),"① 行った","○"),"② 行っていない","×")</f>
        <v/>
      </c>
    </row>
    <row r="63" spans="1:58" ht="28.5" customHeight="1">
      <c r="A63" s="20">
        <v>14158</v>
      </c>
      <c r="B63" s="65" t="s">
        <v>182</v>
      </c>
      <c r="C63" s="18"/>
      <c r="D63" s="18"/>
      <c r="E63" s="18">
        <v>0</v>
      </c>
      <c r="F63" s="18"/>
      <c r="G63" s="18"/>
      <c r="H63" s="18"/>
      <c r="I63" s="18"/>
      <c r="J63" s="18"/>
      <c r="K63" s="18"/>
      <c r="L63" s="18"/>
      <c r="M63" s="18"/>
      <c r="N63" s="18"/>
      <c r="O63" s="18"/>
      <c r="P63" s="18">
        <v>0</v>
      </c>
      <c r="Q63" s="18"/>
      <c r="R63" s="18"/>
      <c r="S63" s="18"/>
      <c r="T63" s="18"/>
      <c r="U63" s="18"/>
      <c r="V63" s="18"/>
      <c r="W63" s="18"/>
      <c r="X63" s="18"/>
      <c r="Y63" s="19" t="s">
        <v>26</v>
      </c>
      <c r="Z63" s="19" t="s">
        <v>26</v>
      </c>
      <c r="AA63" s="19" t="e">
        <v>#N/A</v>
      </c>
      <c r="AB63" s="19" t="s">
        <v>26</v>
      </c>
      <c r="AC63" s="19" t="s">
        <v>26</v>
      </c>
      <c r="AD63" s="19" t="s">
        <v>26</v>
      </c>
      <c r="AE63" s="19" t="s">
        <v>26</v>
      </c>
      <c r="AF63" s="19"/>
      <c r="AG63" s="19" t="s">
        <v>26</v>
      </c>
      <c r="AH63" s="19" t="s">
        <v>26</v>
      </c>
      <c r="AI63" s="19" t="s">
        <v>26</v>
      </c>
      <c r="AJ63" s="75" t="s">
        <v>26</v>
      </c>
      <c r="AK63" s="102">
        <v>0</v>
      </c>
      <c r="AL63" s="83">
        <v>0</v>
      </c>
      <c r="AM63" s="83">
        <v>0</v>
      </c>
      <c r="AN63" s="83">
        <v>0</v>
      </c>
      <c r="AO63" s="83">
        <v>0</v>
      </c>
      <c r="AP63" s="83">
        <v>0</v>
      </c>
      <c r="AQ63" s="83">
        <v>0</v>
      </c>
      <c r="AR63" s="83"/>
      <c r="AS63" s="83">
        <v>0</v>
      </c>
      <c r="AT63" s="83"/>
      <c r="AU63" s="103">
        <v>0</v>
      </c>
      <c r="AV63" s="314" t="str">
        <f>SUBSTITUTE(SUBSTITUTE(IFERROR(VLOOKUP($A63,単組回答!$E:$F,2,FALSE),""),"あり","○"),"なし","×")</f>
        <v/>
      </c>
      <c r="AW63" s="317" t="str">
        <f>SUBSTITUTE(SUBSTITUTE(IFERROR(VLOOKUP($A63,単組回答!$E:$G,3,FALSE),""),"あり","○"),"なし","×")</f>
        <v/>
      </c>
      <c r="AX63" s="313" t="str">
        <f>SUBSTITUTE(SUBSTITUTE(SUBSTITUTE(SUBSTITUTE(SUBSTITUTE(SUBSTITUTE(IFERROR(VLOOKUP($A63,単組回答!$E:$I,5,FALSE),""),"①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3" s="313" t="str">
        <f>SUBSTITUTE(SUBSTITUTE(SUBSTITUTE(SUBSTITUTE(SUBSTITUTE(SUBSTITUTE(SUBSTITUTE(IFERROR(VLOOKUP($A63,単組回答!$E:$L,8,FALSE),""),"①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3" s="313" t="str">
        <f>SUBSTITUTE(SUBSTITUTE(SUBSTITUTE(SUBSTITUTE(SUBSTITUTE(SUBSTITUTE(IFERROR(VLOOKUP($A63,単組回答!$E:$J,6,FALSE),""),"①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3" s="313" t="str">
        <f>SUBSTITUTE(SUBSTITUTE(SUBSTITUTE(SUBSTITUTE(SUBSTITUTE(SUBSTITUTE(SUBSTITUTE(IFERROR(VLOOKUP($A63,単組回答!$E:$P,12,FALSE),""),"①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3" s="313" t="str">
        <f>SUBSTITUTE(SUBSTITUTE(IFERROR(VLOOKUP($A63,単組回答!$E:$H,4,FALSE),""),"あり","○"),"なし","×")</f>
        <v/>
      </c>
      <c r="BC63" s="317" t="s">
        <v>25</v>
      </c>
      <c r="BD63" s="313" t="str">
        <f>SUBSTITUTE(SUBSTITUTE(IFERROR(VLOOKUP($A63,単組回答!$E:$R,14,FALSE),""),"① 行った","○"),"② 行っていない","×")</f>
        <v/>
      </c>
      <c r="BE63" s="317" t="s">
        <v>25</v>
      </c>
      <c r="BF63" s="316" t="str">
        <f>SUBSTITUTE(SUBSTITUTE(IFERROR(VLOOKUP($A63,単組回答!$E:$T,16,FALSE),""),"① 行った","○"),"② 行っていない","×")</f>
        <v/>
      </c>
    </row>
    <row r="64" spans="1:58" ht="28.5" customHeight="1">
      <c r="A64" s="20">
        <v>14164</v>
      </c>
      <c r="B64" s="65" t="s">
        <v>183</v>
      </c>
      <c r="C64" s="18"/>
      <c r="D64" s="18"/>
      <c r="E64" s="18">
        <v>0</v>
      </c>
      <c r="F64" s="18"/>
      <c r="G64" s="18"/>
      <c r="H64" s="18"/>
      <c r="I64" s="18"/>
      <c r="J64" s="18"/>
      <c r="K64" s="18"/>
      <c r="L64" s="18"/>
      <c r="M64" s="18"/>
      <c r="N64" s="18"/>
      <c r="O64" s="18"/>
      <c r="P64" s="18">
        <v>0</v>
      </c>
      <c r="Q64" s="18"/>
      <c r="R64" s="18"/>
      <c r="S64" s="18"/>
      <c r="T64" s="18"/>
      <c r="U64" s="18"/>
      <c r="V64" s="18"/>
      <c r="W64" s="18"/>
      <c r="X64" s="18"/>
      <c r="Y64" s="19" t="s">
        <v>26</v>
      </c>
      <c r="Z64" s="19" t="s">
        <v>26</v>
      </c>
      <c r="AA64" s="19" t="e">
        <v>#N/A</v>
      </c>
      <c r="AB64" s="19" t="s">
        <v>26</v>
      </c>
      <c r="AC64" s="19" t="s">
        <v>26</v>
      </c>
      <c r="AD64" s="19" t="s">
        <v>26</v>
      </c>
      <c r="AE64" s="19" t="s">
        <v>26</v>
      </c>
      <c r="AF64" s="19"/>
      <c r="AG64" s="19" t="s">
        <v>26</v>
      </c>
      <c r="AH64" s="19" t="s">
        <v>26</v>
      </c>
      <c r="AI64" s="19" t="s">
        <v>26</v>
      </c>
      <c r="AJ64" s="75" t="s">
        <v>26</v>
      </c>
      <c r="AK64" s="102">
        <v>0</v>
      </c>
      <c r="AL64" s="83">
        <v>0</v>
      </c>
      <c r="AM64" s="83">
        <v>0</v>
      </c>
      <c r="AN64" s="83">
        <v>0</v>
      </c>
      <c r="AO64" s="83">
        <v>0</v>
      </c>
      <c r="AP64" s="83">
        <v>0</v>
      </c>
      <c r="AQ64" s="83">
        <v>0</v>
      </c>
      <c r="AR64" s="83"/>
      <c r="AS64" s="83">
        <v>0</v>
      </c>
      <c r="AT64" s="83"/>
      <c r="AU64" s="103">
        <v>0</v>
      </c>
      <c r="AV64" s="314" t="str">
        <f>SUBSTITUTE(SUBSTITUTE(IFERROR(VLOOKUP($A64,単組回答!$E:$F,2,FALSE),""),"あり","○"),"なし","×")</f>
        <v/>
      </c>
      <c r="AW64" s="317" t="str">
        <f>SUBSTITUTE(SUBSTITUTE(IFERROR(VLOOKUP($A64,単組回答!$E:$G,3,FALSE),""),"あり","○"),"なし","×")</f>
        <v/>
      </c>
      <c r="AX64" s="313" t="str">
        <f>SUBSTITUTE(SUBSTITUTE(SUBSTITUTE(SUBSTITUTE(SUBSTITUTE(SUBSTITUTE(IFERROR(VLOOKUP($A64,単組回答!$E:$I,5,FALSE),""),"①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4" s="313" t="str">
        <f>SUBSTITUTE(SUBSTITUTE(SUBSTITUTE(SUBSTITUTE(SUBSTITUTE(SUBSTITUTE(SUBSTITUTE(IFERROR(VLOOKUP($A64,単組回答!$E:$L,8,FALSE),""),"①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4" s="313" t="str">
        <f>SUBSTITUTE(SUBSTITUTE(SUBSTITUTE(SUBSTITUTE(SUBSTITUTE(SUBSTITUTE(IFERROR(VLOOKUP($A64,単組回答!$E:$J,6,FALSE),""),"①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4" s="313" t="str">
        <f>SUBSTITUTE(SUBSTITUTE(SUBSTITUTE(SUBSTITUTE(SUBSTITUTE(SUBSTITUTE(SUBSTITUTE(IFERROR(VLOOKUP($A64,単組回答!$E:$P,12,FALSE),""),"①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4" s="313" t="str">
        <f>SUBSTITUTE(SUBSTITUTE(IFERROR(VLOOKUP($A64,単組回答!$E:$H,4,FALSE),""),"あり","○"),"なし","×")</f>
        <v/>
      </c>
      <c r="BC64" s="317" t="s">
        <v>25</v>
      </c>
      <c r="BD64" s="313" t="str">
        <f>SUBSTITUTE(SUBSTITUTE(IFERROR(VLOOKUP($A64,単組回答!$E:$R,14,FALSE),""),"① 行った","○"),"② 行っていない","×")</f>
        <v/>
      </c>
      <c r="BE64" s="317" t="s">
        <v>25</v>
      </c>
      <c r="BF64" s="316" t="str">
        <f>SUBSTITUTE(SUBSTITUTE(IFERROR(VLOOKUP($A64,単組回答!$E:$T,16,FALSE),""),"① 行った","○"),"② 行っていない","×")</f>
        <v/>
      </c>
    </row>
    <row r="65" spans="1:58" ht="28.5" customHeight="1">
      <c r="A65" s="20">
        <v>14168</v>
      </c>
      <c r="B65" s="65" t="s">
        <v>184</v>
      </c>
      <c r="C65" s="18"/>
      <c r="D65" s="18"/>
      <c r="E65" s="18">
        <v>0</v>
      </c>
      <c r="F65" s="18"/>
      <c r="G65" s="18"/>
      <c r="H65" s="18"/>
      <c r="I65" s="18"/>
      <c r="J65" s="18"/>
      <c r="K65" s="18"/>
      <c r="L65" s="18"/>
      <c r="M65" s="18"/>
      <c r="N65" s="18"/>
      <c r="O65" s="18"/>
      <c r="P65" s="18">
        <v>0</v>
      </c>
      <c r="Q65" s="18"/>
      <c r="R65" s="18"/>
      <c r="S65" s="18"/>
      <c r="T65" s="18"/>
      <c r="U65" s="18"/>
      <c r="V65" s="18"/>
      <c r="W65" s="18"/>
      <c r="X65" s="18"/>
      <c r="Y65" s="19" t="s">
        <v>26</v>
      </c>
      <c r="Z65" s="19" t="s">
        <v>26</v>
      </c>
      <c r="AA65" s="19" t="e">
        <v>#N/A</v>
      </c>
      <c r="AB65" s="19" t="s">
        <v>26</v>
      </c>
      <c r="AC65" s="19" t="s">
        <v>26</v>
      </c>
      <c r="AD65" s="19" t="s">
        <v>26</v>
      </c>
      <c r="AE65" s="19" t="s">
        <v>26</v>
      </c>
      <c r="AF65" s="19"/>
      <c r="AG65" s="19" t="s">
        <v>26</v>
      </c>
      <c r="AH65" s="19" t="s">
        <v>26</v>
      </c>
      <c r="AI65" s="19" t="s">
        <v>26</v>
      </c>
      <c r="AJ65" s="75" t="s">
        <v>26</v>
      </c>
      <c r="AK65" s="102">
        <v>0</v>
      </c>
      <c r="AL65" s="83">
        <v>0</v>
      </c>
      <c r="AM65" s="83">
        <v>0</v>
      </c>
      <c r="AN65" s="83">
        <v>0</v>
      </c>
      <c r="AO65" s="83">
        <v>0</v>
      </c>
      <c r="AP65" s="83">
        <v>0</v>
      </c>
      <c r="AQ65" s="83">
        <v>0</v>
      </c>
      <c r="AR65" s="83"/>
      <c r="AS65" s="83">
        <v>0</v>
      </c>
      <c r="AT65" s="83"/>
      <c r="AU65" s="103">
        <v>0</v>
      </c>
      <c r="AV65" s="314" t="str">
        <f>SUBSTITUTE(SUBSTITUTE(IFERROR(VLOOKUP($A65,単組回答!$E:$F,2,FALSE),""),"あり","○"),"なし","×")</f>
        <v/>
      </c>
      <c r="AW65" s="317" t="str">
        <f>SUBSTITUTE(SUBSTITUTE(IFERROR(VLOOKUP($A65,単組回答!$E:$G,3,FALSE),""),"あり","○"),"なし","×")</f>
        <v/>
      </c>
      <c r="AX65" s="313" t="str">
        <f>SUBSTITUTE(SUBSTITUTE(SUBSTITUTE(SUBSTITUTE(SUBSTITUTE(SUBSTITUTE(IFERROR(VLOOKUP($A65,単組回答!$E:$I,5,FALSE),""),"①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5" s="313" t="str">
        <f>SUBSTITUTE(SUBSTITUTE(SUBSTITUTE(SUBSTITUTE(SUBSTITUTE(SUBSTITUTE(SUBSTITUTE(IFERROR(VLOOKUP($A65,単組回答!$E:$L,8,FALSE),""),"①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5" s="313" t="str">
        <f>SUBSTITUTE(SUBSTITUTE(SUBSTITUTE(SUBSTITUTE(SUBSTITUTE(SUBSTITUTE(IFERROR(VLOOKUP($A65,単組回答!$E:$J,6,FALSE),""),"①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5" s="313" t="str">
        <f>SUBSTITUTE(SUBSTITUTE(SUBSTITUTE(SUBSTITUTE(SUBSTITUTE(SUBSTITUTE(SUBSTITUTE(IFERROR(VLOOKUP($A65,単組回答!$E:$P,12,FALSE),""),"①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5" s="313" t="str">
        <f>SUBSTITUTE(SUBSTITUTE(IFERROR(VLOOKUP($A65,単組回答!$E:$H,4,FALSE),""),"あり","○"),"なし","×")</f>
        <v/>
      </c>
      <c r="BC65" s="317" t="s">
        <v>25</v>
      </c>
      <c r="BD65" s="313" t="str">
        <f>SUBSTITUTE(SUBSTITUTE(IFERROR(VLOOKUP($A65,単組回答!$E:$R,14,FALSE),""),"① 行った","○"),"② 行っていない","×")</f>
        <v/>
      </c>
      <c r="BE65" s="317" t="s">
        <v>25</v>
      </c>
      <c r="BF65" s="316" t="str">
        <f>SUBSTITUTE(SUBSTITUTE(IFERROR(VLOOKUP($A65,単組回答!$E:$T,16,FALSE),""),"① 行った","○"),"② 行っていない","×")</f>
        <v/>
      </c>
    </row>
    <row r="66" spans="1:58" ht="28.5" customHeight="1">
      <c r="A66" s="20">
        <v>14174</v>
      </c>
      <c r="B66" s="65" t="s">
        <v>185</v>
      </c>
      <c r="C66" s="18"/>
      <c r="D66" s="18"/>
      <c r="E66" s="18">
        <v>0</v>
      </c>
      <c r="F66" s="18"/>
      <c r="G66" s="18"/>
      <c r="H66" s="18"/>
      <c r="I66" s="18"/>
      <c r="J66" s="18"/>
      <c r="K66" s="18"/>
      <c r="L66" s="18"/>
      <c r="M66" s="18"/>
      <c r="N66" s="18"/>
      <c r="O66" s="18"/>
      <c r="P66" s="18">
        <v>0</v>
      </c>
      <c r="Q66" s="18"/>
      <c r="R66" s="18"/>
      <c r="S66" s="18"/>
      <c r="T66" s="18"/>
      <c r="U66" s="18"/>
      <c r="V66" s="18"/>
      <c r="W66" s="18"/>
      <c r="X66" s="18"/>
      <c r="Y66" s="19" t="s">
        <v>26</v>
      </c>
      <c r="Z66" s="19" t="s">
        <v>26</v>
      </c>
      <c r="AA66" s="19" t="e">
        <v>#N/A</v>
      </c>
      <c r="AB66" s="19" t="s">
        <v>26</v>
      </c>
      <c r="AC66" s="19" t="s">
        <v>26</v>
      </c>
      <c r="AD66" s="19" t="s">
        <v>26</v>
      </c>
      <c r="AE66" s="19" t="s">
        <v>26</v>
      </c>
      <c r="AF66" s="19"/>
      <c r="AG66" s="19" t="s">
        <v>26</v>
      </c>
      <c r="AH66" s="19" t="s">
        <v>26</v>
      </c>
      <c r="AI66" s="19" t="s">
        <v>26</v>
      </c>
      <c r="AJ66" s="75" t="s">
        <v>26</v>
      </c>
      <c r="AK66" s="102">
        <v>0</v>
      </c>
      <c r="AL66" s="83">
        <v>0</v>
      </c>
      <c r="AM66" s="83">
        <v>0</v>
      </c>
      <c r="AN66" s="83">
        <v>0</v>
      </c>
      <c r="AO66" s="83">
        <v>0</v>
      </c>
      <c r="AP66" s="83">
        <v>0</v>
      </c>
      <c r="AQ66" s="83">
        <v>0</v>
      </c>
      <c r="AR66" s="83"/>
      <c r="AS66" s="83">
        <v>0</v>
      </c>
      <c r="AT66" s="83"/>
      <c r="AU66" s="103">
        <v>0</v>
      </c>
      <c r="AV66" s="314" t="str">
        <f>SUBSTITUTE(SUBSTITUTE(IFERROR(VLOOKUP($A66,単組回答!$E:$F,2,FALSE),""),"あり","○"),"なし","×")</f>
        <v/>
      </c>
      <c r="AW66" s="317" t="str">
        <f>SUBSTITUTE(SUBSTITUTE(IFERROR(VLOOKUP($A66,単組回答!$E:$G,3,FALSE),""),"あり","○"),"なし","×")</f>
        <v/>
      </c>
      <c r="AX66" s="313" t="str">
        <f>SUBSTITUTE(SUBSTITUTE(SUBSTITUTE(SUBSTITUTE(SUBSTITUTE(SUBSTITUTE(IFERROR(VLOOKUP($A66,単組回答!$E:$I,5,FALSE),""),"①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6" s="313" t="str">
        <f>SUBSTITUTE(SUBSTITUTE(SUBSTITUTE(SUBSTITUTE(SUBSTITUTE(SUBSTITUTE(SUBSTITUTE(IFERROR(VLOOKUP($A66,単組回答!$E:$L,8,FALSE),""),"①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6" s="313" t="str">
        <f>SUBSTITUTE(SUBSTITUTE(SUBSTITUTE(SUBSTITUTE(SUBSTITUTE(SUBSTITUTE(IFERROR(VLOOKUP($A66,単組回答!$E:$J,6,FALSE),""),"①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6" s="313" t="str">
        <f>SUBSTITUTE(SUBSTITUTE(SUBSTITUTE(SUBSTITUTE(SUBSTITUTE(SUBSTITUTE(SUBSTITUTE(IFERROR(VLOOKUP($A66,単組回答!$E:$P,12,FALSE),""),"①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6" s="313" t="str">
        <f>SUBSTITUTE(SUBSTITUTE(IFERROR(VLOOKUP($A66,単組回答!$E:$H,4,FALSE),""),"あり","○"),"なし","×")</f>
        <v/>
      </c>
      <c r="BC66" s="317" t="s">
        <v>25</v>
      </c>
      <c r="BD66" s="313" t="str">
        <f>SUBSTITUTE(SUBSTITUTE(IFERROR(VLOOKUP($A66,単組回答!$E:$R,14,FALSE),""),"① 行った","○"),"② 行っていない","×")</f>
        <v/>
      </c>
      <c r="BE66" s="317" t="s">
        <v>25</v>
      </c>
      <c r="BF66" s="316" t="str">
        <f>SUBSTITUTE(SUBSTITUTE(IFERROR(VLOOKUP($A66,単組回答!$E:$T,16,FALSE),""),"① 行った","○"),"② 行っていない","×")</f>
        <v/>
      </c>
    </row>
    <row r="67" spans="1:58" ht="28.5" customHeight="1">
      <c r="A67" s="18">
        <v>14179</v>
      </c>
      <c r="B67" s="191" t="s">
        <v>186</v>
      </c>
      <c r="C67" s="18"/>
      <c r="D67" s="18"/>
      <c r="E67" s="18">
        <v>0</v>
      </c>
      <c r="F67" s="18"/>
      <c r="G67" s="18"/>
      <c r="H67" s="18"/>
      <c r="I67" s="18"/>
      <c r="J67" s="18"/>
      <c r="K67" s="18"/>
      <c r="L67" s="18"/>
      <c r="M67" s="18"/>
      <c r="N67" s="18"/>
      <c r="O67" s="18"/>
      <c r="P67" s="18">
        <v>0</v>
      </c>
      <c r="Q67" s="18"/>
      <c r="R67" s="18"/>
      <c r="S67" s="18"/>
      <c r="T67" s="18"/>
      <c r="U67" s="18"/>
      <c r="V67" s="18"/>
      <c r="W67" s="18"/>
      <c r="X67" s="18"/>
      <c r="Y67" s="19" t="s">
        <v>26</v>
      </c>
      <c r="Z67" s="19" t="s">
        <v>26</v>
      </c>
      <c r="AA67" s="19" t="e">
        <v>#N/A</v>
      </c>
      <c r="AB67" s="19" t="s">
        <v>26</v>
      </c>
      <c r="AC67" s="19" t="s">
        <v>26</v>
      </c>
      <c r="AD67" s="19" t="s">
        <v>26</v>
      </c>
      <c r="AE67" s="19" t="s">
        <v>26</v>
      </c>
      <c r="AF67" s="19"/>
      <c r="AG67" s="19" t="s">
        <v>26</v>
      </c>
      <c r="AH67" s="19" t="s">
        <v>26</v>
      </c>
      <c r="AI67" s="19" t="s">
        <v>26</v>
      </c>
      <c r="AJ67" s="75" t="s">
        <v>26</v>
      </c>
      <c r="AK67" s="102">
        <v>0</v>
      </c>
      <c r="AL67" s="83">
        <v>0</v>
      </c>
      <c r="AM67" s="83">
        <v>0</v>
      </c>
      <c r="AN67" s="83">
        <v>0</v>
      </c>
      <c r="AO67" s="83">
        <v>0</v>
      </c>
      <c r="AP67" s="83">
        <v>0</v>
      </c>
      <c r="AQ67" s="83">
        <v>0</v>
      </c>
      <c r="AR67" s="83"/>
      <c r="AS67" s="83">
        <v>0</v>
      </c>
      <c r="AT67" s="83"/>
      <c r="AU67" s="103">
        <v>0</v>
      </c>
      <c r="AV67" s="314" t="str">
        <f>SUBSTITUTE(SUBSTITUTE(IFERROR(VLOOKUP($A67,単組回答!$E:$F,2,FALSE),""),"あり","○"),"なし","×")</f>
        <v/>
      </c>
      <c r="AW67" s="317" t="str">
        <f>SUBSTITUTE(SUBSTITUTE(IFERROR(VLOOKUP($A67,単組回答!$E:$G,3,FALSE),""),"あり","○"),"なし","×")</f>
        <v/>
      </c>
      <c r="AX67" s="313" t="str">
        <f>SUBSTITUTE(SUBSTITUTE(SUBSTITUTE(SUBSTITUTE(SUBSTITUTE(SUBSTITUTE(IFERROR(VLOOKUP($A67,単組回答!$E:$I,5,FALSE),""),"①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7" s="313" t="str">
        <f>SUBSTITUTE(SUBSTITUTE(SUBSTITUTE(SUBSTITUTE(SUBSTITUTE(SUBSTITUTE(SUBSTITUTE(IFERROR(VLOOKUP($A67,単組回答!$E:$L,8,FALSE),""),"①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7" s="313" t="str">
        <f>SUBSTITUTE(SUBSTITUTE(SUBSTITUTE(SUBSTITUTE(SUBSTITUTE(SUBSTITUTE(IFERROR(VLOOKUP($A67,単組回答!$E:$J,6,FALSE),""),"①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7" s="313" t="str">
        <f>SUBSTITUTE(SUBSTITUTE(SUBSTITUTE(SUBSTITUTE(SUBSTITUTE(SUBSTITUTE(SUBSTITUTE(IFERROR(VLOOKUP($A67,単組回答!$E:$P,12,FALSE),""),"①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7" s="313" t="str">
        <f>SUBSTITUTE(SUBSTITUTE(IFERROR(VLOOKUP($A67,単組回答!$E:$H,4,FALSE),""),"あり","○"),"なし","×")</f>
        <v/>
      </c>
      <c r="BC67" s="317" t="s">
        <v>25</v>
      </c>
      <c r="BD67" s="313" t="str">
        <f>SUBSTITUTE(SUBSTITUTE(IFERROR(VLOOKUP($A67,単組回答!$E:$R,14,FALSE),""),"① 行った","○"),"② 行っていない","×")</f>
        <v/>
      </c>
      <c r="BE67" s="317" t="s">
        <v>25</v>
      </c>
      <c r="BF67" s="316" t="str">
        <f>SUBSTITUTE(SUBSTITUTE(IFERROR(VLOOKUP($A67,単組回答!$E:$T,16,FALSE),""),"① 行った","○"),"② 行っていない","×")</f>
        <v/>
      </c>
    </row>
    <row r="68" spans="1:58" ht="28.5" customHeight="1">
      <c r="A68" s="20">
        <v>14184</v>
      </c>
      <c r="B68" s="65" t="s">
        <v>187</v>
      </c>
      <c r="C68" s="22"/>
      <c r="D68" s="18"/>
      <c r="E68" s="18">
        <v>0</v>
      </c>
      <c r="F68" s="18"/>
      <c r="G68" s="18"/>
      <c r="H68" s="18"/>
      <c r="I68" s="18"/>
      <c r="J68" s="18"/>
      <c r="K68" s="18"/>
      <c r="L68" s="18"/>
      <c r="M68" s="18"/>
      <c r="N68" s="18"/>
      <c r="O68" s="18"/>
      <c r="P68" s="18">
        <v>0</v>
      </c>
      <c r="Q68" s="18"/>
      <c r="R68" s="18"/>
      <c r="S68" s="18"/>
      <c r="T68" s="18"/>
      <c r="U68" s="18"/>
      <c r="V68" s="18"/>
      <c r="W68" s="18"/>
      <c r="X68" s="18"/>
      <c r="Y68" s="19" t="s">
        <v>26</v>
      </c>
      <c r="Z68" s="19" t="s">
        <v>26</v>
      </c>
      <c r="AA68" s="19" t="e">
        <v>#N/A</v>
      </c>
      <c r="AB68" s="19" t="s">
        <v>26</v>
      </c>
      <c r="AC68" s="19" t="s">
        <v>26</v>
      </c>
      <c r="AD68" s="19" t="s">
        <v>26</v>
      </c>
      <c r="AE68" s="19" t="s">
        <v>26</v>
      </c>
      <c r="AF68" s="19"/>
      <c r="AG68" s="19" t="s">
        <v>26</v>
      </c>
      <c r="AH68" s="19" t="s">
        <v>26</v>
      </c>
      <c r="AI68" s="19" t="s">
        <v>26</v>
      </c>
      <c r="AJ68" s="75" t="s">
        <v>26</v>
      </c>
      <c r="AK68" s="102">
        <v>0</v>
      </c>
      <c r="AL68" s="83">
        <v>0</v>
      </c>
      <c r="AM68" s="83">
        <v>0</v>
      </c>
      <c r="AN68" s="83">
        <v>0</v>
      </c>
      <c r="AO68" s="83">
        <v>0</v>
      </c>
      <c r="AP68" s="83">
        <v>0</v>
      </c>
      <c r="AQ68" s="83">
        <v>0</v>
      </c>
      <c r="AR68" s="83"/>
      <c r="AS68" s="83">
        <v>0</v>
      </c>
      <c r="AT68" s="83"/>
      <c r="AU68" s="103">
        <v>0</v>
      </c>
      <c r="AV68" s="314" t="str">
        <f>SUBSTITUTE(SUBSTITUTE(IFERROR(VLOOKUP($A68,単組回答!$E:$F,2,FALSE),""),"あり","○"),"なし","×")</f>
        <v/>
      </c>
      <c r="AW68" s="317" t="str">
        <f>SUBSTITUTE(SUBSTITUTE(IFERROR(VLOOKUP($A68,単組回答!$E:$G,3,FALSE),""),"あり","○"),"なし","×")</f>
        <v/>
      </c>
      <c r="AX68" s="313" t="str">
        <f>SUBSTITUTE(SUBSTITUTE(SUBSTITUTE(SUBSTITUTE(SUBSTITUTE(SUBSTITUTE(IFERROR(VLOOKUP($A68,単組回答!$E:$I,5,FALSE),""),"①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8" s="313" t="str">
        <f>SUBSTITUTE(SUBSTITUTE(SUBSTITUTE(SUBSTITUTE(SUBSTITUTE(SUBSTITUTE(SUBSTITUTE(IFERROR(VLOOKUP($A68,単組回答!$E:$L,8,FALSE),""),"①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8" s="313" t="str">
        <f>SUBSTITUTE(SUBSTITUTE(SUBSTITUTE(SUBSTITUTE(SUBSTITUTE(SUBSTITUTE(IFERROR(VLOOKUP($A68,単組回答!$E:$J,6,FALSE),""),"①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8" s="313" t="str">
        <f>SUBSTITUTE(SUBSTITUTE(SUBSTITUTE(SUBSTITUTE(SUBSTITUTE(SUBSTITUTE(SUBSTITUTE(IFERROR(VLOOKUP($A68,単組回答!$E:$P,12,FALSE),""),"①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8" s="313" t="str">
        <f>SUBSTITUTE(SUBSTITUTE(IFERROR(VLOOKUP($A68,単組回答!$E:$H,4,FALSE),""),"あり","○"),"なし","×")</f>
        <v/>
      </c>
      <c r="BC68" s="317" t="s">
        <v>25</v>
      </c>
      <c r="BD68" s="313" t="str">
        <f>SUBSTITUTE(SUBSTITUTE(IFERROR(VLOOKUP($A68,単組回答!$E:$R,14,FALSE),""),"① 行った","○"),"② 行っていない","×")</f>
        <v/>
      </c>
      <c r="BE68" s="317" t="s">
        <v>25</v>
      </c>
      <c r="BF68" s="316" t="str">
        <f>SUBSTITUTE(SUBSTITUTE(IFERROR(VLOOKUP($A68,単組回答!$E:$T,16,FALSE),""),"① 行った","○"),"② 行っていない","×")</f>
        <v/>
      </c>
    </row>
    <row r="69" spans="1:58" ht="28.5" customHeight="1">
      <c r="A69" s="20">
        <v>14190</v>
      </c>
      <c r="B69" s="65" t="s">
        <v>188</v>
      </c>
      <c r="C69" s="18"/>
      <c r="D69" s="18"/>
      <c r="E69" s="18">
        <v>0</v>
      </c>
      <c r="F69" s="18"/>
      <c r="G69" s="18"/>
      <c r="H69" s="18"/>
      <c r="I69" s="18"/>
      <c r="J69" s="18"/>
      <c r="K69" s="18"/>
      <c r="L69" s="18"/>
      <c r="M69" s="18"/>
      <c r="N69" s="18"/>
      <c r="O69" s="18"/>
      <c r="P69" s="18">
        <v>0</v>
      </c>
      <c r="Q69" s="18"/>
      <c r="R69" s="18"/>
      <c r="S69" s="18"/>
      <c r="T69" s="18"/>
      <c r="U69" s="18"/>
      <c r="V69" s="18"/>
      <c r="W69" s="18"/>
      <c r="X69" s="18"/>
      <c r="Y69" s="19" t="s">
        <v>26</v>
      </c>
      <c r="Z69" s="19" t="s">
        <v>26</v>
      </c>
      <c r="AA69" s="19" t="e">
        <v>#N/A</v>
      </c>
      <c r="AB69" s="19" t="s">
        <v>26</v>
      </c>
      <c r="AC69" s="19" t="s">
        <v>26</v>
      </c>
      <c r="AD69" s="19" t="s">
        <v>26</v>
      </c>
      <c r="AE69" s="19" t="s">
        <v>26</v>
      </c>
      <c r="AF69" s="19"/>
      <c r="AG69" s="19" t="s">
        <v>26</v>
      </c>
      <c r="AH69" s="19" t="s">
        <v>26</v>
      </c>
      <c r="AI69" s="19" t="s">
        <v>26</v>
      </c>
      <c r="AJ69" s="75" t="s">
        <v>26</v>
      </c>
      <c r="AK69" s="102">
        <v>0</v>
      </c>
      <c r="AL69" s="83">
        <v>0</v>
      </c>
      <c r="AM69" s="83">
        <v>0</v>
      </c>
      <c r="AN69" s="83">
        <v>0</v>
      </c>
      <c r="AO69" s="83">
        <v>0</v>
      </c>
      <c r="AP69" s="83">
        <v>0</v>
      </c>
      <c r="AQ69" s="83">
        <v>0</v>
      </c>
      <c r="AR69" s="83"/>
      <c r="AS69" s="83">
        <v>0</v>
      </c>
      <c r="AT69" s="83"/>
      <c r="AU69" s="103">
        <v>0</v>
      </c>
      <c r="AV69" s="314" t="str">
        <f>SUBSTITUTE(SUBSTITUTE(IFERROR(VLOOKUP($A69,単組回答!$E:$F,2,FALSE),""),"あり","○"),"なし","×")</f>
        <v/>
      </c>
      <c r="AW69" s="317" t="str">
        <f>SUBSTITUTE(SUBSTITUTE(IFERROR(VLOOKUP($A69,単組回答!$E:$G,3,FALSE),""),"あり","○"),"なし","×")</f>
        <v/>
      </c>
      <c r="AX69" s="313" t="str">
        <f>SUBSTITUTE(SUBSTITUTE(SUBSTITUTE(SUBSTITUTE(SUBSTITUTE(SUBSTITUTE(IFERROR(VLOOKUP($A69,単組回答!$E:$I,5,FALSE),""),"①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9" s="313" t="str">
        <f>SUBSTITUTE(SUBSTITUTE(SUBSTITUTE(SUBSTITUTE(SUBSTITUTE(SUBSTITUTE(SUBSTITUTE(IFERROR(VLOOKUP($A69,単組回答!$E:$L,8,FALSE),""),"①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9" s="313" t="str">
        <f>SUBSTITUTE(SUBSTITUTE(SUBSTITUTE(SUBSTITUTE(SUBSTITUTE(SUBSTITUTE(IFERROR(VLOOKUP($A69,単組回答!$E:$J,6,FALSE),""),"①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9" s="313" t="str">
        <f>SUBSTITUTE(SUBSTITUTE(SUBSTITUTE(SUBSTITUTE(SUBSTITUTE(SUBSTITUTE(SUBSTITUTE(IFERROR(VLOOKUP($A69,単組回答!$E:$P,12,FALSE),""),"①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9" s="313" t="str">
        <f>SUBSTITUTE(SUBSTITUTE(IFERROR(VLOOKUP($A69,単組回答!$E:$H,4,FALSE),""),"あり","○"),"なし","×")</f>
        <v/>
      </c>
      <c r="BC69" s="317" t="s">
        <v>25</v>
      </c>
      <c r="BD69" s="313" t="str">
        <f>SUBSTITUTE(SUBSTITUTE(IFERROR(VLOOKUP($A69,単組回答!$E:$R,14,FALSE),""),"① 行った","○"),"② 行っていない","×")</f>
        <v/>
      </c>
      <c r="BE69" s="317" t="s">
        <v>25</v>
      </c>
      <c r="BF69" s="316" t="str">
        <f>SUBSTITUTE(SUBSTITUTE(IFERROR(VLOOKUP($A69,単組回答!$E:$T,16,FALSE),""),"① 行った","○"),"② 行っていない","×")</f>
        <v/>
      </c>
    </row>
    <row r="70" spans="1:58" ht="28.5" customHeight="1">
      <c r="A70" s="20"/>
      <c r="B70" s="65"/>
      <c r="C70" s="18"/>
      <c r="D70" s="18"/>
      <c r="E70" s="18">
        <v>0</v>
      </c>
      <c r="F70" s="18"/>
      <c r="G70" s="18"/>
      <c r="H70" s="18"/>
      <c r="I70" s="18"/>
      <c r="J70" s="18"/>
      <c r="K70" s="18"/>
      <c r="L70" s="18"/>
      <c r="M70" s="18"/>
      <c r="N70" s="18"/>
      <c r="O70" s="18"/>
      <c r="P70" s="18">
        <v>0</v>
      </c>
      <c r="Q70" s="18"/>
      <c r="R70" s="18"/>
      <c r="S70" s="18"/>
      <c r="T70" s="18"/>
      <c r="U70" s="18"/>
      <c r="V70" s="18"/>
      <c r="W70" s="18"/>
      <c r="X70" s="18"/>
      <c r="Y70" s="19" t="s">
        <v>26</v>
      </c>
      <c r="Z70" s="19" t="s">
        <v>26</v>
      </c>
      <c r="AA70" s="19" t="e">
        <v>#N/A</v>
      </c>
      <c r="AB70" s="19" t="s">
        <v>26</v>
      </c>
      <c r="AC70" s="19" t="s">
        <v>26</v>
      </c>
      <c r="AD70" s="19" t="s">
        <v>26</v>
      </c>
      <c r="AE70" s="19" t="s">
        <v>26</v>
      </c>
      <c r="AF70" s="19"/>
      <c r="AG70" s="19" t="s">
        <v>26</v>
      </c>
      <c r="AH70" s="19" t="s">
        <v>26</v>
      </c>
      <c r="AI70" s="19" t="s">
        <v>26</v>
      </c>
      <c r="AJ70" s="75" t="s">
        <v>26</v>
      </c>
      <c r="AK70" s="102" t="s">
        <v>26</v>
      </c>
      <c r="AL70" s="83" t="s">
        <v>26</v>
      </c>
      <c r="AM70" s="83" t="s">
        <v>26</v>
      </c>
      <c r="AN70" s="83" t="s">
        <v>26</v>
      </c>
      <c r="AO70" s="83" t="s">
        <v>26</v>
      </c>
      <c r="AP70" s="83" t="s">
        <v>26</v>
      </c>
      <c r="AQ70" s="83" t="s">
        <v>26</v>
      </c>
      <c r="AR70" s="83" t="s">
        <v>26</v>
      </c>
      <c r="AS70" s="83" t="s">
        <v>26</v>
      </c>
      <c r="AT70" s="83" t="s">
        <v>26</v>
      </c>
      <c r="AU70" s="103" t="s">
        <v>26</v>
      </c>
      <c r="AV70" s="102" t="s">
        <v>26</v>
      </c>
      <c r="AW70" s="83" t="s">
        <v>26</v>
      </c>
      <c r="AX70" s="83" t="s">
        <v>26</v>
      </c>
      <c r="AY70" s="83"/>
      <c r="AZ70" s="83" t="s">
        <v>26</v>
      </c>
      <c r="BA70" s="83"/>
      <c r="BB70" s="83" t="s">
        <v>26</v>
      </c>
      <c r="BC70" s="83" t="s">
        <v>26</v>
      </c>
      <c r="BD70" s="83"/>
      <c r="BE70" s="83" t="s">
        <v>26</v>
      </c>
      <c r="BF70" s="103"/>
    </row>
    <row r="71" spans="1:58" ht="28.5" customHeight="1">
      <c r="A71" s="20"/>
      <c r="B71" s="65"/>
      <c r="C71" s="18"/>
      <c r="D71" s="18"/>
      <c r="E71" s="18">
        <v>0</v>
      </c>
      <c r="F71" s="18"/>
      <c r="G71" s="18"/>
      <c r="H71" s="18"/>
      <c r="I71" s="18"/>
      <c r="J71" s="18"/>
      <c r="K71" s="18"/>
      <c r="L71" s="18"/>
      <c r="M71" s="18"/>
      <c r="N71" s="18"/>
      <c r="O71" s="18"/>
      <c r="P71" s="18">
        <v>0</v>
      </c>
      <c r="Q71" s="18"/>
      <c r="R71" s="18"/>
      <c r="S71" s="18"/>
      <c r="T71" s="18"/>
      <c r="U71" s="18"/>
      <c r="V71" s="18"/>
      <c r="W71" s="18"/>
      <c r="X71" s="18"/>
      <c r="Y71" s="19" t="s">
        <v>26</v>
      </c>
      <c r="Z71" s="19" t="s">
        <v>26</v>
      </c>
      <c r="AA71" s="19" t="e">
        <v>#N/A</v>
      </c>
      <c r="AB71" s="19" t="s">
        <v>26</v>
      </c>
      <c r="AC71" s="19" t="s">
        <v>26</v>
      </c>
      <c r="AD71" s="19" t="s">
        <v>26</v>
      </c>
      <c r="AE71" s="19" t="s">
        <v>26</v>
      </c>
      <c r="AF71" s="19"/>
      <c r="AG71" s="19" t="s">
        <v>26</v>
      </c>
      <c r="AH71" s="19" t="s">
        <v>26</v>
      </c>
      <c r="AI71" s="19" t="s">
        <v>26</v>
      </c>
      <c r="AJ71" s="75" t="s">
        <v>26</v>
      </c>
      <c r="AK71" s="102" t="s">
        <v>26</v>
      </c>
      <c r="AL71" s="83" t="s">
        <v>26</v>
      </c>
      <c r="AM71" s="83" t="s">
        <v>26</v>
      </c>
      <c r="AN71" s="83" t="s">
        <v>26</v>
      </c>
      <c r="AO71" s="83" t="s">
        <v>26</v>
      </c>
      <c r="AP71" s="83" t="s">
        <v>26</v>
      </c>
      <c r="AQ71" s="83" t="s">
        <v>26</v>
      </c>
      <c r="AR71" s="83" t="s">
        <v>26</v>
      </c>
      <c r="AS71" s="83" t="s">
        <v>26</v>
      </c>
      <c r="AT71" s="83" t="s">
        <v>26</v>
      </c>
      <c r="AU71" s="103" t="s">
        <v>26</v>
      </c>
      <c r="AV71" s="102" t="s">
        <v>26</v>
      </c>
      <c r="AW71" s="83" t="s">
        <v>26</v>
      </c>
      <c r="AX71" s="83" t="s">
        <v>26</v>
      </c>
      <c r="AY71" s="83"/>
      <c r="AZ71" s="83" t="s">
        <v>26</v>
      </c>
      <c r="BA71" s="83"/>
      <c r="BB71" s="83" t="s">
        <v>26</v>
      </c>
      <c r="BC71" s="83" t="s">
        <v>26</v>
      </c>
      <c r="BD71" s="83"/>
      <c r="BE71" s="83" t="s">
        <v>26</v>
      </c>
      <c r="BF71" s="103"/>
    </row>
    <row r="72" spans="1:58" ht="28.5" customHeight="1">
      <c r="A72" s="20"/>
      <c r="B72" s="65"/>
      <c r="C72" s="18"/>
      <c r="D72" s="18"/>
      <c r="E72" s="18">
        <v>0</v>
      </c>
      <c r="F72" s="18"/>
      <c r="G72" s="18"/>
      <c r="H72" s="18"/>
      <c r="I72" s="18"/>
      <c r="J72" s="18"/>
      <c r="K72" s="18"/>
      <c r="L72" s="18"/>
      <c r="M72" s="18"/>
      <c r="N72" s="18"/>
      <c r="O72" s="18"/>
      <c r="P72" s="18">
        <v>0</v>
      </c>
      <c r="Q72" s="18"/>
      <c r="R72" s="18"/>
      <c r="S72" s="18"/>
      <c r="T72" s="18"/>
      <c r="U72" s="18"/>
      <c r="V72" s="18"/>
      <c r="W72" s="18"/>
      <c r="X72" s="18"/>
      <c r="Y72" s="19" t="s">
        <v>26</v>
      </c>
      <c r="Z72" s="19" t="s">
        <v>26</v>
      </c>
      <c r="AA72" s="19" t="e">
        <v>#N/A</v>
      </c>
      <c r="AB72" s="19" t="s">
        <v>26</v>
      </c>
      <c r="AC72" s="19" t="s">
        <v>26</v>
      </c>
      <c r="AD72" s="19" t="s">
        <v>26</v>
      </c>
      <c r="AE72" s="19" t="s">
        <v>26</v>
      </c>
      <c r="AF72" s="19"/>
      <c r="AG72" s="19" t="s">
        <v>26</v>
      </c>
      <c r="AH72" s="19" t="s">
        <v>26</v>
      </c>
      <c r="AI72" s="19" t="s">
        <v>26</v>
      </c>
      <c r="AJ72" s="75" t="s">
        <v>26</v>
      </c>
      <c r="AK72" s="102" t="s">
        <v>26</v>
      </c>
      <c r="AL72" s="83" t="s">
        <v>26</v>
      </c>
      <c r="AM72" s="83" t="s">
        <v>26</v>
      </c>
      <c r="AN72" s="83" t="s">
        <v>26</v>
      </c>
      <c r="AO72" s="83" t="s">
        <v>26</v>
      </c>
      <c r="AP72" s="83" t="s">
        <v>26</v>
      </c>
      <c r="AQ72" s="83" t="s">
        <v>26</v>
      </c>
      <c r="AR72" s="83" t="s">
        <v>26</v>
      </c>
      <c r="AS72" s="83" t="s">
        <v>26</v>
      </c>
      <c r="AT72" s="83" t="s">
        <v>26</v>
      </c>
      <c r="AU72" s="103" t="s">
        <v>26</v>
      </c>
      <c r="AV72" s="102" t="s">
        <v>26</v>
      </c>
      <c r="AW72" s="83" t="s">
        <v>26</v>
      </c>
      <c r="AX72" s="83" t="s">
        <v>26</v>
      </c>
      <c r="AY72" s="83"/>
      <c r="AZ72" s="83" t="s">
        <v>26</v>
      </c>
      <c r="BA72" s="83"/>
      <c r="BB72" s="83" t="s">
        <v>26</v>
      </c>
      <c r="BC72" s="83" t="s">
        <v>26</v>
      </c>
      <c r="BD72" s="83"/>
      <c r="BE72" s="83" t="s">
        <v>26</v>
      </c>
      <c r="BF72" s="103"/>
    </row>
    <row r="73" spans="1:58" ht="28.5" customHeight="1" thickBot="1">
      <c r="A73" s="237" t="s">
        <v>90</v>
      </c>
      <c r="B73" s="238"/>
      <c r="C73" s="237">
        <v>28</v>
      </c>
      <c r="D73" s="238">
        <v>0</v>
      </c>
      <c r="N73" s="237">
        <v>18</v>
      </c>
      <c r="O73" s="238">
        <v>0</v>
      </c>
      <c r="Y73" s="251">
        <v>0</v>
      </c>
      <c r="Z73" s="252">
        <v>0</v>
      </c>
      <c r="AK73" s="104" t="s">
        <v>26</v>
      </c>
      <c r="AL73" s="105" t="s">
        <v>26</v>
      </c>
      <c r="AM73" s="105" t="s">
        <v>26</v>
      </c>
      <c r="AN73" s="105" t="s">
        <v>26</v>
      </c>
      <c r="AO73" s="105" t="s">
        <v>26</v>
      </c>
      <c r="AP73" s="105" t="s">
        <v>26</v>
      </c>
      <c r="AQ73" s="105" t="s">
        <v>26</v>
      </c>
      <c r="AR73" s="105" t="s">
        <v>26</v>
      </c>
      <c r="AS73" s="105" t="s">
        <v>26</v>
      </c>
      <c r="AT73" s="105" t="s">
        <v>26</v>
      </c>
      <c r="AU73" s="106" t="s">
        <v>26</v>
      </c>
      <c r="AV73" s="245">
        <f>AV74-AW74</f>
        <v>0</v>
      </c>
      <c r="AW73" s="246"/>
      <c r="AX73" s="105" t="s">
        <v>26</v>
      </c>
      <c r="AY73" s="105"/>
      <c r="AZ73" s="105" t="s">
        <v>26</v>
      </c>
      <c r="BA73" s="105"/>
      <c r="BB73" s="105" t="s">
        <v>26</v>
      </c>
      <c r="BC73" s="105" t="s">
        <v>26</v>
      </c>
      <c r="BD73" s="105"/>
      <c r="BE73" s="105" t="s">
        <v>26</v>
      </c>
      <c r="BF73" s="106"/>
    </row>
    <row r="74" spans="1:58" ht="28.5" customHeight="1">
      <c r="AV74" s="12">
        <f>(COUNTIF(AV5:AV69,"○")+COUNTIF(AW5:AW69,"○"))</f>
        <v>0</v>
      </c>
      <c r="AW74" s="12">
        <f>COUNTIFS(AV5:AV69,"○",AW5:AW69,"○")</f>
        <v>0</v>
      </c>
    </row>
  </sheetData>
  <mergeCells count="40">
    <mergeCell ref="A4:B4"/>
    <mergeCell ref="A73:B73"/>
    <mergeCell ref="C73:D73"/>
    <mergeCell ref="N73:O73"/>
    <mergeCell ref="Y73:Z73"/>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C1:M1"/>
    <mergeCell ref="N1:X1"/>
    <mergeCell ref="Y1:AJ1"/>
    <mergeCell ref="AK1:AU1"/>
    <mergeCell ref="AV1:BF1"/>
    <mergeCell ref="AV73:AW73"/>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s>
  <phoneticPr fontId="3"/>
  <conditionalFormatting sqref="A5:AU71 BG5:XFD71">
    <cfRule type="cellIs" dxfId="407" priority="3" operator="equal">
      <formula>0</formula>
    </cfRule>
  </conditionalFormatting>
  <conditionalFormatting sqref="AX73:BF73 AV5:BF72">
    <cfRule type="cellIs" dxfId="406" priority="2" operator="equal">
      <formula>0</formula>
    </cfRule>
  </conditionalFormatting>
  <conditionalFormatting sqref="AV74:AW74 AV73">
    <cfRule type="cellIs" dxfId="405"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DF40-721C-42A1-A5AC-0729B30F462B}">
  <dimension ref="A1:BF138"/>
  <sheetViews>
    <sheetView view="pageBreakPreview" topLeftCell="B1" zoomScale="90" zoomScaleNormal="85" zoomScaleSheetLayoutView="90" workbookViewId="0">
      <pane xSplit="35" ySplit="4" topLeftCell="AV5" activePane="bottomRight" state="frozen"/>
      <selection activeCell="B1" sqref="B1"/>
      <selection pane="topRight" activeCell="AK1" sqref="AK1"/>
      <selection pane="bottomLeft" activeCell="B5" sqref="B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9</v>
      </c>
      <c r="D4" s="132">
        <v>0</v>
      </c>
      <c r="E4" s="132"/>
      <c r="F4" s="132">
        <v>8</v>
      </c>
      <c r="G4" s="132">
        <v>9</v>
      </c>
      <c r="H4" s="132">
        <v>5</v>
      </c>
      <c r="I4" s="132">
        <v>6</v>
      </c>
      <c r="J4" s="132">
        <v>0</v>
      </c>
      <c r="K4" s="132">
        <v>4</v>
      </c>
      <c r="L4" s="132">
        <v>0</v>
      </c>
      <c r="M4" s="132">
        <v>2</v>
      </c>
      <c r="N4" s="132">
        <v>8</v>
      </c>
      <c r="O4" s="132">
        <v>1</v>
      </c>
      <c r="P4" s="132"/>
      <c r="Q4" s="132">
        <v>9</v>
      </c>
      <c r="R4" s="132">
        <v>8</v>
      </c>
      <c r="S4" s="132">
        <v>7</v>
      </c>
      <c r="T4" s="132">
        <v>5</v>
      </c>
      <c r="U4" s="132">
        <v>2</v>
      </c>
      <c r="V4" s="132">
        <v>2</v>
      </c>
      <c r="W4" s="132">
        <v>0</v>
      </c>
      <c r="X4" s="132">
        <v>3</v>
      </c>
      <c r="Y4" s="134">
        <v>8</v>
      </c>
      <c r="Z4" s="134">
        <v>0</v>
      </c>
      <c r="AA4" s="134"/>
      <c r="AB4" s="134">
        <v>9</v>
      </c>
      <c r="AC4" s="134">
        <v>9</v>
      </c>
      <c r="AD4" s="134">
        <v>4</v>
      </c>
      <c r="AE4" s="134">
        <v>4</v>
      </c>
      <c r="AF4" s="134">
        <v>0</v>
      </c>
      <c r="AG4" s="134">
        <v>3</v>
      </c>
      <c r="AH4" s="134">
        <v>2</v>
      </c>
      <c r="AI4" s="134">
        <v>1</v>
      </c>
      <c r="AJ4" s="136">
        <v>2</v>
      </c>
      <c r="AK4" s="137">
        <v>6</v>
      </c>
      <c r="AL4" s="138">
        <v>0</v>
      </c>
      <c r="AM4" s="138">
        <v>6</v>
      </c>
      <c r="AN4" s="138">
        <v>6</v>
      </c>
      <c r="AO4" s="138">
        <v>6</v>
      </c>
      <c r="AP4" s="138">
        <v>6</v>
      </c>
      <c r="AQ4" s="158">
        <v>6</v>
      </c>
      <c r="AR4" s="158">
        <v>3</v>
      </c>
      <c r="AS4" s="158">
        <v>4</v>
      </c>
      <c r="AT4" s="158">
        <v>6</v>
      </c>
      <c r="AU4" s="139">
        <v>5</v>
      </c>
      <c r="AV4" s="137">
        <f t="shared" ref="AV4:BF4" si="0">COUNTIF(AV5:AV31,"○")</f>
        <v>0</v>
      </c>
      <c r="AW4" s="138">
        <f t="shared" si="0"/>
        <v>0</v>
      </c>
      <c r="AX4" s="138">
        <f t="shared" si="0"/>
        <v>0</v>
      </c>
      <c r="AY4" s="138">
        <f t="shared" si="0"/>
        <v>0</v>
      </c>
      <c r="AZ4" s="138">
        <f t="shared" si="0"/>
        <v>0</v>
      </c>
      <c r="BA4" s="138">
        <f t="shared" si="0"/>
        <v>0</v>
      </c>
      <c r="BB4" s="138">
        <f t="shared" si="0"/>
        <v>0</v>
      </c>
      <c r="BC4" s="138">
        <f t="shared" si="0"/>
        <v>5</v>
      </c>
      <c r="BD4" s="138">
        <f t="shared" si="0"/>
        <v>0</v>
      </c>
      <c r="BE4" s="138">
        <f t="shared" si="0"/>
        <v>5</v>
      </c>
      <c r="BF4" s="139">
        <f t="shared" si="0"/>
        <v>0</v>
      </c>
    </row>
    <row r="5" spans="1:58" ht="28.5" customHeight="1">
      <c r="A5" s="123">
        <v>15002</v>
      </c>
      <c r="B5" s="190" t="s">
        <v>1679</v>
      </c>
      <c r="C5" s="125" t="s">
        <v>22</v>
      </c>
      <c r="D5" s="78" t="s">
        <v>25</v>
      </c>
      <c r="E5" s="78">
        <v>1</v>
      </c>
      <c r="F5" s="125" t="s">
        <v>22</v>
      </c>
      <c r="G5" s="125" t="s">
        <v>22</v>
      </c>
      <c r="H5" s="125" t="s">
        <v>22</v>
      </c>
      <c r="I5" s="125" t="s">
        <v>22</v>
      </c>
      <c r="J5" s="78"/>
      <c r="K5" s="78"/>
      <c r="L5" s="78"/>
      <c r="M5" s="78"/>
      <c r="N5" s="78" t="s">
        <v>23</v>
      </c>
      <c r="O5" s="78" t="s">
        <v>23</v>
      </c>
      <c r="P5" s="78">
        <v>2</v>
      </c>
      <c r="Q5" s="78" t="s">
        <v>22</v>
      </c>
      <c r="R5" s="78" t="s">
        <v>23</v>
      </c>
      <c r="S5" s="78" t="s">
        <v>22</v>
      </c>
      <c r="T5" s="78" t="s">
        <v>23</v>
      </c>
      <c r="U5" s="78" t="s">
        <v>125</v>
      </c>
      <c r="V5" s="78"/>
      <c r="W5" s="78" t="s">
        <v>125</v>
      </c>
      <c r="X5" s="78"/>
      <c r="Y5" s="77" t="s">
        <v>22</v>
      </c>
      <c r="Z5" s="77" t="s">
        <v>25</v>
      </c>
      <c r="AA5" s="77" t="s">
        <v>25</v>
      </c>
      <c r="AB5" s="77" t="s">
        <v>22</v>
      </c>
      <c r="AC5" s="77" t="s">
        <v>22</v>
      </c>
      <c r="AD5" s="77" t="s">
        <v>22</v>
      </c>
      <c r="AE5" s="77" t="s">
        <v>22</v>
      </c>
      <c r="AF5" s="77"/>
      <c r="AG5" s="77" t="s">
        <v>25</v>
      </c>
      <c r="AH5" s="77" t="s">
        <v>22</v>
      </c>
      <c r="AI5" s="77" t="s">
        <v>22</v>
      </c>
      <c r="AJ5" s="127" t="s">
        <v>22</v>
      </c>
      <c r="AK5" s="128" t="s">
        <v>22</v>
      </c>
      <c r="AL5" s="74" t="s">
        <v>25</v>
      </c>
      <c r="AM5" s="74" t="s">
        <v>22</v>
      </c>
      <c r="AN5" s="74" t="s">
        <v>22</v>
      </c>
      <c r="AO5" s="74" t="s">
        <v>22</v>
      </c>
      <c r="AP5" s="74" t="s">
        <v>22</v>
      </c>
      <c r="AQ5" s="76" t="s">
        <v>27</v>
      </c>
      <c r="AR5" s="76" t="s">
        <v>25</v>
      </c>
      <c r="AS5" s="76" t="s">
        <v>25</v>
      </c>
      <c r="AT5" s="76" t="s">
        <v>22</v>
      </c>
      <c r="AU5" s="131" t="s">
        <v>22</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20">
        <v>15009</v>
      </c>
      <c r="B6" s="21" t="s">
        <v>1680</v>
      </c>
      <c r="C6" s="45" t="s">
        <v>22</v>
      </c>
      <c r="D6" s="18" t="s">
        <v>25</v>
      </c>
      <c r="E6" s="18">
        <v>1</v>
      </c>
      <c r="F6" s="45" t="s">
        <v>22</v>
      </c>
      <c r="G6" s="45" t="s">
        <v>22</v>
      </c>
      <c r="H6" s="18"/>
      <c r="I6" s="18"/>
      <c r="J6" s="18"/>
      <c r="K6" s="18"/>
      <c r="L6" s="18"/>
      <c r="M6" s="18"/>
      <c r="N6" s="18" t="s">
        <v>22</v>
      </c>
      <c r="O6" s="18" t="s">
        <v>24</v>
      </c>
      <c r="P6" s="18">
        <v>1</v>
      </c>
      <c r="Q6" s="18" t="s">
        <v>22</v>
      </c>
      <c r="R6" s="18" t="s">
        <v>23</v>
      </c>
      <c r="S6" s="18" t="s">
        <v>125</v>
      </c>
      <c r="T6" s="18" t="s">
        <v>23</v>
      </c>
      <c r="U6" s="18" t="s">
        <v>125</v>
      </c>
      <c r="V6" s="18"/>
      <c r="W6" s="18" t="s">
        <v>125</v>
      </c>
      <c r="X6" s="18" t="s">
        <v>23</v>
      </c>
      <c r="Y6" s="19" t="s">
        <v>22</v>
      </c>
      <c r="Z6" s="19" t="s">
        <v>25</v>
      </c>
      <c r="AA6" s="19" t="s">
        <v>25</v>
      </c>
      <c r="AB6" s="19" t="s">
        <v>22</v>
      </c>
      <c r="AC6" s="19" t="s">
        <v>22</v>
      </c>
      <c r="AD6" s="19" t="s">
        <v>25</v>
      </c>
      <c r="AE6" s="19" t="s">
        <v>22</v>
      </c>
      <c r="AF6" s="19"/>
      <c r="AG6" s="19" t="s">
        <v>26</v>
      </c>
      <c r="AH6" s="19" t="s">
        <v>22</v>
      </c>
      <c r="AI6" s="19" t="s">
        <v>25</v>
      </c>
      <c r="AJ6" s="75" t="s">
        <v>25</v>
      </c>
      <c r="AK6" s="102" t="s">
        <v>22</v>
      </c>
      <c r="AL6" s="83" t="s">
        <v>25</v>
      </c>
      <c r="AM6" s="83" t="s">
        <v>25</v>
      </c>
      <c r="AN6" s="83" t="s">
        <v>25</v>
      </c>
      <c r="AO6" s="83">
        <v>0</v>
      </c>
      <c r="AP6" s="83">
        <v>0</v>
      </c>
      <c r="AQ6" s="3">
        <v>0</v>
      </c>
      <c r="AR6" s="3"/>
      <c r="AS6" s="3">
        <v>0</v>
      </c>
      <c r="AT6" s="3"/>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22</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15013</v>
      </c>
      <c r="B7" s="21" t="s">
        <v>1681</v>
      </c>
      <c r="C7" s="45"/>
      <c r="D7" s="18"/>
      <c r="E7" s="18">
        <v>0</v>
      </c>
      <c r="F7" s="18"/>
      <c r="G7" s="18"/>
      <c r="H7" s="18"/>
      <c r="I7" s="18"/>
      <c r="J7" s="18"/>
      <c r="K7" s="18"/>
      <c r="L7" s="18"/>
      <c r="M7" s="18"/>
      <c r="N7" s="18"/>
      <c r="O7" s="18"/>
      <c r="P7" s="18">
        <v>0</v>
      </c>
      <c r="Q7" s="18"/>
      <c r="R7" s="18"/>
      <c r="S7" s="18"/>
      <c r="T7" s="18"/>
      <c r="U7" s="18"/>
      <c r="V7" s="18"/>
      <c r="W7" s="18"/>
      <c r="X7" s="18"/>
      <c r="Y7" s="19" t="s">
        <v>26</v>
      </c>
      <c r="Z7" s="19" t="s">
        <v>26</v>
      </c>
      <c r="AA7" s="19" t="e">
        <v>#N/A</v>
      </c>
      <c r="AB7" s="19" t="s">
        <v>26</v>
      </c>
      <c r="AC7" s="19" t="s">
        <v>26</v>
      </c>
      <c r="AD7" s="19" t="s">
        <v>26</v>
      </c>
      <c r="AE7" s="19" t="s">
        <v>26</v>
      </c>
      <c r="AF7" s="19"/>
      <c r="AG7" s="19" t="s">
        <v>26</v>
      </c>
      <c r="AH7" s="19" t="s">
        <v>26</v>
      </c>
      <c r="AI7" s="19" t="s">
        <v>26</v>
      </c>
      <c r="AJ7" s="75" t="s">
        <v>26</v>
      </c>
      <c r="AK7" s="102" t="s">
        <v>26</v>
      </c>
      <c r="AL7" s="83" t="s">
        <v>26</v>
      </c>
      <c r="AM7" s="83" t="s">
        <v>26</v>
      </c>
      <c r="AN7" s="83" t="s">
        <v>26</v>
      </c>
      <c r="AO7" s="83" t="s">
        <v>26</v>
      </c>
      <c r="AP7" s="83" t="s">
        <v>26</v>
      </c>
      <c r="AQ7" s="3" t="s">
        <v>26</v>
      </c>
      <c r="AR7" s="3" t="s">
        <v>26</v>
      </c>
      <c r="AS7" s="3" t="s">
        <v>26</v>
      </c>
      <c r="AT7" s="3" t="s">
        <v>26</v>
      </c>
      <c r="AU7" s="112" t="s">
        <v>26</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15017</v>
      </c>
      <c r="B8" s="21" t="s">
        <v>1682</v>
      </c>
      <c r="C8" s="45"/>
      <c r="D8" s="18"/>
      <c r="E8" s="18">
        <v>0</v>
      </c>
      <c r="F8" s="18"/>
      <c r="G8" s="18"/>
      <c r="H8" s="18"/>
      <c r="I8" s="18"/>
      <c r="J8" s="18"/>
      <c r="K8" s="18"/>
      <c r="L8" s="18"/>
      <c r="M8" s="18"/>
      <c r="N8" s="18"/>
      <c r="O8" s="18"/>
      <c r="P8" s="18">
        <v>0</v>
      </c>
      <c r="Q8" s="18"/>
      <c r="R8" s="18"/>
      <c r="S8" s="18"/>
      <c r="T8" s="18"/>
      <c r="U8" s="18"/>
      <c r="V8" s="18"/>
      <c r="W8" s="18"/>
      <c r="X8" s="18"/>
      <c r="Y8" s="19" t="s">
        <v>26</v>
      </c>
      <c r="Z8" s="19" t="s">
        <v>26</v>
      </c>
      <c r="AA8" s="19" t="e">
        <v>#N/A</v>
      </c>
      <c r="AB8" s="19" t="s">
        <v>26</v>
      </c>
      <c r="AC8" s="19" t="s">
        <v>26</v>
      </c>
      <c r="AD8" s="19" t="s">
        <v>26</v>
      </c>
      <c r="AE8" s="19" t="s">
        <v>26</v>
      </c>
      <c r="AF8" s="19"/>
      <c r="AG8" s="19" t="s">
        <v>26</v>
      </c>
      <c r="AH8" s="19" t="s">
        <v>26</v>
      </c>
      <c r="AI8" s="19" t="s">
        <v>26</v>
      </c>
      <c r="AJ8" s="75" t="s">
        <v>26</v>
      </c>
      <c r="AK8" s="102" t="s">
        <v>26</v>
      </c>
      <c r="AL8" s="83" t="s">
        <v>26</v>
      </c>
      <c r="AM8" s="83" t="s">
        <v>26</v>
      </c>
      <c r="AN8" s="83" t="s">
        <v>26</v>
      </c>
      <c r="AO8" s="83" t="s">
        <v>26</v>
      </c>
      <c r="AP8" s="83" t="s">
        <v>26</v>
      </c>
      <c r="AQ8" s="3" t="s">
        <v>26</v>
      </c>
      <c r="AR8" s="3" t="s">
        <v>26</v>
      </c>
      <c r="AS8" s="3" t="s">
        <v>26</v>
      </c>
      <c r="AT8" s="3" t="s">
        <v>26</v>
      </c>
      <c r="AU8" s="112" t="s">
        <v>26</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15019</v>
      </c>
      <c r="B9" s="21" t="s">
        <v>1683</v>
      </c>
      <c r="C9" s="45"/>
      <c r="D9" s="18"/>
      <c r="E9" s="18">
        <v>0</v>
      </c>
      <c r="F9" s="18"/>
      <c r="G9" s="18"/>
      <c r="H9" s="18"/>
      <c r="I9" s="18"/>
      <c r="J9" s="18"/>
      <c r="K9" s="18"/>
      <c r="L9" s="18"/>
      <c r="M9" s="18"/>
      <c r="N9" s="18"/>
      <c r="O9" s="18"/>
      <c r="P9" s="18">
        <v>0</v>
      </c>
      <c r="Q9" s="18"/>
      <c r="R9" s="18"/>
      <c r="S9" s="18"/>
      <c r="T9" s="18"/>
      <c r="U9" s="18"/>
      <c r="V9" s="18"/>
      <c r="W9" s="18"/>
      <c r="X9" s="18"/>
      <c r="Y9" s="19" t="s">
        <v>26</v>
      </c>
      <c r="Z9" s="19" t="s">
        <v>26</v>
      </c>
      <c r="AA9" s="19" t="e">
        <v>#N/A</v>
      </c>
      <c r="AB9" s="19" t="s">
        <v>26</v>
      </c>
      <c r="AC9" s="19" t="s">
        <v>26</v>
      </c>
      <c r="AD9" s="19" t="s">
        <v>26</v>
      </c>
      <c r="AE9" s="19" t="s">
        <v>26</v>
      </c>
      <c r="AF9" s="19"/>
      <c r="AG9" s="19" t="s">
        <v>26</v>
      </c>
      <c r="AH9" s="19" t="s">
        <v>26</v>
      </c>
      <c r="AI9" s="19" t="s">
        <v>26</v>
      </c>
      <c r="AJ9" s="75" t="s">
        <v>26</v>
      </c>
      <c r="AK9" s="102" t="s">
        <v>26</v>
      </c>
      <c r="AL9" s="83" t="s">
        <v>26</v>
      </c>
      <c r="AM9" s="83" t="s">
        <v>26</v>
      </c>
      <c r="AN9" s="83" t="s">
        <v>26</v>
      </c>
      <c r="AO9" s="83" t="s">
        <v>26</v>
      </c>
      <c r="AP9" s="83" t="s">
        <v>26</v>
      </c>
      <c r="AQ9" s="3" t="s">
        <v>26</v>
      </c>
      <c r="AR9" s="3" t="s">
        <v>26</v>
      </c>
      <c r="AS9" s="3" t="s">
        <v>26</v>
      </c>
      <c r="AT9" s="3" t="s">
        <v>26</v>
      </c>
      <c r="AU9" s="112"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15021</v>
      </c>
      <c r="B10" s="21" t="s">
        <v>1684</v>
      </c>
      <c r="C10" s="45" t="s">
        <v>22</v>
      </c>
      <c r="D10" s="18" t="s">
        <v>25</v>
      </c>
      <c r="E10" s="18">
        <v>1</v>
      </c>
      <c r="F10" s="45" t="s">
        <v>22</v>
      </c>
      <c r="G10" s="45" t="s">
        <v>22</v>
      </c>
      <c r="H10" s="18" t="s">
        <v>23</v>
      </c>
      <c r="I10" s="45" t="s">
        <v>22</v>
      </c>
      <c r="J10" s="18"/>
      <c r="K10" s="18"/>
      <c r="L10" s="18"/>
      <c r="M10" s="18"/>
      <c r="N10" s="18" t="s">
        <v>23</v>
      </c>
      <c r="O10" s="18" t="s">
        <v>24</v>
      </c>
      <c r="P10" s="18">
        <v>1</v>
      </c>
      <c r="Q10" s="18" t="s">
        <v>22</v>
      </c>
      <c r="R10" s="18" t="s">
        <v>23</v>
      </c>
      <c r="S10" s="18" t="s">
        <v>22</v>
      </c>
      <c r="T10" s="18"/>
      <c r="U10" s="18" t="s">
        <v>125</v>
      </c>
      <c r="V10" s="18"/>
      <c r="W10" s="18" t="s">
        <v>125</v>
      </c>
      <c r="X10" s="18" t="s">
        <v>23</v>
      </c>
      <c r="Y10" s="19" t="s">
        <v>22</v>
      </c>
      <c r="Z10" s="19" t="s">
        <v>25</v>
      </c>
      <c r="AA10" s="19" t="s">
        <v>25</v>
      </c>
      <c r="AB10" s="19" t="s">
        <v>22</v>
      </c>
      <c r="AC10" s="19" t="s">
        <v>22</v>
      </c>
      <c r="AD10" s="19" t="s">
        <v>22</v>
      </c>
      <c r="AE10" s="19" t="s">
        <v>25</v>
      </c>
      <c r="AF10" s="19"/>
      <c r="AG10" s="19" t="s">
        <v>22</v>
      </c>
      <c r="AH10" s="19">
        <v>0</v>
      </c>
      <c r="AI10" s="19" t="s">
        <v>25</v>
      </c>
      <c r="AJ10" s="75" t="s">
        <v>22</v>
      </c>
      <c r="AK10" s="102" t="s">
        <v>26</v>
      </c>
      <c r="AL10" s="83" t="s">
        <v>26</v>
      </c>
      <c r="AM10" s="83" t="s">
        <v>26</v>
      </c>
      <c r="AN10" s="83" t="s">
        <v>26</v>
      </c>
      <c r="AO10" s="83" t="s">
        <v>26</v>
      </c>
      <c r="AP10" s="83" t="s">
        <v>26</v>
      </c>
      <c r="AQ10" s="3" t="s">
        <v>26</v>
      </c>
      <c r="AR10" s="3" t="s">
        <v>25</v>
      </c>
      <c r="AS10" s="3" t="s">
        <v>26</v>
      </c>
      <c r="AT10" s="3" t="s">
        <v>22</v>
      </c>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22</v>
      </c>
      <c r="BF10" s="316" t="str">
        <f>SUBSTITUTE(SUBSTITUTE(IFERROR(VLOOKUP($A10,単組回答!$E:$T,16,FALSE),""),"① 行った","○"),"② 行っていない","×")</f>
        <v/>
      </c>
    </row>
    <row r="11" spans="1:58" ht="28.5" customHeight="1">
      <c r="A11" s="20">
        <v>15024</v>
      </c>
      <c r="B11" s="21" t="s">
        <v>1685</v>
      </c>
      <c r="C11" s="45" t="s">
        <v>22</v>
      </c>
      <c r="D11" s="18" t="s">
        <v>24</v>
      </c>
      <c r="E11" s="18">
        <v>1</v>
      </c>
      <c r="F11" s="45" t="s">
        <v>22</v>
      </c>
      <c r="G11" s="45" t="s">
        <v>22</v>
      </c>
      <c r="H11" s="45" t="s">
        <v>22</v>
      </c>
      <c r="I11" s="45" t="s">
        <v>22</v>
      </c>
      <c r="J11" s="18"/>
      <c r="K11" s="45" t="s">
        <v>22</v>
      </c>
      <c r="L11" s="18"/>
      <c r="M11" s="18"/>
      <c r="N11" s="18" t="s">
        <v>23</v>
      </c>
      <c r="O11" s="18" t="s">
        <v>24</v>
      </c>
      <c r="P11" s="18">
        <v>1</v>
      </c>
      <c r="Q11" s="18" t="s">
        <v>22</v>
      </c>
      <c r="R11" s="18" t="s">
        <v>23</v>
      </c>
      <c r="S11" s="18" t="s">
        <v>22</v>
      </c>
      <c r="T11" s="18"/>
      <c r="U11" s="18" t="s">
        <v>125</v>
      </c>
      <c r="V11" s="18" t="s">
        <v>23</v>
      </c>
      <c r="W11" s="18"/>
      <c r="X11" s="18"/>
      <c r="Y11" s="19" t="s">
        <v>22</v>
      </c>
      <c r="Z11" s="19" t="s">
        <v>25</v>
      </c>
      <c r="AA11" s="19" t="s">
        <v>25</v>
      </c>
      <c r="AB11" s="19" t="s">
        <v>22</v>
      </c>
      <c r="AC11" s="19" t="s">
        <v>22</v>
      </c>
      <c r="AD11" s="19" t="s">
        <v>25</v>
      </c>
      <c r="AE11" s="19" t="s">
        <v>25</v>
      </c>
      <c r="AF11" s="19"/>
      <c r="AG11" s="19" t="s">
        <v>26</v>
      </c>
      <c r="AH11" s="19">
        <v>0</v>
      </c>
      <c r="AI11" s="19" t="s">
        <v>25</v>
      </c>
      <c r="AJ11" s="75" t="s">
        <v>25</v>
      </c>
      <c r="AK11" s="102" t="s">
        <v>22</v>
      </c>
      <c r="AL11" s="83" t="s">
        <v>25</v>
      </c>
      <c r="AM11" s="83" t="s">
        <v>22</v>
      </c>
      <c r="AN11" s="83" t="s">
        <v>22</v>
      </c>
      <c r="AO11" s="83" t="s">
        <v>22</v>
      </c>
      <c r="AP11" s="83" t="s">
        <v>22</v>
      </c>
      <c r="AQ11" s="3" t="s">
        <v>27</v>
      </c>
      <c r="AR11" s="3" t="s">
        <v>28</v>
      </c>
      <c r="AS11" s="3" t="s">
        <v>22</v>
      </c>
      <c r="AT11" s="3" t="s">
        <v>22</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1320</v>
      </c>
      <c r="BD11" s="313" t="str">
        <f>SUBSTITUTE(SUBSTITUTE(IFERROR(VLOOKUP($A11,単組回答!$E:$R,14,FALSE),""),"① 行った","○"),"② 行っていない","×")</f>
        <v/>
      </c>
      <c r="BE11" s="83" t="s">
        <v>22</v>
      </c>
      <c r="BF11" s="316" t="str">
        <f>SUBSTITUTE(SUBSTITUTE(IFERROR(VLOOKUP($A11,単組回答!$E:$T,16,FALSE),""),"① 行った","○"),"② 行っていない","×")</f>
        <v/>
      </c>
    </row>
    <row r="12" spans="1:58" ht="28.5" customHeight="1">
      <c r="A12" s="20">
        <v>15031</v>
      </c>
      <c r="B12" s="21" t="s">
        <v>1686</v>
      </c>
      <c r="C12" s="45" t="s">
        <v>22</v>
      </c>
      <c r="D12" s="18" t="s">
        <v>25</v>
      </c>
      <c r="E12" s="18">
        <v>1</v>
      </c>
      <c r="F12" s="18"/>
      <c r="G12" s="45" t="s">
        <v>22</v>
      </c>
      <c r="H12" s="18"/>
      <c r="I12" s="45" t="s">
        <v>22</v>
      </c>
      <c r="J12" s="18"/>
      <c r="K12" s="45" t="s">
        <v>22</v>
      </c>
      <c r="L12" s="18"/>
      <c r="M12" s="18"/>
      <c r="N12" s="18" t="s">
        <v>24</v>
      </c>
      <c r="O12" s="18" t="s">
        <v>24</v>
      </c>
      <c r="P12" s="18">
        <v>0</v>
      </c>
      <c r="Q12" s="18" t="s">
        <v>22</v>
      </c>
      <c r="R12" s="18" t="s">
        <v>23</v>
      </c>
      <c r="S12" s="18" t="s">
        <v>22</v>
      </c>
      <c r="T12" s="18" t="s">
        <v>23</v>
      </c>
      <c r="U12" s="18" t="s">
        <v>22</v>
      </c>
      <c r="V12" s="18" t="s">
        <v>23</v>
      </c>
      <c r="W12" s="18" t="s">
        <v>125</v>
      </c>
      <c r="X12" s="18"/>
      <c r="Y12" s="19" t="s">
        <v>25</v>
      </c>
      <c r="Z12" s="19" t="s">
        <v>25</v>
      </c>
      <c r="AA12" s="19" t="s">
        <v>25</v>
      </c>
      <c r="AB12" s="19" t="s">
        <v>22</v>
      </c>
      <c r="AC12" s="19" t="s">
        <v>22</v>
      </c>
      <c r="AD12" s="19" t="s">
        <v>22</v>
      </c>
      <c r="AE12" s="19" t="s">
        <v>22</v>
      </c>
      <c r="AF12" s="19"/>
      <c r="AG12" s="19" t="s">
        <v>22</v>
      </c>
      <c r="AH12" s="19" t="s">
        <v>25</v>
      </c>
      <c r="AI12" s="19" t="s">
        <v>25</v>
      </c>
      <c r="AJ12" s="75" t="s">
        <v>25</v>
      </c>
      <c r="AK12" s="102" t="s">
        <v>25</v>
      </c>
      <c r="AL12" s="83" t="s">
        <v>25</v>
      </c>
      <c r="AM12" s="83" t="s">
        <v>22</v>
      </c>
      <c r="AN12" s="83" t="s">
        <v>22</v>
      </c>
      <c r="AO12" s="83" t="s">
        <v>22</v>
      </c>
      <c r="AP12" s="83" t="s">
        <v>22</v>
      </c>
      <c r="AQ12" s="3" t="s">
        <v>27</v>
      </c>
      <c r="AR12" s="3" t="s">
        <v>22</v>
      </c>
      <c r="AS12" s="3" t="s">
        <v>22</v>
      </c>
      <c r="AT12" s="3" t="s">
        <v>22</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22</v>
      </c>
      <c r="BD12" s="313" t="str">
        <f>SUBSTITUTE(SUBSTITUTE(IFERROR(VLOOKUP($A12,単組回答!$E:$R,14,FALSE),""),"① 行った","○"),"② 行っていない","×")</f>
        <v/>
      </c>
      <c r="BE12" s="83" t="s">
        <v>22</v>
      </c>
      <c r="BF12" s="316" t="str">
        <f>SUBSTITUTE(SUBSTITUTE(IFERROR(VLOOKUP($A12,単組回答!$E:$T,16,FALSE),""),"① 行った","○"),"② 行っていない","×")</f>
        <v/>
      </c>
    </row>
    <row r="13" spans="1:58" ht="28.5" customHeight="1">
      <c r="A13" s="20">
        <v>15036</v>
      </c>
      <c r="B13" s="21" t="s">
        <v>1687</v>
      </c>
      <c r="C13" s="45" t="s">
        <v>22</v>
      </c>
      <c r="D13" s="18" t="s">
        <v>25</v>
      </c>
      <c r="E13" s="18">
        <v>1</v>
      </c>
      <c r="F13" s="45" t="s">
        <v>22</v>
      </c>
      <c r="G13" s="45" t="s">
        <v>22</v>
      </c>
      <c r="H13" s="45" t="s">
        <v>22</v>
      </c>
      <c r="I13" s="45" t="s">
        <v>22</v>
      </c>
      <c r="J13" s="18"/>
      <c r="K13" s="18"/>
      <c r="L13" s="18"/>
      <c r="M13" s="18"/>
      <c r="N13" s="18" t="s">
        <v>22</v>
      </c>
      <c r="O13" s="18" t="s">
        <v>24</v>
      </c>
      <c r="P13" s="18">
        <v>1</v>
      </c>
      <c r="Q13" s="18" t="s">
        <v>22</v>
      </c>
      <c r="R13" s="18" t="s">
        <v>23</v>
      </c>
      <c r="S13" s="18" t="s">
        <v>22</v>
      </c>
      <c r="T13" s="18" t="s">
        <v>23</v>
      </c>
      <c r="U13" s="18" t="s">
        <v>22</v>
      </c>
      <c r="V13" s="18"/>
      <c r="W13" s="18" t="s">
        <v>125</v>
      </c>
      <c r="X13" s="18"/>
      <c r="Y13" s="19" t="s">
        <v>22</v>
      </c>
      <c r="Z13" s="19" t="s">
        <v>25</v>
      </c>
      <c r="AA13" s="19" t="s">
        <v>25</v>
      </c>
      <c r="AB13" s="19" t="s">
        <v>22</v>
      </c>
      <c r="AC13" s="19" t="s">
        <v>22</v>
      </c>
      <c r="AD13" s="19" t="s">
        <v>25</v>
      </c>
      <c r="AE13" s="19" t="s">
        <v>22</v>
      </c>
      <c r="AF13" s="19"/>
      <c r="AG13" s="19" t="s">
        <v>26</v>
      </c>
      <c r="AH13" s="19">
        <v>0</v>
      </c>
      <c r="AI13" s="19" t="s">
        <v>25</v>
      </c>
      <c r="AJ13" s="75" t="s">
        <v>25</v>
      </c>
      <c r="AK13" s="102" t="s">
        <v>22</v>
      </c>
      <c r="AL13" s="83" t="s">
        <v>25</v>
      </c>
      <c r="AM13" s="83" t="s">
        <v>22</v>
      </c>
      <c r="AN13" s="83" t="s">
        <v>22</v>
      </c>
      <c r="AO13" s="83" t="s">
        <v>22</v>
      </c>
      <c r="AP13" s="83" t="s">
        <v>22</v>
      </c>
      <c r="AQ13" s="3" t="s">
        <v>27</v>
      </c>
      <c r="AR13" s="3"/>
      <c r="AS13" s="3" t="s">
        <v>22</v>
      </c>
      <c r="AT13" s="3"/>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22</v>
      </c>
      <c r="BD13" s="313" t="str">
        <f>SUBSTITUTE(SUBSTITUTE(IFERROR(VLOOKUP($A13,単組回答!$E:$R,14,FALSE),""),"① 行った","○"),"② 行っていない","×")</f>
        <v/>
      </c>
      <c r="BE13" s="83" t="s">
        <v>22</v>
      </c>
      <c r="BF13" s="316" t="str">
        <f>SUBSTITUTE(SUBSTITUTE(IFERROR(VLOOKUP($A13,単組回答!$E:$T,16,FALSE),""),"① 行った","○"),"② 行っていない","×")</f>
        <v/>
      </c>
    </row>
    <row r="14" spans="1:58" ht="28.5" customHeight="1">
      <c r="A14" s="20">
        <v>15042</v>
      </c>
      <c r="B14" s="21" t="s">
        <v>1688</v>
      </c>
      <c r="C14" s="45" t="s">
        <v>22</v>
      </c>
      <c r="D14" s="18" t="s">
        <v>25</v>
      </c>
      <c r="E14" s="18">
        <v>1</v>
      </c>
      <c r="F14" s="45" t="s">
        <v>22</v>
      </c>
      <c r="G14" s="45" t="s">
        <v>22</v>
      </c>
      <c r="H14" s="45" t="s">
        <v>22</v>
      </c>
      <c r="I14" s="45" t="s">
        <v>22</v>
      </c>
      <c r="J14" s="18"/>
      <c r="K14" s="18"/>
      <c r="L14" s="18"/>
      <c r="M14" s="18"/>
      <c r="N14" s="18" t="s">
        <v>23</v>
      </c>
      <c r="O14" s="18" t="s">
        <v>24</v>
      </c>
      <c r="P14" s="18">
        <v>1</v>
      </c>
      <c r="Q14" s="18" t="s">
        <v>22</v>
      </c>
      <c r="R14" s="18" t="s">
        <v>23</v>
      </c>
      <c r="S14" s="18" t="s">
        <v>23</v>
      </c>
      <c r="T14" s="18"/>
      <c r="U14" s="18"/>
      <c r="V14" s="18"/>
      <c r="W14" s="18" t="s">
        <v>125</v>
      </c>
      <c r="X14" s="18"/>
      <c r="Y14" s="19" t="s">
        <v>22</v>
      </c>
      <c r="Z14" s="19" t="s">
        <v>25</v>
      </c>
      <c r="AA14" s="19" t="s">
        <v>25</v>
      </c>
      <c r="AB14" s="19" t="s">
        <v>22</v>
      </c>
      <c r="AC14" s="19" t="s">
        <v>22</v>
      </c>
      <c r="AD14" s="19" t="s">
        <v>25</v>
      </c>
      <c r="AE14" s="19" t="s">
        <v>25</v>
      </c>
      <c r="AF14" s="19"/>
      <c r="AG14" s="19" t="s">
        <v>26</v>
      </c>
      <c r="AH14" s="19">
        <v>0</v>
      </c>
      <c r="AI14" s="19" t="s">
        <v>25</v>
      </c>
      <c r="AJ14" s="75" t="s">
        <v>25</v>
      </c>
      <c r="AK14" s="102" t="s">
        <v>22</v>
      </c>
      <c r="AL14" s="83" t="s">
        <v>25</v>
      </c>
      <c r="AM14" s="83" t="s">
        <v>22</v>
      </c>
      <c r="AN14" s="83" t="s">
        <v>22</v>
      </c>
      <c r="AO14" s="83" t="s">
        <v>22</v>
      </c>
      <c r="AP14" s="83" t="s">
        <v>22</v>
      </c>
      <c r="AQ14" s="3" t="s">
        <v>27</v>
      </c>
      <c r="AR14" s="3" t="s">
        <v>22</v>
      </c>
      <c r="AS14" s="3" t="s">
        <v>22</v>
      </c>
      <c r="AT14" s="3" t="s">
        <v>22</v>
      </c>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22</v>
      </c>
      <c r="BD14" s="313" t="str">
        <f>SUBSTITUTE(SUBSTITUTE(IFERROR(VLOOKUP($A14,単組回答!$E:$R,14,FALSE),""),"① 行った","○"),"② 行っていない","×")</f>
        <v/>
      </c>
      <c r="BE14" s="83" t="s">
        <v>22</v>
      </c>
      <c r="BF14" s="316" t="str">
        <f>SUBSTITUTE(SUBSTITUTE(IFERROR(VLOOKUP($A14,単組回答!$E:$T,16,FALSE),""),"① 行った","○"),"② 行っていない","×")</f>
        <v/>
      </c>
    </row>
    <row r="15" spans="1:58" ht="28.5" customHeight="1">
      <c r="A15" s="20">
        <v>15044</v>
      </c>
      <c r="B15" s="21" t="s">
        <v>1689</v>
      </c>
      <c r="C15" s="45" t="s">
        <v>22</v>
      </c>
      <c r="D15" s="18" t="s">
        <v>25</v>
      </c>
      <c r="E15" s="18">
        <v>1</v>
      </c>
      <c r="F15" s="45" t="s">
        <v>22</v>
      </c>
      <c r="G15" s="45" t="s">
        <v>22</v>
      </c>
      <c r="H15" s="18"/>
      <c r="I15" s="18"/>
      <c r="J15" s="18"/>
      <c r="K15" s="45" t="s">
        <v>22</v>
      </c>
      <c r="L15" s="18"/>
      <c r="M15" s="45" t="s">
        <v>22</v>
      </c>
      <c r="N15" s="18" t="s">
        <v>22</v>
      </c>
      <c r="O15" s="18" t="s">
        <v>24</v>
      </c>
      <c r="P15" s="18">
        <v>1</v>
      </c>
      <c r="Q15" s="18" t="s">
        <v>22</v>
      </c>
      <c r="R15" s="18" t="s">
        <v>23</v>
      </c>
      <c r="S15" s="18"/>
      <c r="T15" s="18" t="s">
        <v>23</v>
      </c>
      <c r="U15" s="18"/>
      <c r="V15" s="18"/>
      <c r="W15" s="18" t="s">
        <v>125</v>
      </c>
      <c r="X15" s="18" t="s">
        <v>23</v>
      </c>
      <c r="Y15" s="19" t="s">
        <v>22</v>
      </c>
      <c r="Z15" s="19" t="s">
        <v>25</v>
      </c>
      <c r="AA15" s="19" t="s">
        <v>25</v>
      </c>
      <c r="AB15" s="19" t="s">
        <v>22</v>
      </c>
      <c r="AC15" s="19" t="s">
        <v>22</v>
      </c>
      <c r="AD15" s="19" t="s">
        <v>22</v>
      </c>
      <c r="AE15" s="19" t="s">
        <v>25</v>
      </c>
      <c r="AF15" s="19"/>
      <c r="AG15" s="19" t="s">
        <v>22</v>
      </c>
      <c r="AH15" s="19">
        <v>0</v>
      </c>
      <c r="AI15" s="19" t="s">
        <v>25</v>
      </c>
      <c r="AJ15" s="75" t="s">
        <v>25</v>
      </c>
      <c r="AK15" s="102" t="s">
        <v>22</v>
      </c>
      <c r="AL15" s="83" t="s">
        <v>25</v>
      </c>
      <c r="AM15" s="83" t="s">
        <v>22</v>
      </c>
      <c r="AN15" s="83" t="s">
        <v>22</v>
      </c>
      <c r="AO15" s="83" t="s">
        <v>22</v>
      </c>
      <c r="AP15" s="83" t="s">
        <v>22</v>
      </c>
      <c r="AQ15" s="3" t="s">
        <v>27</v>
      </c>
      <c r="AR15" s="3" t="s">
        <v>22</v>
      </c>
      <c r="AS15" s="3" t="s">
        <v>28</v>
      </c>
      <c r="AT15" s="3" t="s">
        <v>22</v>
      </c>
      <c r="AU15" s="112"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22</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15045</v>
      </c>
      <c r="B16" s="21" t="s">
        <v>1690</v>
      </c>
      <c r="C16" s="45" t="s">
        <v>22</v>
      </c>
      <c r="D16" s="18" t="s">
        <v>25</v>
      </c>
      <c r="E16" s="18">
        <v>1</v>
      </c>
      <c r="F16" s="45" t="s">
        <v>22</v>
      </c>
      <c r="G16" s="45" t="s">
        <v>22</v>
      </c>
      <c r="H16" s="18"/>
      <c r="I16" s="18"/>
      <c r="J16" s="18"/>
      <c r="K16" s="45" t="s">
        <v>22</v>
      </c>
      <c r="L16" s="18"/>
      <c r="M16" s="45" t="s">
        <v>22</v>
      </c>
      <c r="N16" s="18" t="s">
        <v>22</v>
      </c>
      <c r="O16" s="18" t="s">
        <v>24</v>
      </c>
      <c r="P16" s="18">
        <v>1</v>
      </c>
      <c r="Q16" s="18" t="s">
        <v>22</v>
      </c>
      <c r="R16" s="18"/>
      <c r="S16" s="18" t="s">
        <v>22</v>
      </c>
      <c r="T16" s="18"/>
      <c r="U16" s="18" t="s">
        <v>125</v>
      </c>
      <c r="V16" s="18"/>
      <c r="W16" s="18" t="s">
        <v>125</v>
      </c>
      <c r="X16" s="18"/>
      <c r="Y16" s="19" t="s">
        <v>22</v>
      </c>
      <c r="Z16" s="19" t="s">
        <v>25</v>
      </c>
      <c r="AA16" s="19" t="s">
        <v>25</v>
      </c>
      <c r="AB16" s="19" t="s">
        <v>22</v>
      </c>
      <c r="AC16" s="19" t="s">
        <v>22</v>
      </c>
      <c r="AD16" s="19" t="s">
        <v>25</v>
      </c>
      <c r="AE16" s="19" t="s">
        <v>25</v>
      </c>
      <c r="AF16" s="19"/>
      <c r="AG16" s="19" t="s">
        <v>26</v>
      </c>
      <c r="AH16" s="19">
        <v>0</v>
      </c>
      <c r="AI16" s="19" t="s">
        <v>25</v>
      </c>
      <c r="AJ16" s="75" t="s">
        <v>25</v>
      </c>
      <c r="AK16" s="102" t="s">
        <v>26</v>
      </c>
      <c r="AL16" s="83" t="s">
        <v>26</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15052</v>
      </c>
      <c r="B17" s="21" t="s">
        <v>1691</v>
      </c>
      <c r="C17" s="45"/>
      <c r="D17" s="18"/>
      <c r="E17" s="18">
        <v>0</v>
      </c>
      <c r="F17" s="18"/>
      <c r="G17" s="18"/>
      <c r="H17" s="18"/>
      <c r="I17" s="18"/>
      <c r="J17" s="18"/>
      <c r="K17" s="18"/>
      <c r="L17" s="18"/>
      <c r="M17" s="18"/>
      <c r="N17" s="18"/>
      <c r="O17" s="18"/>
      <c r="P17" s="18">
        <v>0</v>
      </c>
      <c r="Q17" s="18"/>
      <c r="R17" s="18"/>
      <c r="S17" s="18"/>
      <c r="T17" s="18"/>
      <c r="U17" s="18"/>
      <c r="V17" s="18"/>
      <c r="W17" s="18"/>
      <c r="X17" s="18"/>
      <c r="Y17" s="19" t="s">
        <v>26</v>
      </c>
      <c r="Z17" s="19" t="s">
        <v>26</v>
      </c>
      <c r="AA17" s="19" t="e">
        <v>#N/A</v>
      </c>
      <c r="AB17" s="19" t="s">
        <v>26</v>
      </c>
      <c r="AC17" s="19" t="s">
        <v>26</v>
      </c>
      <c r="AD17" s="19" t="s">
        <v>26</v>
      </c>
      <c r="AE17" s="19" t="s">
        <v>26</v>
      </c>
      <c r="AF17" s="19"/>
      <c r="AG17" s="19" t="s">
        <v>26</v>
      </c>
      <c r="AH17" s="19" t="s">
        <v>26</v>
      </c>
      <c r="AI17" s="19" t="s">
        <v>26</v>
      </c>
      <c r="AJ17" s="75" t="s">
        <v>26</v>
      </c>
      <c r="AK17" s="102" t="s">
        <v>26</v>
      </c>
      <c r="AL17" s="83" t="s">
        <v>26</v>
      </c>
      <c r="AM17" s="83" t="s">
        <v>26</v>
      </c>
      <c r="AN17" s="83" t="s">
        <v>26</v>
      </c>
      <c r="AO17" s="83" t="s">
        <v>26</v>
      </c>
      <c r="AP17" s="83" t="s">
        <v>26</v>
      </c>
      <c r="AQ17" s="3" t="s">
        <v>26</v>
      </c>
      <c r="AR17" s="3" t="s">
        <v>26</v>
      </c>
      <c r="AS17" s="3" t="s">
        <v>26</v>
      </c>
      <c r="AT17" s="3" t="s">
        <v>26</v>
      </c>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15053</v>
      </c>
      <c r="B18" s="21" t="s">
        <v>1692</v>
      </c>
      <c r="C18" s="45"/>
      <c r="D18" s="18"/>
      <c r="E18" s="18">
        <v>0</v>
      </c>
      <c r="F18" s="18"/>
      <c r="G18" s="18"/>
      <c r="H18" s="18"/>
      <c r="I18" s="18"/>
      <c r="J18" s="18"/>
      <c r="K18" s="18"/>
      <c r="L18" s="18"/>
      <c r="M18" s="18"/>
      <c r="N18" s="18"/>
      <c r="O18" s="18"/>
      <c r="P18" s="18">
        <v>0</v>
      </c>
      <c r="Q18" s="18"/>
      <c r="R18" s="18"/>
      <c r="S18" s="18"/>
      <c r="T18" s="18"/>
      <c r="U18" s="18"/>
      <c r="V18" s="18"/>
      <c r="W18" s="18"/>
      <c r="X18" s="18"/>
      <c r="Y18" s="19" t="s">
        <v>26</v>
      </c>
      <c r="Z18" s="19" t="s">
        <v>26</v>
      </c>
      <c r="AA18" s="19" t="e">
        <v>#N/A</v>
      </c>
      <c r="AB18" s="19" t="s">
        <v>26</v>
      </c>
      <c r="AC18" s="19" t="s">
        <v>26</v>
      </c>
      <c r="AD18" s="19" t="s">
        <v>26</v>
      </c>
      <c r="AE18" s="19" t="s">
        <v>26</v>
      </c>
      <c r="AF18" s="19"/>
      <c r="AG18" s="19" t="s">
        <v>26</v>
      </c>
      <c r="AH18" s="19" t="s">
        <v>26</v>
      </c>
      <c r="AI18" s="19" t="s">
        <v>26</v>
      </c>
      <c r="AJ18" s="75" t="s">
        <v>26</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15054</v>
      </c>
      <c r="B19" s="21" t="s">
        <v>1693</v>
      </c>
      <c r="C19" s="45"/>
      <c r="D19" s="18"/>
      <c r="E19" s="18">
        <v>0</v>
      </c>
      <c r="F19" s="18"/>
      <c r="G19" s="18"/>
      <c r="H19" s="18"/>
      <c r="I19" s="18"/>
      <c r="J19" s="18"/>
      <c r="K19" s="18"/>
      <c r="L19" s="18"/>
      <c r="M19" s="18"/>
      <c r="N19" s="18"/>
      <c r="O19" s="18"/>
      <c r="P19" s="18">
        <v>0</v>
      </c>
      <c r="Q19" s="18"/>
      <c r="R19" s="18"/>
      <c r="S19" s="18"/>
      <c r="T19" s="18"/>
      <c r="U19" s="18"/>
      <c r="V19" s="18"/>
      <c r="W19" s="18"/>
      <c r="X19" s="18"/>
      <c r="Y19" s="19" t="s">
        <v>26</v>
      </c>
      <c r="Z19" s="19" t="s">
        <v>26</v>
      </c>
      <c r="AA19" s="19" t="e">
        <v>#N/A</v>
      </c>
      <c r="AB19" s="19" t="s">
        <v>26</v>
      </c>
      <c r="AC19" s="19" t="s">
        <v>26</v>
      </c>
      <c r="AD19" s="19" t="s">
        <v>26</v>
      </c>
      <c r="AE19" s="19" t="s">
        <v>26</v>
      </c>
      <c r="AF19" s="19"/>
      <c r="AG19" s="19" t="s">
        <v>26</v>
      </c>
      <c r="AH19" s="19" t="s">
        <v>26</v>
      </c>
      <c r="AI19" s="19" t="s">
        <v>26</v>
      </c>
      <c r="AJ19" s="75" t="s">
        <v>26</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15060</v>
      </c>
      <c r="B20" s="21" t="s">
        <v>1694</v>
      </c>
      <c r="C20" s="45"/>
      <c r="D20" s="18"/>
      <c r="E20" s="18">
        <v>0</v>
      </c>
      <c r="F20" s="18"/>
      <c r="G20" s="18"/>
      <c r="H20" s="18"/>
      <c r="I20" s="18"/>
      <c r="J20" s="18"/>
      <c r="K20" s="18"/>
      <c r="L20" s="18"/>
      <c r="M20" s="18"/>
      <c r="N20" s="18"/>
      <c r="O20" s="18"/>
      <c r="P20" s="18">
        <v>0</v>
      </c>
      <c r="Q20" s="18"/>
      <c r="R20" s="18"/>
      <c r="S20" s="18"/>
      <c r="T20" s="18"/>
      <c r="U20" s="18"/>
      <c r="V20" s="18"/>
      <c r="W20" s="18"/>
      <c r="X20" s="18"/>
      <c r="Y20" s="19" t="s">
        <v>26</v>
      </c>
      <c r="Z20" s="19" t="s">
        <v>26</v>
      </c>
      <c r="AA20" s="19" t="e">
        <v>#N/A</v>
      </c>
      <c r="AB20" s="19" t="s">
        <v>26</v>
      </c>
      <c r="AC20" s="19" t="s">
        <v>26</v>
      </c>
      <c r="AD20" s="19" t="s">
        <v>26</v>
      </c>
      <c r="AE20" s="19" t="s">
        <v>26</v>
      </c>
      <c r="AF20" s="19"/>
      <c r="AG20" s="19" t="s">
        <v>26</v>
      </c>
      <c r="AH20" s="19" t="s">
        <v>26</v>
      </c>
      <c r="AI20" s="19" t="s">
        <v>26</v>
      </c>
      <c r="AJ20" s="75" t="s">
        <v>26</v>
      </c>
      <c r="AK20" s="102" t="s">
        <v>26</v>
      </c>
      <c r="AL20" s="83" t="s">
        <v>26</v>
      </c>
      <c r="AM20" s="83" t="s">
        <v>26</v>
      </c>
      <c r="AN20" s="83" t="s">
        <v>26</v>
      </c>
      <c r="AO20" s="83" t="s">
        <v>26</v>
      </c>
      <c r="AP20" s="83"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15061</v>
      </c>
      <c r="B21" s="21" t="s">
        <v>1695</v>
      </c>
      <c r="C21" s="45"/>
      <c r="D21" s="18"/>
      <c r="E21" s="18">
        <v>0</v>
      </c>
      <c r="F21" s="18"/>
      <c r="G21" s="18"/>
      <c r="H21" s="18"/>
      <c r="I21" s="18"/>
      <c r="J21" s="18"/>
      <c r="K21" s="18"/>
      <c r="L21" s="18"/>
      <c r="M21" s="18"/>
      <c r="N21" s="18"/>
      <c r="O21" s="18"/>
      <c r="P21" s="18">
        <v>0</v>
      </c>
      <c r="Q21" s="18"/>
      <c r="R21" s="18"/>
      <c r="S21" s="18"/>
      <c r="T21" s="18"/>
      <c r="U21" s="18"/>
      <c r="V21" s="18"/>
      <c r="W21" s="18"/>
      <c r="X21" s="18"/>
      <c r="Y21" s="19" t="s">
        <v>26</v>
      </c>
      <c r="Z21" s="19" t="s">
        <v>26</v>
      </c>
      <c r="AA21" s="19" t="e">
        <v>#N/A</v>
      </c>
      <c r="AB21" s="19" t="s">
        <v>26</v>
      </c>
      <c r="AC21" s="19" t="s">
        <v>26</v>
      </c>
      <c r="AD21" s="19" t="s">
        <v>26</v>
      </c>
      <c r="AE21" s="19" t="s">
        <v>26</v>
      </c>
      <c r="AF21" s="19"/>
      <c r="AG21" s="19" t="s">
        <v>26</v>
      </c>
      <c r="AH21" s="19" t="s">
        <v>26</v>
      </c>
      <c r="AI21" s="19" t="s">
        <v>26</v>
      </c>
      <c r="AJ21" s="75" t="s">
        <v>26</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15068</v>
      </c>
      <c r="B22" s="21" t="s">
        <v>1696</v>
      </c>
      <c r="C22" s="45"/>
      <c r="D22" s="18"/>
      <c r="E22" s="18">
        <v>0</v>
      </c>
      <c r="F22" s="18"/>
      <c r="G22" s="18"/>
      <c r="H22" s="18"/>
      <c r="I22" s="18"/>
      <c r="J22" s="18"/>
      <c r="K22" s="18"/>
      <c r="L22" s="18"/>
      <c r="M22" s="18"/>
      <c r="N22" s="18"/>
      <c r="O22" s="18"/>
      <c r="P22" s="18">
        <v>0</v>
      </c>
      <c r="Q22" s="18"/>
      <c r="R22" s="18"/>
      <c r="S22" s="18"/>
      <c r="T22" s="18"/>
      <c r="U22" s="18"/>
      <c r="V22" s="18"/>
      <c r="W22" s="18"/>
      <c r="X22" s="18"/>
      <c r="Y22" s="19" t="s">
        <v>26</v>
      </c>
      <c r="Z22" s="19" t="s">
        <v>26</v>
      </c>
      <c r="AA22" s="19" t="e">
        <v>#N/A</v>
      </c>
      <c r="AB22" s="19" t="s">
        <v>26</v>
      </c>
      <c r="AC22" s="19" t="s">
        <v>26</v>
      </c>
      <c r="AD22" s="19" t="s">
        <v>26</v>
      </c>
      <c r="AE22" s="19" t="s">
        <v>26</v>
      </c>
      <c r="AF22" s="19"/>
      <c r="AG22" s="19" t="s">
        <v>26</v>
      </c>
      <c r="AH22" s="19" t="s">
        <v>26</v>
      </c>
      <c r="AI22" s="19" t="s">
        <v>26</v>
      </c>
      <c r="AJ22" s="75" t="s">
        <v>26</v>
      </c>
      <c r="AK22" s="102" t="s">
        <v>26</v>
      </c>
      <c r="AL22" s="83" t="s">
        <v>26</v>
      </c>
      <c r="AM22" s="83" t="s">
        <v>26</v>
      </c>
      <c r="AN22" s="8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15069</v>
      </c>
      <c r="B23" s="21" t="s">
        <v>1697</v>
      </c>
      <c r="C23" s="45"/>
      <c r="D23" s="18"/>
      <c r="E23" s="18">
        <v>0</v>
      </c>
      <c r="F23" s="18"/>
      <c r="G23" s="18"/>
      <c r="H23" s="18"/>
      <c r="I23" s="18"/>
      <c r="J23" s="18"/>
      <c r="K23" s="18"/>
      <c r="L23" s="18"/>
      <c r="M23" s="18"/>
      <c r="N23" s="18"/>
      <c r="O23" s="18"/>
      <c r="P23" s="18">
        <v>0</v>
      </c>
      <c r="Q23" s="18"/>
      <c r="R23" s="18"/>
      <c r="S23" s="18"/>
      <c r="T23" s="18"/>
      <c r="U23" s="18"/>
      <c r="V23" s="18"/>
      <c r="W23" s="18"/>
      <c r="X23" s="18"/>
      <c r="Y23" s="19" t="s">
        <v>26</v>
      </c>
      <c r="Z23" s="19" t="s">
        <v>26</v>
      </c>
      <c r="AA23" s="19" t="e">
        <v>#N/A</v>
      </c>
      <c r="AB23" s="19" t="s">
        <v>26</v>
      </c>
      <c r="AC23" s="19" t="s">
        <v>26</v>
      </c>
      <c r="AD23" s="19" t="s">
        <v>26</v>
      </c>
      <c r="AE23" s="19" t="s">
        <v>26</v>
      </c>
      <c r="AF23" s="19"/>
      <c r="AG23" s="19" t="s">
        <v>26</v>
      </c>
      <c r="AH23" s="19" t="s">
        <v>26</v>
      </c>
      <c r="AI23" s="19" t="s">
        <v>26</v>
      </c>
      <c r="AJ23" s="75" t="s">
        <v>26</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15072</v>
      </c>
      <c r="B24" s="21" t="s">
        <v>1698</v>
      </c>
      <c r="C24" s="45"/>
      <c r="D24" s="18"/>
      <c r="E24" s="18">
        <v>0</v>
      </c>
      <c r="F24" s="18"/>
      <c r="G24" s="18"/>
      <c r="H24" s="18"/>
      <c r="I24" s="18"/>
      <c r="J24" s="18"/>
      <c r="K24" s="18"/>
      <c r="L24" s="18"/>
      <c r="M24" s="18"/>
      <c r="N24" s="18"/>
      <c r="O24" s="18"/>
      <c r="P24" s="18">
        <v>0</v>
      </c>
      <c r="Q24" s="18"/>
      <c r="R24" s="18"/>
      <c r="S24" s="18"/>
      <c r="T24" s="18"/>
      <c r="U24" s="18"/>
      <c r="V24" s="18"/>
      <c r="W24" s="18"/>
      <c r="X24" s="18"/>
      <c r="Y24" s="19" t="s">
        <v>26</v>
      </c>
      <c r="Z24" s="19" t="s">
        <v>26</v>
      </c>
      <c r="AA24" s="19" t="e">
        <v>#N/A</v>
      </c>
      <c r="AB24" s="19" t="s">
        <v>26</v>
      </c>
      <c r="AC24" s="19" t="s">
        <v>26</v>
      </c>
      <c r="AD24" s="19" t="s">
        <v>26</v>
      </c>
      <c r="AE24" s="19" t="s">
        <v>26</v>
      </c>
      <c r="AF24" s="19"/>
      <c r="AG24" s="19" t="s">
        <v>26</v>
      </c>
      <c r="AH24" s="19" t="s">
        <v>26</v>
      </c>
      <c r="AI24" s="19" t="s">
        <v>26</v>
      </c>
      <c r="AJ24" s="75"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15077</v>
      </c>
      <c r="B25" s="21" t="s">
        <v>1699</v>
      </c>
      <c r="C25" s="45"/>
      <c r="D25" s="18"/>
      <c r="E25" s="18">
        <v>0</v>
      </c>
      <c r="F25" s="18"/>
      <c r="G25" s="18"/>
      <c r="H25" s="18"/>
      <c r="I25" s="18"/>
      <c r="J25" s="18"/>
      <c r="K25" s="18"/>
      <c r="L25" s="18"/>
      <c r="M25" s="18"/>
      <c r="N25" s="18"/>
      <c r="O25" s="18"/>
      <c r="P25" s="18">
        <v>0</v>
      </c>
      <c r="Q25" s="18"/>
      <c r="R25" s="18"/>
      <c r="S25" s="18"/>
      <c r="T25" s="18"/>
      <c r="U25" s="18"/>
      <c r="V25" s="18"/>
      <c r="W25" s="18"/>
      <c r="X25" s="18"/>
      <c r="Y25" s="19" t="s">
        <v>26</v>
      </c>
      <c r="Z25" s="19" t="s">
        <v>26</v>
      </c>
      <c r="AA25" s="19" t="e">
        <v>#N/A</v>
      </c>
      <c r="AB25" s="19" t="s">
        <v>26</v>
      </c>
      <c r="AC25" s="19" t="s">
        <v>26</v>
      </c>
      <c r="AD25" s="19" t="s">
        <v>26</v>
      </c>
      <c r="AE25" s="19" t="s">
        <v>26</v>
      </c>
      <c r="AF25" s="19"/>
      <c r="AG25" s="19" t="s">
        <v>26</v>
      </c>
      <c r="AH25" s="19" t="s">
        <v>26</v>
      </c>
      <c r="AI25" s="19" t="s">
        <v>26</v>
      </c>
      <c r="AJ25" s="75" t="s">
        <v>26</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15079</v>
      </c>
      <c r="B26" s="21" t="s">
        <v>1700</v>
      </c>
      <c r="C26" s="45"/>
      <c r="D26" s="18"/>
      <c r="E26" s="18">
        <v>0</v>
      </c>
      <c r="F26" s="18"/>
      <c r="G26" s="18"/>
      <c r="H26" s="18"/>
      <c r="I26" s="18"/>
      <c r="J26" s="18"/>
      <c r="K26" s="18"/>
      <c r="L26" s="18"/>
      <c r="M26" s="18"/>
      <c r="N26" s="18"/>
      <c r="O26" s="18"/>
      <c r="P26" s="18">
        <v>0</v>
      </c>
      <c r="Q26" s="18"/>
      <c r="R26" s="18"/>
      <c r="S26" s="18"/>
      <c r="T26" s="18"/>
      <c r="U26" s="18"/>
      <c r="V26" s="18"/>
      <c r="W26" s="18"/>
      <c r="X26" s="18"/>
      <c r="Y26" s="19" t="s">
        <v>26</v>
      </c>
      <c r="Z26" s="19" t="s">
        <v>26</v>
      </c>
      <c r="AA26" s="19" t="e">
        <v>#N/A</v>
      </c>
      <c r="AB26" s="19" t="s">
        <v>26</v>
      </c>
      <c r="AC26" s="19" t="s">
        <v>26</v>
      </c>
      <c r="AD26" s="19" t="s">
        <v>26</v>
      </c>
      <c r="AE26" s="19" t="s">
        <v>26</v>
      </c>
      <c r="AF26" s="19"/>
      <c r="AG26" s="19" t="s">
        <v>26</v>
      </c>
      <c r="AH26" s="19" t="s">
        <v>26</v>
      </c>
      <c r="AI26" s="19" t="s">
        <v>26</v>
      </c>
      <c r="AJ26" s="75" t="s">
        <v>26</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15089</v>
      </c>
      <c r="B27" s="21" t="s">
        <v>1701</v>
      </c>
      <c r="C27" s="45"/>
      <c r="D27" s="18"/>
      <c r="E27" s="18">
        <v>0</v>
      </c>
      <c r="F27" s="18"/>
      <c r="G27" s="18"/>
      <c r="H27" s="18"/>
      <c r="I27" s="18"/>
      <c r="J27" s="18"/>
      <c r="K27" s="18"/>
      <c r="L27" s="18"/>
      <c r="M27" s="18"/>
      <c r="N27" s="18"/>
      <c r="O27" s="18"/>
      <c r="P27" s="18">
        <v>0</v>
      </c>
      <c r="Q27" s="18"/>
      <c r="R27" s="18"/>
      <c r="S27" s="18"/>
      <c r="T27" s="18"/>
      <c r="U27" s="18"/>
      <c r="V27" s="18"/>
      <c r="W27" s="18"/>
      <c r="X27" s="18"/>
      <c r="Y27" s="19" t="s">
        <v>26</v>
      </c>
      <c r="Z27" s="19" t="s">
        <v>26</v>
      </c>
      <c r="AA27" s="19" t="e">
        <v>#N/A</v>
      </c>
      <c r="AB27" s="19" t="s">
        <v>26</v>
      </c>
      <c r="AC27" s="19" t="s">
        <v>26</v>
      </c>
      <c r="AD27" s="19" t="s">
        <v>26</v>
      </c>
      <c r="AE27" s="19" t="s">
        <v>26</v>
      </c>
      <c r="AF27" s="19"/>
      <c r="AG27" s="19" t="s">
        <v>26</v>
      </c>
      <c r="AH27" s="19" t="s">
        <v>26</v>
      </c>
      <c r="AI27" s="19" t="s">
        <v>26</v>
      </c>
      <c r="AJ27" s="75" t="s">
        <v>26</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c r="B28" s="21"/>
      <c r="C28" s="45"/>
      <c r="D28" s="18"/>
      <c r="E28" s="18">
        <v>0</v>
      </c>
      <c r="F28" s="18"/>
      <c r="G28" s="18"/>
      <c r="H28" s="18"/>
      <c r="I28" s="18"/>
      <c r="J28" s="18"/>
      <c r="K28" s="18"/>
      <c r="L28" s="18"/>
      <c r="M28" s="18"/>
      <c r="N28" s="18"/>
      <c r="O28" s="18"/>
      <c r="P28" s="18">
        <v>0</v>
      </c>
      <c r="Q28" s="18"/>
      <c r="R28" s="18"/>
      <c r="S28" s="18"/>
      <c r="T28" s="18"/>
      <c r="U28" s="18"/>
      <c r="V28" s="18"/>
      <c r="W28" s="18"/>
      <c r="X28" s="18"/>
      <c r="Y28" s="19" t="s">
        <v>26</v>
      </c>
      <c r="Z28" s="19" t="s">
        <v>26</v>
      </c>
      <c r="AA28" s="19" t="e">
        <v>#N/A</v>
      </c>
      <c r="AB28" s="19" t="s">
        <v>26</v>
      </c>
      <c r="AC28" s="19" t="s">
        <v>26</v>
      </c>
      <c r="AD28" s="19" t="s">
        <v>26</v>
      </c>
      <c r="AE28" s="19" t="s">
        <v>26</v>
      </c>
      <c r="AF28" s="19"/>
      <c r="AG28" s="19" t="s">
        <v>26</v>
      </c>
      <c r="AH28" s="19" t="s">
        <v>26</v>
      </c>
      <c r="AI28" s="19" t="s">
        <v>26</v>
      </c>
      <c r="AJ28" s="75" t="s">
        <v>26</v>
      </c>
      <c r="AK28" s="102" t="s">
        <v>26</v>
      </c>
      <c r="AL28" s="83" t="s">
        <v>26</v>
      </c>
      <c r="AM28" s="83" t="s">
        <v>26</v>
      </c>
      <c r="AN28" s="83" t="s">
        <v>26</v>
      </c>
      <c r="AO28" s="83" t="s">
        <v>26</v>
      </c>
      <c r="AP28" s="83" t="s">
        <v>26</v>
      </c>
      <c r="AQ28" s="3" t="s">
        <v>26</v>
      </c>
      <c r="AR28" s="3" t="s">
        <v>26</v>
      </c>
      <c r="AS28" s="3" t="s">
        <v>26</v>
      </c>
      <c r="AT28" s="3" t="s">
        <v>26</v>
      </c>
      <c r="AU28" s="112" t="s">
        <v>26</v>
      </c>
      <c r="AV28" s="102" t="s">
        <v>26</v>
      </c>
      <c r="AW28" s="83" t="s">
        <v>26</v>
      </c>
      <c r="AX28" s="83" t="s">
        <v>26</v>
      </c>
      <c r="AY28" s="83"/>
      <c r="AZ28" s="83" t="s">
        <v>26</v>
      </c>
      <c r="BA28" s="83"/>
      <c r="BB28" s="83" t="s">
        <v>26</v>
      </c>
      <c r="BC28" s="83" t="s">
        <v>26</v>
      </c>
      <c r="BD28" s="83"/>
      <c r="BE28" s="83" t="s">
        <v>26</v>
      </c>
      <c r="BF28" s="103"/>
    </row>
    <row r="29" spans="1:58" ht="28.5" customHeight="1">
      <c r="A29" s="20"/>
      <c r="B29" s="21"/>
      <c r="C29" s="45"/>
      <c r="D29" s="18"/>
      <c r="E29" s="18">
        <v>0</v>
      </c>
      <c r="F29" s="18"/>
      <c r="G29" s="18"/>
      <c r="H29" s="18"/>
      <c r="I29" s="18"/>
      <c r="J29" s="18"/>
      <c r="K29" s="18"/>
      <c r="L29" s="18"/>
      <c r="M29" s="18"/>
      <c r="N29" s="18"/>
      <c r="O29" s="18"/>
      <c r="P29" s="18">
        <v>0</v>
      </c>
      <c r="Q29" s="18"/>
      <c r="R29" s="18"/>
      <c r="S29" s="18"/>
      <c r="T29" s="18"/>
      <c r="U29" s="18"/>
      <c r="V29" s="18"/>
      <c r="W29" s="18"/>
      <c r="X29" s="18"/>
      <c r="Y29" s="19" t="s">
        <v>26</v>
      </c>
      <c r="Z29" s="19" t="s">
        <v>26</v>
      </c>
      <c r="AA29" s="19" t="e">
        <v>#N/A</v>
      </c>
      <c r="AB29" s="19" t="s">
        <v>26</v>
      </c>
      <c r="AC29" s="19" t="s">
        <v>26</v>
      </c>
      <c r="AD29" s="19" t="s">
        <v>26</v>
      </c>
      <c r="AE29" s="19" t="s">
        <v>26</v>
      </c>
      <c r="AF29" s="19"/>
      <c r="AG29" s="19" t="s">
        <v>26</v>
      </c>
      <c r="AH29" s="19" t="s">
        <v>26</v>
      </c>
      <c r="AI29" s="19" t="s">
        <v>26</v>
      </c>
      <c r="AJ29" s="75" t="s">
        <v>26</v>
      </c>
      <c r="AK29" s="102" t="s">
        <v>26</v>
      </c>
      <c r="AL29" s="83" t="s">
        <v>26</v>
      </c>
      <c r="AM29" s="83" t="s">
        <v>26</v>
      </c>
      <c r="AN29" s="83" t="s">
        <v>26</v>
      </c>
      <c r="AO29" s="83" t="s">
        <v>26</v>
      </c>
      <c r="AP29" s="83" t="s">
        <v>26</v>
      </c>
      <c r="AQ29" s="3" t="s">
        <v>26</v>
      </c>
      <c r="AR29" s="3" t="s">
        <v>26</v>
      </c>
      <c r="AS29" s="3" t="s">
        <v>26</v>
      </c>
      <c r="AT29" s="3" t="s">
        <v>26</v>
      </c>
      <c r="AU29" s="112" t="s">
        <v>26</v>
      </c>
      <c r="AV29" s="102" t="s">
        <v>26</v>
      </c>
      <c r="AW29" s="83" t="s">
        <v>26</v>
      </c>
      <c r="AX29" s="83" t="s">
        <v>26</v>
      </c>
      <c r="AY29" s="83"/>
      <c r="AZ29" s="83" t="s">
        <v>26</v>
      </c>
      <c r="BA29" s="83"/>
      <c r="BB29" s="83" t="s">
        <v>26</v>
      </c>
      <c r="BC29" s="83" t="s">
        <v>26</v>
      </c>
      <c r="BD29" s="83"/>
      <c r="BE29" s="83" t="s">
        <v>26</v>
      </c>
      <c r="BF29" s="103"/>
    </row>
    <row r="30" spans="1:58" ht="28.5" customHeight="1">
      <c r="A30" s="20"/>
      <c r="B30" s="21"/>
      <c r="C30" s="45"/>
      <c r="D30" s="18"/>
      <c r="E30" s="18">
        <v>0</v>
      </c>
      <c r="F30" s="18"/>
      <c r="G30" s="18"/>
      <c r="H30" s="18"/>
      <c r="I30" s="18"/>
      <c r="J30" s="18"/>
      <c r="K30" s="18"/>
      <c r="L30" s="18"/>
      <c r="M30" s="18"/>
      <c r="N30" s="18"/>
      <c r="O30" s="18"/>
      <c r="P30" s="18">
        <v>0</v>
      </c>
      <c r="Q30" s="18"/>
      <c r="R30" s="18"/>
      <c r="S30" s="18"/>
      <c r="T30" s="18"/>
      <c r="U30" s="18"/>
      <c r="V30" s="18"/>
      <c r="W30" s="18"/>
      <c r="X30" s="18"/>
      <c r="Y30" s="19" t="s">
        <v>26</v>
      </c>
      <c r="Z30" s="19" t="s">
        <v>26</v>
      </c>
      <c r="AA30" s="19" t="e">
        <v>#N/A</v>
      </c>
      <c r="AB30" s="19" t="s">
        <v>26</v>
      </c>
      <c r="AC30" s="19" t="s">
        <v>26</v>
      </c>
      <c r="AD30" s="19" t="s">
        <v>26</v>
      </c>
      <c r="AE30" s="19" t="s">
        <v>26</v>
      </c>
      <c r="AF30" s="19"/>
      <c r="AG30" s="19" t="s">
        <v>26</v>
      </c>
      <c r="AH30" s="19" t="s">
        <v>26</v>
      </c>
      <c r="AI30" s="19" t="s">
        <v>26</v>
      </c>
      <c r="AJ30" s="75" t="s">
        <v>26</v>
      </c>
      <c r="AK30" s="102" t="s">
        <v>26</v>
      </c>
      <c r="AL30" s="83" t="s">
        <v>26</v>
      </c>
      <c r="AM30" s="83" t="s">
        <v>26</v>
      </c>
      <c r="AN30" s="83" t="s">
        <v>26</v>
      </c>
      <c r="AO30" s="83" t="s">
        <v>26</v>
      </c>
      <c r="AP30" s="83" t="s">
        <v>26</v>
      </c>
      <c r="AQ30" s="3" t="s">
        <v>26</v>
      </c>
      <c r="AR30" s="3" t="s">
        <v>26</v>
      </c>
      <c r="AS30" s="3" t="s">
        <v>26</v>
      </c>
      <c r="AT30" s="3" t="s">
        <v>26</v>
      </c>
      <c r="AU30" s="112" t="s">
        <v>26</v>
      </c>
      <c r="AV30" s="102" t="s">
        <v>26</v>
      </c>
      <c r="AW30" s="83" t="s">
        <v>26</v>
      </c>
      <c r="AX30" s="83" t="s">
        <v>26</v>
      </c>
      <c r="AY30" s="83"/>
      <c r="AZ30" s="83" t="s">
        <v>26</v>
      </c>
      <c r="BA30" s="83"/>
      <c r="BB30" s="83" t="s">
        <v>26</v>
      </c>
      <c r="BC30" s="83" t="s">
        <v>26</v>
      </c>
      <c r="BD30" s="83"/>
      <c r="BE30" s="83" t="s">
        <v>26</v>
      </c>
      <c r="BF30" s="103"/>
    </row>
    <row r="31" spans="1:58" ht="28.5" customHeight="1" thickBot="1">
      <c r="A31" s="237" t="s">
        <v>90</v>
      </c>
      <c r="B31" s="238"/>
      <c r="C31" s="237">
        <v>9</v>
      </c>
      <c r="D31" s="238" t="e">
        <v>#REF!</v>
      </c>
      <c r="N31" s="237">
        <v>8</v>
      </c>
      <c r="O31" s="238" t="e">
        <v>#REF!</v>
      </c>
      <c r="Y31" s="251">
        <v>0</v>
      </c>
      <c r="Z31" s="252" t="e">
        <v>#REF!</v>
      </c>
      <c r="AK31" s="104" t="s">
        <v>26</v>
      </c>
      <c r="AL31" s="105" t="s">
        <v>26</v>
      </c>
      <c r="AM31" s="105" t="s">
        <v>26</v>
      </c>
      <c r="AN31" s="105" t="s">
        <v>26</v>
      </c>
      <c r="AO31" s="105" t="s">
        <v>26</v>
      </c>
      <c r="AP31" s="105" t="s">
        <v>26</v>
      </c>
      <c r="AQ31" s="113" t="s">
        <v>26</v>
      </c>
      <c r="AR31" s="113" t="s">
        <v>26</v>
      </c>
      <c r="AS31" s="113" t="s">
        <v>26</v>
      </c>
      <c r="AT31" s="113" t="s">
        <v>26</v>
      </c>
      <c r="AU31" s="114" t="s">
        <v>26</v>
      </c>
      <c r="AV31" s="245">
        <f>AV32-AW32</f>
        <v>0</v>
      </c>
      <c r="AW31" s="246"/>
      <c r="AX31" s="105" t="s">
        <v>26</v>
      </c>
      <c r="AY31" s="105"/>
      <c r="AZ31" s="105" t="s">
        <v>26</v>
      </c>
      <c r="BA31" s="105"/>
      <c r="BB31" s="105" t="s">
        <v>26</v>
      </c>
      <c r="BC31" s="105" t="s">
        <v>26</v>
      </c>
      <c r="BD31" s="105"/>
      <c r="BE31" s="105" t="s">
        <v>26</v>
      </c>
      <c r="BF31" s="106"/>
    </row>
    <row r="32" spans="1:58" ht="28.5" customHeight="1">
      <c r="AV32" s="12">
        <f>(COUNTIF(AV5:AV27,"○")+COUNTIF(AW5:AW27,"○"))</f>
        <v>0</v>
      </c>
      <c r="AW32" s="12">
        <f>COUNTIFS(AV5:AV27,"○",AW5:AW27,"○")</f>
        <v>0</v>
      </c>
      <c r="AX32" s="12" t="s">
        <v>26</v>
      </c>
      <c r="AY32" s="12"/>
      <c r="AZ32" s="12" t="s">
        <v>26</v>
      </c>
      <c r="BA32" s="12"/>
      <c r="BB32" s="12" t="s">
        <v>26</v>
      </c>
      <c r="BC32" s="12" t="s">
        <v>26</v>
      </c>
      <c r="BD32" s="12"/>
      <c r="BE32" s="12" t="s">
        <v>26</v>
      </c>
      <c r="BF32" s="12"/>
    </row>
    <row r="33" spans="48:58" ht="28.5" customHeight="1">
      <c r="AV33" s="12" t="s">
        <v>26</v>
      </c>
      <c r="AW33" s="12" t="s">
        <v>26</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V31:AW31"/>
    <mergeCell ref="A4:B4"/>
    <mergeCell ref="A31:B31"/>
    <mergeCell ref="C31:D31"/>
    <mergeCell ref="N31:O31"/>
    <mergeCell ref="Y31:Z31"/>
  </mergeCells>
  <phoneticPr fontId="3"/>
  <conditionalFormatting sqref="A5:AU29 BG5:XFD29 AV33:BF138 AX31:BF32 AV28:BF30 BC6:BC27 BE6:BE27">
    <cfRule type="cellIs" dxfId="404" priority="7" operator="equal">
      <formula>0</formula>
    </cfRule>
  </conditionalFormatting>
  <conditionalFormatting sqref="BC5 BE5">
    <cfRule type="cellIs" dxfId="403" priority="6" operator="equal">
      <formula>0</formula>
    </cfRule>
  </conditionalFormatting>
  <conditionalFormatting sqref="AV32:AW32 AV31">
    <cfRule type="cellIs" dxfId="402" priority="4" operator="equal">
      <formula>0</formula>
    </cfRule>
  </conditionalFormatting>
  <conditionalFormatting sqref="AV5:BB27">
    <cfRule type="cellIs" dxfId="103" priority="3" operator="equal">
      <formula>0</formula>
    </cfRule>
  </conditionalFormatting>
  <conditionalFormatting sqref="BD5:BD27">
    <cfRule type="cellIs" dxfId="102" priority="2" operator="equal">
      <formula>0</formula>
    </cfRule>
  </conditionalFormatting>
  <conditionalFormatting sqref="BF5:BF27">
    <cfRule type="cellIs" dxfId="101"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D20F5-08C8-472A-A331-B976D9A54DCF}">
  <sheetPr>
    <pageSetUpPr fitToPage="1"/>
  </sheetPr>
  <dimension ref="A1:BE151"/>
  <sheetViews>
    <sheetView view="pageBreakPreview" zoomScale="90" zoomScaleNormal="85" zoomScaleSheetLayoutView="90" workbookViewId="0">
      <pane xSplit="35" ySplit="4" topLeftCell="AU5" activePane="bottomRight" state="frozen"/>
      <selection activeCell="AV4" sqref="AV4:BF4"/>
      <selection pane="topRight" activeCell="AV4" sqref="AV4:BF4"/>
      <selection pane="bottomLeft" activeCell="AV4" sqref="AV4:BF4"/>
      <selection pane="bottomRight" activeCell="AU1" sqref="AU1:BE1"/>
    </sheetView>
  </sheetViews>
  <sheetFormatPr defaultColWidth="9" defaultRowHeight="28.5" customHeight="1" outlineLevelCol="1"/>
  <cols>
    <col min="1" max="1" width="6.58203125" style="17" customWidth="1"/>
    <col min="2" max="2" width="45.83203125" style="17" bestFit="1" customWidth="1"/>
    <col min="3" max="24" width="8.25" style="25" hidden="1" customWidth="1" outlineLevel="1"/>
    <col min="25" max="26" width="9.25" style="26" hidden="1" customWidth="1" outlineLevel="1"/>
    <col min="27" max="27" width="9.25" style="28" hidden="1" customWidth="1" outlineLevel="1"/>
    <col min="28" max="33" width="9.25" style="26" hidden="1" customWidth="1" outlineLevel="1"/>
    <col min="34" max="35" width="8.25" style="26" hidden="1" customWidth="1" outlineLevel="1"/>
    <col min="36" max="36" width="9" style="29" customWidth="1" collapsed="1"/>
    <col min="37" max="41" width="9" style="17" customWidth="1"/>
    <col min="42" max="45" width="9" style="30" customWidth="1"/>
    <col min="46" max="46" width="9" style="17" customWidth="1"/>
    <col min="47" max="48" width="8.58203125" style="1" customWidth="1"/>
    <col min="49" max="49" width="7.5" style="1" bestFit="1" customWidth="1"/>
    <col min="50" max="50" width="9" style="1"/>
    <col min="51" max="51" width="7.5" style="1" bestFit="1" customWidth="1"/>
    <col min="52" max="52" width="9" style="1"/>
    <col min="53" max="53" width="17.25" style="1" bestFit="1" customWidth="1"/>
    <col min="54" max="54" width="11.5" style="1" customWidth="1"/>
    <col min="55" max="55" width="7.75" style="1" customWidth="1"/>
    <col min="56" max="56" width="13.83203125" style="1" bestFit="1" customWidth="1"/>
    <col min="57" max="16384" width="9" style="1"/>
  </cols>
  <sheetData>
    <row r="1" spans="1:57"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47" t="s">
        <v>4</v>
      </c>
      <c r="AK1" s="248"/>
      <c r="AL1" s="248"/>
      <c r="AM1" s="248"/>
      <c r="AN1" s="248"/>
      <c r="AO1" s="248"/>
      <c r="AP1" s="248"/>
      <c r="AQ1" s="248"/>
      <c r="AR1" s="248"/>
      <c r="AS1" s="248"/>
      <c r="AT1" s="249"/>
      <c r="AU1" s="247" t="s">
        <v>5</v>
      </c>
      <c r="AV1" s="248"/>
      <c r="AW1" s="248"/>
      <c r="AX1" s="248"/>
      <c r="AY1" s="248"/>
      <c r="AZ1" s="248"/>
      <c r="BA1" s="248"/>
      <c r="BB1" s="248"/>
      <c r="BC1" s="248"/>
      <c r="BD1" s="248"/>
      <c r="BE1" s="249"/>
    </row>
    <row r="2" spans="1:57"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255" t="s">
        <v>8</v>
      </c>
      <c r="AB2" s="256"/>
      <c r="AC2" s="255" t="s">
        <v>9</v>
      </c>
      <c r="AD2" s="256"/>
      <c r="AE2" s="265" t="s">
        <v>12</v>
      </c>
      <c r="AF2" s="255" t="s">
        <v>10</v>
      </c>
      <c r="AG2" s="256"/>
      <c r="AH2" s="258" t="s">
        <v>11</v>
      </c>
      <c r="AI2" s="259"/>
      <c r="AJ2" s="239" t="s">
        <v>7</v>
      </c>
      <c r="AK2" s="240"/>
      <c r="AL2" s="242" t="s">
        <v>8</v>
      </c>
      <c r="AM2" s="240"/>
      <c r="AN2" s="242" t="s">
        <v>9</v>
      </c>
      <c r="AO2" s="240"/>
      <c r="AP2" s="261" t="s">
        <v>12</v>
      </c>
      <c r="AQ2" s="263" t="s">
        <v>10</v>
      </c>
      <c r="AR2" s="264"/>
      <c r="AS2" s="227" t="s">
        <v>13</v>
      </c>
      <c r="AT2" s="228"/>
      <c r="AU2" s="239" t="s">
        <v>7</v>
      </c>
      <c r="AV2" s="240"/>
      <c r="AW2" s="242" t="s">
        <v>8</v>
      </c>
      <c r="AX2" s="240"/>
      <c r="AY2" s="242" t="s">
        <v>9</v>
      </c>
      <c r="AZ2" s="240"/>
      <c r="BA2" s="261" t="s">
        <v>12</v>
      </c>
      <c r="BB2" s="263" t="s">
        <v>10</v>
      </c>
      <c r="BC2" s="264"/>
      <c r="BD2" s="227" t="s">
        <v>13</v>
      </c>
      <c r="BE2" s="228"/>
    </row>
    <row r="3" spans="1:57"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1" t="s">
        <v>18</v>
      </c>
      <c r="AB3" s="150" t="s">
        <v>19</v>
      </c>
      <c r="AC3" s="150" t="s">
        <v>18</v>
      </c>
      <c r="AD3" s="150" t="s">
        <v>19</v>
      </c>
      <c r="AE3" s="266"/>
      <c r="AF3" s="150" t="s">
        <v>18</v>
      </c>
      <c r="AG3" s="150" t="s">
        <v>19</v>
      </c>
      <c r="AH3" s="150" t="s">
        <v>18</v>
      </c>
      <c r="AI3" s="152" t="s">
        <v>19</v>
      </c>
      <c r="AJ3" s="147" t="s">
        <v>16</v>
      </c>
      <c r="AK3" s="148" t="s">
        <v>17</v>
      </c>
      <c r="AL3" s="148" t="s">
        <v>18</v>
      </c>
      <c r="AM3" s="148" t="s">
        <v>19</v>
      </c>
      <c r="AN3" s="148" t="s">
        <v>18</v>
      </c>
      <c r="AO3" s="148" t="s">
        <v>19</v>
      </c>
      <c r="AP3" s="262"/>
      <c r="AQ3" s="157" t="s">
        <v>18</v>
      </c>
      <c r="AR3" s="157" t="s">
        <v>19</v>
      </c>
      <c r="AS3" s="157" t="s">
        <v>18</v>
      </c>
      <c r="AT3" s="149" t="s">
        <v>19</v>
      </c>
      <c r="AU3" s="147" t="s">
        <v>16</v>
      </c>
      <c r="AV3" s="148" t="s">
        <v>17</v>
      </c>
      <c r="AW3" s="148" t="s">
        <v>18</v>
      </c>
      <c r="AX3" s="148" t="s">
        <v>19</v>
      </c>
      <c r="AY3" s="148" t="s">
        <v>18</v>
      </c>
      <c r="AZ3" s="148" t="s">
        <v>19</v>
      </c>
      <c r="BA3" s="262"/>
      <c r="BB3" s="157" t="s">
        <v>18</v>
      </c>
      <c r="BC3" s="157" t="s">
        <v>19</v>
      </c>
      <c r="BD3" s="157" t="s">
        <v>18</v>
      </c>
      <c r="BE3" s="149" t="s">
        <v>19</v>
      </c>
    </row>
    <row r="4" spans="1:57" ht="28.5" customHeight="1" thickBot="1">
      <c r="A4" s="235" t="s">
        <v>20</v>
      </c>
      <c r="B4" s="236"/>
      <c r="C4" s="132">
        <v>20</v>
      </c>
      <c r="D4" s="132">
        <v>2</v>
      </c>
      <c r="E4" s="132"/>
      <c r="F4" s="132">
        <v>9</v>
      </c>
      <c r="G4" s="132">
        <v>20</v>
      </c>
      <c r="H4" s="132">
        <v>4</v>
      </c>
      <c r="I4" s="132">
        <v>11</v>
      </c>
      <c r="J4" s="132">
        <v>1</v>
      </c>
      <c r="K4" s="132">
        <v>8</v>
      </c>
      <c r="L4" s="132">
        <v>0</v>
      </c>
      <c r="M4" s="132">
        <v>0</v>
      </c>
      <c r="N4" s="132">
        <v>18</v>
      </c>
      <c r="O4" s="132">
        <v>1</v>
      </c>
      <c r="P4" s="132"/>
      <c r="Q4" s="132">
        <v>15</v>
      </c>
      <c r="R4" s="132">
        <v>15</v>
      </c>
      <c r="S4" s="132">
        <v>9</v>
      </c>
      <c r="T4" s="132">
        <v>12</v>
      </c>
      <c r="U4" s="132">
        <v>1</v>
      </c>
      <c r="V4" s="132">
        <v>7</v>
      </c>
      <c r="W4" s="132">
        <v>0</v>
      </c>
      <c r="X4" s="132">
        <v>4</v>
      </c>
      <c r="Y4" s="134">
        <v>17</v>
      </c>
      <c r="Z4" s="134">
        <v>2</v>
      </c>
      <c r="AA4" s="153">
        <v>11</v>
      </c>
      <c r="AB4" s="134">
        <v>24</v>
      </c>
      <c r="AC4" s="134">
        <v>12</v>
      </c>
      <c r="AD4" s="134">
        <v>19</v>
      </c>
      <c r="AE4" s="134">
        <v>0</v>
      </c>
      <c r="AF4" s="134">
        <v>8</v>
      </c>
      <c r="AG4" s="134">
        <v>7</v>
      </c>
      <c r="AH4" s="134">
        <v>0</v>
      </c>
      <c r="AI4" s="136">
        <v>1</v>
      </c>
      <c r="AJ4" s="137">
        <v>18</v>
      </c>
      <c r="AK4" s="138">
        <v>2</v>
      </c>
      <c r="AL4" s="138">
        <v>19</v>
      </c>
      <c r="AM4" s="138">
        <v>19</v>
      </c>
      <c r="AN4" s="138">
        <v>13</v>
      </c>
      <c r="AO4" s="138">
        <v>18</v>
      </c>
      <c r="AP4" s="158">
        <v>18</v>
      </c>
      <c r="AQ4" s="158">
        <v>7</v>
      </c>
      <c r="AR4" s="158">
        <v>4</v>
      </c>
      <c r="AS4" s="158">
        <v>6</v>
      </c>
      <c r="AT4" s="139">
        <v>14</v>
      </c>
      <c r="AU4" s="137">
        <f t="shared" ref="AU4:BE4" si="0">COUNTIF(AU5:AU44,"○")</f>
        <v>0</v>
      </c>
      <c r="AV4" s="138">
        <f t="shared" si="0"/>
        <v>0</v>
      </c>
      <c r="AW4" s="138">
        <f t="shared" si="0"/>
        <v>0</v>
      </c>
      <c r="AX4" s="138">
        <f t="shared" si="0"/>
        <v>0</v>
      </c>
      <c r="AY4" s="138">
        <f t="shared" si="0"/>
        <v>0</v>
      </c>
      <c r="AZ4" s="138">
        <f t="shared" si="0"/>
        <v>0</v>
      </c>
      <c r="BA4" s="138">
        <f t="shared" si="0"/>
        <v>0</v>
      </c>
      <c r="BB4" s="138">
        <f t="shared" si="0"/>
        <v>6</v>
      </c>
      <c r="BC4" s="138">
        <f t="shared" si="0"/>
        <v>0</v>
      </c>
      <c r="BD4" s="138">
        <f t="shared" si="0"/>
        <v>5</v>
      </c>
      <c r="BE4" s="139">
        <f t="shared" si="0"/>
        <v>0</v>
      </c>
    </row>
    <row r="5" spans="1:57" ht="28.5" customHeight="1">
      <c r="A5" s="123">
        <v>16002</v>
      </c>
      <c r="B5" s="124" t="s">
        <v>189</v>
      </c>
      <c r="C5" s="125" t="s">
        <v>22</v>
      </c>
      <c r="D5" s="78" t="s">
        <v>25</v>
      </c>
      <c r="E5" s="78">
        <v>1</v>
      </c>
      <c r="F5" s="78"/>
      <c r="G5" s="125" t="s">
        <v>22</v>
      </c>
      <c r="H5" s="78"/>
      <c r="I5" s="125" t="s">
        <v>22</v>
      </c>
      <c r="J5" s="78"/>
      <c r="K5" s="78"/>
      <c r="L5" s="78"/>
      <c r="M5" s="78"/>
      <c r="N5" s="78" t="s">
        <v>22</v>
      </c>
      <c r="O5" s="78" t="s">
        <v>25</v>
      </c>
      <c r="P5" s="78">
        <v>1</v>
      </c>
      <c r="Q5" s="78" t="s">
        <v>23</v>
      </c>
      <c r="R5" s="78" t="s">
        <v>23</v>
      </c>
      <c r="S5" s="78" t="s">
        <v>22</v>
      </c>
      <c r="T5" s="78" t="s">
        <v>23</v>
      </c>
      <c r="U5" s="78" t="s">
        <v>125</v>
      </c>
      <c r="V5" s="78" t="s">
        <v>23</v>
      </c>
      <c r="W5" s="78" t="s">
        <v>125</v>
      </c>
      <c r="X5" s="78" t="s">
        <v>23</v>
      </c>
      <c r="Y5" s="77" t="s">
        <v>22</v>
      </c>
      <c r="Z5" s="77" t="s">
        <v>25</v>
      </c>
      <c r="AA5" s="130" t="s">
        <v>22</v>
      </c>
      <c r="AB5" s="77" t="s">
        <v>22</v>
      </c>
      <c r="AC5" s="77" t="s">
        <v>22</v>
      </c>
      <c r="AD5" s="77" t="s">
        <v>22</v>
      </c>
      <c r="AE5" s="77"/>
      <c r="AF5" s="77" t="s">
        <v>25</v>
      </c>
      <c r="AG5" s="77" t="s">
        <v>25</v>
      </c>
      <c r="AH5" s="77" t="s">
        <v>25</v>
      </c>
      <c r="AI5" s="127" t="s">
        <v>25</v>
      </c>
      <c r="AJ5" s="128" t="s">
        <v>22</v>
      </c>
      <c r="AK5" s="74" t="s">
        <v>25</v>
      </c>
      <c r="AL5" s="74" t="s">
        <v>22</v>
      </c>
      <c r="AM5" s="74" t="s">
        <v>22</v>
      </c>
      <c r="AN5" s="74" t="s">
        <v>22</v>
      </c>
      <c r="AO5" s="74" t="s">
        <v>22</v>
      </c>
      <c r="AP5" s="76" t="s">
        <v>22</v>
      </c>
      <c r="AQ5" s="76" t="s">
        <v>22</v>
      </c>
      <c r="AR5" s="76" t="s">
        <v>25</v>
      </c>
      <c r="AS5" s="76" t="s">
        <v>25</v>
      </c>
      <c r="AT5" s="131" t="s">
        <v>22</v>
      </c>
      <c r="AU5" s="314" t="str">
        <f>SUBSTITUTE(SUBSTITUTE(IFERROR(VLOOKUP($A5,単組回答!$E:$F,2,FALSE),""),"あり","○"),"なし","×")</f>
        <v/>
      </c>
      <c r="AV5" s="315" t="str">
        <f>SUBSTITUTE(SUBSTITUTE(IFERROR(VLOOKUP($A5,単組回答!$E:$G,3,FALSE),""),"あり","○"),"なし","×")</f>
        <v/>
      </c>
      <c r="AW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5" s="313" t="str">
        <f>SUBSTITUTE(SUBSTITUTE(IFERROR(VLOOKUP($A5,単組回答!$E:$H,4,FALSE),""),"あり","○"),"なし","×")</f>
        <v/>
      </c>
      <c r="BB5" s="74" t="s">
        <v>1320</v>
      </c>
      <c r="BC5" s="313" t="str">
        <f>SUBSTITUTE(SUBSTITUTE(IFERROR(VLOOKUP($A5,単組回答!$E:$R,14,FALSE),""),"① 行った","○"),"② 行っていない","×")</f>
        <v/>
      </c>
      <c r="BD5" s="74" t="s">
        <v>25</v>
      </c>
      <c r="BE5" s="316" t="str">
        <f>SUBSTITUTE(SUBSTITUTE(IFERROR(VLOOKUP($A5,単組回答!$E:$T,16,FALSE),""),"① 行った","○"),"② 行っていない","×")</f>
        <v/>
      </c>
    </row>
    <row r="6" spans="1:57" ht="28.5" customHeight="1">
      <c r="A6" s="20">
        <v>16003</v>
      </c>
      <c r="B6" s="21" t="s">
        <v>190</v>
      </c>
      <c r="C6" s="22" t="s">
        <v>22</v>
      </c>
      <c r="D6" s="18" t="s">
        <v>25</v>
      </c>
      <c r="E6" s="18">
        <v>1</v>
      </c>
      <c r="F6" s="22" t="s">
        <v>22</v>
      </c>
      <c r="G6" s="22" t="s">
        <v>22</v>
      </c>
      <c r="H6" s="22" t="s">
        <v>22</v>
      </c>
      <c r="I6" s="22" t="s">
        <v>22</v>
      </c>
      <c r="J6" s="18"/>
      <c r="K6" s="22"/>
      <c r="L6" s="18"/>
      <c r="M6" s="18"/>
      <c r="N6" s="18" t="s">
        <v>22</v>
      </c>
      <c r="O6" s="18" t="s">
        <v>25</v>
      </c>
      <c r="P6" s="18">
        <v>1</v>
      </c>
      <c r="Q6" s="18" t="s">
        <v>22</v>
      </c>
      <c r="R6" s="18" t="s">
        <v>23</v>
      </c>
      <c r="S6" s="18" t="s">
        <v>22</v>
      </c>
      <c r="T6" s="18" t="s">
        <v>23</v>
      </c>
      <c r="U6" s="18" t="s">
        <v>125</v>
      </c>
      <c r="V6" s="18" t="s">
        <v>23</v>
      </c>
      <c r="W6" s="18" t="s">
        <v>125</v>
      </c>
      <c r="X6" s="18"/>
      <c r="Y6" s="19" t="s">
        <v>22</v>
      </c>
      <c r="Z6" s="19" t="s">
        <v>25</v>
      </c>
      <c r="AA6" s="27" t="s">
        <v>22</v>
      </c>
      <c r="AB6" s="19" t="s">
        <v>22</v>
      </c>
      <c r="AC6" s="19" t="s">
        <v>22</v>
      </c>
      <c r="AD6" s="19" t="s">
        <v>22</v>
      </c>
      <c r="AE6" s="19"/>
      <c r="AF6" s="19" t="s">
        <v>22</v>
      </c>
      <c r="AG6" s="19" t="s">
        <v>22</v>
      </c>
      <c r="AH6" s="19" t="s">
        <v>25</v>
      </c>
      <c r="AI6" s="75" t="s">
        <v>25</v>
      </c>
      <c r="AJ6" s="102" t="s">
        <v>22</v>
      </c>
      <c r="AK6" s="83" t="s">
        <v>25</v>
      </c>
      <c r="AL6" s="83" t="s">
        <v>22</v>
      </c>
      <c r="AM6" s="83" t="s">
        <v>22</v>
      </c>
      <c r="AN6" s="83" t="s">
        <v>22</v>
      </c>
      <c r="AO6" s="83" t="s">
        <v>22</v>
      </c>
      <c r="AP6" s="3" t="s">
        <v>22</v>
      </c>
      <c r="AQ6" s="3" t="s">
        <v>22</v>
      </c>
      <c r="AR6" s="3" t="s">
        <v>22</v>
      </c>
      <c r="AS6" s="3" t="s">
        <v>25</v>
      </c>
      <c r="AT6" s="112" t="s">
        <v>22</v>
      </c>
      <c r="AU6" s="314" t="str">
        <f>SUBSTITUTE(SUBSTITUTE(IFERROR(VLOOKUP($A6,単組回答!$E:$F,2,FALSE),""),"あり","○"),"なし","×")</f>
        <v/>
      </c>
      <c r="AV6" s="317" t="str">
        <f>SUBSTITUTE(SUBSTITUTE(IFERROR(VLOOKUP($A6,単組回答!$E:$G,3,FALSE),""),"あり","○"),"なし","×")</f>
        <v/>
      </c>
      <c r="AW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6" s="313" t="str">
        <f>SUBSTITUTE(SUBSTITUTE(IFERROR(VLOOKUP($A6,単組回答!$E:$H,4,FALSE),""),"あり","○"),"なし","×")</f>
        <v/>
      </c>
      <c r="BB6" s="83" t="s">
        <v>22</v>
      </c>
      <c r="BC6" s="313" t="str">
        <f>SUBSTITUTE(SUBSTITUTE(IFERROR(VLOOKUP($A6,単組回答!$E:$R,14,FALSE),""),"① 行った","○"),"② 行っていない","×")</f>
        <v/>
      </c>
      <c r="BD6" s="83" t="s">
        <v>25</v>
      </c>
      <c r="BE6" s="316" t="str">
        <f>SUBSTITUTE(SUBSTITUTE(IFERROR(VLOOKUP($A6,単組回答!$E:$T,16,FALSE),""),"① 行った","○"),"② 行っていない","×")</f>
        <v/>
      </c>
    </row>
    <row r="7" spans="1:57" ht="28.5" customHeight="1">
      <c r="A7" s="20">
        <v>16004</v>
      </c>
      <c r="B7" s="21" t="s">
        <v>191</v>
      </c>
      <c r="C7" s="22" t="s">
        <v>22</v>
      </c>
      <c r="D7" s="18" t="s">
        <v>25</v>
      </c>
      <c r="E7" s="18">
        <v>1</v>
      </c>
      <c r="F7" s="22" t="s">
        <v>22</v>
      </c>
      <c r="G7" s="22" t="s">
        <v>22</v>
      </c>
      <c r="H7" s="18"/>
      <c r="I7" s="22" t="s">
        <v>22</v>
      </c>
      <c r="J7" s="18"/>
      <c r="K7" s="22" t="s">
        <v>22</v>
      </c>
      <c r="L7" s="18"/>
      <c r="M7" s="18"/>
      <c r="N7" s="18" t="s">
        <v>23</v>
      </c>
      <c r="O7" s="18" t="s">
        <v>24</v>
      </c>
      <c r="P7" s="18">
        <v>1</v>
      </c>
      <c r="Q7" s="18" t="s">
        <v>125</v>
      </c>
      <c r="R7" s="18" t="s">
        <v>23</v>
      </c>
      <c r="S7" s="18"/>
      <c r="T7" s="18" t="s">
        <v>23</v>
      </c>
      <c r="U7" s="18"/>
      <c r="V7" s="18" t="s">
        <v>23</v>
      </c>
      <c r="W7" s="18"/>
      <c r="X7" s="18"/>
      <c r="Y7" s="19" t="s">
        <v>22</v>
      </c>
      <c r="Z7" s="19" t="s">
        <v>25</v>
      </c>
      <c r="AA7" s="27" t="s">
        <v>26</v>
      </c>
      <c r="AB7" s="19" t="s">
        <v>22</v>
      </c>
      <c r="AC7" s="19" t="s">
        <v>26</v>
      </c>
      <c r="AD7" s="19" t="s">
        <v>22</v>
      </c>
      <c r="AE7" s="19"/>
      <c r="AF7" s="19" t="s">
        <v>26</v>
      </c>
      <c r="AG7" s="19" t="s">
        <v>22</v>
      </c>
      <c r="AH7" s="19" t="s">
        <v>25</v>
      </c>
      <c r="AI7" s="75" t="s">
        <v>25</v>
      </c>
      <c r="AJ7" s="102" t="s">
        <v>22</v>
      </c>
      <c r="AK7" s="83" t="s">
        <v>25</v>
      </c>
      <c r="AL7" s="83" t="s">
        <v>22</v>
      </c>
      <c r="AM7" s="83" t="s">
        <v>22</v>
      </c>
      <c r="AN7" s="83">
        <v>0</v>
      </c>
      <c r="AO7" s="83" t="s">
        <v>22</v>
      </c>
      <c r="AP7" s="3" t="s">
        <v>22</v>
      </c>
      <c r="AQ7" s="3" t="s">
        <v>22</v>
      </c>
      <c r="AR7" s="3" t="s">
        <v>22</v>
      </c>
      <c r="AS7" s="3" t="s">
        <v>22</v>
      </c>
      <c r="AT7" s="112" t="s">
        <v>22</v>
      </c>
      <c r="AU7" s="314" t="str">
        <f>SUBSTITUTE(SUBSTITUTE(IFERROR(VLOOKUP($A7,単組回答!$E:$F,2,FALSE),""),"あり","○"),"なし","×")</f>
        <v/>
      </c>
      <c r="AV7" s="317" t="str">
        <f>SUBSTITUTE(SUBSTITUTE(IFERROR(VLOOKUP($A7,単組回答!$E:$G,3,FALSE),""),"あり","○"),"なし","×")</f>
        <v/>
      </c>
      <c r="AW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7" s="313" t="str">
        <f>SUBSTITUTE(SUBSTITUTE(IFERROR(VLOOKUP($A7,単組回答!$E:$H,4,FALSE),""),"あり","○"),"なし","×")</f>
        <v/>
      </c>
      <c r="BB7" s="83" t="s">
        <v>1320</v>
      </c>
      <c r="BC7" s="313" t="str">
        <f>SUBSTITUTE(SUBSTITUTE(IFERROR(VLOOKUP($A7,単組回答!$E:$R,14,FALSE),""),"① 行った","○"),"② 行っていない","×")</f>
        <v/>
      </c>
      <c r="BD7" s="83" t="s">
        <v>22</v>
      </c>
      <c r="BE7" s="316" t="str">
        <f>SUBSTITUTE(SUBSTITUTE(IFERROR(VLOOKUP($A7,単組回答!$E:$T,16,FALSE),""),"① 行った","○"),"② 行っていない","×")</f>
        <v/>
      </c>
    </row>
    <row r="8" spans="1:57" ht="28.5" customHeight="1">
      <c r="A8" s="20">
        <v>16006</v>
      </c>
      <c r="B8" s="21" t="s">
        <v>192</v>
      </c>
      <c r="C8" s="22" t="s">
        <v>22</v>
      </c>
      <c r="D8" s="18" t="s">
        <v>25</v>
      </c>
      <c r="E8" s="18">
        <v>1</v>
      </c>
      <c r="F8" s="18" t="s">
        <v>25</v>
      </c>
      <c r="G8" s="22" t="s">
        <v>22</v>
      </c>
      <c r="H8" s="18"/>
      <c r="I8" s="18"/>
      <c r="J8" s="18"/>
      <c r="K8" s="22" t="s">
        <v>22</v>
      </c>
      <c r="L8" s="18"/>
      <c r="M8" s="18"/>
      <c r="N8" s="18" t="s">
        <v>23</v>
      </c>
      <c r="O8" s="18" t="s">
        <v>24</v>
      </c>
      <c r="P8" s="18">
        <v>1</v>
      </c>
      <c r="Q8" s="18" t="s">
        <v>125</v>
      </c>
      <c r="R8" s="18" t="s">
        <v>23</v>
      </c>
      <c r="S8" s="18" t="s">
        <v>125</v>
      </c>
      <c r="T8" s="18" t="s">
        <v>23</v>
      </c>
      <c r="U8" s="18" t="s">
        <v>125</v>
      </c>
      <c r="V8" s="18"/>
      <c r="W8" s="18" t="s">
        <v>125</v>
      </c>
      <c r="X8" s="18"/>
      <c r="Y8" s="19" t="s">
        <v>22</v>
      </c>
      <c r="Z8" s="19" t="s">
        <v>25</v>
      </c>
      <c r="AA8" s="27" t="s">
        <v>26</v>
      </c>
      <c r="AB8" s="19" t="s">
        <v>22</v>
      </c>
      <c r="AC8" s="19" t="s">
        <v>26</v>
      </c>
      <c r="AD8" s="19" t="s">
        <v>22</v>
      </c>
      <c r="AE8" s="19"/>
      <c r="AF8" s="19" t="s">
        <v>26</v>
      </c>
      <c r="AG8" s="19" t="s">
        <v>25</v>
      </c>
      <c r="AH8" s="19" t="s">
        <v>25</v>
      </c>
      <c r="AI8" s="75" t="s">
        <v>25</v>
      </c>
      <c r="AJ8" s="102" t="s">
        <v>22</v>
      </c>
      <c r="AK8" s="83" t="s">
        <v>25</v>
      </c>
      <c r="AL8" s="83" t="s">
        <v>22</v>
      </c>
      <c r="AM8" s="83" t="s">
        <v>22</v>
      </c>
      <c r="AN8" s="83" t="s">
        <v>22</v>
      </c>
      <c r="AO8" s="83" t="s">
        <v>22</v>
      </c>
      <c r="AP8" s="3" t="s">
        <v>22</v>
      </c>
      <c r="AQ8" s="3" t="s">
        <v>28</v>
      </c>
      <c r="AR8" s="3" t="s">
        <v>25</v>
      </c>
      <c r="AS8" s="3" t="s">
        <v>25</v>
      </c>
      <c r="AT8" s="112" t="s">
        <v>22</v>
      </c>
      <c r="AU8" s="314" t="str">
        <f>SUBSTITUTE(SUBSTITUTE(IFERROR(VLOOKUP($A8,単組回答!$E:$F,2,FALSE),""),"あり","○"),"なし","×")</f>
        <v/>
      </c>
      <c r="AV8" s="317" t="str">
        <f>SUBSTITUTE(SUBSTITUTE(IFERROR(VLOOKUP($A8,単組回答!$E:$G,3,FALSE),""),"あり","○"),"なし","×")</f>
        <v/>
      </c>
      <c r="AW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8" s="313" t="str">
        <f>SUBSTITUTE(SUBSTITUTE(IFERROR(VLOOKUP($A8,単組回答!$E:$H,4,FALSE),""),"あり","○"),"なし","×")</f>
        <v/>
      </c>
      <c r="BB8" s="83" t="s">
        <v>1320</v>
      </c>
      <c r="BC8" s="313" t="str">
        <f>SUBSTITUTE(SUBSTITUTE(IFERROR(VLOOKUP($A8,単組回答!$E:$R,14,FALSE),""),"① 行った","○"),"② 行っていない","×")</f>
        <v/>
      </c>
      <c r="BD8" s="83" t="s">
        <v>25</v>
      </c>
      <c r="BE8" s="316" t="str">
        <f>SUBSTITUTE(SUBSTITUTE(IFERROR(VLOOKUP($A8,単組回答!$E:$T,16,FALSE),""),"① 行った","○"),"② 行っていない","×")</f>
        <v/>
      </c>
    </row>
    <row r="9" spans="1:57" ht="28.5" customHeight="1">
      <c r="A9" s="20">
        <v>16010</v>
      </c>
      <c r="B9" s="21" t="s">
        <v>193</v>
      </c>
      <c r="C9" s="22" t="s">
        <v>22</v>
      </c>
      <c r="D9" s="18" t="s">
        <v>25</v>
      </c>
      <c r="E9" s="18">
        <v>1</v>
      </c>
      <c r="F9" s="22" t="s">
        <v>22</v>
      </c>
      <c r="G9" s="22" t="s">
        <v>22</v>
      </c>
      <c r="H9" s="18"/>
      <c r="I9" s="22" t="s">
        <v>22</v>
      </c>
      <c r="J9" s="18"/>
      <c r="K9" s="18" t="s">
        <v>22</v>
      </c>
      <c r="L9" s="18"/>
      <c r="M9" s="18"/>
      <c r="N9" s="18" t="s">
        <v>23</v>
      </c>
      <c r="O9" s="18" t="s">
        <v>24</v>
      </c>
      <c r="P9" s="18">
        <v>1</v>
      </c>
      <c r="Q9" s="18" t="s">
        <v>23</v>
      </c>
      <c r="R9" s="18" t="s">
        <v>23</v>
      </c>
      <c r="S9" s="18" t="s">
        <v>23</v>
      </c>
      <c r="T9" s="18" t="s">
        <v>23</v>
      </c>
      <c r="U9" s="18" t="s">
        <v>125</v>
      </c>
      <c r="V9" s="18"/>
      <c r="W9" s="18" t="s">
        <v>125</v>
      </c>
      <c r="X9" s="18"/>
      <c r="Y9" s="19" t="s">
        <v>22</v>
      </c>
      <c r="Z9" s="19" t="s">
        <v>25</v>
      </c>
      <c r="AA9" s="27" t="s">
        <v>22</v>
      </c>
      <c r="AB9" s="19" t="s">
        <v>22</v>
      </c>
      <c r="AC9" s="19" t="s">
        <v>22</v>
      </c>
      <c r="AD9" s="19" t="s">
        <v>22</v>
      </c>
      <c r="AE9" s="19"/>
      <c r="AF9" s="19" t="s">
        <v>25</v>
      </c>
      <c r="AG9" s="19" t="s">
        <v>22</v>
      </c>
      <c r="AH9" s="19" t="s">
        <v>25</v>
      </c>
      <c r="AI9" s="75" t="s">
        <v>25</v>
      </c>
      <c r="AJ9" s="102" t="s">
        <v>22</v>
      </c>
      <c r="AK9" s="83" t="s">
        <v>25</v>
      </c>
      <c r="AL9" s="83" t="s">
        <v>22</v>
      </c>
      <c r="AM9" s="83" t="s">
        <v>22</v>
      </c>
      <c r="AN9" s="83" t="s">
        <v>22</v>
      </c>
      <c r="AO9" s="83" t="s">
        <v>22</v>
      </c>
      <c r="AP9" s="3" t="s">
        <v>22</v>
      </c>
      <c r="AQ9" s="3" t="s">
        <v>25</v>
      </c>
      <c r="AR9" s="3" t="s">
        <v>25</v>
      </c>
      <c r="AS9" s="3" t="s">
        <v>22</v>
      </c>
      <c r="AT9" s="112" t="s">
        <v>22</v>
      </c>
      <c r="AU9" s="314" t="str">
        <f>SUBSTITUTE(SUBSTITUTE(IFERROR(VLOOKUP($A9,単組回答!$E:$F,2,FALSE),""),"あり","○"),"なし","×")</f>
        <v/>
      </c>
      <c r="AV9" s="317" t="str">
        <f>SUBSTITUTE(SUBSTITUTE(IFERROR(VLOOKUP($A9,単組回答!$E:$G,3,FALSE),""),"あり","○"),"なし","×")</f>
        <v/>
      </c>
      <c r="AW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9" s="313" t="str">
        <f>SUBSTITUTE(SUBSTITUTE(IFERROR(VLOOKUP($A9,単組回答!$E:$H,4,FALSE),""),"あり","○"),"なし","×")</f>
        <v/>
      </c>
      <c r="BB9" s="83" t="s">
        <v>1324</v>
      </c>
      <c r="BC9" s="313" t="str">
        <f>SUBSTITUTE(SUBSTITUTE(IFERROR(VLOOKUP($A9,単組回答!$E:$R,14,FALSE),""),"① 行った","○"),"② 行っていない","×")</f>
        <v/>
      </c>
      <c r="BD9" s="83" t="s">
        <v>22</v>
      </c>
      <c r="BE9" s="316" t="str">
        <f>SUBSTITUTE(SUBSTITUTE(IFERROR(VLOOKUP($A9,単組回答!$E:$T,16,FALSE),""),"① 行った","○"),"② 行っていない","×")</f>
        <v/>
      </c>
    </row>
    <row r="10" spans="1:57" ht="28.5" customHeight="1">
      <c r="A10" s="20">
        <v>16013</v>
      </c>
      <c r="B10" s="21" t="s">
        <v>194</v>
      </c>
      <c r="C10" s="18" t="s">
        <v>25</v>
      </c>
      <c r="D10" s="18" t="s">
        <v>25</v>
      </c>
      <c r="E10" s="18">
        <v>0</v>
      </c>
      <c r="F10" s="18"/>
      <c r="G10" s="22" t="s">
        <v>22</v>
      </c>
      <c r="H10" s="18"/>
      <c r="I10" s="22" t="s">
        <v>22</v>
      </c>
      <c r="J10" s="18"/>
      <c r="K10" s="22" t="s">
        <v>22</v>
      </c>
      <c r="L10" s="18"/>
      <c r="M10" s="18"/>
      <c r="N10" s="18" t="s">
        <v>25</v>
      </c>
      <c r="O10" s="18" t="s">
        <v>25</v>
      </c>
      <c r="P10" s="18">
        <v>0</v>
      </c>
      <c r="Q10" s="18" t="s">
        <v>23</v>
      </c>
      <c r="R10" s="18"/>
      <c r="S10" s="18" t="s">
        <v>125</v>
      </c>
      <c r="T10" s="18"/>
      <c r="U10" s="18" t="s">
        <v>22</v>
      </c>
      <c r="V10" s="18" t="s">
        <v>23</v>
      </c>
      <c r="W10" s="18" t="s">
        <v>125</v>
      </c>
      <c r="X10" s="18"/>
      <c r="Y10" s="19" t="s">
        <v>25</v>
      </c>
      <c r="Z10" s="19" t="s">
        <v>25</v>
      </c>
      <c r="AA10" s="27" t="s">
        <v>26</v>
      </c>
      <c r="AB10" s="19" t="s">
        <v>22</v>
      </c>
      <c r="AC10" s="19" t="s">
        <v>26</v>
      </c>
      <c r="AD10" s="19" t="s">
        <v>22</v>
      </c>
      <c r="AE10" s="19"/>
      <c r="AF10" s="19" t="s">
        <v>26</v>
      </c>
      <c r="AG10" s="19" t="s">
        <v>22</v>
      </c>
      <c r="AH10" s="19" t="s">
        <v>25</v>
      </c>
      <c r="AI10" s="75" t="s">
        <v>25</v>
      </c>
      <c r="AJ10" s="102" t="s">
        <v>25</v>
      </c>
      <c r="AK10" s="83" t="s">
        <v>25</v>
      </c>
      <c r="AL10" s="83" t="s">
        <v>22</v>
      </c>
      <c r="AM10" s="83" t="s">
        <v>22</v>
      </c>
      <c r="AN10" s="83">
        <v>0</v>
      </c>
      <c r="AO10" s="83" t="s">
        <v>22</v>
      </c>
      <c r="AP10" s="3" t="s">
        <v>22</v>
      </c>
      <c r="AQ10" s="3" t="s">
        <v>22</v>
      </c>
      <c r="AR10" s="3">
        <v>0</v>
      </c>
      <c r="AS10" s="3" t="s">
        <v>25</v>
      </c>
      <c r="AT10" s="112">
        <v>0</v>
      </c>
      <c r="AU10" s="314" t="str">
        <f>SUBSTITUTE(SUBSTITUTE(IFERROR(VLOOKUP($A10,単組回答!$E:$F,2,FALSE),""),"あり","○"),"なし","×")</f>
        <v/>
      </c>
      <c r="AV10" s="317" t="str">
        <f>SUBSTITUTE(SUBSTITUTE(IFERROR(VLOOKUP($A10,単組回答!$E:$G,3,FALSE),""),"あり","○"),"なし","×")</f>
        <v/>
      </c>
      <c r="AW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0" s="313" t="str">
        <f>SUBSTITUTE(SUBSTITUTE(IFERROR(VLOOKUP($A10,単組回答!$E:$H,4,FALSE),""),"あり","○"),"なし","×")</f>
        <v/>
      </c>
      <c r="BB10" s="83" t="s">
        <v>22</v>
      </c>
      <c r="BC10" s="313" t="str">
        <f>SUBSTITUTE(SUBSTITUTE(IFERROR(VLOOKUP($A10,単組回答!$E:$R,14,FALSE),""),"① 行った","○"),"② 行っていない","×")</f>
        <v/>
      </c>
      <c r="BD10" s="83" t="s">
        <v>25</v>
      </c>
      <c r="BE10" s="316" t="str">
        <f>SUBSTITUTE(SUBSTITUTE(IFERROR(VLOOKUP($A10,単組回答!$E:$T,16,FALSE),""),"① 行った","○"),"② 行っていない","×")</f>
        <v/>
      </c>
    </row>
    <row r="11" spans="1:57" ht="28.5" customHeight="1">
      <c r="A11" s="20">
        <v>16015</v>
      </c>
      <c r="B11" s="21" t="s">
        <v>195</v>
      </c>
      <c r="C11" s="22" t="s">
        <v>22</v>
      </c>
      <c r="D11" s="18" t="s">
        <v>25</v>
      </c>
      <c r="E11" s="18">
        <v>1</v>
      </c>
      <c r="F11" s="22" t="s">
        <v>22</v>
      </c>
      <c r="G11" s="22" t="s">
        <v>22</v>
      </c>
      <c r="H11" s="18"/>
      <c r="I11" s="18"/>
      <c r="J11" s="18"/>
      <c r="K11" s="22" t="s">
        <v>22</v>
      </c>
      <c r="L11" s="18"/>
      <c r="M11" s="18"/>
      <c r="N11" s="18" t="s">
        <v>23</v>
      </c>
      <c r="O11" s="18" t="s">
        <v>24</v>
      </c>
      <c r="P11" s="18">
        <v>1</v>
      </c>
      <c r="Q11" s="18" t="s">
        <v>23</v>
      </c>
      <c r="R11" s="18" t="s">
        <v>23</v>
      </c>
      <c r="S11" s="18" t="s">
        <v>23</v>
      </c>
      <c r="T11" s="18"/>
      <c r="U11" s="18" t="s">
        <v>125</v>
      </c>
      <c r="V11" s="18"/>
      <c r="W11" s="18" t="s">
        <v>125</v>
      </c>
      <c r="X11" s="18"/>
      <c r="Y11" s="19" t="s">
        <v>22</v>
      </c>
      <c r="Z11" s="19" t="s">
        <v>25</v>
      </c>
      <c r="AA11" s="27" t="s">
        <v>22</v>
      </c>
      <c r="AB11" s="19" t="s">
        <v>22</v>
      </c>
      <c r="AC11" s="19" t="s">
        <v>22</v>
      </c>
      <c r="AD11" s="19" t="s">
        <v>22</v>
      </c>
      <c r="AE11" s="19"/>
      <c r="AF11" s="19" t="s">
        <v>22</v>
      </c>
      <c r="AG11" s="19" t="s">
        <v>25</v>
      </c>
      <c r="AH11" s="19" t="s">
        <v>25</v>
      </c>
      <c r="AI11" s="75" t="s">
        <v>25</v>
      </c>
      <c r="AJ11" s="102" t="s">
        <v>22</v>
      </c>
      <c r="AK11" s="83" t="s">
        <v>25</v>
      </c>
      <c r="AL11" s="83" t="s">
        <v>22</v>
      </c>
      <c r="AM11" s="83" t="s">
        <v>22</v>
      </c>
      <c r="AN11" s="83" t="s">
        <v>22</v>
      </c>
      <c r="AO11" s="83" t="s">
        <v>22</v>
      </c>
      <c r="AP11" s="3" t="s">
        <v>22</v>
      </c>
      <c r="AQ11" s="3" t="s">
        <v>25</v>
      </c>
      <c r="AR11" s="3" t="s">
        <v>25</v>
      </c>
      <c r="AS11" s="3" t="s">
        <v>22</v>
      </c>
      <c r="AT11" s="112" t="s">
        <v>22</v>
      </c>
      <c r="AU11" s="314" t="str">
        <f>SUBSTITUTE(SUBSTITUTE(IFERROR(VLOOKUP($A11,単組回答!$E:$F,2,FALSE),""),"あり","○"),"なし","×")</f>
        <v/>
      </c>
      <c r="AV11" s="317" t="str">
        <f>SUBSTITUTE(SUBSTITUTE(IFERROR(VLOOKUP($A11,単組回答!$E:$G,3,FALSE),""),"あり","○"),"なし","×")</f>
        <v/>
      </c>
      <c r="AW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1" s="313" t="str">
        <f>SUBSTITUTE(SUBSTITUTE(IFERROR(VLOOKUP($A11,単組回答!$E:$H,4,FALSE),""),"あり","○"),"なし","×")</f>
        <v/>
      </c>
      <c r="BB11" s="83" t="s">
        <v>22</v>
      </c>
      <c r="BC11" s="313" t="str">
        <f>SUBSTITUTE(SUBSTITUTE(IFERROR(VLOOKUP($A11,単組回答!$E:$R,14,FALSE),""),"① 行った","○"),"② 行っていない","×")</f>
        <v/>
      </c>
      <c r="BD11" s="83" t="s">
        <v>25</v>
      </c>
      <c r="BE11" s="316" t="str">
        <f>SUBSTITUTE(SUBSTITUTE(IFERROR(VLOOKUP($A11,単組回答!$E:$T,16,FALSE),""),"① 行った","○"),"② 行っていない","×")</f>
        <v/>
      </c>
    </row>
    <row r="12" spans="1:57" ht="28.5" customHeight="1">
      <c r="A12" s="20">
        <v>16017</v>
      </c>
      <c r="B12" s="21" t="s">
        <v>196</v>
      </c>
      <c r="C12" s="22" t="s">
        <v>22</v>
      </c>
      <c r="D12" s="18" t="s">
        <v>25</v>
      </c>
      <c r="E12" s="18">
        <v>1</v>
      </c>
      <c r="F12" s="18"/>
      <c r="G12" s="22" t="s">
        <v>22</v>
      </c>
      <c r="H12" s="18"/>
      <c r="I12" s="18"/>
      <c r="J12" s="18"/>
      <c r="K12" s="18"/>
      <c r="L12" s="18"/>
      <c r="M12" s="18"/>
      <c r="N12" s="18" t="s">
        <v>23</v>
      </c>
      <c r="O12" s="18" t="s">
        <v>24</v>
      </c>
      <c r="P12" s="18">
        <v>1</v>
      </c>
      <c r="Q12" s="18" t="s">
        <v>23</v>
      </c>
      <c r="R12" s="18" t="s">
        <v>23</v>
      </c>
      <c r="S12" s="18"/>
      <c r="T12" s="18" t="s">
        <v>23</v>
      </c>
      <c r="U12" s="18"/>
      <c r="V12" s="18"/>
      <c r="W12" s="18"/>
      <c r="X12" s="18"/>
      <c r="Y12" s="19" t="s">
        <v>22</v>
      </c>
      <c r="Z12" s="19" t="s">
        <v>25</v>
      </c>
      <c r="AA12" s="27" t="s">
        <v>25</v>
      </c>
      <c r="AB12" s="19" t="s">
        <v>22</v>
      </c>
      <c r="AC12" s="19" t="s">
        <v>25</v>
      </c>
      <c r="AD12" s="19" t="s">
        <v>22</v>
      </c>
      <c r="AE12" s="19"/>
      <c r="AF12" s="19" t="s">
        <v>26</v>
      </c>
      <c r="AG12" s="19">
        <v>0</v>
      </c>
      <c r="AH12" s="19" t="s">
        <v>25</v>
      </c>
      <c r="AI12" s="75" t="s">
        <v>25</v>
      </c>
      <c r="AJ12" s="102" t="s">
        <v>22</v>
      </c>
      <c r="AK12" s="83" t="s">
        <v>25</v>
      </c>
      <c r="AL12" s="83" t="s">
        <v>22</v>
      </c>
      <c r="AM12" s="83" t="s">
        <v>25</v>
      </c>
      <c r="AN12" s="83" t="s">
        <v>22</v>
      </c>
      <c r="AO12" s="83">
        <v>0</v>
      </c>
      <c r="AP12" s="3">
        <v>0</v>
      </c>
      <c r="AQ12" s="3" t="s">
        <v>25</v>
      </c>
      <c r="AR12" s="3">
        <v>0</v>
      </c>
      <c r="AS12" s="3" t="s">
        <v>25</v>
      </c>
      <c r="AT12" s="112">
        <v>0</v>
      </c>
      <c r="AU12" s="314" t="str">
        <f>SUBSTITUTE(SUBSTITUTE(IFERROR(VLOOKUP($A12,単組回答!$E:$F,2,FALSE),""),"あり","○"),"なし","×")</f>
        <v/>
      </c>
      <c r="AV12" s="317" t="str">
        <f>SUBSTITUTE(SUBSTITUTE(IFERROR(VLOOKUP($A12,単組回答!$E:$G,3,FALSE),""),"あり","○"),"なし","×")</f>
        <v/>
      </c>
      <c r="AW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2" s="313" t="str">
        <f>SUBSTITUTE(SUBSTITUTE(IFERROR(VLOOKUP($A12,単組回答!$E:$H,4,FALSE),""),"あり","○"),"なし","×")</f>
        <v/>
      </c>
      <c r="BB12" s="83" t="s">
        <v>1320</v>
      </c>
      <c r="BC12" s="313" t="str">
        <f>SUBSTITUTE(SUBSTITUTE(IFERROR(VLOOKUP($A12,単組回答!$E:$R,14,FALSE),""),"① 行った","○"),"② 行っていない","×")</f>
        <v/>
      </c>
      <c r="BD12" s="83" t="s">
        <v>25</v>
      </c>
      <c r="BE12" s="316" t="str">
        <f>SUBSTITUTE(SUBSTITUTE(IFERROR(VLOOKUP($A12,単組回答!$E:$T,16,FALSE),""),"① 行った","○"),"② 行っていない","×")</f>
        <v/>
      </c>
    </row>
    <row r="13" spans="1:57" ht="28.5" customHeight="1">
      <c r="A13" s="20">
        <v>16018</v>
      </c>
      <c r="B13" s="21" t="s">
        <v>197</v>
      </c>
      <c r="C13" s="22" t="s">
        <v>22</v>
      </c>
      <c r="D13" s="22" t="s">
        <v>22</v>
      </c>
      <c r="E13" s="18">
        <v>2</v>
      </c>
      <c r="F13" s="18"/>
      <c r="G13" s="22" t="s">
        <v>22</v>
      </c>
      <c r="H13" s="18"/>
      <c r="I13" s="22" t="s">
        <v>22</v>
      </c>
      <c r="J13" s="18"/>
      <c r="K13" s="18"/>
      <c r="L13" s="18"/>
      <c r="M13" s="18"/>
      <c r="N13" s="18" t="s">
        <v>23</v>
      </c>
      <c r="O13" s="18" t="s">
        <v>23</v>
      </c>
      <c r="P13" s="18">
        <v>2</v>
      </c>
      <c r="Q13" s="18" t="s">
        <v>125</v>
      </c>
      <c r="R13" s="18" t="s">
        <v>23</v>
      </c>
      <c r="S13" s="18"/>
      <c r="T13" s="18"/>
      <c r="U13" s="18" t="s">
        <v>125</v>
      </c>
      <c r="V13" s="18" t="s">
        <v>23</v>
      </c>
      <c r="W13" s="18" t="s">
        <v>125</v>
      </c>
      <c r="X13" s="18"/>
      <c r="Y13" s="19" t="s">
        <v>22</v>
      </c>
      <c r="Z13" s="19" t="s">
        <v>22</v>
      </c>
      <c r="AA13" s="27" t="s">
        <v>25</v>
      </c>
      <c r="AB13" s="19" t="s">
        <v>22</v>
      </c>
      <c r="AC13" s="19" t="s">
        <v>25</v>
      </c>
      <c r="AD13" s="19" t="s">
        <v>22</v>
      </c>
      <c r="AE13" s="19"/>
      <c r="AF13" s="19" t="s">
        <v>26</v>
      </c>
      <c r="AG13" s="19" t="s">
        <v>25</v>
      </c>
      <c r="AH13" s="19" t="s">
        <v>25</v>
      </c>
      <c r="AI13" s="75" t="s">
        <v>25</v>
      </c>
      <c r="AJ13" s="102" t="s">
        <v>22</v>
      </c>
      <c r="AK13" s="83" t="s">
        <v>22</v>
      </c>
      <c r="AL13" s="83" t="s">
        <v>22</v>
      </c>
      <c r="AM13" s="83" t="s">
        <v>22</v>
      </c>
      <c r="AN13" s="83" t="s">
        <v>22</v>
      </c>
      <c r="AO13" s="83" t="s">
        <v>22</v>
      </c>
      <c r="AP13" s="3" t="s">
        <v>22</v>
      </c>
      <c r="AQ13" s="3" t="s">
        <v>25</v>
      </c>
      <c r="AR13" s="3" t="s">
        <v>28</v>
      </c>
      <c r="AS13" s="3" t="s">
        <v>25</v>
      </c>
      <c r="AT13" s="112" t="s">
        <v>22</v>
      </c>
      <c r="AU13" s="314" t="str">
        <f>SUBSTITUTE(SUBSTITUTE(IFERROR(VLOOKUP($A13,単組回答!$E:$F,2,FALSE),""),"あり","○"),"なし","×")</f>
        <v/>
      </c>
      <c r="AV13" s="317" t="str">
        <f>SUBSTITUTE(SUBSTITUTE(IFERROR(VLOOKUP($A13,単組回答!$E:$G,3,FALSE),""),"あり","○"),"なし","×")</f>
        <v/>
      </c>
      <c r="AW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3" s="313" t="str">
        <f>SUBSTITUTE(SUBSTITUTE(IFERROR(VLOOKUP($A13,単組回答!$E:$H,4,FALSE),""),"あり","○"),"なし","×")</f>
        <v/>
      </c>
      <c r="BB13" s="83" t="s">
        <v>22</v>
      </c>
      <c r="BC13" s="313" t="str">
        <f>SUBSTITUTE(SUBSTITUTE(IFERROR(VLOOKUP($A13,単組回答!$E:$R,14,FALSE),""),"① 行った","○"),"② 行っていない","×")</f>
        <v/>
      </c>
      <c r="BD13" s="83" t="s">
        <v>25</v>
      </c>
      <c r="BE13" s="316" t="str">
        <f>SUBSTITUTE(SUBSTITUTE(IFERROR(VLOOKUP($A13,単組回答!$E:$T,16,FALSE),""),"① 行った","○"),"② 行っていない","×")</f>
        <v/>
      </c>
    </row>
    <row r="14" spans="1:57" ht="28.5" customHeight="1">
      <c r="A14" s="20">
        <v>16019</v>
      </c>
      <c r="B14" s="21" t="s">
        <v>198</v>
      </c>
      <c r="C14" s="22" t="s">
        <v>22</v>
      </c>
      <c r="D14" s="18" t="s">
        <v>25</v>
      </c>
      <c r="E14" s="18">
        <v>1</v>
      </c>
      <c r="F14" s="22" t="s">
        <v>22</v>
      </c>
      <c r="G14" s="22" t="s">
        <v>22</v>
      </c>
      <c r="H14" s="22" t="s">
        <v>22</v>
      </c>
      <c r="I14" s="22" t="s">
        <v>22</v>
      </c>
      <c r="J14" s="18"/>
      <c r="K14" s="18"/>
      <c r="L14" s="18"/>
      <c r="M14" s="18"/>
      <c r="N14" s="18" t="s">
        <v>23</v>
      </c>
      <c r="O14" s="18" t="s">
        <v>24</v>
      </c>
      <c r="P14" s="18">
        <v>1</v>
      </c>
      <c r="Q14" s="18" t="s">
        <v>22</v>
      </c>
      <c r="R14" s="18" t="s">
        <v>23</v>
      </c>
      <c r="S14" s="18" t="s">
        <v>22</v>
      </c>
      <c r="T14" s="18" t="s">
        <v>23</v>
      </c>
      <c r="U14" s="18" t="s">
        <v>125</v>
      </c>
      <c r="V14" s="18"/>
      <c r="W14" s="18" t="s">
        <v>125</v>
      </c>
      <c r="X14" s="18"/>
      <c r="Y14" s="19" t="s">
        <v>22</v>
      </c>
      <c r="Z14" s="19" t="s">
        <v>25</v>
      </c>
      <c r="AA14" s="27" t="s">
        <v>22</v>
      </c>
      <c r="AB14" s="19" t="s">
        <v>22</v>
      </c>
      <c r="AC14" s="19" t="s">
        <v>22</v>
      </c>
      <c r="AD14" s="19" t="s">
        <v>22</v>
      </c>
      <c r="AE14" s="19"/>
      <c r="AF14" s="19" t="s">
        <v>22</v>
      </c>
      <c r="AG14" s="19" t="s">
        <v>25</v>
      </c>
      <c r="AH14" s="19" t="s">
        <v>25</v>
      </c>
      <c r="AI14" s="75" t="s">
        <v>25</v>
      </c>
      <c r="AJ14" s="102" t="s">
        <v>22</v>
      </c>
      <c r="AK14" s="83" t="s">
        <v>25</v>
      </c>
      <c r="AL14" s="83" t="s">
        <v>22</v>
      </c>
      <c r="AM14" s="83" t="s">
        <v>22</v>
      </c>
      <c r="AN14" s="83" t="s">
        <v>22</v>
      </c>
      <c r="AO14" s="83" t="s">
        <v>22</v>
      </c>
      <c r="AP14" s="3" t="s">
        <v>22</v>
      </c>
      <c r="AQ14" s="3" t="s">
        <v>25</v>
      </c>
      <c r="AR14" s="3" t="s">
        <v>25</v>
      </c>
      <c r="AS14" s="3" t="s">
        <v>25</v>
      </c>
      <c r="AT14" s="112" t="s">
        <v>22</v>
      </c>
      <c r="AU14" s="314" t="str">
        <f>SUBSTITUTE(SUBSTITUTE(IFERROR(VLOOKUP($A14,単組回答!$E:$F,2,FALSE),""),"あり","○"),"なし","×")</f>
        <v/>
      </c>
      <c r="AV14" s="317" t="str">
        <f>SUBSTITUTE(SUBSTITUTE(IFERROR(VLOOKUP($A14,単組回答!$E:$G,3,FALSE),""),"あり","○"),"なし","×")</f>
        <v/>
      </c>
      <c r="AW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4" s="313" t="str">
        <f>SUBSTITUTE(SUBSTITUTE(IFERROR(VLOOKUP($A14,単組回答!$E:$H,4,FALSE),""),"あり","○"),"なし","×")</f>
        <v/>
      </c>
      <c r="BB14" s="83" t="s">
        <v>1320</v>
      </c>
      <c r="BC14" s="313" t="str">
        <f>SUBSTITUTE(SUBSTITUTE(IFERROR(VLOOKUP($A14,単組回答!$E:$R,14,FALSE),""),"① 行った","○"),"② 行っていない","×")</f>
        <v/>
      </c>
      <c r="BD14" s="83" t="s">
        <v>22</v>
      </c>
      <c r="BE14" s="316" t="str">
        <f>SUBSTITUTE(SUBSTITUTE(IFERROR(VLOOKUP($A14,単組回答!$E:$T,16,FALSE),""),"① 行った","○"),"② 行っていない","×")</f>
        <v/>
      </c>
    </row>
    <row r="15" spans="1:57" ht="28.5" customHeight="1">
      <c r="A15" s="20">
        <v>16023</v>
      </c>
      <c r="B15" s="21" t="s">
        <v>199</v>
      </c>
      <c r="C15" s="22"/>
      <c r="D15" s="18"/>
      <c r="E15" s="18">
        <v>0</v>
      </c>
      <c r="F15" s="18"/>
      <c r="G15" s="18"/>
      <c r="H15" s="18"/>
      <c r="I15" s="18"/>
      <c r="J15" s="18"/>
      <c r="K15" s="18"/>
      <c r="L15" s="18"/>
      <c r="M15" s="18"/>
      <c r="N15" s="18" t="s">
        <v>24</v>
      </c>
      <c r="O15" s="18" t="s">
        <v>24</v>
      </c>
      <c r="P15" s="18">
        <v>0</v>
      </c>
      <c r="Q15" s="18"/>
      <c r="R15" s="18"/>
      <c r="S15" s="18"/>
      <c r="T15" s="18"/>
      <c r="U15" s="18"/>
      <c r="V15" s="18"/>
      <c r="W15" s="18"/>
      <c r="X15" s="18"/>
      <c r="Y15" s="19" t="s">
        <v>25</v>
      </c>
      <c r="Z15" s="19" t="s">
        <v>25</v>
      </c>
      <c r="AA15" s="27" t="s">
        <v>26</v>
      </c>
      <c r="AB15" s="19" t="s">
        <v>22</v>
      </c>
      <c r="AC15" s="19" t="s">
        <v>26</v>
      </c>
      <c r="AD15" s="19" t="s">
        <v>25</v>
      </c>
      <c r="AE15" s="19"/>
      <c r="AF15" s="19" t="s">
        <v>26</v>
      </c>
      <c r="AG15" s="19">
        <v>0</v>
      </c>
      <c r="AH15" s="19" t="s">
        <v>26</v>
      </c>
      <c r="AI15" s="75" t="s">
        <v>25</v>
      </c>
      <c r="AJ15" s="102" t="s">
        <v>25</v>
      </c>
      <c r="AK15" s="83" t="s">
        <v>25</v>
      </c>
      <c r="AL15" s="83" t="s">
        <v>22</v>
      </c>
      <c r="AM15" s="83" t="s">
        <v>22</v>
      </c>
      <c r="AN15" s="83">
        <v>0</v>
      </c>
      <c r="AO15" s="83" t="s">
        <v>25</v>
      </c>
      <c r="AP15" s="3">
        <v>0</v>
      </c>
      <c r="AQ15" s="3"/>
      <c r="AR15" s="3">
        <v>0</v>
      </c>
      <c r="AS15" s="3"/>
      <c r="AT15" s="112" t="s">
        <v>22</v>
      </c>
      <c r="AU15" s="314" t="str">
        <f>SUBSTITUTE(SUBSTITUTE(IFERROR(VLOOKUP($A15,単組回答!$E:$F,2,FALSE),""),"あり","○"),"なし","×")</f>
        <v/>
      </c>
      <c r="AV15" s="317" t="str">
        <f>SUBSTITUTE(SUBSTITUTE(IFERROR(VLOOKUP($A15,単組回答!$E:$G,3,FALSE),""),"あり","○"),"なし","×")</f>
        <v/>
      </c>
      <c r="AW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5" s="313" t="str">
        <f>SUBSTITUTE(SUBSTITUTE(IFERROR(VLOOKUP($A15,単組回答!$E:$H,4,FALSE),""),"あり","○"),"なし","×")</f>
        <v/>
      </c>
      <c r="BB15" s="83" t="s">
        <v>25</v>
      </c>
      <c r="BC15" s="313" t="str">
        <f>SUBSTITUTE(SUBSTITUTE(IFERROR(VLOOKUP($A15,単組回答!$E:$R,14,FALSE),""),"① 行った","○"),"② 行っていない","×")</f>
        <v/>
      </c>
      <c r="BD15" s="83" t="s">
        <v>25</v>
      </c>
      <c r="BE15" s="316" t="str">
        <f>SUBSTITUTE(SUBSTITUTE(IFERROR(VLOOKUP($A15,単組回答!$E:$T,16,FALSE),""),"① 行った","○"),"② 行っていない","×")</f>
        <v/>
      </c>
    </row>
    <row r="16" spans="1:57" ht="28.5" customHeight="1">
      <c r="A16" s="20">
        <v>16025</v>
      </c>
      <c r="B16" s="21" t="s">
        <v>200</v>
      </c>
      <c r="C16" s="22" t="s">
        <v>22</v>
      </c>
      <c r="D16" s="18" t="s">
        <v>25</v>
      </c>
      <c r="E16" s="18">
        <v>1</v>
      </c>
      <c r="F16" s="22" t="s">
        <v>22</v>
      </c>
      <c r="G16" s="22" t="s">
        <v>22</v>
      </c>
      <c r="H16" s="18"/>
      <c r="I16" s="22" t="s">
        <v>22</v>
      </c>
      <c r="J16" s="18"/>
      <c r="K16" s="22" t="s">
        <v>22</v>
      </c>
      <c r="L16" s="18"/>
      <c r="M16" s="18"/>
      <c r="N16" s="18" t="s">
        <v>23</v>
      </c>
      <c r="O16" s="18" t="s">
        <v>24</v>
      </c>
      <c r="P16" s="18">
        <v>1</v>
      </c>
      <c r="Q16" s="18" t="s">
        <v>125</v>
      </c>
      <c r="R16" s="18" t="s">
        <v>23</v>
      </c>
      <c r="S16" s="18"/>
      <c r="T16" s="18" t="s">
        <v>23</v>
      </c>
      <c r="U16" s="18"/>
      <c r="V16" s="18" t="s">
        <v>23</v>
      </c>
      <c r="W16" s="18"/>
      <c r="X16" s="18"/>
      <c r="Y16" s="19" t="s">
        <v>22</v>
      </c>
      <c r="Z16" s="19" t="s">
        <v>25</v>
      </c>
      <c r="AA16" s="27" t="s">
        <v>25</v>
      </c>
      <c r="AB16" s="19" t="s">
        <v>22</v>
      </c>
      <c r="AC16" s="19" t="s">
        <v>22</v>
      </c>
      <c r="AD16" s="19" t="s">
        <v>22</v>
      </c>
      <c r="AE16" s="19"/>
      <c r="AF16" s="19" t="s">
        <v>25</v>
      </c>
      <c r="AG16" s="19" t="s">
        <v>22</v>
      </c>
      <c r="AH16" s="19" t="s">
        <v>25</v>
      </c>
      <c r="AI16" s="75" t="s">
        <v>25</v>
      </c>
      <c r="AJ16" s="102" t="s">
        <v>22</v>
      </c>
      <c r="AK16" s="83" t="s">
        <v>25</v>
      </c>
      <c r="AL16" s="83" t="s">
        <v>22</v>
      </c>
      <c r="AM16" s="83" t="s">
        <v>22</v>
      </c>
      <c r="AN16" s="83" t="s">
        <v>22</v>
      </c>
      <c r="AO16" s="83" t="s">
        <v>22</v>
      </c>
      <c r="AP16" s="3" t="s">
        <v>22</v>
      </c>
      <c r="AQ16" s="3" t="s">
        <v>22</v>
      </c>
      <c r="AR16" s="3" t="s">
        <v>22</v>
      </c>
      <c r="AS16" s="3" t="s">
        <v>25</v>
      </c>
      <c r="AT16" s="112" t="s">
        <v>25</v>
      </c>
      <c r="AU16" s="314" t="str">
        <f>SUBSTITUTE(SUBSTITUTE(IFERROR(VLOOKUP($A16,単組回答!$E:$F,2,FALSE),""),"あり","○"),"なし","×")</f>
        <v/>
      </c>
      <c r="AV16" s="317" t="str">
        <f>SUBSTITUTE(SUBSTITUTE(IFERROR(VLOOKUP($A16,単組回答!$E:$G,3,FALSE),""),"あり","○"),"なし","×")</f>
        <v/>
      </c>
      <c r="AW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6" s="313" t="str">
        <f>SUBSTITUTE(SUBSTITUTE(IFERROR(VLOOKUP($A16,単組回答!$E:$H,4,FALSE),""),"あり","○"),"なし","×")</f>
        <v/>
      </c>
      <c r="BB16" s="83" t="s">
        <v>1320</v>
      </c>
      <c r="BC16" s="313" t="str">
        <f>SUBSTITUTE(SUBSTITUTE(IFERROR(VLOOKUP($A16,単組回答!$E:$R,14,FALSE),""),"① 行った","○"),"② 行っていない","×")</f>
        <v/>
      </c>
      <c r="BD16" s="83" t="s">
        <v>22</v>
      </c>
      <c r="BE16" s="316" t="str">
        <f>SUBSTITUTE(SUBSTITUTE(IFERROR(VLOOKUP($A16,単組回答!$E:$T,16,FALSE),""),"① 行った","○"),"② 行っていない","×")</f>
        <v/>
      </c>
    </row>
    <row r="17" spans="1:57" ht="28.5" customHeight="1">
      <c r="A17" s="20">
        <v>16026</v>
      </c>
      <c r="B17" s="21" t="s">
        <v>201</v>
      </c>
      <c r="C17" s="22" t="s">
        <v>22</v>
      </c>
      <c r="D17" s="18" t="s">
        <v>25</v>
      </c>
      <c r="E17" s="18">
        <v>1</v>
      </c>
      <c r="F17" s="22" t="s">
        <v>22</v>
      </c>
      <c r="G17" s="22" t="s">
        <v>22</v>
      </c>
      <c r="H17" s="22" t="s">
        <v>22</v>
      </c>
      <c r="I17" s="22" t="s">
        <v>22</v>
      </c>
      <c r="J17" s="22" t="s">
        <v>22</v>
      </c>
      <c r="K17" s="22" t="s">
        <v>22</v>
      </c>
      <c r="L17" s="18"/>
      <c r="M17" s="18"/>
      <c r="N17" s="18" t="s">
        <v>23</v>
      </c>
      <c r="O17" s="18" t="s">
        <v>25</v>
      </c>
      <c r="P17" s="18">
        <v>1</v>
      </c>
      <c r="Q17" s="18" t="s">
        <v>23</v>
      </c>
      <c r="R17" s="18" t="s">
        <v>23</v>
      </c>
      <c r="S17" s="18" t="s">
        <v>23</v>
      </c>
      <c r="T17" s="18" t="s">
        <v>23</v>
      </c>
      <c r="U17" s="18" t="s">
        <v>125</v>
      </c>
      <c r="V17" s="18" t="s">
        <v>23</v>
      </c>
      <c r="W17" s="18" t="s">
        <v>125</v>
      </c>
      <c r="X17" s="18"/>
      <c r="Y17" s="19" t="s">
        <v>22</v>
      </c>
      <c r="Z17" s="19" t="s">
        <v>25</v>
      </c>
      <c r="AA17" s="27" t="s">
        <v>22</v>
      </c>
      <c r="AB17" s="19" t="s">
        <v>22</v>
      </c>
      <c r="AC17" s="19" t="s">
        <v>22</v>
      </c>
      <c r="AD17" s="19" t="s">
        <v>22</v>
      </c>
      <c r="AE17" s="19"/>
      <c r="AF17" s="19" t="s">
        <v>22</v>
      </c>
      <c r="AG17" s="19" t="s">
        <v>25</v>
      </c>
      <c r="AH17" s="19" t="s">
        <v>25</v>
      </c>
      <c r="AI17" s="75" t="s">
        <v>25</v>
      </c>
      <c r="AJ17" s="102" t="s">
        <v>22</v>
      </c>
      <c r="AK17" s="83" t="s">
        <v>25</v>
      </c>
      <c r="AL17" s="83" t="s">
        <v>22</v>
      </c>
      <c r="AM17" s="83" t="s">
        <v>22</v>
      </c>
      <c r="AN17" s="83" t="s">
        <v>22</v>
      </c>
      <c r="AO17" s="83" t="s">
        <v>22</v>
      </c>
      <c r="AP17" s="3" t="s">
        <v>22</v>
      </c>
      <c r="AQ17" s="3" t="s">
        <v>22</v>
      </c>
      <c r="AR17" s="3" t="s">
        <v>22</v>
      </c>
      <c r="AS17" s="3" t="s">
        <v>25</v>
      </c>
      <c r="AT17" s="112" t="s">
        <v>25</v>
      </c>
      <c r="AU17" s="314" t="str">
        <f>SUBSTITUTE(SUBSTITUTE(IFERROR(VLOOKUP($A17,単組回答!$E:$F,2,FALSE),""),"あり","○"),"なし","×")</f>
        <v/>
      </c>
      <c r="AV17" s="317" t="str">
        <f>SUBSTITUTE(SUBSTITUTE(IFERROR(VLOOKUP($A17,単組回答!$E:$G,3,FALSE),""),"あり","○"),"なし","×")</f>
        <v/>
      </c>
      <c r="AW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7" s="313" t="str">
        <f>SUBSTITUTE(SUBSTITUTE(IFERROR(VLOOKUP($A17,単組回答!$E:$H,4,FALSE),""),"あり","○"),"なし","×")</f>
        <v/>
      </c>
      <c r="BB17" s="83" t="s">
        <v>1320</v>
      </c>
      <c r="BC17" s="313" t="str">
        <f>SUBSTITUTE(SUBSTITUTE(IFERROR(VLOOKUP($A17,単組回答!$E:$R,14,FALSE),""),"① 行った","○"),"② 行っていない","×")</f>
        <v/>
      </c>
      <c r="BD17" s="83" t="s">
        <v>25</v>
      </c>
      <c r="BE17" s="316" t="str">
        <f>SUBSTITUTE(SUBSTITUTE(IFERROR(VLOOKUP($A17,単組回答!$E:$T,16,FALSE),""),"① 行った","○"),"② 行っていない","×")</f>
        <v/>
      </c>
    </row>
    <row r="18" spans="1:57" ht="28.5" customHeight="1">
      <c r="A18" s="20">
        <v>16027</v>
      </c>
      <c r="B18" s="21" t="s">
        <v>202</v>
      </c>
      <c r="C18" s="22" t="s">
        <v>22</v>
      </c>
      <c r="D18" s="18" t="s">
        <v>25</v>
      </c>
      <c r="E18" s="18">
        <v>1</v>
      </c>
      <c r="F18" s="18"/>
      <c r="G18" s="22" t="s">
        <v>22</v>
      </c>
      <c r="H18" s="18"/>
      <c r="I18" s="18"/>
      <c r="J18" s="18"/>
      <c r="K18" s="18"/>
      <c r="L18" s="18"/>
      <c r="M18" s="18"/>
      <c r="N18" s="18" t="s">
        <v>23</v>
      </c>
      <c r="O18" s="18" t="s">
        <v>24</v>
      </c>
      <c r="P18" s="18">
        <v>1</v>
      </c>
      <c r="Q18" s="18" t="s">
        <v>23</v>
      </c>
      <c r="R18" s="18"/>
      <c r="S18" s="18"/>
      <c r="T18" s="18"/>
      <c r="U18" s="18"/>
      <c r="V18" s="18"/>
      <c r="W18" s="18"/>
      <c r="X18" s="18"/>
      <c r="Y18" s="19" t="s">
        <v>22</v>
      </c>
      <c r="Z18" s="19" t="s">
        <v>25</v>
      </c>
      <c r="AA18" s="27" t="s">
        <v>22</v>
      </c>
      <c r="AB18" s="19" t="s">
        <v>22</v>
      </c>
      <c r="AC18" s="19" t="s">
        <v>22</v>
      </c>
      <c r="AD18" s="19" t="s">
        <v>25</v>
      </c>
      <c r="AE18" s="19"/>
      <c r="AF18" s="19" t="s">
        <v>22</v>
      </c>
      <c r="AG18" s="19">
        <v>0</v>
      </c>
      <c r="AH18" s="19" t="s">
        <v>25</v>
      </c>
      <c r="AI18" s="75" t="s">
        <v>25</v>
      </c>
      <c r="AJ18" s="102" t="s">
        <v>22</v>
      </c>
      <c r="AK18" s="83" t="s">
        <v>25</v>
      </c>
      <c r="AL18" s="83" t="s">
        <v>22</v>
      </c>
      <c r="AM18" s="83" t="s">
        <v>22</v>
      </c>
      <c r="AN18" s="83">
        <v>0</v>
      </c>
      <c r="AO18" s="83" t="s">
        <v>22</v>
      </c>
      <c r="AP18" s="3" t="s">
        <v>22</v>
      </c>
      <c r="AQ18" s="3" t="s">
        <v>28</v>
      </c>
      <c r="AR18" s="3">
        <v>0</v>
      </c>
      <c r="AS18" s="3" t="s">
        <v>22</v>
      </c>
      <c r="AT18" s="112" t="s">
        <v>22</v>
      </c>
      <c r="AU18" s="314" t="str">
        <f>SUBSTITUTE(SUBSTITUTE(IFERROR(VLOOKUP($A18,単組回答!$E:$F,2,FALSE),""),"あり","○"),"なし","×")</f>
        <v/>
      </c>
      <c r="AV18" s="317" t="str">
        <f>SUBSTITUTE(SUBSTITUTE(IFERROR(VLOOKUP($A18,単組回答!$E:$G,3,FALSE),""),"あり","○"),"なし","×")</f>
        <v/>
      </c>
      <c r="AW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8" s="313" t="str">
        <f>SUBSTITUTE(SUBSTITUTE(IFERROR(VLOOKUP($A18,単組回答!$E:$H,4,FALSE),""),"あり","○"),"なし","×")</f>
        <v/>
      </c>
      <c r="BB18" s="83" t="s">
        <v>1320</v>
      </c>
      <c r="BC18" s="313" t="str">
        <f>SUBSTITUTE(SUBSTITUTE(IFERROR(VLOOKUP($A18,単組回答!$E:$R,14,FALSE),""),"① 行った","○"),"② 行っていない","×")</f>
        <v/>
      </c>
      <c r="BD18" s="83" t="s">
        <v>25</v>
      </c>
      <c r="BE18" s="316" t="str">
        <f>SUBSTITUTE(SUBSTITUTE(IFERROR(VLOOKUP($A18,単組回答!$E:$T,16,FALSE),""),"① 行った","○"),"② 行っていない","×")</f>
        <v/>
      </c>
    </row>
    <row r="19" spans="1:57" ht="28.5" customHeight="1">
      <c r="A19" s="20">
        <v>16028</v>
      </c>
      <c r="B19" s="21" t="s">
        <v>203</v>
      </c>
      <c r="C19" s="22" t="s">
        <v>22</v>
      </c>
      <c r="D19" s="18" t="s">
        <v>25</v>
      </c>
      <c r="E19" s="18">
        <v>1</v>
      </c>
      <c r="F19" s="22" t="s">
        <v>22</v>
      </c>
      <c r="G19" s="22" t="s">
        <v>22</v>
      </c>
      <c r="H19" s="18"/>
      <c r="I19" s="22" t="s">
        <v>22</v>
      </c>
      <c r="J19" s="18"/>
      <c r="K19" s="18"/>
      <c r="L19" s="18"/>
      <c r="M19" s="18"/>
      <c r="N19" s="18" t="s">
        <v>25</v>
      </c>
      <c r="O19" s="18" t="s">
        <v>25</v>
      </c>
      <c r="P19" s="18">
        <v>0</v>
      </c>
      <c r="Q19" s="18" t="s">
        <v>125</v>
      </c>
      <c r="R19" s="18" t="s">
        <v>23</v>
      </c>
      <c r="S19" s="18" t="s">
        <v>125</v>
      </c>
      <c r="T19" s="18" t="s">
        <v>23</v>
      </c>
      <c r="U19" s="18" t="s">
        <v>125</v>
      </c>
      <c r="V19" s="18"/>
      <c r="W19" s="18" t="s">
        <v>125</v>
      </c>
      <c r="X19" s="18"/>
      <c r="Y19" s="19" t="s">
        <v>25</v>
      </c>
      <c r="Z19" s="19" t="s">
        <v>25</v>
      </c>
      <c r="AA19" s="27" t="s">
        <v>26</v>
      </c>
      <c r="AB19" s="19" t="s">
        <v>22</v>
      </c>
      <c r="AC19" s="19" t="s">
        <v>26</v>
      </c>
      <c r="AD19" s="19" t="s">
        <v>22</v>
      </c>
      <c r="AE19" s="19"/>
      <c r="AF19" s="19" t="s">
        <v>26</v>
      </c>
      <c r="AG19" s="19" t="s">
        <v>22</v>
      </c>
      <c r="AH19" s="19" t="s">
        <v>25</v>
      </c>
      <c r="AI19" s="75" t="s">
        <v>25</v>
      </c>
      <c r="AJ19" s="102" t="s">
        <v>25</v>
      </c>
      <c r="AK19" s="83" t="s">
        <v>25</v>
      </c>
      <c r="AL19" s="83" t="s">
        <v>22</v>
      </c>
      <c r="AM19" s="83" t="s">
        <v>22</v>
      </c>
      <c r="AN19" s="83">
        <v>0</v>
      </c>
      <c r="AO19" s="83" t="s">
        <v>22</v>
      </c>
      <c r="AP19" s="3" t="s">
        <v>22</v>
      </c>
      <c r="AQ19" s="3"/>
      <c r="AR19" s="3" t="s">
        <v>25</v>
      </c>
      <c r="AS19" s="3"/>
      <c r="AT19" s="112" t="s">
        <v>22</v>
      </c>
      <c r="AU19" s="314" t="str">
        <f>SUBSTITUTE(SUBSTITUTE(IFERROR(VLOOKUP($A19,単組回答!$E:$F,2,FALSE),""),"あり","○"),"なし","×")</f>
        <v/>
      </c>
      <c r="AV19" s="317" t="str">
        <f>SUBSTITUTE(SUBSTITUTE(IFERROR(VLOOKUP($A19,単組回答!$E:$G,3,FALSE),""),"あり","○"),"なし","×")</f>
        <v/>
      </c>
      <c r="AW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9" s="313" t="str">
        <f>SUBSTITUTE(SUBSTITUTE(IFERROR(VLOOKUP($A19,単組回答!$E:$H,4,FALSE),""),"あり","○"),"なし","×")</f>
        <v/>
      </c>
      <c r="BB19" s="83" t="s">
        <v>25</v>
      </c>
      <c r="BC19" s="313" t="str">
        <f>SUBSTITUTE(SUBSTITUTE(IFERROR(VLOOKUP($A19,単組回答!$E:$R,14,FALSE),""),"① 行った","○"),"② 行っていない","×")</f>
        <v/>
      </c>
      <c r="BD19" s="83" t="s">
        <v>25</v>
      </c>
      <c r="BE19" s="316" t="str">
        <f>SUBSTITUTE(SUBSTITUTE(IFERROR(VLOOKUP($A19,単組回答!$E:$T,16,FALSE),""),"① 行った","○"),"② 行っていない","×")</f>
        <v/>
      </c>
    </row>
    <row r="20" spans="1:57" ht="28.5" customHeight="1">
      <c r="A20" s="20">
        <v>16029</v>
      </c>
      <c r="B20" s="21" t="s">
        <v>204</v>
      </c>
      <c r="C20" s="22" t="s">
        <v>22</v>
      </c>
      <c r="D20" s="18" t="s">
        <v>25</v>
      </c>
      <c r="E20" s="18">
        <v>1</v>
      </c>
      <c r="F20" s="18"/>
      <c r="G20" s="18"/>
      <c r="H20" s="18"/>
      <c r="I20" s="18"/>
      <c r="J20" s="18"/>
      <c r="K20" s="18"/>
      <c r="L20" s="18"/>
      <c r="M20" s="18"/>
      <c r="N20" s="18" t="s">
        <v>23</v>
      </c>
      <c r="O20" s="18" t="s">
        <v>24</v>
      </c>
      <c r="P20" s="18">
        <v>1</v>
      </c>
      <c r="Q20" s="18" t="s">
        <v>23</v>
      </c>
      <c r="R20" s="18"/>
      <c r="S20" s="18" t="s">
        <v>23</v>
      </c>
      <c r="T20" s="18"/>
      <c r="U20" s="18" t="s">
        <v>125</v>
      </c>
      <c r="V20" s="18"/>
      <c r="W20" s="18" t="s">
        <v>125</v>
      </c>
      <c r="X20" s="18" t="s">
        <v>23</v>
      </c>
      <c r="Y20" s="19" t="s">
        <v>22</v>
      </c>
      <c r="Z20" s="19" t="s">
        <v>25</v>
      </c>
      <c r="AA20" s="27" t="s">
        <v>22</v>
      </c>
      <c r="AB20" s="19" t="s">
        <v>22</v>
      </c>
      <c r="AC20" s="19" t="s">
        <v>22</v>
      </c>
      <c r="AD20" s="19" t="s">
        <v>22</v>
      </c>
      <c r="AE20" s="19"/>
      <c r="AF20" s="19" t="s">
        <v>22</v>
      </c>
      <c r="AG20" s="19" t="s">
        <v>25</v>
      </c>
      <c r="AH20" s="19" t="s">
        <v>25</v>
      </c>
      <c r="AI20" s="75" t="s">
        <v>22</v>
      </c>
      <c r="AJ20" s="102" t="s">
        <v>22</v>
      </c>
      <c r="AK20" s="83" t="s">
        <v>25</v>
      </c>
      <c r="AL20" s="83" t="s">
        <v>22</v>
      </c>
      <c r="AM20" s="83" t="s">
        <v>25</v>
      </c>
      <c r="AN20" s="83" t="s">
        <v>22</v>
      </c>
      <c r="AO20" s="83">
        <v>0</v>
      </c>
      <c r="AP20" s="3">
        <v>0</v>
      </c>
      <c r="AQ20" s="3" t="s">
        <v>25</v>
      </c>
      <c r="AR20" s="3">
        <v>0</v>
      </c>
      <c r="AS20" s="3" t="s">
        <v>22</v>
      </c>
      <c r="AT20" s="112">
        <v>0</v>
      </c>
      <c r="AU20" s="314" t="str">
        <f>SUBSTITUTE(SUBSTITUTE(IFERROR(VLOOKUP($A20,単組回答!$E:$F,2,FALSE),""),"あり","○"),"なし","×")</f>
        <v/>
      </c>
      <c r="AV20" s="317" t="str">
        <f>SUBSTITUTE(SUBSTITUTE(IFERROR(VLOOKUP($A20,単組回答!$E:$G,3,FALSE),""),"あり","○"),"なし","×")</f>
        <v/>
      </c>
      <c r="AW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0" s="313" t="str">
        <f>SUBSTITUTE(SUBSTITUTE(IFERROR(VLOOKUP($A20,単組回答!$E:$H,4,FALSE),""),"あり","○"),"なし","×")</f>
        <v/>
      </c>
      <c r="BB20" s="83" t="s">
        <v>1320</v>
      </c>
      <c r="BC20" s="313" t="str">
        <f>SUBSTITUTE(SUBSTITUTE(IFERROR(VLOOKUP($A20,単組回答!$E:$R,14,FALSE),""),"① 行った","○"),"② 行っていない","×")</f>
        <v/>
      </c>
      <c r="BD20" s="83" t="s">
        <v>25</v>
      </c>
      <c r="BE20" s="316" t="str">
        <f>SUBSTITUTE(SUBSTITUTE(IFERROR(VLOOKUP($A20,単組回答!$E:$T,16,FALSE),""),"① 行った","○"),"② 行っていない","×")</f>
        <v/>
      </c>
    </row>
    <row r="21" spans="1:57" ht="28.5" customHeight="1">
      <c r="A21" s="20">
        <v>16030</v>
      </c>
      <c r="B21" s="21" t="s">
        <v>205</v>
      </c>
      <c r="C21" s="22" t="s">
        <v>22</v>
      </c>
      <c r="D21" s="18" t="s">
        <v>25</v>
      </c>
      <c r="E21" s="18">
        <v>1</v>
      </c>
      <c r="F21" s="18"/>
      <c r="G21" s="22" t="s">
        <v>22</v>
      </c>
      <c r="H21" s="18"/>
      <c r="I21" s="18"/>
      <c r="J21" s="18"/>
      <c r="K21" s="18"/>
      <c r="L21" s="18"/>
      <c r="M21" s="18"/>
      <c r="N21" s="18" t="s">
        <v>23</v>
      </c>
      <c r="O21" s="18" t="s">
        <v>24</v>
      </c>
      <c r="P21" s="18">
        <v>1</v>
      </c>
      <c r="Q21" s="18" t="s">
        <v>23</v>
      </c>
      <c r="R21" s="18"/>
      <c r="S21" s="18" t="s">
        <v>23</v>
      </c>
      <c r="T21" s="18"/>
      <c r="U21" s="18" t="s">
        <v>125</v>
      </c>
      <c r="V21" s="18"/>
      <c r="W21" s="18"/>
      <c r="X21" s="18"/>
      <c r="Y21" s="19" t="s">
        <v>22</v>
      </c>
      <c r="Z21" s="19" t="s">
        <v>25</v>
      </c>
      <c r="AA21" s="27" t="s">
        <v>22</v>
      </c>
      <c r="AB21" s="19" t="s">
        <v>22</v>
      </c>
      <c r="AC21" s="19" t="s">
        <v>22</v>
      </c>
      <c r="AD21" s="19" t="s">
        <v>25</v>
      </c>
      <c r="AE21" s="19"/>
      <c r="AF21" s="19" t="s">
        <v>22</v>
      </c>
      <c r="AG21" s="19">
        <v>0</v>
      </c>
      <c r="AH21" s="19" t="s">
        <v>25</v>
      </c>
      <c r="AI21" s="75" t="s">
        <v>25</v>
      </c>
      <c r="AJ21" s="102" t="s">
        <v>22</v>
      </c>
      <c r="AK21" s="83" t="s">
        <v>25</v>
      </c>
      <c r="AL21" s="83" t="s">
        <v>25</v>
      </c>
      <c r="AM21" s="83" t="s">
        <v>25</v>
      </c>
      <c r="AN21" s="83">
        <v>0</v>
      </c>
      <c r="AO21" s="83">
        <v>0</v>
      </c>
      <c r="AP21" s="3">
        <v>0</v>
      </c>
      <c r="AQ21" s="3" t="s">
        <v>25</v>
      </c>
      <c r="AR21" s="3">
        <v>0</v>
      </c>
      <c r="AS21" s="3" t="s">
        <v>25</v>
      </c>
      <c r="AT21" s="112">
        <v>0</v>
      </c>
      <c r="AU21" s="314" t="str">
        <f>SUBSTITUTE(SUBSTITUTE(IFERROR(VLOOKUP($A21,単組回答!$E:$F,2,FALSE),""),"あり","○"),"なし","×")</f>
        <v/>
      </c>
      <c r="AV21" s="317" t="str">
        <f>SUBSTITUTE(SUBSTITUTE(IFERROR(VLOOKUP($A21,単組回答!$E:$G,3,FALSE),""),"あり","○"),"なし","×")</f>
        <v/>
      </c>
      <c r="AW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1" s="313" t="str">
        <f>SUBSTITUTE(SUBSTITUTE(IFERROR(VLOOKUP($A21,単組回答!$E:$H,4,FALSE),""),"あり","○"),"なし","×")</f>
        <v/>
      </c>
      <c r="BB21" s="83" t="s">
        <v>25</v>
      </c>
      <c r="BC21" s="313" t="str">
        <f>SUBSTITUTE(SUBSTITUTE(IFERROR(VLOOKUP($A21,単組回答!$E:$R,14,FALSE),""),"① 行った","○"),"② 行っていない","×")</f>
        <v/>
      </c>
      <c r="BD21" s="83" t="s">
        <v>25</v>
      </c>
      <c r="BE21" s="316" t="str">
        <f>SUBSTITUTE(SUBSTITUTE(IFERROR(VLOOKUP($A21,単組回答!$E:$T,16,FALSE),""),"① 行った","○"),"② 行っていない","×")</f>
        <v/>
      </c>
    </row>
    <row r="22" spans="1:57" ht="28.5" customHeight="1">
      <c r="A22" s="20">
        <v>16032</v>
      </c>
      <c r="B22" s="21" t="s">
        <v>206</v>
      </c>
      <c r="C22" s="22" t="s">
        <v>22</v>
      </c>
      <c r="D22" s="18" t="s">
        <v>25</v>
      </c>
      <c r="E22" s="18">
        <v>1</v>
      </c>
      <c r="F22" s="18"/>
      <c r="G22" s="22" t="s">
        <v>22</v>
      </c>
      <c r="H22" s="18"/>
      <c r="I22" s="18"/>
      <c r="J22" s="18"/>
      <c r="K22" s="18"/>
      <c r="L22" s="18"/>
      <c r="M22" s="18"/>
      <c r="N22" s="18" t="s">
        <v>23</v>
      </c>
      <c r="O22" s="18" t="s">
        <v>24</v>
      </c>
      <c r="P22" s="18">
        <v>1</v>
      </c>
      <c r="Q22" s="18"/>
      <c r="R22" s="18" t="s">
        <v>23</v>
      </c>
      <c r="S22" s="18"/>
      <c r="T22" s="18"/>
      <c r="U22" s="18"/>
      <c r="V22" s="18"/>
      <c r="W22" s="18"/>
      <c r="X22" s="18"/>
      <c r="Y22" s="19" t="s">
        <v>22</v>
      </c>
      <c r="Z22" s="19" t="s">
        <v>25</v>
      </c>
      <c r="AA22" s="27" t="s">
        <v>26</v>
      </c>
      <c r="AB22" s="19" t="s">
        <v>22</v>
      </c>
      <c r="AC22" s="19" t="s">
        <v>26</v>
      </c>
      <c r="AD22" s="19" t="s">
        <v>22</v>
      </c>
      <c r="AE22" s="19"/>
      <c r="AF22" s="19" t="s">
        <v>26</v>
      </c>
      <c r="AG22" s="19">
        <v>0</v>
      </c>
      <c r="AH22" s="19" t="s">
        <v>25</v>
      </c>
      <c r="AI22" s="75" t="s">
        <v>25</v>
      </c>
      <c r="AJ22" s="102" t="s">
        <v>22</v>
      </c>
      <c r="AK22" s="83" t="s">
        <v>25</v>
      </c>
      <c r="AL22" s="83" t="s">
        <v>25</v>
      </c>
      <c r="AM22" s="83" t="s">
        <v>22</v>
      </c>
      <c r="AN22" s="83">
        <v>0</v>
      </c>
      <c r="AO22" s="83" t="s">
        <v>22</v>
      </c>
      <c r="AP22" s="3" t="s">
        <v>22</v>
      </c>
      <c r="AQ22" s="3"/>
      <c r="AR22" s="3" t="s">
        <v>25</v>
      </c>
      <c r="AS22" s="3"/>
      <c r="AT22" s="112" t="s">
        <v>25</v>
      </c>
      <c r="AU22" s="314" t="str">
        <f>SUBSTITUTE(SUBSTITUTE(IFERROR(VLOOKUP($A22,単組回答!$E:$F,2,FALSE),""),"あり","○"),"なし","×")</f>
        <v/>
      </c>
      <c r="AV22" s="317" t="str">
        <f>SUBSTITUTE(SUBSTITUTE(IFERROR(VLOOKUP($A22,単組回答!$E:$G,3,FALSE),""),"あり","○"),"なし","×")</f>
        <v/>
      </c>
      <c r="AW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2" s="313" t="str">
        <f>SUBSTITUTE(SUBSTITUTE(IFERROR(VLOOKUP($A22,単組回答!$E:$H,4,FALSE),""),"あり","○"),"なし","×")</f>
        <v/>
      </c>
      <c r="BB22" s="83" t="s">
        <v>1324</v>
      </c>
      <c r="BC22" s="313" t="str">
        <f>SUBSTITUTE(SUBSTITUTE(IFERROR(VLOOKUP($A22,単組回答!$E:$R,14,FALSE),""),"① 行った","○"),"② 行っていない","×")</f>
        <v/>
      </c>
      <c r="BD22" s="83" t="s">
        <v>25</v>
      </c>
      <c r="BE22" s="316" t="str">
        <f>SUBSTITUTE(SUBSTITUTE(IFERROR(VLOOKUP($A22,単組回答!$E:$T,16,FALSE),""),"① 行った","○"),"② 行っていない","×")</f>
        <v/>
      </c>
    </row>
    <row r="23" spans="1:57" ht="28.5" customHeight="1">
      <c r="A23" s="20">
        <v>16033</v>
      </c>
      <c r="B23" s="21" t="s">
        <v>207</v>
      </c>
      <c r="C23" s="22"/>
      <c r="D23" s="18"/>
      <c r="E23" s="18">
        <v>0</v>
      </c>
      <c r="F23" s="18"/>
      <c r="G23" s="18"/>
      <c r="H23" s="18"/>
      <c r="I23" s="18"/>
      <c r="J23" s="18"/>
      <c r="K23" s="18"/>
      <c r="L23" s="18"/>
      <c r="M23" s="18"/>
      <c r="N23" s="18"/>
      <c r="O23" s="18"/>
      <c r="P23" s="18">
        <v>0</v>
      </c>
      <c r="Q23" s="18"/>
      <c r="R23" s="18"/>
      <c r="S23" s="18"/>
      <c r="T23" s="18"/>
      <c r="U23" s="18"/>
      <c r="V23" s="18"/>
      <c r="W23" s="18"/>
      <c r="X23" s="18"/>
      <c r="Y23" s="19" t="s">
        <v>25</v>
      </c>
      <c r="Z23" s="19" t="s">
        <v>25</v>
      </c>
      <c r="AA23" s="27" t="s">
        <v>26</v>
      </c>
      <c r="AB23" s="19" t="s">
        <v>26</v>
      </c>
      <c r="AC23" s="19" t="s">
        <v>26</v>
      </c>
      <c r="AD23" s="19" t="s">
        <v>26</v>
      </c>
      <c r="AE23" s="19"/>
      <c r="AF23" s="19" t="s">
        <v>26</v>
      </c>
      <c r="AG23" s="19" t="s">
        <v>26</v>
      </c>
      <c r="AH23" s="19" t="s">
        <v>26</v>
      </c>
      <c r="AI23" s="75" t="s">
        <v>26</v>
      </c>
      <c r="AJ23" s="102" t="s">
        <v>25</v>
      </c>
      <c r="AK23" s="83" t="s">
        <v>25</v>
      </c>
      <c r="AL23" s="83">
        <v>0</v>
      </c>
      <c r="AM23" s="83">
        <v>0</v>
      </c>
      <c r="AN23" s="83">
        <v>0</v>
      </c>
      <c r="AO23" s="83">
        <v>0</v>
      </c>
      <c r="AP23" s="3">
        <v>0</v>
      </c>
      <c r="AQ23" s="3"/>
      <c r="AR23" s="3">
        <v>0</v>
      </c>
      <c r="AS23" s="3"/>
      <c r="AT23" s="112">
        <v>0</v>
      </c>
      <c r="AU23" s="314" t="str">
        <f>SUBSTITUTE(SUBSTITUTE(IFERROR(VLOOKUP($A23,単組回答!$E:$F,2,FALSE),""),"あり","○"),"なし","×")</f>
        <v/>
      </c>
      <c r="AV23" s="317" t="str">
        <f>SUBSTITUTE(SUBSTITUTE(IFERROR(VLOOKUP($A23,単組回答!$E:$G,3,FALSE),""),"あり","○"),"なし","×")</f>
        <v/>
      </c>
      <c r="AW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3" s="313" t="str">
        <f>SUBSTITUTE(SUBSTITUTE(IFERROR(VLOOKUP($A23,単組回答!$E:$H,4,FALSE),""),"あり","○"),"なし","×")</f>
        <v/>
      </c>
      <c r="BB23" s="83" t="s">
        <v>25</v>
      </c>
      <c r="BC23" s="313" t="str">
        <f>SUBSTITUTE(SUBSTITUTE(IFERROR(VLOOKUP($A23,単組回答!$E:$R,14,FALSE),""),"① 行った","○"),"② 行っていない","×")</f>
        <v/>
      </c>
      <c r="BD23" s="83" t="s">
        <v>25</v>
      </c>
      <c r="BE23" s="316" t="str">
        <f>SUBSTITUTE(SUBSTITUTE(IFERROR(VLOOKUP($A23,単組回答!$E:$T,16,FALSE),""),"① 行った","○"),"② 行っていない","×")</f>
        <v/>
      </c>
    </row>
    <row r="24" spans="1:57" ht="28.5" customHeight="1">
      <c r="A24" s="20">
        <v>16037</v>
      </c>
      <c r="B24" s="21" t="s">
        <v>208</v>
      </c>
      <c r="C24" s="18" t="s">
        <v>25</v>
      </c>
      <c r="D24" s="18" t="s">
        <v>25</v>
      </c>
      <c r="E24" s="18">
        <v>0</v>
      </c>
      <c r="F24" s="18"/>
      <c r="G24" s="18"/>
      <c r="H24" s="18"/>
      <c r="I24" s="18"/>
      <c r="J24" s="18"/>
      <c r="K24" s="18"/>
      <c r="L24" s="18"/>
      <c r="M24" s="18"/>
      <c r="N24" s="18"/>
      <c r="O24" s="18"/>
      <c r="P24" s="18">
        <v>0</v>
      </c>
      <c r="Q24" s="18"/>
      <c r="R24" s="18"/>
      <c r="S24" s="18"/>
      <c r="T24" s="18"/>
      <c r="U24" s="18"/>
      <c r="V24" s="18"/>
      <c r="W24" s="18"/>
      <c r="X24" s="18"/>
      <c r="Y24" s="19" t="s">
        <v>25</v>
      </c>
      <c r="Z24" s="19" t="s">
        <v>25</v>
      </c>
      <c r="AA24" s="27" t="s">
        <v>26</v>
      </c>
      <c r="AB24" s="19" t="s">
        <v>25</v>
      </c>
      <c r="AC24" s="19" t="s">
        <v>26</v>
      </c>
      <c r="AD24" s="19" t="s">
        <v>25</v>
      </c>
      <c r="AE24" s="19"/>
      <c r="AF24" s="19" t="s">
        <v>26</v>
      </c>
      <c r="AG24" s="19">
        <v>0</v>
      </c>
      <c r="AH24" s="19" t="s">
        <v>26</v>
      </c>
      <c r="AI24" s="75" t="s">
        <v>25</v>
      </c>
      <c r="AJ24" s="102" t="s">
        <v>25</v>
      </c>
      <c r="AK24" s="83" t="s">
        <v>25</v>
      </c>
      <c r="AL24" s="83">
        <v>0</v>
      </c>
      <c r="AM24" s="83">
        <v>0</v>
      </c>
      <c r="AN24" s="83">
        <v>0</v>
      </c>
      <c r="AO24" s="83">
        <v>0</v>
      </c>
      <c r="AP24" s="3">
        <v>0</v>
      </c>
      <c r="AQ24" s="3"/>
      <c r="AR24" s="3">
        <v>0</v>
      </c>
      <c r="AS24" s="3"/>
      <c r="AT24" s="112">
        <v>0</v>
      </c>
      <c r="AU24" s="314" t="str">
        <f>SUBSTITUTE(SUBSTITUTE(IFERROR(VLOOKUP($A24,単組回答!$E:$F,2,FALSE),""),"あり","○"),"なし","×")</f>
        <v/>
      </c>
      <c r="AV24" s="317" t="str">
        <f>SUBSTITUTE(SUBSTITUTE(IFERROR(VLOOKUP($A24,単組回答!$E:$G,3,FALSE),""),"あり","○"),"なし","×")</f>
        <v/>
      </c>
      <c r="AW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4" s="313" t="str">
        <f>SUBSTITUTE(SUBSTITUTE(IFERROR(VLOOKUP($A24,単組回答!$E:$H,4,FALSE),""),"あり","○"),"なし","×")</f>
        <v/>
      </c>
      <c r="BB24" s="83" t="s">
        <v>25</v>
      </c>
      <c r="BC24" s="313" t="str">
        <f>SUBSTITUTE(SUBSTITUTE(IFERROR(VLOOKUP($A24,単組回答!$E:$R,14,FALSE),""),"① 行った","○"),"② 行っていない","×")</f>
        <v/>
      </c>
      <c r="BD24" s="83" t="s">
        <v>25</v>
      </c>
      <c r="BE24" s="316" t="str">
        <f>SUBSTITUTE(SUBSTITUTE(IFERROR(VLOOKUP($A24,単組回答!$E:$T,16,FALSE),""),"① 行った","○"),"② 行っていない","×")</f>
        <v/>
      </c>
    </row>
    <row r="25" spans="1:57" ht="28.5" customHeight="1">
      <c r="A25" s="20">
        <v>16038</v>
      </c>
      <c r="B25" s="21" t="s">
        <v>209</v>
      </c>
      <c r="C25" s="18" t="s">
        <v>25</v>
      </c>
      <c r="D25" s="18" t="s">
        <v>25</v>
      </c>
      <c r="E25" s="18">
        <v>0</v>
      </c>
      <c r="F25" s="18"/>
      <c r="G25" s="18"/>
      <c r="H25" s="18"/>
      <c r="I25" s="18"/>
      <c r="J25" s="18"/>
      <c r="K25" s="18"/>
      <c r="L25" s="18"/>
      <c r="M25" s="18"/>
      <c r="N25" s="18"/>
      <c r="O25" s="18"/>
      <c r="P25" s="18">
        <v>0</v>
      </c>
      <c r="Q25" s="18"/>
      <c r="R25" s="18"/>
      <c r="S25" s="18"/>
      <c r="T25" s="18"/>
      <c r="U25" s="18"/>
      <c r="V25" s="18"/>
      <c r="W25" s="18"/>
      <c r="X25" s="18"/>
      <c r="Y25" s="19" t="s">
        <v>26</v>
      </c>
      <c r="Z25" s="19" t="s">
        <v>26</v>
      </c>
      <c r="AA25" s="27" t="s">
        <v>26</v>
      </c>
      <c r="AB25" s="19" t="s">
        <v>22</v>
      </c>
      <c r="AC25" s="19" t="s">
        <v>26</v>
      </c>
      <c r="AD25" s="19" t="s">
        <v>25</v>
      </c>
      <c r="AE25" s="19"/>
      <c r="AF25" s="19" t="s">
        <v>26</v>
      </c>
      <c r="AG25" s="19">
        <v>0</v>
      </c>
      <c r="AH25" s="19" t="s">
        <v>26</v>
      </c>
      <c r="AI25" s="75" t="s">
        <v>25</v>
      </c>
      <c r="AJ25" s="102" t="s">
        <v>25</v>
      </c>
      <c r="AK25" s="83" t="s">
        <v>25</v>
      </c>
      <c r="AL25" s="83">
        <v>0</v>
      </c>
      <c r="AM25" s="83">
        <v>0</v>
      </c>
      <c r="AN25" s="83">
        <v>0</v>
      </c>
      <c r="AO25" s="83">
        <v>0</v>
      </c>
      <c r="AP25" s="3">
        <v>0</v>
      </c>
      <c r="AQ25" s="3"/>
      <c r="AR25" s="3">
        <v>0</v>
      </c>
      <c r="AS25" s="3"/>
      <c r="AT25" s="112">
        <v>0</v>
      </c>
      <c r="AU25" s="314" t="str">
        <f>SUBSTITUTE(SUBSTITUTE(IFERROR(VLOOKUP($A25,単組回答!$E:$F,2,FALSE),""),"あり","○"),"なし","×")</f>
        <v/>
      </c>
      <c r="AV25" s="317" t="str">
        <f>SUBSTITUTE(SUBSTITUTE(IFERROR(VLOOKUP($A25,単組回答!$E:$G,3,FALSE),""),"あり","○"),"なし","×")</f>
        <v/>
      </c>
      <c r="AW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5" s="313" t="str">
        <f>SUBSTITUTE(SUBSTITUTE(IFERROR(VLOOKUP($A25,単組回答!$E:$H,4,FALSE),""),"あり","○"),"なし","×")</f>
        <v/>
      </c>
      <c r="BB25" s="83" t="s">
        <v>25</v>
      </c>
      <c r="BC25" s="313" t="str">
        <f>SUBSTITUTE(SUBSTITUTE(IFERROR(VLOOKUP($A25,単組回答!$E:$R,14,FALSE),""),"① 行った","○"),"② 行っていない","×")</f>
        <v/>
      </c>
      <c r="BD25" s="83" t="s">
        <v>25</v>
      </c>
      <c r="BE25" s="316" t="str">
        <f>SUBSTITUTE(SUBSTITUTE(IFERROR(VLOOKUP($A25,単組回答!$E:$T,16,FALSE),""),"① 行った","○"),"② 行っていない","×")</f>
        <v/>
      </c>
    </row>
    <row r="26" spans="1:57" ht="28.5" customHeight="1">
      <c r="A26" s="20">
        <v>16039</v>
      </c>
      <c r="B26" s="21" t="s">
        <v>210</v>
      </c>
      <c r="C26" s="18" t="s">
        <v>25</v>
      </c>
      <c r="D26" s="18" t="s">
        <v>25</v>
      </c>
      <c r="E26" s="18">
        <v>0</v>
      </c>
      <c r="F26" s="18"/>
      <c r="G26" s="18"/>
      <c r="H26" s="18"/>
      <c r="I26" s="18"/>
      <c r="J26" s="18"/>
      <c r="K26" s="18"/>
      <c r="L26" s="18"/>
      <c r="M26" s="18"/>
      <c r="N26" s="18"/>
      <c r="O26" s="18"/>
      <c r="P26" s="18">
        <v>0</v>
      </c>
      <c r="Q26" s="18"/>
      <c r="R26" s="18"/>
      <c r="S26" s="18"/>
      <c r="T26" s="18"/>
      <c r="U26" s="18"/>
      <c r="V26" s="18"/>
      <c r="W26" s="18"/>
      <c r="X26" s="18"/>
      <c r="Y26" s="19" t="s">
        <v>26</v>
      </c>
      <c r="Z26" s="19" t="s">
        <v>26</v>
      </c>
      <c r="AA26" s="27" t="s">
        <v>26</v>
      </c>
      <c r="AB26" s="19" t="s">
        <v>22</v>
      </c>
      <c r="AC26" s="19" t="s">
        <v>26</v>
      </c>
      <c r="AD26" s="19" t="s">
        <v>22</v>
      </c>
      <c r="AE26" s="19"/>
      <c r="AF26" s="19" t="s">
        <v>26</v>
      </c>
      <c r="AG26" s="19">
        <v>0</v>
      </c>
      <c r="AH26" s="19" t="s">
        <v>26</v>
      </c>
      <c r="AI26" s="75" t="s">
        <v>25</v>
      </c>
      <c r="AJ26" s="102" t="s">
        <v>25</v>
      </c>
      <c r="AK26" s="83" t="s">
        <v>25</v>
      </c>
      <c r="AL26" s="83">
        <v>0</v>
      </c>
      <c r="AM26" s="83">
        <v>0</v>
      </c>
      <c r="AN26" s="83">
        <v>0</v>
      </c>
      <c r="AO26" s="83">
        <v>0</v>
      </c>
      <c r="AP26" s="3">
        <v>0</v>
      </c>
      <c r="AQ26" s="3"/>
      <c r="AR26" s="3">
        <v>0</v>
      </c>
      <c r="AS26" s="3"/>
      <c r="AT26" s="112">
        <v>0</v>
      </c>
      <c r="AU26" s="314" t="str">
        <f>SUBSTITUTE(SUBSTITUTE(IFERROR(VLOOKUP($A26,単組回答!$E:$F,2,FALSE),""),"あり","○"),"なし","×")</f>
        <v/>
      </c>
      <c r="AV26" s="317" t="str">
        <f>SUBSTITUTE(SUBSTITUTE(IFERROR(VLOOKUP($A26,単組回答!$E:$G,3,FALSE),""),"あり","○"),"なし","×")</f>
        <v/>
      </c>
      <c r="AW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6" s="313" t="str">
        <f>SUBSTITUTE(SUBSTITUTE(IFERROR(VLOOKUP($A26,単組回答!$E:$H,4,FALSE),""),"あり","○"),"なし","×")</f>
        <v/>
      </c>
      <c r="BB26" s="83" t="s">
        <v>25</v>
      </c>
      <c r="BC26" s="313" t="str">
        <f>SUBSTITUTE(SUBSTITUTE(IFERROR(VLOOKUP($A26,単組回答!$E:$R,14,FALSE),""),"① 行った","○"),"② 行っていない","×")</f>
        <v/>
      </c>
      <c r="BD26" s="83" t="s">
        <v>25</v>
      </c>
      <c r="BE26" s="316" t="str">
        <f>SUBSTITUTE(SUBSTITUTE(IFERROR(VLOOKUP($A26,単組回答!$E:$T,16,FALSE),""),"① 行った","○"),"② 行っていない","×")</f>
        <v/>
      </c>
    </row>
    <row r="27" spans="1:57" ht="28.5" customHeight="1">
      <c r="A27" s="20">
        <v>16040</v>
      </c>
      <c r="B27" s="21" t="s">
        <v>211</v>
      </c>
      <c r="C27" s="22" t="s">
        <v>23</v>
      </c>
      <c r="D27" s="18" t="s">
        <v>25</v>
      </c>
      <c r="E27" s="18">
        <v>1</v>
      </c>
      <c r="F27" s="18"/>
      <c r="G27" s="18"/>
      <c r="H27" s="18"/>
      <c r="I27" s="18"/>
      <c r="J27" s="18"/>
      <c r="K27" s="18"/>
      <c r="L27" s="18"/>
      <c r="M27" s="18"/>
      <c r="N27" s="18" t="s">
        <v>23</v>
      </c>
      <c r="O27" s="18" t="s">
        <v>24</v>
      </c>
      <c r="P27" s="18">
        <v>1</v>
      </c>
      <c r="Q27" s="18" t="s">
        <v>125</v>
      </c>
      <c r="R27" s="18"/>
      <c r="S27" s="18" t="s">
        <v>125</v>
      </c>
      <c r="T27" s="18"/>
      <c r="U27" s="18"/>
      <c r="V27" s="18"/>
      <c r="W27" s="18"/>
      <c r="X27" s="18"/>
      <c r="Y27" s="19" t="s">
        <v>26</v>
      </c>
      <c r="Z27" s="19" t="s">
        <v>26</v>
      </c>
      <c r="AA27" s="27" t="s">
        <v>26</v>
      </c>
      <c r="AB27" s="19" t="s">
        <v>26</v>
      </c>
      <c r="AC27" s="19" t="s">
        <v>26</v>
      </c>
      <c r="AD27" s="19" t="s">
        <v>26</v>
      </c>
      <c r="AE27" s="19"/>
      <c r="AF27" s="19" t="s">
        <v>26</v>
      </c>
      <c r="AG27" s="19" t="s">
        <v>26</v>
      </c>
      <c r="AH27" s="19" t="s">
        <v>26</v>
      </c>
      <c r="AI27" s="75" t="s">
        <v>26</v>
      </c>
      <c r="AJ27" s="102" t="s">
        <v>22</v>
      </c>
      <c r="AK27" s="83" t="s">
        <v>25</v>
      </c>
      <c r="AL27" s="83" t="s">
        <v>25</v>
      </c>
      <c r="AM27" s="83">
        <v>0</v>
      </c>
      <c r="AN27" s="83">
        <v>0</v>
      </c>
      <c r="AO27" s="83">
        <v>0</v>
      </c>
      <c r="AP27" s="3">
        <v>0</v>
      </c>
      <c r="AQ27" s="3"/>
      <c r="AR27" s="3">
        <v>0</v>
      </c>
      <c r="AS27" s="3"/>
      <c r="AT27" s="112">
        <v>0</v>
      </c>
      <c r="AU27" s="314" t="str">
        <f>SUBSTITUTE(SUBSTITUTE(IFERROR(VLOOKUP($A27,単組回答!$E:$F,2,FALSE),""),"あり","○"),"なし","×")</f>
        <v/>
      </c>
      <c r="AV27" s="317" t="str">
        <f>SUBSTITUTE(SUBSTITUTE(IFERROR(VLOOKUP($A27,単組回答!$E:$G,3,FALSE),""),"あり","○"),"なし","×")</f>
        <v/>
      </c>
      <c r="AW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7" s="313" t="str">
        <f>SUBSTITUTE(SUBSTITUTE(IFERROR(VLOOKUP($A27,単組回答!$E:$H,4,FALSE),""),"あり","○"),"なし","×")</f>
        <v/>
      </c>
      <c r="BB27" s="83" t="s">
        <v>25</v>
      </c>
      <c r="BC27" s="313" t="str">
        <f>SUBSTITUTE(SUBSTITUTE(IFERROR(VLOOKUP($A27,単組回答!$E:$R,14,FALSE),""),"① 行った","○"),"② 行っていない","×")</f>
        <v/>
      </c>
      <c r="BD27" s="83" t="s">
        <v>25</v>
      </c>
      <c r="BE27" s="316" t="str">
        <f>SUBSTITUTE(SUBSTITUTE(IFERROR(VLOOKUP($A27,単組回答!$E:$T,16,FALSE),""),"① 行った","○"),"② 行っていない","×")</f>
        <v/>
      </c>
    </row>
    <row r="28" spans="1:57" ht="28.5" customHeight="1">
      <c r="A28" s="20">
        <v>16041</v>
      </c>
      <c r="B28" s="21" t="s">
        <v>212</v>
      </c>
      <c r="C28" s="18" t="s">
        <v>25</v>
      </c>
      <c r="D28" s="18" t="s">
        <v>25</v>
      </c>
      <c r="E28" s="18">
        <v>0</v>
      </c>
      <c r="F28" s="18"/>
      <c r="G28" s="18"/>
      <c r="H28" s="18"/>
      <c r="I28" s="18"/>
      <c r="J28" s="18"/>
      <c r="K28" s="18"/>
      <c r="L28" s="18"/>
      <c r="M28" s="18"/>
      <c r="N28" s="18"/>
      <c r="O28" s="18"/>
      <c r="P28" s="18">
        <v>0</v>
      </c>
      <c r="Q28" s="18"/>
      <c r="R28" s="18"/>
      <c r="S28" s="18"/>
      <c r="T28" s="18"/>
      <c r="U28" s="18"/>
      <c r="V28" s="18"/>
      <c r="W28" s="18"/>
      <c r="X28" s="18"/>
      <c r="Y28" s="19" t="s">
        <v>25</v>
      </c>
      <c r="Z28" s="19" t="s">
        <v>25</v>
      </c>
      <c r="AA28" s="27" t="s">
        <v>26</v>
      </c>
      <c r="AB28" s="19" t="s">
        <v>22</v>
      </c>
      <c r="AC28" s="19" t="s">
        <v>26</v>
      </c>
      <c r="AD28" s="19" t="s">
        <v>22</v>
      </c>
      <c r="AE28" s="19"/>
      <c r="AF28" s="19" t="s">
        <v>26</v>
      </c>
      <c r="AG28" s="19">
        <v>0</v>
      </c>
      <c r="AH28" s="19" t="s">
        <v>26</v>
      </c>
      <c r="AI28" s="75" t="s">
        <v>25</v>
      </c>
      <c r="AJ28" s="102" t="s">
        <v>25</v>
      </c>
      <c r="AK28" s="83" t="s">
        <v>25</v>
      </c>
      <c r="AL28" s="83">
        <v>0</v>
      </c>
      <c r="AM28" s="83">
        <v>0</v>
      </c>
      <c r="AN28" s="83">
        <v>0</v>
      </c>
      <c r="AO28" s="83">
        <v>0</v>
      </c>
      <c r="AP28" s="3">
        <v>0</v>
      </c>
      <c r="AQ28" s="3"/>
      <c r="AR28" s="3">
        <v>0</v>
      </c>
      <c r="AS28" s="3"/>
      <c r="AT28" s="112">
        <v>0</v>
      </c>
      <c r="AU28" s="314" t="str">
        <f>SUBSTITUTE(SUBSTITUTE(IFERROR(VLOOKUP($A28,単組回答!$E:$F,2,FALSE),""),"あり","○"),"なし","×")</f>
        <v/>
      </c>
      <c r="AV28" s="317" t="str">
        <f>SUBSTITUTE(SUBSTITUTE(IFERROR(VLOOKUP($A28,単組回答!$E:$G,3,FALSE),""),"あり","○"),"なし","×")</f>
        <v/>
      </c>
      <c r="AW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8" s="313" t="str">
        <f>SUBSTITUTE(SUBSTITUTE(IFERROR(VLOOKUP($A28,単組回答!$E:$H,4,FALSE),""),"あり","○"),"なし","×")</f>
        <v/>
      </c>
      <c r="BB28" s="83" t="s">
        <v>25</v>
      </c>
      <c r="BC28" s="313" t="str">
        <f>SUBSTITUTE(SUBSTITUTE(IFERROR(VLOOKUP($A28,単組回答!$E:$R,14,FALSE),""),"① 行った","○"),"② 行っていない","×")</f>
        <v/>
      </c>
      <c r="BD28" s="83" t="s">
        <v>25</v>
      </c>
      <c r="BE28" s="316" t="str">
        <f>SUBSTITUTE(SUBSTITUTE(IFERROR(VLOOKUP($A28,単組回答!$E:$T,16,FALSE),""),"① 行った","○"),"② 行っていない","×")</f>
        <v/>
      </c>
    </row>
    <row r="29" spans="1:57" ht="28.5" customHeight="1">
      <c r="A29" s="20">
        <v>16043</v>
      </c>
      <c r="B29" s="21" t="s">
        <v>213</v>
      </c>
      <c r="C29" s="22" t="s">
        <v>22</v>
      </c>
      <c r="D29" s="18" t="s">
        <v>25</v>
      </c>
      <c r="E29" s="18">
        <v>1</v>
      </c>
      <c r="F29" s="22" t="s">
        <v>22</v>
      </c>
      <c r="G29" s="22" t="s">
        <v>22</v>
      </c>
      <c r="H29" s="22" t="s">
        <v>22</v>
      </c>
      <c r="I29" s="22" t="s">
        <v>22</v>
      </c>
      <c r="J29" s="18"/>
      <c r="K29" s="18"/>
      <c r="L29" s="18"/>
      <c r="M29" s="18"/>
      <c r="N29" s="18" t="s">
        <v>23</v>
      </c>
      <c r="O29" s="18" t="s">
        <v>24</v>
      </c>
      <c r="P29" s="18">
        <v>1</v>
      </c>
      <c r="Q29" s="18" t="s">
        <v>23</v>
      </c>
      <c r="R29" s="18" t="s">
        <v>23</v>
      </c>
      <c r="S29" s="18" t="s">
        <v>23</v>
      </c>
      <c r="T29" s="18" t="s">
        <v>23</v>
      </c>
      <c r="U29" s="18" t="s">
        <v>125</v>
      </c>
      <c r="V29" s="18"/>
      <c r="W29" s="18" t="s">
        <v>125</v>
      </c>
      <c r="X29" s="18"/>
      <c r="Y29" s="19" t="s">
        <v>22</v>
      </c>
      <c r="Z29" s="19" t="s">
        <v>25</v>
      </c>
      <c r="AA29" s="27" t="s">
        <v>22</v>
      </c>
      <c r="AB29" s="19" t="s">
        <v>22</v>
      </c>
      <c r="AC29" s="19" t="s">
        <v>22</v>
      </c>
      <c r="AD29" s="19" t="s">
        <v>22</v>
      </c>
      <c r="AE29" s="19"/>
      <c r="AF29" s="19" t="s">
        <v>25</v>
      </c>
      <c r="AG29" s="19" t="s">
        <v>25</v>
      </c>
      <c r="AH29" s="19" t="s">
        <v>25</v>
      </c>
      <c r="AI29" s="75" t="s">
        <v>25</v>
      </c>
      <c r="AJ29" s="102" t="s">
        <v>22</v>
      </c>
      <c r="AK29" s="83" t="s">
        <v>25</v>
      </c>
      <c r="AL29" s="83" t="s">
        <v>22</v>
      </c>
      <c r="AM29" s="83" t="s">
        <v>22</v>
      </c>
      <c r="AN29" s="83" t="s">
        <v>22</v>
      </c>
      <c r="AO29" s="83" t="s">
        <v>22</v>
      </c>
      <c r="AP29" s="3" t="s">
        <v>22</v>
      </c>
      <c r="AQ29" s="3" t="s">
        <v>25</v>
      </c>
      <c r="AR29" s="3" t="s">
        <v>25</v>
      </c>
      <c r="AS29" s="3" t="s">
        <v>25</v>
      </c>
      <c r="AT29" s="112" t="s">
        <v>22</v>
      </c>
      <c r="AU29" s="314" t="str">
        <f>SUBSTITUTE(SUBSTITUTE(IFERROR(VLOOKUP($A29,単組回答!$E:$F,2,FALSE),""),"あり","○"),"なし","×")</f>
        <v/>
      </c>
      <c r="AV29" s="317" t="str">
        <f>SUBSTITUTE(SUBSTITUTE(IFERROR(VLOOKUP($A29,単組回答!$E:$G,3,FALSE),""),"あり","○"),"なし","×")</f>
        <v/>
      </c>
      <c r="AW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9" s="313" t="str">
        <f>SUBSTITUTE(SUBSTITUTE(IFERROR(VLOOKUP($A29,単組回答!$E:$H,4,FALSE),""),"あり","○"),"なし","×")</f>
        <v/>
      </c>
      <c r="BB29" s="83" t="s">
        <v>22</v>
      </c>
      <c r="BC29" s="313" t="str">
        <f>SUBSTITUTE(SUBSTITUTE(IFERROR(VLOOKUP($A29,単組回答!$E:$R,14,FALSE),""),"① 行った","○"),"② 行っていない","×")</f>
        <v/>
      </c>
      <c r="BD29" s="83" t="s">
        <v>25</v>
      </c>
      <c r="BE29" s="316" t="str">
        <f>SUBSTITUTE(SUBSTITUTE(IFERROR(VLOOKUP($A29,単組回答!$E:$T,16,FALSE),""),"① 行った","○"),"② 行っていない","×")</f>
        <v/>
      </c>
    </row>
    <row r="30" spans="1:57" ht="28.5" customHeight="1">
      <c r="A30" s="20">
        <v>16046</v>
      </c>
      <c r="B30" s="21" t="s">
        <v>214</v>
      </c>
      <c r="C30" s="18" t="s">
        <v>25</v>
      </c>
      <c r="D30" s="18" t="s">
        <v>25</v>
      </c>
      <c r="E30" s="18">
        <v>0</v>
      </c>
      <c r="F30" s="18"/>
      <c r="G30" s="18"/>
      <c r="H30" s="18"/>
      <c r="I30" s="18"/>
      <c r="J30" s="18"/>
      <c r="K30" s="18"/>
      <c r="L30" s="18"/>
      <c r="M30" s="18"/>
      <c r="N30" s="18" t="s">
        <v>24</v>
      </c>
      <c r="O30" s="18" t="s">
        <v>24</v>
      </c>
      <c r="P30" s="18">
        <v>0</v>
      </c>
      <c r="Q30" s="18" t="s">
        <v>23</v>
      </c>
      <c r="R30" s="18" t="s">
        <v>23</v>
      </c>
      <c r="S30" s="18"/>
      <c r="T30" s="18"/>
      <c r="U30" s="18"/>
      <c r="V30" s="18"/>
      <c r="W30" s="18"/>
      <c r="X30" s="18"/>
      <c r="Y30" s="19" t="s">
        <v>26</v>
      </c>
      <c r="Z30" s="19" t="s">
        <v>26</v>
      </c>
      <c r="AA30" s="27" t="s">
        <v>26</v>
      </c>
      <c r="AB30" s="19" t="s">
        <v>26</v>
      </c>
      <c r="AC30" s="19" t="s">
        <v>26</v>
      </c>
      <c r="AD30" s="19" t="s">
        <v>26</v>
      </c>
      <c r="AE30" s="19"/>
      <c r="AF30" s="19" t="s">
        <v>26</v>
      </c>
      <c r="AG30" s="19" t="s">
        <v>26</v>
      </c>
      <c r="AH30" s="19" t="s">
        <v>26</v>
      </c>
      <c r="AI30" s="75" t="s">
        <v>26</v>
      </c>
      <c r="AJ30" s="102" t="s">
        <v>25</v>
      </c>
      <c r="AK30" s="83" t="s">
        <v>25</v>
      </c>
      <c r="AL30" s="83" t="s">
        <v>22</v>
      </c>
      <c r="AM30" s="83" t="s">
        <v>22</v>
      </c>
      <c r="AN30" s="83" t="s">
        <v>22</v>
      </c>
      <c r="AO30" s="83" t="s">
        <v>22</v>
      </c>
      <c r="AP30" s="3" t="s">
        <v>22</v>
      </c>
      <c r="AQ30" s="3" t="s">
        <v>25</v>
      </c>
      <c r="AR30" s="3" t="s">
        <v>28</v>
      </c>
      <c r="AS30" s="3" t="s">
        <v>25</v>
      </c>
      <c r="AT30" s="112" t="s">
        <v>25</v>
      </c>
      <c r="AU30" s="314" t="str">
        <f>SUBSTITUTE(SUBSTITUTE(IFERROR(VLOOKUP($A30,単組回答!$E:$F,2,FALSE),""),"あり","○"),"なし","×")</f>
        <v/>
      </c>
      <c r="AV30" s="317" t="str">
        <f>SUBSTITUTE(SUBSTITUTE(IFERROR(VLOOKUP($A30,単組回答!$E:$G,3,FALSE),""),"あり","○"),"なし","×")</f>
        <v/>
      </c>
      <c r="AW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0" s="313" t="str">
        <f>SUBSTITUTE(SUBSTITUTE(IFERROR(VLOOKUP($A30,単組回答!$E:$H,4,FALSE),""),"あり","○"),"なし","×")</f>
        <v/>
      </c>
      <c r="BB30" s="83" t="s">
        <v>22</v>
      </c>
      <c r="BC30" s="313" t="str">
        <f>SUBSTITUTE(SUBSTITUTE(IFERROR(VLOOKUP($A30,単組回答!$E:$R,14,FALSE),""),"① 行った","○"),"② 行っていない","×")</f>
        <v/>
      </c>
      <c r="BD30" s="83" t="s">
        <v>25</v>
      </c>
      <c r="BE30" s="316" t="str">
        <f>SUBSTITUTE(SUBSTITUTE(IFERROR(VLOOKUP($A30,単組回答!$E:$T,16,FALSE),""),"① 行った","○"),"② 行っていない","×")</f>
        <v/>
      </c>
    </row>
    <row r="31" spans="1:57" ht="28.5" customHeight="1">
      <c r="A31" s="20">
        <v>16047</v>
      </c>
      <c r="B31" s="21" t="s">
        <v>215</v>
      </c>
      <c r="C31" s="22"/>
      <c r="D31" s="18"/>
      <c r="E31" s="18">
        <v>0</v>
      </c>
      <c r="F31" s="18"/>
      <c r="G31" s="18"/>
      <c r="H31" s="18"/>
      <c r="I31" s="18"/>
      <c r="J31" s="18"/>
      <c r="K31" s="18"/>
      <c r="L31" s="18"/>
      <c r="M31" s="18"/>
      <c r="N31" s="18"/>
      <c r="O31" s="18"/>
      <c r="P31" s="18">
        <v>0</v>
      </c>
      <c r="Q31" s="18"/>
      <c r="R31" s="18"/>
      <c r="S31" s="18"/>
      <c r="T31" s="18"/>
      <c r="U31" s="18"/>
      <c r="V31" s="18"/>
      <c r="W31" s="18"/>
      <c r="X31" s="18"/>
      <c r="Y31" s="19" t="s">
        <v>25</v>
      </c>
      <c r="Z31" s="19" t="s">
        <v>25</v>
      </c>
      <c r="AA31" s="27" t="s">
        <v>26</v>
      </c>
      <c r="AB31" s="19" t="s">
        <v>26</v>
      </c>
      <c r="AC31" s="19" t="s">
        <v>26</v>
      </c>
      <c r="AD31" s="19" t="s">
        <v>26</v>
      </c>
      <c r="AE31" s="19"/>
      <c r="AF31" s="19" t="s">
        <v>26</v>
      </c>
      <c r="AG31" s="19" t="s">
        <v>26</v>
      </c>
      <c r="AH31" s="19" t="s">
        <v>26</v>
      </c>
      <c r="AI31" s="75" t="s">
        <v>26</v>
      </c>
      <c r="AJ31" s="102" t="s">
        <v>25</v>
      </c>
      <c r="AK31" s="83" t="s">
        <v>25</v>
      </c>
      <c r="AL31" s="83">
        <v>0</v>
      </c>
      <c r="AM31" s="83">
        <v>0</v>
      </c>
      <c r="AN31" s="83">
        <v>0</v>
      </c>
      <c r="AO31" s="83">
        <v>0</v>
      </c>
      <c r="AP31" s="3">
        <v>0</v>
      </c>
      <c r="AQ31" s="3"/>
      <c r="AR31" s="3">
        <v>0</v>
      </c>
      <c r="AS31" s="3"/>
      <c r="AT31" s="112">
        <v>0</v>
      </c>
      <c r="AU31" s="314" t="str">
        <f>SUBSTITUTE(SUBSTITUTE(IFERROR(VLOOKUP($A31,単組回答!$E:$F,2,FALSE),""),"あり","○"),"なし","×")</f>
        <v/>
      </c>
      <c r="AV31" s="317" t="str">
        <f>SUBSTITUTE(SUBSTITUTE(IFERROR(VLOOKUP($A31,単組回答!$E:$G,3,FALSE),""),"あり","○"),"なし","×")</f>
        <v/>
      </c>
      <c r="AW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1" s="313" t="str">
        <f>SUBSTITUTE(SUBSTITUTE(IFERROR(VLOOKUP($A31,単組回答!$E:$H,4,FALSE),""),"あり","○"),"なし","×")</f>
        <v/>
      </c>
      <c r="BB31" s="83" t="s">
        <v>25</v>
      </c>
      <c r="BC31" s="313" t="str">
        <f>SUBSTITUTE(SUBSTITUTE(IFERROR(VLOOKUP($A31,単組回答!$E:$R,14,FALSE),""),"① 行った","○"),"② 行っていない","×")</f>
        <v/>
      </c>
      <c r="BD31" s="83" t="s">
        <v>25</v>
      </c>
      <c r="BE31" s="316" t="str">
        <f>SUBSTITUTE(SUBSTITUTE(IFERROR(VLOOKUP($A31,単組回答!$E:$T,16,FALSE),""),"① 行った","○"),"② 行っていない","×")</f>
        <v/>
      </c>
    </row>
    <row r="32" spans="1:57" ht="28.5" customHeight="1">
      <c r="A32" s="20">
        <v>16051</v>
      </c>
      <c r="B32" s="21" t="s">
        <v>216</v>
      </c>
      <c r="C32" s="22" t="s">
        <v>22</v>
      </c>
      <c r="D32" s="18" t="s">
        <v>25</v>
      </c>
      <c r="E32" s="18">
        <v>1</v>
      </c>
      <c r="F32" s="18"/>
      <c r="G32" s="22" t="s">
        <v>22</v>
      </c>
      <c r="H32" s="18"/>
      <c r="I32" s="18"/>
      <c r="J32" s="18"/>
      <c r="K32" s="22" t="s">
        <v>22</v>
      </c>
      <c r="L32" s="18"/>
      <c r="M32" s="18"/>
      <c r="N32" s="18" t="s">
        <v>22</v>
      </c>
      <c r="O32" s="18" t="s">
        <v>24</v>
      </c>
      <c r="P32" s="18">
        <v>1</v>
      </c>
      <c r="Q32" s="18" t="s">
        <v>23</v>
      </c>
      <c r="R32" s="18"/>
      <c r="S32" s="18" t="s">
        <v>125</v>
      </c>
      <c r="T32" s="18" t="s">
        <v>23</v>
      </c>
      <c r="U32" s="18" t="s">
        <v>125</v>
      </c>
      <c r="V32" s="18"/>
      <c r="W32" s="18" t="s">
        <v>125</v>
      </c>
      <c r="X32" s="18" t="s">
        <v>23</v>
      </c>
      <c r="Y32" s="19" t="s">
        <v>22</v>
      </c>
      <c r="Z32" s="19" t="s">
        <v>25</v>
      </c>
      <c r="AA32" s="27" t="s">
        <v>22</v>
      </c>
      <c r="AB32" s="19" t="s">
        <v>22</v>
      </c>
      <c r="AC32" s="19" t="s">
        <v>22</v>
      </c>
      <c r="AD32" s="19" t="s">
        <v>22</v>
      </c>
      <c r="AE32" s="19"/>
      <c r="AF32" s="19" t="s">
        <v>22</v>
      </c>
      <c r="AG32" s="19" t="s">
        <v>22</v>
      </c>
      <c r="AH32" s="19" t="s">
        <v>25</v>
      </c>
      <c r="AI32" s="75" t="s">
        <v>25</v>
      </c>
      <c r="AJ32" s="102" t="s">
        <v>22</v>
      </c>
      <c r="AK32" s="83" t="s">
        <v>25</v>
      </c>
      <c r="AL32" s="83" t="s">
        <v>22</v>
      </c>
      <c r="AM32" s="83" t="s">
        <v>22</v>
      </c>
      <c r="AN32" s="83">
        <v>0</v>
      </c>
      <c r="AO32" s="83" t="s">
        <v>22</v>
      </c>
      <c r="AP32" s="3" t="s">
        <v>22</v>
      </c>
      <c r="AQ32" s="3" t="s">
        <v>25</v>
      </c>
      <c r="AR32" s="3" t="s">
        <v>25</v>
      </c>
      <c r="AS32" s="3" t="s">
        <v>22</v>
      </c>
      <c r="AT32" s="112" t="s">
        <v>22</v>
      </c>
      <c r="AU32" s="314" t="str">
        <f>SUBSTITUTE(SUBSTITUTE(IFERROR(VLOOKUP($A32,単組回答!$E:$F,2,FALSE),""),"あり","○"),"なし","×")</f>
        <v/>
      </c>
      <c r="AV32" s="317" t="str">
        <f>SUBSTITUTE(SUBSTITUTE(IFERROR(VLOOKUP($A32,単組回答!$E:$G,3,FALSE),""),"あり","○"),"なし","×")</f>
        <v/>
      </c>
      <c r="AW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2" s="313" t="str">
        <f>SUBSTITUTE(SUBSTITUTE(IFERROR(VLOOKUP($A32,単組回答!$E:$H,4,FALSE),""),"あり","○"),"なし","×")</f>
        <v/>
      </c>
      <c r="BB32" s="83" t="s">
        <v>1320</v>
      </c>
      <c r="BC32" s="313" t="str">
        <f>SUBSTITUTE(SUBSTITUTE(IFERROR(VLOOKUP($A32,単組回答!$E:$R,14,FALSE),""),"① 行った","○"),"② 行っていない","×")</f>
        <v/>
      </c>
      <c r="BD32" s="83" t="s">
        <v>22</v>
      </c>
      <c r="BE32" s="316" t="str">
        <f>SUBSTITUTE(SUBSTITUTE(IFERROR(VLOOKUP($A32,単組回答!$E:$T,16,FALSE),""),"① 行った","○"),"② 行っていない","×")</f>
        <v/>
      </c>
    </row>
    <row r="33" spans="1:57" ht="28.5" customHeight="1">
      <c r="A33" s="20">
        <v>16052</v>
      </c>
      <c r="B33" s="21" t="s">
        <v>217</v>
      </c>
      <c r="C33" s="22" t="s">
        <v>22</v>
      </c>
      <c r="D33" s="18" t="s">
        <v>25</v>
      </c>
      <c r="E33" s="18">
        <v>1</v>
      </c>
      <c r="F33" s="18"/>
      <c r="G33" s="22" t="s">
        <v>22</v>
      </c>
      <c r="H33" s="18"/>
      <c r="I33" s="18"/>
      <c r="J33" s="18"/>
      <c r="K33" s="18"/>
      <c r="L33" s="18"/>
      <c r="M33" s="18"/>
      <c r="N33" s="18" t="s">
        <v>24</v>
      </c>
      <c r="O33" s="18" t="s">
        <v>24</v>
      </c>
      <c r="P33" s="18">
        <v>0</v>
      </c>
      <c r="Q33" s="18"/>
      <c r="R33" s="18"/>
      <c r="S33" s="18"/>
      <c r="T33" s="18"/>
      <c r="U33" s="18"/>
      <c r="V33" s="18"/>
      <c r="W33" s="18"/>
      <c r="X33" s="18" t="s">
        <v>23</v>
      </c>
      <c r="Y33" s="19" t="s">
        <v>26</v>
      </c>
      <c r="Z33" s="19" t="s">
        <v>26</v>
      </c>
      <c r="AA33" s="27" t="s">
        <v>26</v>
      </c>
      <c r="AB33" s="19" t="s">
        <v>22</v>
      </c>
      <c r="AC33" s="19" t="s">
        <v>26</v>
      </c>
      <c r="AD33" s="19" t="s">
        <v>25</v>
      </c>
      <c r="AE33" s="19"/>
      <c r="AF33" s="19" t="s">
        <v>26</v>
      </c>
      <c r="AG33" s="19">
        <v>0</v>
      </c>
      <c r="AH33" s="19" t="s">
        <v>26</v>
      </c>
      <c r="AI33" s="75" t="s">
        <v>25</v>
      </c>
      <c r="AJ33" s="102" t="s">
        <v>25</v>
      </c>
      <c r="AK33" s="83" t="s">
        <v>25</v>
      </c>
      <c r="AL33" s="83" t="s">
        <v>25</v>
      </c>
      <c r="AM33" s="83">
        <v>0</v>
      </c>
      <c r="AN33" s="83">
        <v>0</v>
      </c>
      <c r="AO33" s="83" t="s">
        <v>25</v>
      </c>
      <c r="AP33" s="3">
        <v>0</v>
      </c>
      <c r="AQ33" s="3"/>
      <c r="AR33" s="3">
        <v>0</v>
      </c>
      <c r="AS33" s="3"/>
      <c r="AT33" s="112" t="s">
        <v>22</v>
      </c>
      <c r="AU33" s="314" t="str">
        <f>SUBSTITUTE(SUBSTITUTE(IFERROR(VLOOKUP($A33,単組回答!$E:$F,2,FALSE),""),"あり","○"),"なし","×")</f>
        <v/>
      </c>
      <c r="AV33" s="317" t="str">
        <f>SUBSTITUTE(SUBSTITUTE(IFERROR(VLOOKUP($A33,単組回答!$E:$G,3,FALSE),""),"あり","○"),"なし","×")</f>
        <v/>
      </c>
      <c r="AW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3" s="313" t="str">
        <f>SUBSTITUTE(SUBSTITUTE(IFERROR(VLOOKUP($A33,単組回答!$E:$H,4,FALSE),""),"あり","○"),"なし","×")</f>
        <v/>
      </c>
      <c r="BB33" s="83" t="s">
        <v>25</v>
      </c>
      <c r="BC33" s="313" t="str">
        <f>SUBSTITUTE(SUBSTITUTE(IFERROR(VLOOKUP($A33,単組回答!$E:$R,14,FALSE),""),"① 行った","○"),"② 行っていない","×")</f>
        <v/>
      </c>
      <c r="BD33" s="83" t="s">
        <v>25</v>
      </c>
      <c r="BE33" s="316" t="str">
        <f>SUBSTITUTE(SUBSTITUTE(IFERROR(VLOOKUP($A33,単組回答!$E:$T,16,FALSE),""),"① 行った","○"),"② 行っていない","×")</f>
        <v/>
      </c>
    </row>
    <row r="34" spans="1:57" ht="28.5" customHeight="1">
      <c r="A34" s="20">
        <v>16063</v>
      </c>
      <c r="B34" s="21" t="s">
        <v>218</v>
      </c>
      <c r="C34" s="22"/>
      <c r="D34" s="18"/>
      <c r="E34" s="18">
        <v>0</v>
      </c>
      <c r="F34" s="18"/>
      <c r="G34" s="18"/>
      <c r="H34" s="18"/>
      <c r="I34" s="18"/>
      <c r="J34" s="18"/>
      <c r="K34" s="18"/>
      <c r="L34" s="18"/>
      <c r="M34" s="18"/>
      <c r="N34" s="18"/>
      <c r="O34" s="18"/>
      <c r="P34" s="18">
        <v>0</v>
      </c>
      <c r="Q34" s="18"/>
      <c r="R34" s="18"/>
      <c r="S34" s="18"/>
      <c r="T34" s="18"/>
      <c r="U34" s="18"/>
      <c r="V34" s="18"/>
      <c r="W34" s="18"/>
      <c r="X34" s="18"/>
      <c r="Y34" s="19" t="s">
        <v>25</v>
      </c>
      <c r="Z34" s="19" t="s">
        <v>25</v>
      </c>
      <c r="AA34" s="27" t="s">
        <v>26</v>
      </c>
      <c r="AB34" s="19" t="s">
        <v>26</v>
      </c>
      <c r="AC34" s="19" t="s">
        <v>26</v>
      </c>
      <c r="AD34" s="19" t="s">
        <v>26</v>
      </c>
      <c r="AE34" s="19"/>
      <c r="AF34" s="19" t="s">
        <v>26</v>
      </c>
      <c r="AG34" s="19" t="s">
        <v>26</v>
      </c>
      <c r="AH34" s="19" t="s">
        <v>26</v>
      </c>
      <c r="AI34" s="75" t="s">
        <v>26</v>
      </c>
      <c r="AJ34" s="102" t="s">
        <v>25</v>
      </c>
      <c r="AK34" s="83" t="s">
        <v>25</v>
      </c>
      <c r="AL34" s="83">
        <v>0</v>
      </c>
      <c r="AM34" s="83">
        <v>0</v>
      </c>
      <c r="AN34" s="83">
        <v>0</v>
      </c>
      <c r="AO34" s="83">
        <v>0</v>
      </c>
      <c r="AP34" s="3">
        <v>0</v>
      </c>
      <c r="AQ34" s="3"/>
      <c r="AR34" s="3">
        <v>0</v>
      </c>
      <c r="AS34" s="3"/>
      <c r="AT34" s="112">
        <v>0</v>
      </c>
      <c r="AU34" s="314" t="str">
        <f>SUBSTITUTE(SUBSTITUTE(IFERROR(VLOOKUP($A34,単組回答!$E:$F,2,FALSE),""),"あり","○"),"なし","×")</f>
        <v/>
      </c>
      <c r="AV34" s="317" t="str">
        <f>SUBSTITUTE(SUBSTITUTE(IFERROR(VLOOKUP($A34,単組回答!$E:$G,3,FALSE),""),"あり","○"),"なし","×")</f>
        <v/>
      </c>
      <c r="AW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4" s="313" t="str">
        <f>SUBSTITUTE(SUBSTITUTE(IFERROR(VLOOKUP($A34,単組回答!$E:$H,4,FALSE),""),"あり","○"),"なし","×")</f>
        <v/>
      </c>
      <c r="BB34" s="83" t="s">
        <v>25</v>
      </c>
      <c r="BC34" s="313" t="str">
        <f>SUBSTITUTE(SUBSTITUTE(IFERROR(VLOOKUP($A34,単組回答!$E:$R,14,FALSE),""),"① 行った","○"),"② 行っていない","×")</f>
        <v/>
      </c>
      <c r="BD34" s="83" t="s">
        <v>25</v>
      </c>
      <c r="BE34" s="316" t="str">
        <f>SUBSTITUTE(SUBSTITUTE(IFERROR(VLOOKUP($A34,単組回答!$E:$T,16,FALSE),""),"① 行った","○"),"② 行っていない","×")</f>
        <v/>
      </c>
    </row>
    <row r="35" spans="1:57" ht="28.5" customHeight="1">
      <c r="A35" s="20">
        <v>16066</v>
      </c>
      <c r="B35" s="21" t="s">
        <v>219</v>
      </c>
      <c r="C35" s="22"/>
      <c r="D35" s="18"/>
      <c r="E35" s="18">
        <v>0</v>
      </c>
      <c r="F35" s="18"/>
      <c r="G35" s="18"/>
      <c r="H35" s="18"/>
      <c r="I35" s="18"/>
      <c r="J35" s="18"/>
      <c r="K35" s="18"/>
      <c r="L35" s="18"/>
      <c r="M35" s="18"/>
      <c r="N35" s="18"/>
      <c r="O35" s="18"/>
      <c r="P35" s="18">
        <v>0</v>
      </c>
      <c r="Q35" s="18"/>
      <c r="R35" s="18"/>
      <c r="S35" s="18"/>
      <c r="T35" s="18"/>
      <c r="U35" s="18"/>
      <c r="V35" s="18"/>
      <c r="W35" s="18"/>
      <c r="X35" s="18"/>
      <c r="Y35" s="19" t="s">
        <v>25</v>
      </c>
      <c r="Z35" s="19" t="s">
        <v>25</v>
      </c>
      <c r="AA35" s="27" t="s">
        <v>26</v>
      </c>
      <c r="AB35" s="19" t="s">
        <v>26</v>
      </c>
      <c r="AC35" s="19" t="s">
        <v>26</v>
      </c>
      <c r="AD35" s="19" t="s">
        <v>26</v>
      </c>
      <c r="AE35" s="19"/>
      <c r="AF35" s="19" t="s">
        <v>26</v>
      </c>
      <c r="AG35" s="19" t="s">
        <v>26</v>
      </c>
      <c r="AH35" s="19" t="s">
        <v>26</v>
      </c>
      <c r="AI35" s="75" t="s">
        <v>26</v>
      </c>
      <c r="AJ35" s="102" t="s">
        <v>25</v>
      </c>
      <c r="AK35" s="83" t="s">
        <v>25</v>
      </c>
      <c r="AL35" s="83">
        <v>0</v>
      </c>
      <c r="AM35" s="83">
        <v>0</v>
      </c>
      <c r="AN35" s="83">
        <v>0</v>
      </c>
      <c r="AO35" s="83">
        <v>0</v>
      </c>
      <c r="AP35" s="3">
        <v>0</v>
      </c>
      <c r="AQ35" s="3"/>
      <c r="AR35" s="3">
        <v>0</v>
      </c>
      <c r="AS35" s="3"/>
      <c r="AT35" s="112">
        <v>0</v>
      </c>
      <c r="AU35" s="314" t="str">
        <f>SUBSTITUTE(SUBSTITUTE(IFERROR(VLOOKUP($A35,単組回答!$E:$F,2,FALSE),""),"あり","○"),"なし","×")</f>
        <v/>
      </c>
      <c r="AV35" s="317" t="str">
        <f>SUBSTITUTE(SUBSTITUTE(IFERROR(VLOOKUP($A35,単組回答!$E:$G,3,FALSE),""),"あり","○"),"なし","×")</f>
        <v/>
      </c>
      <c r="AW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5" s="313" t="str">
        <f>SUBSTITUTE(SUBSTITUTE(IFERROR(VLOOKUP($A35,単組回答!$E:$H,4,FALSE),""),"あり","○"),"なし","×")</f>
        <v/>
      </c>
      <c r="BB35" s="83" t="s">
        <v>25</v>
      </c>
      <c r="BC35" s="313" t="str">
        <f>SUBSTITUTE(SUBSTITUTE(IFERROR(VLOOKUP($A35,単組回答!$E:$R,14,FALSE),""),"① 行った","○"),"② 行っていない","×")</f>
        <v/>
      </c>
      <c r="BD35" s="83" t="s">
        <v>25</v>
      </c>
      <c r="BE35" s="316" t="str">
        <f>SUBSTITUTE(SUBSTITUTE(IFERROR(VLOOKUP($A35,単組回答!$E:$T,16,FALSE),""),"① 行った","○"),"② 行っていない","×")</f>
        <v/>
      </c>
    </row>
    <row r="36" spans="1:57" ht="28.5" customHeight="1">
      <c r="A36" s="20">
        <v>16067</v>
      </c>
      <c r="B36" s="21" t="s">
        <v>220</v>
      </c>
      <c r="C36" s="22"/>
      <c r="D36" s="18"/>
      <c r="E36" s="18">
        <v>0</v>
      </c>
      <c r="F36" s="18"/>
      <c r="G36" s="18"/>
      <c r="H36" s="18"/>
      <c r="I36" s="18"/>
      <c r="J36" s="18"/>
      <c r="K36" s="18"/>
      <c r="L36" s="18"/>
      <c r="M36" s="18"/>
      <c r="N36" s="18"/>
      <c r="O36" s="18"/>
      <c r="P36" s="18">
        <v>0</v>
      </c>
      <c r="Q36" s="18"/>
      <c r="R36" s="18"/>
      <c r="S36" s="18"/>
      <c r="T36" s="18"/>
      <c r="U36" s="18"/>
      <c r="V36" s="18"/>
      <c r="W36" s="18"/>
      <c r="X36" s="18"/>
      <c r="Y36" s="19" t="s">
        <v>25</v>
      </c>
      <c r="Z36" s="19" t="s">
        <v>25</v>
      </c>
      <c r="AA36" s="27" t="s">
        <v>26</v>
      </c>
      <c r="AB36" s="19" t="s">
        <v>26</v>
      </c>
      <c r="AC36" s="19" t="s">
        <v>26</v>
      </c>
      <c r="AD36" s="19" t="s">
        <v>26</v>
      </c>
      <c r="AE36" s="19"/>
      <c r="AF36" s="19" t="s">
        <v>26</v>
      </c>
      <c r="AG36" s="19" t="s">
        <v>26</v>
      </c>
      <c r="AH36" s="19" t="s">
        <v>26</v>
      </c>
      <c r="AI36" s="75" t="s">
        <v>26</v>
      </c>
      <c r="AJ36" s="102" t="s">
        <v>25</v>
      </c>
      <c r="AK36" s="83" t="s">
        <v>25</v>
      </c>
      <c r="AL36" s="83">
        <v>0</v>
      </c>
      <c r="AM36" s="83">
        <v>0</v>
      </c>
      <c r="AN36" s="83">
        <v>0</v>
      </c>
      <c r="AO36" s="83">
        <v>0</v>
      </c>
      <c r="AP36" s="3">
        <v>0</v>
      </c>
      <c r="AQ36" s="3"/>
      <c r="AR36" s="3">
        <v>0</v>
      </c>
      <c r="AS36" s="3"/>
      <c r="AT36" s="112">
        <v>0</v>
      </c>
      <c r="AU36" s="314" t="str">
        <f>SUBSTITUTE(SUBSTITUTE(IFERROR(VLOOKUP($A36,単組回答!$E:$F,2,FALSE),""),"あり","○"),"なし","×")</f>
        <v/>
      </c>
      <c r="AV36" s="317" t="str">
        <f>SUBSTITUTE(SUBSTITUTE(IFERROR(VLOOKUP($A36,単組回答!$E:$G,3,FALSE),""),"あり","○"),"なし","×")</f>
        <v/>
      </c>
      <c r="AW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6" s="313" t="str">
        <f>SUBSTITUTE(SUBSTITUTE(IFERROR(VLOOKUP($A36,単組回答!$E:$H,4,FALSE),""),"あり","○"),"なし","×")</f>
        <v/>
      </c>
      <c r="BB36" s="83" t="s">
        <v>25</v>
      </c>
      <c r="BC36" s="313" t="str">
        <f>SUBSTITUTE(SUBSTITUTE(IFERROR(VLOOKUP($A36,単組回答!$E:$R,14,FALSE),""),"① 行った","○"),"② 行っていない","×")</f>
        <v/>
      </c>
      <c r="BD36" s="83" t="s">
        <v>25</v>
      </c>
      <c r="BE36" s="316" t="str">
        <f>SUBSTITUTE(SUBSTITUTE(IFERROR(VLOOKUP($A36,単組回答!$E:$T,16,FALSE),""),"① 行った","○"),"② 行っていない","×")</f>
        <v/>
      </c>
    </row>
    <row r="37" spans="1:57" ht="28.5" customHeight="1">
      <c r="A37" s="20">
        <v>16070</v>
      </c>
      <c r="B37" s="21" t="s">
        <v>221</v>
      </c>
      <c r="C37" s="22"/>
      <c r="D37" s="18"/>
      <c r="E37" s="18">
        <v>0</v>
      </c>
      <c r="F37" s="18"/>
      <c r="G37" s="18"/>
      <c r="H37" s="18"/>
      <c r="I37" s="18"/>
      <c r="J37" s="18"/>
      <c r="K37" s="18"/>
      <c r="L37" s="18"/>
      <c r="M37" s="18"/>
      <c r="N37" s="18"/>
      <c r="O37" s="18"/>
      <c r="P37" s="18">
        <v>0</v>
      </c>
      <c r="Q37" s="18"/>
      <c r="R37" s="18"/>
      <c r="S37" s="18"/>
      <c r="T37" s="18"/>
      <c r="U37" s="18"/>
      <c r="V37" s="18"/>
      <c r="W37" s="18"/>
      <c r="X37" s="18"/>
      <c r="Y37" s="19" t="s">
        <v>25</v>
      </c>
      <c r="Z37" s="19" t="s">
        <v>25</v>
      </c>
      <c r="AA37" s="27" t="s">
        <v>26</v>
      </c>
      <c r="AB37" s="19" t="s">
        <v>26</v>
      </c>
      <c r="AC37" s="19" t="s">
        <v>26</v>
      </c>
      <c r="AD37" s="19" t="s">
        <v>26</v>
      </c>
      <c r="AE37" s="19"/>
      <c r="AF37" s="19" t="s">
        <v>26</v>
      </c>
      <c r="AG37" s="19" t="s">
        <v>26</v>
      </c>
      <c r="AH37" s="19" t="s">
        <v>26</v>
      </c>
      <c r="AI37" s="75" t="s">
        <v>26</v>
      </c>
      <c r="AJ37" s="102" t="s">
        <v>25</v>
      </c>
      <c r="AK37" s="83" t="s">
        <v>25</v>
      </c>
      <c r="AL37" s="83">
        <v>0</v>
      </c>
      <c r="AM37" s="83">
        <v>0</v>
      </c>
      <c r="AN37" s="83">
        <v>0</v>
      </c>
      <c r="AO37" s="83">
        <v>0</v>
      </c>
      <c r="AP37" s="3">
        <v>0</v>
      </c>
      <c r="AQ37" s="3"/>
      <c r="AR37" s="3">
        <v>0</v>
      </c>
      <c r="AS37" s="3"/>
      <c r="AT37" s="112">
        <v>0</v>
      </c>
      <c r="AU37" s="314" t="str">
        <f>SUBSTITUTE(SUBSTITUTE(IFERROR(VLOOKUP($A37,単組回答!$E:$F,2,FALSE),""),"あり","○"),"なし","×")</f>
        <v/>
      </c>
      <c r="AV37" s="317" t="str">
        <f>SUBSTITUTE(SUBSTITUTE(IFERROR(VLOOKUP($A37,単組回答!$E:$G,3,FALSE),""),"あり","○"),"なし","×")</f>
        <v/>
      </c>
      <c r="AW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7" s="313" t="str">
        <f>SUBSTITUTE(SUBSTITUTE(IFERROR(VLOOKUP($A37,単組回答!$E:$H,4,FALSE),""),"あり","○"),"なし","×")</f>
        <v/>
      </c>
      <c r="BB37" s="83" t="s">
        <v>25</v>
      </c>
      <c r="BC37" s="313" t="str">
        <f>SUBSTITUTE(SUBSTITUTE(IFERROR(VLOOKUP($A37,単組回答!$E:$R,14,FALSE),""),"① 行った","○"),"② 行っていない","×")</f>
        <v/>
      </c>
      <c r="BD37" s="83" t="s">
        <v>25</v>
      </c>
      <c r="BE37" s="316" t="str">
        <f>SUBSTITUTE(SUBSTITUTE(IFERROR(VLOOKUP($A37,単組回答!$E:$T,16,FALSE),""),"① 行った","○"),"② 行っていない","×")</f>
        <v/>
      </c>
    </row>
    <row r="38" spans="1:57" ht="28.5" customHeight="1">
      <c r="A38" s="20">
        <v>16076</v>
      </c>
      <c r="B38" s="21" t="s">
        <v>222</v>
      </c>
      <c r="C38" s="18" t="s">
        <v>25</v>
      </c>
      <c r="D38" s="22" t="s">
        <v>22</v>
      </c>
      <c r="E38" s="18">
        <v>1</v>
      </c>
      <c r="F38" s="18"/>
      <c r="G38" s="22" t="s">
        <v>22</v>
      </c>
      <c r="H38" s="18"/>
      <c r="I38" s="18"/>
      <c r="J38" s="18"/>
      <c r="K38" s="18"/>
      <c r="L38" s="18"/>
      <c r="M38" s="18"/>
      <c r="N38" s="18" t="s">
        <v>25</v>
      </c>
      <c r="O38" s="18" t="s">
        <v>25</v>
      </c>
      <c r="P38" s="18">
        <v>0</v>
      </c>
      <c r="Q38" s="18" t="s">
        <v>23</v>
      </c>
      <c r="R38" s="18"/>
      <c r="S38" s="18"/>
      <c r="T38" s="18"/>
      <c r="U38" s="18" t="s">
        <v>125</v>
      </c>
      <c r="V38" s="18"/>
      <c r="W38" s="18" t="s">
        <v>125</v>
      </c>
      <c r="X38" s="18"/>
      <c r="Y38" s="19" t="s">
        <v>25</v>
      </c>
      <c r="Z38" s="19" t="s">
        <v>22</v>
      </c>
      <c r="AA38" s="27" t="s">
        <v>25</v>
      </c>
      <c r="AB38" s="19" t="s">
        <v>26</v>
      </c>
      <c r="AC38" s="19" t="s">
        <v>25</v>
      </c>
      <c r="AD38" s="19" t="s">
        <v>26</v>
      </c>
      <c r="AE38" s="19"/>
      <c r="AF38" s="19" t="s">
        <v>26</v>
      </c>
      <c r="AG38" s="19" t="s">
        <v>26</v>
      </c>
      <c r="AH38" s="19" t="s">
        <v>25</v>
      </c>
      <c r="AI38" s="75" t="s">
        <v>26</v>
      </c>
      <c r="AJ38" s="102" t="s">
        <v>25</v>
      </c>
      <c r="AK38" s="83" t="s">
        <v>22</v>
      </c>
      <c r="AL38" s="83" t="s">
        <v>25</v>
      </c>
      <c r="AM38" s="83" t="s">
        <v>22</v>
      </c>
      <c r="AN38" s="83">
        <v>0</v>
      </c>
      <c r="AO38" s="83" t="s">
        <v>22</v>
      </c>
      <c r="AP38" s="3" t="s">
        <v>22</v>
      </c>
      <c r="AQ38" s="3" t="s">
        <v>22</v>
      </c>
      <c r="AR38" s="3" t="s">
        <v>28</v>
      </c>
      <c r="AS38" s="3" t="s">
        <v>25</v>
      </c>
      <c r="AT38" s="112" t="s">
        <v>25</v>
      </c>
      <c r="AU38" s="314" t="str">
        <f>SUBSTITUTE(SUBSTITUTE(IFERROR(VLOOKUP($A38,単組回答!$E:$F,2,FALSE),""),"あり","○"),"なし","×")</f>
        <v/>
      </c>
      <c r="AV38" s="317" t="str">
        <f>SUBSTITUTE(SUBSTITUTE(IFERROR(VLOOKUP($A38,単組回答!$E:$G,3,FALSE),""),"あり","○"),"なし","×")</f>
        <v/>
      </c>
      <c r="AW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8" s="313" t="str">
        <f>SUBSTITUTE(SUBSTITUTE(IFERROR(VLOOKUP($A38,単組回答!$E:$H,4,FALSE),""),"あり","○"),"なし","×")</f>
        <v/>
      </c>
      <c r="BB38" s="83" t="s">
        <v>1320</v>
      </c>
      <c r="BC38" s="313" t="str">
        <f>SUBSTITUTE(SUBSTITUTE(IFERROR(VLOOKUP($A38,単組回答!$E:$R,14,FALSE),""),"① 行った","○"),"② 行っていない","×")</f>
        <v/>
      </c>
      <c r="BD38" s="83" t="s">
        <v>25</v>
      </c>
      <c r="BE38" s="316" t="str">
        <f>SUBSTITUTE(SUBSTITUTE(IFERROR(VLOOKUP($A38,単組回答!$E:$T,16,FALSE),""),"① 行った","○"),"② 行っていない","×")</f>
        <v/>
      </c>
    </row>
    <row r="39" spans="1:57" ht="28.5" customHeight="1">
      <c r="A39" s="20">
        <v>16078</v>
      </c>
      <c r="B39" s="21" t="s">
        <v>223</v>
      </c>
      <c r="C39" s="22"/>
      <c r="D39" s="18"/>
      <c r="E39" s="18">
        <v>0</v>
      </c>
      <c r="F39" s="18"/>
      <c r="G39" s="18"/>
      <c r="H39" s="18"/>
      <c r="I39" s="18"/>
      <c r="J39" s="18"/>
      <c r="K39" s="18"/>
      <c r="L39" s="18"/>
      <c r="M39" s="18"/>
      <c r="N39" s="18"/>
      <c r="O39" s="18"/>
      <c r="P39" s="18">
        <v>0</v>
      </c>
      <c r="Q39" s="18"/>
      <c r="R39" s="18"/>
      <c r="S39" s="18"/>
      <c r="T39" s="18"/>
      <c r="U39" s="18"/>
      <c r="V39" s="18"/>
      <c r="W39" s="18"/>
      <c r="X39" s="18"/>
      <c r="Y39" s="19" t="s">
        <v>25</v>
      </c>
      <c r="Z39" s="19" t="s">
        <v>25</v>
      </c>
      <c r="AA39" s="27" t="s">
        <v>26</v>
      </c>
      <c r="AB39" s="19" t="s">
        <v>26</v>
      </c>
      <c r="AC39" s="19" t="s">
        <v>26</v>
      </c>
      <c r="AD39" s="19" t="s">
        <v>26</v>
      </c>
      <c r="AE39" s="19"/>
      <c r="AF39" s="19" t="s">
        <v>26</v>
      </c>
      <c r="AG39" s="19" t="s">
        <v>26</v>
      </c>
      <c r="AH39" s="19" t="s">
        <v>26</v>
      </c>
      <c r="AI39" s="75" t="s">
        <v>26</v>
      </c>
      <c r="AJ39" s="102" t="s">
        <v>25</v>
      </c>
      <c r="AK39" s="83" t="s">
        <v>25</v>
      </c>
      <c r="AL39" s="83">
        <v>0</v>
      </c>
      <c r="AM39" s="83">
        <v>0</v>
      </c>
      <c r="AN39" s="83">
        <v>0</v>
      </c>
      <c r="AO39" s="83">
        <v>0</v>
      </c>
      <c r="AP39" s="3">
        <v>0</v>
      </c>
      <c r="AQ39" s="3"/>
      <c r="AR39" s="3">
        <v>0</v>
      </c>
      <c r="AS39" s="3"/>
      <c r="AT39" s="112">
        <v>0</v>
      </c>
      <c r="AU39" s="314" t="str">
        <f>SUBSTITUTE(SUBSTITUTE(IFERROR(VLOOKUP($A39,単組回答!$E:$F,2,FALSE),""),"あり","○"),"なし","×")</f>
        <v/>
      </c>
      <c r="AV39" s="317" t="str">
        <f>SUBSTITUTE(SUBSTITUTE(IFERROR(VLOOKUP($A39,単組回答!$E:$G,3,FALSE),""),"あり","○"),"なし","×")</f>
        <v/>
      </c>
      <c r="AW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9" s="313" t="str">
        <f>SUBSTITUTE(SUBSTITUTE(IFERROR(VLOOKUP($A39,単組回答!$E:$H,4,FALSE),""),"あり","○"),"なし","×")</f>
        <v/>
      </c>
      <c r="BB39" s="83" t="s">
        <v>25</v>
      </c>
      <c r="BC39" s="313" t="str">
        <f>SUBSTITUTE(SUBSTITUTE(IFERROR(VLOOKUP($A39,単組回答!$E:$R,14,FALSE),""),"① 行った","○"),"② 行っていない","×")</f>
        <v/>
      </c>
      <c r="BD39" s="83" t="s">
        <v>25</v>
      </c>
      <c r="BE39" s="316" t="str">
        <f>SUBSTITUTE(SUBSTITUTE(IFERROR(VLOOKUP($A39,単組回答!$E:$T,16,FALSE),""),"① 行った","○"),"② 行っていない","×")</f>
        <v/>
      </c>
    </row>
    <row r="40" spans="1:57" ht="28.5" customHeight="1">
      <c r="A40" s="20">
        <v>16079</v>
      </c>
      <c r="B40" s="21" t="s">
        <v>224</v>
      </c>
      <c r="C40" s="22"/>
      <c r="D40" s="18"/>
      <c r="E40" s="18">
        <v>0</v>
      </c>
      <c r="F40" s="18"/>
      <c r="G40" s="18"/>
      <c r="H40" s="18"/>
      <c r="I40" s="18"/>
      <c r="J40" s="18"/>
      <c r="K40" s="18"/>
      <c r="L40" s="18"/>
      <c r="M40" s="18"/>
      <c r="N40" s="18"/>
      <c r="O40" s="18"/>
      <c r="P40" s="18">
        <v>0</v>
      </c>
      <c r="Q40" s="18"/>
      <c r="R40" s="18"/>
      <c r="S40" s="18"/>
      <c r="T40" s="18"/>
      <c r="U40" s="18"/>
      <c r="V40" s="18"/>
      <c r="W40" s="18"/>
      <c r="X40" s="18"/>
      <c r="Y40" s="19" t="s">
        <v>25</v>
      </c>
      <c r="Z40" s="19" t="s">
        <v>25</v>
      </c>
      <c r="AA40" s="27" t="s">
        <v>26</v>
      </c>
      <c r="AB40" s="19" t="s">
        <v>26</v>
      </c>
      <c r="AC40" s="19" t="s">
        <v>26</v>
      </c>
      <c r="AD40" s="19" t="s">
        <v>26</v>
      </c>
      <c r="AE40" s="19"/>
      <c r="AF40" s="19" t="s">
        <v>26</v>
      </c>
      <c r="AG40" s="19" t="s">
        <v>26</v>
      </c>
      <c r="AH40" s="19" t="s">
        <v>26</v>
      </c>
      <c r="AI40" s="75" t="s">
        <v>26</v>
      </c>
      <c r="AJ40" s="102" t="s">
        <v>25</v>
      </c>
      <c r="AK40" s="83" t="s">
        <v>25</v>
      </c>
      <c r="AL40" s="83">
        <v>0</v>
      </c>
      <c r="AM40" s="83">
        <v>0</v>
      </c>
      <c r="AN40" s="83">
        <v>0</v>
      </c>
      <c r="AO40" s="83">
        <v>0</v>
      </c>
      <c r="AP40" s="3">
        <v>0</v>
      </c>
      <c r="AQ40" s="3"/>
      <c r="AR40" s="3">
        <v>0</v>
      </c>
      <c r="AS40" s="3"/>
      <c r="AT40" s="112">
        <v>0</v>
      </c>
      <c r="AU40" s="314" t="str">
        <f>SUBSTITUTE(SUBSTITUTE(IFERROR(VLOOKUP($A40,単組回答!$E:$F,2,FALSE),""),"あり","○"),"なし","×")</f>
        <v/>
      </c>
      <c r="AV40" s="317" t="str">
        <f>SUBSTITUTE(SUBSTITUTE(IFERROR(VLOOKUP($A40,単組回答!$E:$G,3,FALSE),""),"あり","○"),"なし","×")</f>
        <v/>
      </c>
      <c r="AW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40" s="313" t="str">
        <f>SUBSTITUTE(SUBSTITUTE(IFERROR(VLOOKUP($A40,単組回答!$E:$H,4,FALSE),""),"あり","○"),"なし","×")</f>
        <v/>
      </c>
      <c r="BB40" s="83" t="s">
        <v>25</v>
      </c>
      <c r="BC40" s="313" t="str">
        <f>SUBSTITUTE(SUBSTITUTE(IFERROR(VLOOKUP($A40,単組回答!$E:$R,14,FALSE),""),"① 行った","○"),"② 行っていない","×")</f>
        <v/>
      </c>
      <c r="BD40" s="83" t="s">
        <v>25</v>
      </c>
      <c r="BE40" s="316" t="str">
        <f>SUBSTITUTE(SUBSTITUTE(IFERROR(VLOOKUP($A40,単組回答!$E:$T,16,FALSE),""),"① 行った","○"),"② 行っていない","×")</f>
        <v/>
      </c>
    </row>
    <row r="41" spans="1:57" ht="28.5" customHeight="1">
      <c r="A41" s="20"/>
      <c r="B41" s="21"/>
      <c r="C41" s="22"/>
      <c r="D41" s="18"/>
      <c r="E41" s="18">
        <v>0</v>
      </c>
      <c r="F41" s="18"/>
      <c r="G41" s="18"/>
      <c r="H41" s="18"/>
      <c r="I41" s="18"/>
      <c r="J41" s="18"/>
      <c r="K41" s="18"/>
      <c r="L41" s="18"/>
      <c r="M41" s="18"/>
      <c r="N41" s="18"/>
      <c r="O41" s="18"/>
      <c r="P41" s="18">
        <v>0</v>
      </c>
      <c r="Q41" s="18"/>
      <c r="R41" s="18"/>
      <c r="S41" s="18"/>
      <c r="T41" s="18"/>
      <c r="U41" s="18"/>
      <c r="V41" s="18"/>
      <c r="W41" s="18"/>
      <c r="X41" s="18"/>
      <c r="Y41" s="19" t="s">
        <v>26</v>
      </c>
      <c r="Z41" s="19" t="s">
        <v>26</v>
      </c>
      <c r="AA41" s="27" t="s">
        <v>26</v>
      </c>
      <c r="AB41" s="19" t="s">
        <v>26</v>
      </c>
      <c r="AC41" s="19" t="s">
        <v>26</v>
      </c>
      <c r="AD41" s="19" t="s">
        <v>26</v>
      </c>
      <c r="AE41" s="19"/>
      <c r="AF41" s="19" t="s">
        <v>26</v>
      </c>
      <c r="AG41" s="19" t="s">
        <v>26</v>
      </c>
      <c r="AH41" s="19" t="s">
        <v>26</v>
      </c>
      <c r="AI41" s="75" t="s">
        <v>26</v>
      </c>
      <c r="AJ41" s="102" t="s">
        <v>26</v>
      </c>
      <c r="AK41" s="83" t="s">
        <v>26</v>
      </c>
      <c r="AL41" s="83" t="s">
        <v>26</v>
      </c>
      <c r="AM41" s="83" t="s">
        <v>26</v>
      </c>
      <c r="AN41" s="83" t="s">
        <v>26</v>
      </c>
      <c r="AO41" s="83" t="s">
        <v>26</v>
      </c>
      <c r="AP41" s="3" t="s">
        <v>26</v>
      </c>
      <c r="AQ41" s="3" t="s">
        <v>26</v>
      </c>
      <c r="AR41" s="3" t="s">
        <v>26</v>
      </c>
      <c r="AS41" s="3" t="s">
        <v>26</v>
      </c>
      <c r="AT41" s="112" t="s">
        <v>26</v>
      </c>
      <c r="AU41" s="102" t="s">
        <v>26</v>
      </c>
      <c r="AV41" s="83" t="s">
        <v>26</v>
      </c>
      <c r="AW41" s="83" t="s">
        <v>26</v>
      </c>
      <c r="AX41" s="83"/>
      <c r="AY41" s="83" t="s">
        <v>26</v>
      </c>
      <c r="AZ41" s="83"/>
      <c r="BA41" s="83" t="s">
        <v>26</v>
      </c>
      <c r="BB41" s="83" t="s">
        <v>26</v>
      </c>
      <c r="BC41" s="83"/>
      <c r="BD41" s="83" t="s">
        <v>26</v>
      </c>
      <c r="BE41" s="103"/>
    </row>
    <row r="42" spans="1:57" ht="28.5" customHeight="1">
      <c r="A42" s="20"/>
      <c r="B42" s="21"/>
      <c r="C42" s="22"/>
      <c r="D42" s="18"/>
      <c r="E42" s="18">
        <v>0</v>
      </c>
      <c r="F42" s="18"/>
      <c r="G42" s="18"/>
      <c r="H42" s="18"/>
      <c r="I42" s="18"/>
      <c r="J42" s="18"/>
      <c r="K42" s="18"/>
      <c r="L42" s="18"/>
      <c r="M42" s="18"/>
      <c r="N42" s="18"/>
      <c r="O42" s="18"/>
      <c r="P42" s="18">
        <v>0</v>
      </c>
      <c r="Q42" s="18"/>
      <c r="R42" s="18"/>
      <c r="S42" s="18"/>
      <c r="T42" s="18"/>
      <c r="U42" s="18"/>
      <c r="V42" s="18"/>
      <c r="W42" s="18"/>
      <c r="X42" s="18"/>
      <c r="Y42" s="19" t="s">
        <v>26</v>
      </c>
      <c r="Z42" s="19" t="s">
        <v>26</v>
      </c>
      <c r="AA42" s="27" t="s">
        <v>26</v>
      </c>
      <c r="AB42" s="19" t="s">
        <v>26</v>
      </c>
      <c r="AC42" s="19" t="s">
        <v>26</v>
      </c>
      <c r="AD42" s="19" t="s">
        <v>26</v>
      </c>
      <c r="AE42" s="19"/>
      <c r="AF42" s="19" t="s">
        <v>26</v>
      </c>
      <c r="AG42" s="19" t="s">
        <v>26</v>
      </c>
      <c r="AH42" s="19" t="s">
        <v>26</v>
      </c>
      <c r="AI42" s="75" t="s">
        <v>26</v>
      </c>
      <c r="AJ42" s="102" t="s">
        <v>26</v>
      </c>
      <c r="AK42" s="83" t="s">
        <v>26</v>
      </c>
      <c r="AL42" s="83" t="s">
        <v>26</v>
      </c>
      <c r="AM42" s="83" t="s">
        <v>26</v>
      </c>
      <c r="AN42" s="83" t="s">
        <v>26</v>
      </c>
      <c r="AO42" s="83" t="s">
        <v>26</v>
      </c>
      <c r="AP42" s="3" t="s">
        <v>26</v>
      </c>
      <c r="AQ42" s="3" t="s">
        <v>26</v>
      </c>
      <c r="AR42" s="3" t="s">
        <v>26</v>
      </c>
      <c r="AS42" s="3" t="s">
        <v>26</v>
      </c>
      <c r="AT42" s="112" t="s">
        <v>26</v>
      </c>
      <c r="AU42" s="102" t="s">
        <v>26</v>
      </c>
      <c r="AV42" s="83" t="s">
        <v>26</v>
      </c>
      <c r="AW42" s="83" t="s">
        <v>26</v>
      </c>
      <c r="AX42" s="83"/>
      <c r="AY42" s="83" t="s">
        <v>26</v>
      </c>
      <c r="AZ42" s="83"/>
      <c r="BA42" s="83" t="s">
        <v>26</v>
      </c>
      <c r="BB42" s="83" t="s">
        <v>26</v>
      </c>
      <c r="BC42" s="83"/>
      <c r="BD42" s="83" t="s">
        <v>26</v>
      </c>
      <c r="BE42" s="103"/>
    </row>
    <row r="43" spans="1:57" ht="28.5" customHeight="1">
      <c r="A43" s="20"/>
      <c r="B43" s="21"/>
      <c r="C43" s="22"/>
      <c r="D43" s="18"/>
      <c r="E43" s="18">
        <v>0</v>
      </c>
      <c r="F43" s="18"/>
      <c r="G43" s="18"/>
      <c r="H43" s="18"/>
      <c r="I43" s="18"/>
      <c r="J43" s="18"/>
      <c r="K43" s="18"/>
      <c r="L43" s="18"/>
      <c r="M43" s="18"/>
      <c r="N43" s="18"/>
      <c r="O43" s="18"/>
      <c r="P43" s="18">
        <v>0</v>
      </c>
      <c r="Q43" s="18"/>
      <c r="R43" s="18"/>
      <c r="S43" s="18"/>
      <c r="T43" s="18"/>
      <c r="U43" s="18"/>
      <c r="V43" s="18"/>
      <c r="W43" s="18"/>
      <c r="X43" s="18"/>
      <c r="Y43" s="19" t="s">
        <v>26</v>
      </c>
      <c r="Z43" s="19" t="s">
        <v>26</v>
      </c>
      <c r="AA43" s="27" t="s">
        <v>26</v>
      </c>
      <c r="AB43" s="19" t="s">
        <v>26</v>
      </c>
      <c r="AC43" s="19" t="s">
        <v>26</v>
      </c>
      <c r="AD43" s="19" t="s">
        <v>26</v>
      </c>
      <c r="AE43" s="19"/>
      <c r="AF43" s="19" t="s">
        <v>26</v>
      </c>
      <c r="AG43" s="19" t="s">
        <v>26</v>
      </c>
      <c r="AH43" s="19" t="s">
        <v>26</v>
      </c>
      <c r="AI43" s="75" t="s">
        <v>26</v>
      </c>
      <c r="AJ43" s="102" t="s">
        <v>26</v>
      </c>
      <c r="AK43" s="83" t="s">
        <v>26</v>
      </c>
      <c r="AL43" s="83" t="s">
        <v>26</v>
      </c>
      <c r="AM43" s="83" t="s">
        <v>26</v>
      </c>
      <c r="AN43" s="83" t="s">
        <v>26</v>
      </c>
      <c r="AO43" s="83" t="s">
        <v>26</v>
      </c>
      <c r="AP43" s="3" t="s">
        <v>26</v>
      </c>
      <c r="AQ43" s="3" t="s">
        <v>26</v>
      </c>
      <c r="AR43" s="3" t="s">
        <v>26</v>
      </c>
      <c r="AS43" s="3" t="s">
        <v>26</v>
      </c>
      <c r="AT43" s="112" t="s">
        <v>26</v>
      </c>
      <c r="AU43" s="102" t="s">
        <v>26</v>
      </c>
      <c r="AV43" s="83" t="s">
        <v>26</v>
      </c>
      <c r="AW43" s="83" t="s">
        <v>26</v>
      </c>
      <c r="AX43" s="83"/>
      <c r="AY43" s="83" t="s">
        <v>26</v>
      </c>
      <c r="AZ43" s="83"/>
      <c r="BA43" s="83" t="s">
        <v>26</v>
      </c>
      <c r="BB43" s="83" t="s">
        <v>26</v>
      </c>
      <c r="BC43" s="83"/>
      <c r="BD43" s="83" t="s">
        <v>26</v>
      </c>
      <c r="BE43" s="103"/>
    </row>
    <row r="44" spans="1:57" ht="28.5" customHeight="1" thickBot="1">
      <c r="A44" s="237" t="s">
        <v>90</v>
      </c>
      <c r="B44" s="238"/>
      <c r="C44" s="237">
        <v>21</v>
      </c>
      <c r="D44" s="238">
        <v>0</v>
      </c>
      <c r="N44" s="237">
        <v>18</v>
      </c>
      <c r="O44" s="238">
        <v>0</v>
      </c>
      <c r="Y44" s="251">
        <v>0</v>
      </c>
      <c r="Z44" s="252">
        <v>0</v>
      </c>
      <c r="AJ44" s="104" t="s">
        <v>26</v>
      </c>
      <c r="AK44" s="105" t="s">
        <v>26</v>
      </c>
      <c r="AL44" s="105" t="s">
        <v>26</v>
      </c>
      <c r="AM44" s="105" t="s">
        <v>26</v>
      </c>
      <c r="AN44" s="105" t="s">
        <v>26</v>
      </c>
      <c r="AO44" s="105" t="s">
        <v>26</v>
      </c>
      <c r="AP44" s="113" t="s">
        <v>26</v>
      </c>
      <c r="AQ44" s="113" t="s">
        <v>26</v>
      </c>
      <c r="AR44" s="113" t="s">
        <v>26</v>
      </c>
      <c r="AS44" s="113" t="s">
        <v>26</v>
      </c>
      <c r="AT44" s="114" t="s">
        <v>26</v>
      </c>
      <c r="AU44" s="245">
        <f>AU45-AV45</f>
        <v>0</v>
      </c>
      <c r="AV44" s="246"/>
      <c r="AW44" s="105" t="s">
        <v>26</v>
      </c>
      <c r="AX44" s="105"/>
      <c r="AY44" s="105" t="s">
        <v>26</v>
      </c>
      <c r="AZ44" s="105"/>
      <c r="BA44" s="105" t="s">
        <v>26</v>
      </c>
      <c r="BB44" s="105" t="s">
        <v>26</v>
      </c>
      <c r="BC44" s="105"/>
      <c r="BD44" s="105" t="s">
        <v>26</v>
      </c>
      <c r="BE44" s="106"/>
    </row>
    <row r="45" spans="1:57" ht="28.5" customHeight="1">
      <c r="AU45" s="12">
        <f>(COUNTIF(AU5:AU40,"○")+COUNTIF(AV5:AV40,"○"))</f>
        <v>0</v>
      </c>
      <c r="AV45" s="12">
        <f>COUNTIFS(AU5:AU40,"○",AV5:AV40,"○")</f>
        <v>0</v>
      </c>
      <c r="AW45" s="12" t="s">
        <v>26</v>
      </c>
      <c r="AX45" s="12"/>
      <c r="AY45" s="12" t="s">
        <v>26</v>
      </c>
      <c r="AZ45" s="12"/>
      <c r="BA45" s="12" t="s">
        <v>26</v>
      </c>
      <c r="BB45" s="12" t="s">
        <v>26</v>
      </c>
      <c r="BC45" s="12"/>
      <c r="BD45" s="12" t="s">
        <v>26</v>
      </c>
      <c r="BE45" s="12"/>
    </row>
    <row r="46" spans="1:57" ht="28.5" customHeight="1">
      <c r="AU46" s="12" t="s">
        <v>26</v>
      </c>
      <c r="AV46" s="12" t="s">
        <v>26</v>
      </c>
      <c r="AW46" s="12" t="s">
        <v>26</v>
      </c>
      <c r="AX46" s="12"/>
      <c r="AY46" s="12" t="s">
        <v>26</v>
      </c>
      <c r="AZ46" s="12"/>
      <c r="BA46" s="12" t="s">
        <v>26</v>
      </c>
      <c r="BB46" s="12" t="s">
        <v>26</v>
      </c>
      <c r="BC46" s="12"/>
      <c r="BD46" s="12" t="s">
        <v>26</v>
      </c>
      <c r="BE46" s="12"/>
    </row>
    <row r="47" spans="1:57" ht="28.5" customHeight="1">
      <c r="AU47" s="12" t="s">
        <v>26</v>
      </c>
      <c r="AV47" s="12" t="s">
        <v>26</v>
      </c>
      <c r="AW47" s="12" t="s">
        <v>26</v>
      </c>
      <c r="AX47" s="12"/>
      <c r="AY47" s="12" t="s">
        <v>26</v>
      </c>
      <c r="AZ47" s="12"/>
      <c r="BA47" s="12" t="s">
        <v>26</v>
      </c>
      <c r="BB47" s="12" t="s">
        <v>26</v>
      </c>
      <c r="BC47" s="12"/>
      <c r="BD47" s="12" t="s">
        <v>26</v>
      </c>
      <c r="BE47" s="12"/>
    </row>
    <row r="48" spans="1:57" ht="28.5" customHeight="1">
      <c r="AU48" s="12" t="s">
        <v>26</v>
      </c>
      <c r="AV48" s="12" t="s">
        <v>26</v>
      </c>
      <c r="AW48" s="12" t="s">
        <v>26</v>
      </c>
      <c r="AX48" s="12"/>
      <c r="AY48" s="12" t="s">
        <v>26</v>
      </c>
      <c r="AZ48" s="12"/>
      <c r="BA48" s="12" t="s">
        <v>26</v>
      </c>
      <c r="BB48" s="12" t="s">
        <v>26</v>
      </c>
      <c r="BC48" s="12"/>
      <c r="BD48" s="12" t="s">
        <v>26</v>
      </c>
      <c r="BE48" s="12"/>
    </row>
    <row r="49" spans="47:57" ht="28.5" customHeight="1">
      <c r="AU49" s="12" t="s">
        <v>26</v>
      </c>
      <c r="AV49" s="12" t="s">
        <v>26</v>
      </c>
      <c r="AW49" s="12" t="s">
        <v>26</v>
      </c>
      <c r="AX49" s="12"/>
      <c r="AY49" s="12" t="s">
        <v>26</v>
      </c>
      <c r="AZ49" s="12"/>
      <c r="BA49" s="12" t="s">
        <v>26</v>
      </c>
      <c r="BB49" s="12" t="s">
        <v>26</v>
      </c>
      <c r="BC49" s="12"/>
      <c r="BD49" s="12" t="s">
        <v>26</v>
      </c>
      <c r="BE49" s="12"/>
    </row>
    <row r="50" spans="47:57" ht="28.5" customHeight="1">
      <c r="AU50" s="12" t="s">
        <v>26</v>
      </c>
      <c r="AV50" s="12" t="s">
        <v>26</v>
      </c>
      <c r="AW50" s="12" t="s">
        <v>26</v>
      </c>
      <c r="AX50" s="12"/>
      <c r="AY50" s="12" t="s">
        <v>26</v>
      </c>
      <c r="AZ50" s="12"/>
      <c r="BA50" s="12" t="s">
        <v>26</v>
      </c>
      <c r="BB50" s="12" t="s">
        <v>26</v>
      </c>
      <c r="BC50" s="12"/>
      <c r="BD50" s="12" t="s">
        <v>26</v>
      </c>
      <c r="BE50" s="12"/>
    </row>
    <row r="51" spans="47:57" ht="28.5" customHeight="1">
      <c r="AU51" s="12" t="s">
        <v>26</v>
      </c>
      <c r="AV51" s="12" t="s">
        <v>26</v>
      </c>
      <c r="AW51" s="12" t="s">
        <v>26</v>
      </c>
      <c r="AX51" s="12"/>
      <c r="AY51" s="12" t="s">
        <v>26</v>
      </c>
      <c r="AZ51" s="12"/>
      <c r="BA51" s="12" t="s">
        <v>26</v>
      </c>
      <c r="BB51" s="12" t="s">
        <v>26</v>
      </c>
      <c r="BC51" s="12"/>
      <c r="BD51" s="12" t="s">
        <v>26</v>
      </c>
      <c r="BE51" s="12"/>
    </row>
    <row r="52" spans="47:57" ht="28.5" customHeight="1">
      <c r="AU52" s="12" t="s">
        <v>26</v>
      </c>
      <c r="AV52" s="12" t="s">
        <v>26</v>
      </c>
      <c r="AW52" s="12" t="s">
        <v>26</v>
      </c>
      <c r="AX52" s="12"/>
      <c r="AY52" s="12" t="s">
        <v>26</v>
      </c>
      <c r="AZ52" s="12"/>
      <c r="BA52" s="12" t="s">
        <v>26</v>
      </c>
      <c r="BB52" s="12" t="s">
        <v>26</v>
      </c>
      <c r="BC52" s="12"/>
      <c r="BD52" s="12" t="s">
        <v>26</v>
      </c>
      <c r="BE52" s="12"/>
    </row>
    <row r="53" spans="47:57" ht="28.5" customHeight="1">
      <c r="AU53" s="12" t="s">
        <v>26</v>
      </c>
      <c r="AV53" s="12" t="s">
        <v>26</v>
      </c>
      <c r="AW53" s="12" t="s">
        <v>26</v>
      </c>
      <c r="AX53" s="12"/>
      <c r="AY53" s="12" t="s">
        <v>26</v>
      </c>
      <c r="AZ53" s="12"/>
      <c r="BA53" s="12" t="s">
        <v>26</v>
      </c>
      <c r="BB53" s="12" t="s">
        <v>26</v>
      </c>
      <c r="BC53" s="12"/>
      <c r="BD53" s="12" t="s">
        <v>26</v>
      </c>
      <c r="BE53" s="12"/>
    </row>
    <row r="54" spans="47:57" ht="28.5" customHeight="1">
      <c r="AU54" s="12" t="s">
        <v>26</v>
      </c>
      <c r="AV54" s="12" t="s">
        <v>26</v>
      </c>
      <c r="AW54" s="12" t="s">
        <v>26</v>
      </c>
      <c r="AX54" s="12"/>
      <c r="AY54" s="12" t="s">
        <v>26</v>
      </c>
      <c r="AZ54" s="12"/>
      <c r="BA54" s="12" t="s">
        <v>26</v>
      </c>
      <c r="BB54" s="12" t="s">
        <v>26</v>
      </c>
      <c r="BC54" s="12"/>
      <c r="BD54" s="12" t="s">
        <v>26</v>
      </c>
      <c r="BE54" s="12"/>
    </row>
    <row r="55" spans="47:57" ht="28.5" customHeight="1">
      <c r="AU55" s="12" t="s">
        <v>26</v>
      </c>
      <c r="AV55" s="12" t="s">
        <v>26</v>
      </c>
      <c r="AW55" s="12" t="s">
        <v>26</v>
      </c>
      <c r="AX55" s="12"/>
      <c r="AY55" s="12" t="s">
        <v>26</v>
      </c>
      <c r="AZ55" s="12"/>
      <c r="BA55" s="12" t="s">
        <v>26</v>
      </c>
      <c r="BB55" s="12" t="s">
        <v>26</v>
      </c>
      <c r="BC55" s="12"/>
      <c r="BD55" s="12" t="s">
        <v>26</v>
      </c>
      <c r="BE55" s="12"/>
    </row>
    <row r="56" spans="47:57" ht="28.5" customHeight="1">
      <c r="AU56" s="12" t="s">
        <v>26</v>
      </c>
      <c r="AV56" s="12" t="s">
        <v>26</v>
      </c>
      <c r="AW56" s="12" t="s">
        <v>26</v>
      </c>
      <c r="AX56" s="12"/>
      <c r="AY56" s="12" t="s">
        <v>26</v>
      </c>
      <c r="AZ56" s="12"/>
      <c r="BA56" s="12" t="s">
        <v>26</v>
      </c>
      <c r="BB56" s="12" t="s">
        <v>26</v>
      </c>
      <c r="BC56" s="12"/>
      <c r="BD56" s="12" t="s">
        <v>26</v>
      </c>
      <c r="BE56" s="12"/>
    </row>
    <row r="57" spans="47:57" ht="28.5" customHeight="1">
      <c r="AU57" s="12" t="s">
        <v>26</v>
      </c>
      <c r="AV57" s="12" t="s">
        <v>26</v>
      </c>
      <c r="AW57" s="12" t="s">
        <v>26</v>
      </c>
      <c r="AX57" s="12"/>
      <c r="AY57" s="12" t="s">
        <v>26</v>
      </c>
      <c r="AZ57" s="12"/>
      <c r="BA57" s="12" t="s">
        <v>26</v>
      </c>
      <c r="BB57" s="12" t="s">
        <v>26</v>
      </c>
      <c r="BC57" s="12"/>
      <c r="BD57" s="12" t="s">
        <v>26</v>
      </c>
      <c r="BE57" s="12"/>
    </row>
    <row r="58" spans="47:57" ht="28.5" customHeight="1">
      <c r="AU58" s="12" t="s">
        <v>26</v>
      </c>
      <c r="AV58" s="12" t="s">
        <v>26</v>
      </c>
      <c r="AW58" s="12" t="s">
        <v>26</v>
      </c>
      <c r="AX58" s="12"/>
      <c r="AY58" s="12" t="s">
        <v>26</v>
      </c>
      <c r="AZ58" s="12"/>
      <c r="BA58" s="12" t="s">
        <v>26</v>
      </c>
      <c r="BB58" s="12" t="s">
        <v>26</v>
      </c>
      <c r="BC58" s="12"/>
      <c r="BD58" s="12" t="s">
        <v>26</v>
      </c>
      <c r="BE58" s="12"/>
    </row>
    <row r="59" spans="47:57" ht="28.5" customHeight="1">
      <c r="AU59" s="12" t="s">
        <v>26</v>
      </c>
      <c r="AV59" s="12" t="s">
        <v>26</v>
      </c>
      <c r="AW59" s="12" t="s">
        <v>26</v>
      </c>
      <c r="AX59" s="12"/>
      <c r="AY59" s="12" t="s">
        <v>26</v>
      </c>
      <c r="AZ59" s="12"/>
      <c r="BA59" s="12" t="s">
        <v>26</v>
      </c>
      <c r="BB59" s="12" t="s">
        <v>26</v>
      </c>
      <c r="BC59" s="12"/>
      <c r="BD59" s="12" t="s">
        <v>26</v>
      </c>
      <c r="BE59" s="12"/>
    </row>
    <row r="60" spans="47:57" ht="28.5" customHeight="1">
      <c r="AU60" s="12" t="s">
        <v>26</v>
      </c>
      <c r="AV60" s="12" t="s">
        <v>26</v>
      </c>
      <c r="AW60" s="12" t="s">
        <v>26</v>
      </c>
      <c r="AX60" s="12"/>
      <c r="AY60" s="12" t="s">
        <v>26</v>
      </c>
      <c r="AZ60" s="12"/>
      <c r="BA60" s="12" t="s">
        <v>26</v>
      </c>
      <c r="BB60" s="12" t="s">
        <v>26</v>
      </c>
      <c r="BC60" s="12"/>
      <c r="BD60" s="12" t="s">
        <v>26</v>
      </c>
      <c r="BE60" s="12"/>
    </row>
    <row r="61" spans="47:57" ht="28.5" customHeight="1">
      <c r="AU61" s="12" t="s">
        <v>26</v>
      </c>
      <c r="AV61" s="12" t="s">
        <v>26</v>
      </c>
      <c r="AW61" s="12" t="s">
        <v>26</v>
      </c>
      <c r="AX61" s="12"/>
      <c r="AY61" s="12" t="s">
        <v>26</v>
      </c>
      <c r="AZ61" s="12"/>
      <c r="BA61" s="12" t="s">
        <v>26</v>
      </c>
      <c r="BB61" s="12" t="s">
        <v>26</v>
      </c>
      <c r="BC61" s="12"/>
      <c r="BD61" s="12" t="s">
        <v>26</v>
      </c>
      <c r="BE61" s="12"/>
    </row>
    <row r="62" spans="47:57" ht="28.5" customHeight="1">
      <c r="AU62" s="12" t="s">
        <v>26</v>
      </c>
      <c r="AV62" s="12" t="s">
        <v>26</v>
      </c>
      <c r="AW62" s="12" t="s">
        <v>26</v>
      </c>
      <c r="AX62" s="12"/>
      <c r="AY62" s="12" t="s">
        <v>26</v>
      </c>
      <c r="AZ62" s="12"/>
      <c r="BA62" s="12" t="s">
        <v>26</v>
      </c>
      <c r="BB62" s="12" t="s">
        <v>26</v>
      </c>
      <c r="BC62" s="12"/>
      <c r="BD62" s="12" t="s">
        <v>26</v>
      </c>
      <c r="BE62" s="12"/>
    </row>
    <row r="63" spans="47:57" ht="28.5" customHeight="1">
      <c r="AU63" s="12" t="s">
        <v>26</v>
      </c>
      <c r="AV63" s="12" t="s">
        <v>26</v>
      </c>
      <c r="AW63" s="12" t="s">
        <v>26</v>
      </c>
      <c r="AX63" s="12"/>
      <c r="AY63" s="12" t="s">
        <v>26</v>
      </c>
      <c r="AZ63" s="12"/>
      <c r="BA63" s="12" t="s">
        <v>26</v>
      </c>
      <c r="BB63" s="12" t="s">
        <v>26</v>
      </c>
      <c r="BC63" s="12"/>
      <c r="BD63" s="12" t="s">
        <v>26</v>
      </c>
      <c r="BE63" s="12"/>
    </row>
    <row r="64" spans="47:57" ht="28.5" customHeight="1">
      <c r="AU64" s="12" t="s">
        <v>26</v>
      </c>
      <c r="AV64" s="12" t="s">
        <v>26</v>
      </c>
      <c r="AW64" s="12" t="s">
        <v>26</v>
      </c>
      <c r="AX64" s="12"/>
      <c r="AY64" s="12" t="s">
        <v>26</v>
      </c>
      <c r="AZ64" s="12"/>
      <c r="BA64" s="12" t="s">
        <v>26</v>
      </c>
      <c r="BB64" s="12" t="s">
        <v>26</v>
      </c>
      <c r="BC64" s="12"/>
      <c r="BD64" s="12" t="s">
        <v>26</v>
      </c>
      <c r="BE64" s="12"/>
    </row>
    <row r="65" spans="47:57" ht="28.5" customHeight="1">
      <c r="AU65" s="12" t="s">
        <v>26</v>
      </c>
      <c r="AV65" s="12" t="s">
        <v>26</v>
      </c>
      <c r="AW65" s="12" t="s">
        <v>26</v>
      </c>
      <c r="AX65" s="12"/>
      <c r="AY65" s="12" t="s">
        <v>26</v>
      </c>
      <c r="AZ65" s="12"/>
      <c r="BA65" s="12" t="s">
        <v>26</v>
      </c>
      <c r="BB65" s="12" t="s">
        <v>26</v>
      </c>
      <c r="BC65" s="12"/>
      <c r="BD65" s="12" t="s">
        <v>26</v>
      </c>
      <c r="BE65" s="12"/>
    </row>
    <row r="66" spans="47:57" ht="28.5" customHeight="1">
      <c r="AU66" s="12" t="s">
        <v>26</v>
      </c>
      <c r="AV66" s="12" t="s">
        <v>26</v>
      </c>
      <c r="AW66" s="12" t="s">
        <v>26</v>
      </c>
      <c r="AX66" s="12"/>
      <c r="AY66" s="12" t="s">
        <v>26</v>
      </c>
      <c r="AZ66" s="12"/>
      <c r="BA66" s="12" t="s">
        <v>26</v>
      </c>
      <c r="BB66" s="12" t="s">
        <v>26</v>
      </c>
      <c r="BC66" s="12"/>
      <c r="BD66" s="12" t="s">
        <v>26</v>
      </c>
      <c r="BE66" s="12"/>
    </row>
    <row r="67" spans="47:57" ht="28.5" customHeight="1">
      <c r="AU67" s="12" t="s">
        <v>26</v>
      </c>
      <c r="AV67" s="12" t="s">
        <v>26</v>
      </c>
      <c r="AW67" s="12" t="s">
        <v>26</v>
      </c>
      <c r="AX67" s="12"/>
      <c r="AY67" s="12" t="s">
        <v>26</v>
      </c>
      <c r="AZ67" s="12"/>
      <c r="BA67" s="12" t="s">
        <v>26</v>
      </c>
      <c r="BB67" s="12" t="s">
        <v>26</v>
      </c>
      <c r="BC67" s="12"/>
      <c r="BD67" s="12" t="s">
        <v>26</v>
      </c>
      <c r="BE67" s="12"/>
    </row>
    <row r="68" spans="47:57" ht="28.5" customHeight="1">
      <c r="AU68" s="12" t="s">
        <v>26</v>
      </c>
      <c r="AV68" s="12" t="s">
        <v>26</v>
      </c>
      <c r="AW68" s="12" t="s">
        <v>26</v>
      </c>
      <c r="AX68" s="12"/>
      <c r="AY68" s="12" t="s">
        <v>26</v>
      </c>
      <c r="AZ68" s="12"/>
      <c r="BA68" s="12" t="s">
        <v>26</v>
      </c>
      <c r="BB68" s="12" t="s">
        <v>26</v>
      </c>
      <c r="BC68" s="12"/>
      <c r="BD68" s="12" t="s">
        <v>26</v>
      </c>
      <c r="BE68" s="12"/>
    </row>
    <row r="69" spans="47:57" ht="28.5" customHeight="1">
      <c r="AU69" s="12" t="s">
        <v>26</v>
      </c>
      <c r="AV69" s="12" t="s">
        <v>26</v>
      </c>
      <c r="AW69" s="12" t="s">
        <v>26</v>
      </c>
      <c r="AX69" s="12"/>
      <c r="AY69" s="12" t="s">
        <v>26</v>
      </c>
      <c r="AZ69" s="12"/>
      <c r="BA69" s="12" t="s">
        <v>26</v>
      </c>
      <c r="BB69" s="12" t="s">
        <v>26</v>
      </c>
      <c r="BC69" s="12"/>
      <c r="BD69" s="12" t="s">
        <v>26</v>
      </c>
      <c r="BE69" s="12"/>
    </row>
    <row r="70" spans="47:57" ht="28.5" customHeight="1">
      <c r="AU70" s="12" t="s">
        <v>26</v>
      </c>
      <c r="AV70" s="12" t="s">
        <v>26</v>
      </c>
      <c r="AW70" s="12" t="s">
        <v>26</v>
      </c>
      <c r="AX70" s="12"/>
      <c r="AY70" s="12" t="s">
        <v>26</v>
      </c>
      <c r="AZ70" s="12"/>
      <c r="BA70" s="12" t="s">
        <v>26</v>
      </c>
      <c r="BB70" s="12" t="s">
        <v>26</v>
      </c>
      <c r="BC70" s="12"/>
      <c r="BD70" s="12" t="s">
        <v>26</v>
      </c>
      <c r="BE70" s="12"/>
    </row>
    <row r="71" spans="47:57" ht="28.5" customHeight="1">
      <c r="AU71" s="12" t="s">
        <v>26</v>
      </c>
      <c r="AV71" s="12" t="s">
        <v>26</v>
      </c>
      <c r="AW71" s="12" t="s">
        <v>26</v>
      </c>
      <c r="AX71" s="12"/>
      <c r="AY71" s="12" t="s">
        <v>26</v>
      </c>
      <c r="AZ71" s="12"/>
      <c r="BA71" s="12" t="s">
        <v>26</v>
      </c>
      <c r="BB71" s="12" t="s">
        <v>26</v>
      </c>
      <c r="BC71" s="12"/>
      <c r="BD71" s="12" t="s">
        <v>26</v>
      </c>
      <c r="BE71" s="12"/>
    </row>
    <row r="72" spans="47:57" ht="28.5" customHeight="1">
      <c r="AU72" s="12" t="s">
        <v>26</v>
      </c>
      <c r="AV72" s="12" t="s">
        <v>26</v>
      </c>
      <c r="AW72" s="12" t="s">
        <v>26</v>
      </c>
      <c r="AX72" s="12"/>
      <c r="AY72" s="12" t="s">
        <v>26</v>
      </c>
      <c r="AZ72" s="12"/>
      <c r="BA72" s="12" t="s">
        <v>26</v>
      </c>
      <c r="BB72" s="12" t="s">
        <v>26</v>
      </c>
      <c r="BC72" s="12"/>
      <c r="BD72" s="12" t="s">
        <v>26</v>
      </c>
      <c r="BE72" s="12"/>
    </row>
    <row r="73" spans="47:57" ht="28.5" customHeight="1">
      <c r="AU73" s="12" t="s">
        <v>26</v>
      </c>
      <c r="AV73" s="12" t="s">
        <v>26</v>
      </c>
      <c r="AW73" s="12" t="s">
        <v>26</v>
      </c>
      <c r="AX73" s="12"/>
      <c r="AY73" s="12" t="s">
        <v>26</v>
      </c>
      <c r="AZ73" s="12"/>
      <c r="BA73" s="12" t="s">
        <v>26</v>
      </c>
      <c r="BB73" s="12" t="s">
        <v>26</v>
      </c>
      <c r="BC73" s="12"/>
      <c r="BD73" s="12" t="s">
        <v>26</v>
      </c>
      <c r="BE73" s="12"/>
    </row>
    <row r="74" spans="47:57" ht="28.5" customHeight="1">
      <c r="AU74" s="12" t="s">
        <v>26</v>
      </c>
      <c r="AV74" s="12" t="s">
        <v>26</v>
      </c>
      <c r="AW74" s="12" t="s">
        <v>26</v>
      </c>
      <c r="AX74" s="12"/>
      <c r="AY74" s="12" t="s">
        <v>26</v>
      </c>
      <c r="AZ74" s="12"/>
      <c r="BA74" s="12" t="s">
        <v>26</v>
      </c>
      <c r="BB74" s="12" t="s">
        <v>26</v>
      </c>
      <c r="BC74" s="12"/>
      <c r="BD74" s="12" t="s">
        <v>26</v>
      </c>
      <c r="BE74" s="12"/>
    </row>
    <row r="75" spans="47:57" ht="28.5" customHeight="1">
      <c r="AU75" s="12" t="s">
        <v>26</v>
      </c>
      <c r="AV75" s="12" t="s">
        <v>26</v>
      </c>
      <c r="AW75" s="12" t="s">
        <v>26</v>
      </c>
      <c r="AX75" s="12"/>
      <c r="AY75" s="12" t="s">
        <v>26</v>
      </c>
      <c r="AZ75" s="12"/>
      <c r="BA75" s="12" t="s">
        <v>26</v>
      </c>
      <c r="BB75" s="12" t="s">
        <v>26</v>
      </c>
      <c r="BC75" s="12"/>
      <c r="BD75" s="12" t="s">
        <v>26</v>
      </c>
      <c r="BE75" s="12"/>
    </row>
    <row r="76" spans="47:57" ht="28.5" customHeight="1">
      <c r="AU76" s="12" t="s">
        <v>26</v>
      </c>
      <c r="AV76" s="12" t="s">
        <v>26</v>
      </c>
      <c r="AW76" s="12" t="s">
        <v>26</v>
      </c>
      <c r="AX76" s="12"/>
      <c r="AY76" s="12" t="s">
        <v>26</v>
      </c>
      <c r="AZ76" s="12"/>
      <c r="BA76" s="12" t="s">
        <v>26</v>
      </c>
      <c r="BB76" s="12" t="s">
        <v>26</v>
      </c>
      <c r="BC76" s="12"/>
      <c r="BD76" s="12" t="s">
        <v>26</v>
      </c>
      <c r="BE76" s="12"/>
    </row>
    <row r="77" spans="47:57" ht="28.5" customHeight="1">
      <c r="AU77" s="12" t="s">
        <v>26</v>
      </c>
      <c r="AV77" s="12" t="s">
        <v>26</v>
      </c>
      <c r="AW77" s="12" t="s">
        <v>26</v>
      </c>
      <c r="AX77" s="12"/>
      <c r="AY77" s="12" t="s">
        <v>26</v>
      </c>
      <c r="AZ77" s="12"/>
      <c r="BA77" s="12" t="s">
        <v>26</v>
      </c>
      <c r="BB77" s="12" t="s">
        <v>26</v>
      </c>
      <c r="BC77" s="12"/>
      <c r="BD77" s="12" t="s">
        <v>26</v>
      </c>
      <c r="BE77" s="12"/>
    </row>
    <row r="78" spans="47:57" ht="28.5" customHeight="1">
      <c r="AU78" s="12" t="s">
        <v>26</v>
      </c>
      <c r="AV78" s="12" t="s">
        <v>26</v>
      </c>
      <c r="AW78" s="12" t="s">
        <v>26</v>
      </c>
      <c r="AX78" s="12"/>
      <c r="AY78" s="12" t="s">
        <v>26</v>
      </c>
      <c r="AZ78" s="12"/>
      <c r="BA78" s="12" t="s">
        <v>26</v>
      </c>
      <c r="BB78" s="12" t="s">
        <v>26</v>
      </c>
      <c r="BC78" s="12"/>
      <c r="BD78" s="12" t="s">
        <v>26</v>
      </c>
      <c r="BE78" s="12"/>
    </row>
    <row r="79" spans="47:57" ht="28.5" customHeight="1">
      <c r="AU79" s="12" t="s">
        <v>26</v>
      </c>
      <c r="AV79" s="12" t="s">
        <v>26</v>
      </c>
      <c r="AW79" s="12" t="s">
        <v>26</v>
      </c>
      <c r="AX79" s="12"/>
      <c r="AY79" s="12" t="s">
        <v>26</v>
      </c>
      <c r="AZ79" s="12"/>
      <c r="BA79" s="12" t="s">
        <v>26</v>
      </c>
      <c r="BB79" s="12" t="s">
        <v>26</v>
      </c>
      <c r="BC79" s="12"/>
      <c r="BD79" s="12" t="s">
        <v>26</v>
      </c>
      <c r="BE79" s="12"/>
    </row>
    <row r="80" spans="47:57" ht="28.5" customHeight="1">
      <c r="AU80" s="12" t="s">
        <v>26</v>
      </c>
      <c r="AV80" s="12" t="s">
        <v>26</v>
      </c>
      <c r="AW80" s="12" t="s">
        <v>26</v>
      </c>
      <c r="AX80" s="12"/>
      <c r="AY80" s="12" t="s">
        <v>26</v>
      </c>
      <c r="AZ80" s="12"/>
      <c r="BA80" s="12" t="s">
        <v>26</v>
      </c>
      <c r="BB80" s="12" t="s">
        <v>26</v>
      </c>
      <c r="BC80" s="12"/>
      <c r="BD80" s="12" t="s">
        <v>26</v>
      </c>
      <c r="BE80" s="12"/>
    </row>
    <row r="81" spans="47:57" ht="28.5" customHeight="1">
      <c r="AU81" s="12" t="s">
        <v>26</v>
      </c>
      <c r="AV81" s="12" t="s">
        <v>26</v>
      </c>
      <c r="AW81" s="12" t="s">
        <v>26</v>
      </c>
      <c r="AX81" s="12"/>
      <c r="AY81" s="12" t="s">
        <v>26</v>
      </c>
      <c r="AZ81" s="12"/>
      <c r="BA81" s="12" t="s">
        <v>26</v>
      </c>
      <c r="BB81" s="12" t="s">
        <v>26</v>
      </c>
      <c r="BC81" s="12"/>
      <c r="BD81" s="12" t="s">
        <v>26</v>
      </c>
      <c r="BE81" s="12"/>
    </row>
    <row r="82" spans="47:57" ht="28.5" customHeight="1">
      <c r="AU82" s="12" t="s">
        <v>26</v>
      </c>
      <c r="AV82" s="12" t="s">
        <v>26</v>
      </c>
      <c r="AW82" s="12" t="s">
        <v>26</v>
      </c>
      <c r="AX82" s="12"/>
      <c r="AY82" s="12" t="s">
        <v>26</v>
      </c>
      <c r="AZ82" s="12"/>
      <c r="BA82" s="12" t="s">
        <v>26</v>
      </c>
      <c r="BB82" s="12" t="s">
        <v>26</v>
      </c>
      <c r="BC82" s="12"/>
      <c r="BD82" s="12" t="s">
        <v>26</v>
      </c>
      <c r="BE82" s="12"/>
    </row>
    <row r="83" spans="47:57" ht="28.5" customHeight="1">
      <c r="AU83" s="12" t="s">
        <v>26</v>
      </c>
      <c r="AV83" s="12" t="s">
        <v>26</v>
      </c>
      <c r="AW83" s="12" t="s">
        <v>26</v>
      </c>
      <c r="AX83" s="12"/>
      <c r="AY83" s="12" t="s">
        <v>26</v>
      </c>
      <c r="AZ83" s="12"/>
      <c r="BA83" s="12" t="s">
        <v>26</v>
      </c>
      <c r="BB83" s="12" t="s">
        <v>26</v>
      </c>
      <c r="BC83" s="12"/>
      <c r="BD83" s="12" t="s">
        <v>26</v>
      </c>
      <c r="BE83" s="12"/>
    </row>
    <row r="84" spans="47:57" ht="28.5" customHeight="1">
      <c r="AU84" s="12" t="s">
        <v>26</v>
      </c>
      <c r="AV84" s="12" t="s">
        <v>26</v>
      </c>
      <c r="AW84" s="12" t="s">
        <v>26</v>
      </c>
      <c r="AX84" s="12"/>
      <c r="AY84" s="12" t="s">
        <v>26</v>
      </c>
      <c r="AZ84" s="12"/>
      <c r="BA84" s="12" t="s">
        <v>26</v>
      </c>
      <c r="BB84" s="12" t="s">
        <v>26</v>
      </c>
      <c r="BC84" s="12"/>
      <c r="BD84" s="12" t="s">
        <v>26</v>
      </c>
      <c r="BE84" s="12"/>
    </row>
    <row r="85" spans="47:57" ht="28.5" customHeight="1">
      <c r="AU85" s="12" t="s">
        <v>26</v>
      </c>
      <c r="AV85" s="12" t="s">
        <v>26</v>
      </c>
      <c r="AW85" s="12" t="s">
        <v>26</v>
      </c>
      <c r="AX85" s="12"/>
      <c r="AY85" s="12" t="s">
        <v>26</v>
      </c>
      <c r="AZ85" s="12"/>
      <c r="BA85" s="12" t="s">
        <v>26</v>
      </c>
      <c r="BB85" s="12" t="s">
        <v>26</v>
      </c>
      <c r="BC85" s="12"/>
      <c r="BD85" s="12" t="s">
        <v>26</v>
      </c>
      <c r="BE85" s="12"/>
    </row>
    <row r="86" spans="47:57" ht="28.5" customHeight="1">
      <c r="AU86" s="12" t="s">
        <v>26</v>
      </c>
      <c r="AV86" s="12" t="s">
        <v>26</v>
      </c>
      <c r="AW86" s="12" t="s">
        <v>26</v>
      </c>
      <c r="AX86" s="12"/>
      <c r="AY86" s="12" t="s">
        <v>26</v>
      </c>
      <c r="AZ86" s="12"/>
      <c r="BA86" s="12" t="s">
        <v>26</v>
      </c>
      <c r="BB86" s="12" t="s">
        <v>26</v>
      </c>
      <c r="BC86" s="12"/>
      <c r="BD86" s="12" t="s">
        <v>26</v>
      </c>
      <c r="BE86" s="12"/>
    </row>
    <row r="87" spans="47:57" ht="28.5" customHeight="1">
      <c r="AU87" s="12" t="s">
        <v>26</v>
      </c>
      <c r="AV87" s="12" t="s">
        <v>26</v>
      </c>
      <c r="AW87" s="12" t="s">
        <v>26</v>
      </c>
      <c r="AX87" s="12"/>
      <c r="AY87" s="12" t="s">
        <v>26</v>
      </c>
      <c r="AZ87" s="12"/>
      <c r="BA87" s="12" t="s">
        <v>26</v>
      </c>
      <c r="BB87" s="12" t="s">
        <v>26</v>
      </c>
      <c r="BC87" s="12"/>
      <c r="BD87" s="12" t="s">
        <v>26</v>
      </c>
      <c r="BE87" s="12"/>
    </row>
    <row r="88" spans="47:57" ht="28.5" customHeight="1">
      <c r="AU88" s="12" t="s">
        <v>26</v>
      </c>
      <c r="AV88" s="12" t="s">
        <v>26</v>
      </c>
      <c r="AW88" s="12" t="s">
        <v>26</v>
      </c>
      <c r="AX88" s="12"/>
      <c r="AY88" s="12" t="s">
        <v>26</v>
      </c>
      <c r="AZ88" s="12"/>
      <c r="BA88" s="12" t="s">
        <v>26</v>
      </c>
      <c r="BB88" s="12" t="s">
        <v>26</v>
      </c>
      <c r="BC88" s="12"/>
      <c r="BD88" s="12" t="s">
        <v>26</v>
      </c>
      <c r="BE88" s="12"/>
    </row>
    <row r="89" spans="47:57" ht="28.5" customHeight="1">
      <c r="AU89" s="12" t="s">
        <v>26</v>
      </c>
      <c r="AV89" s="12" t="s">
        <v>26</v>
      </c>
      <c r="AW89" s="12" t="s">
        <v>26</v>
      </c>
      <c r="AX89" s="12"/>
      <c r="AY89" s="12" t="s">
        <v>26</v>
      </c>
      <c r="AZ89" s="12"/>
      <c r="BA89" s="12" t="s">
        <v>26</v>
      </c>
      <c r="BB89" s="12" t="s">
        <v>26</v>
      </c>
      <c r="BC89" s="12"/>
      <c r="BD89" s="12" t="s">
        <v>26</v>
      </c>
      <c r="BE89" s="12"/>
    </row>
    <row r="90" spans="47:57" ht="28.5" customHeight="1">
      <c r="AU90" s="12" t="s">
        <v>26</v>
      </c>
      <c r="AV90" s="12" t="s">
        <v>26</v>
      </c>
      <c r="AW90" s="12" t="s">
        <v>26</v>
      </c>
      <c r="AX90" s="12"/>
      <c r="AY90" s="12" t="s">
        <v>26</v>
      </c>
      <c r="AZ90" s="12"/>
      <c r="BA90" s="12" t="s">
        <v>26</v>
      </c>
      <c r="BB90" s="12" t="s">
        <v>26</v>
      </c>
      <c r="BC90" s="12"/>
      <c r="BD90" s="12" t="s">
        <v>26</v>
      </c>
      <c r="BE90" s="12"/>
    </row>
    <row r="91" spans="47:57" ht="28.5" customHeight="1">
      <c r="AU91" s="12" t="s">
        <v>26</v>
      </c>
      <c r="AV91" s="12" t="s">
        <v>26</v>
      </c>
      <c r="AW91" s="12" t="s">
        <v>26</v>
      </c>
      <c r="AX91" s="12"/>
      <c r="AY91" s="12" t="s">
        <v>26</v>
      </c>
      <c r="AZ91" s="12"/>
      <c r="BA91" s="12" t="s">
        <v>26</v>
      </c>
      <c r="BB91" s="12" t="s">
        <v>26</v>
      </c>
      <c r="BC91" s="12"/>
      <c r="BD91" s="12" t="s">
        <v>26</v>
      </c>
      <c r="BE91" s="12"/>
    </row>
    <row r="92" spans="47:57" ht="28.5" customHeight="1">
      <c r="AU92" s="12" t="s">
        <v>26</v>
      </c>
      <c r="AV92" s="12" t="s">
        <v>26</v>
      </c>
      <c r="AW92" s="12" t="s">
        <v>26</v>
      </c>
      <c r="AX92" s="12"/>
      <c r="AY92" s="12" t="s">
        <v>26</v>
      </c>
      <c r="AZ92" s="12"/>
      <c r="BA92" s="12" t="s">
        <v>26</v>
      </c>
      <c r="BB92" s="12" t="s">
        <v>26</v>
      </c>
      <c r="BC92" s="12"/>
      <c r="BD92" s="12" t="s">
        <v>26</v>
      </c>
      <c r="BE92" s="12"/>
    </row>
    <row r="93" spans="47:57" ht="28.5" customHeight="1">
      <c r="AU93" s="12" t="s">
        <v>26</v>
      </c>
      <c r="AV93" s="12" t="s">
        <v>26</v>
      </c>
      <c r="AW93" s="12" t="s">
        <v>26</v>
      </c>
      <c r="AX93" s="12"/>
      <c r="AY93" s="12" t="s">
        <v>26</v>
      </c>
      <c r="AZ93" s="12"/>
      <c r="BA93" s="12" t="s">
        <v>26</v>
      </c>
      <c r="BB93" s="12" t="s">
        <v>26</v>
      </c>
      <c r="BC93" s="12"/>
      <c r="BD93" s="12" t="s">
        <v>26</v>
      </c>
      <c r="BE93" s="12"/>
    </row>
    <row r="94" spans="47:57" ht="28.5" customHeight="1">
      <c r="AU94" s="12" t="s">
        <v>26</v>
      </c>
      <c r="AV94" s="12" t="s">
        <v>26</v>
      </c>
      <c r="AW94" s="12" t="s">
        <v>26</v>
      </c>
      <c r="AX94" s="12"/>
      <c r="AY94" s="12" t="s">
        <v>26</v>
      </c>
      <c r="AZ94" s="12"/>
      <c r="BA94" s="12" t="s">
        <v>26</v>
      </c>
      <c r="BB94" s="12" t="s">
        <v>26</v>
      </c>
      <c r="BC94" s="12"/>
      <c r="BD94" s="12" t="s">
        <v>26</v>
      </c>
      <c r="BE94" s="12"/>
    </row>
    <row r="95" spans="47:57" ht="28.5" customHeight="1">
      <c r="AU95" s="12" t="s">
        <v>26</v>
      </c>
      <c r="AV95" s="12" t="s">
        <v>26</v>
      </c>
      <c r="AW95" s="12" t="s">
        <v>26</v>
      </c>
      <c r="AX95" s="12"/>
      <c r="AY95" s="12" t="s">
        <v>26</v>
      </c>
      <c r="AZ95" s="12"/>
      <c r="BA95" s="12" t="s">
        <v>26</v>
      </c>
      <c r="BB95" s="12" t="s">
        <v>26</v>
      </c>
      <c r="BC95" s="12"/>
      <c r="BD95" s="12" t="s">
        <v>26</v>
      </c>
      <c r="BE95" s="12"/>
    </row>
    <row r="96" spans="47:57" ht="28.5" customHeight="1">
      <c r="AU96" s="12" t="s">
        <v>26</v>
      </c>
      <c r="AV96" s="12" t="s">
        <v>26</v>
      </c>
      <c r="AW96" s="12" t="s">
        <v>26</v>
      </c>
      <c r="AX96" s="12"/>
      <c r="AY96" s="12" t="s">
        <v>26</v>
      </c>
      <c r="AZ96" s="12"/>
      <c r="BA96" s="12" t="s">
        <v>26</v>
      </c>
      <c r="BB96" s="12" t="s">
        <v>26</v>
      </c>
      <c r="BC96" s="12"/>
      <c r="BD96" s="12" t="s">
        <v>26</v>
      </c>
      <c r="BE96" s="12"/>
    </row>
    <row r="97" spans="47:57" ht="28.5" customHeight="1">
      <c r="AU97" s="12" t="s">
        <v>26</v>
      </c>
      <c r="AV97" s="12" t="s">
        <v>26</v>
      </c>
      <c r="AW97" s="12" t="s">
        <v>26</v>
      </c>
      <c r="AX97" s="12"/>
      <c r="AY97" s="12" t="s">
        <v>26</v>
      </c>
      <c r="AZ97" s="12"/>
      <c r="BA97" s="12" t="s">
        <v>26</v>
      </c>
      <c r="BB97" s="12" t="s">
        <v>26</v>
      </c>
      <c r="BC97" s="12"/>
      <c r="BD97" s="12" t="s">
        <v>26</v>
      </c>
      <c r="BE97" s="12"/>
    </row>
    <row r="98" spans="47:57" ht="28.5" customHeight="1">
      <c r="AU98" s="12" t="s">
        <v>26</v>
      </c>
      <c r="AV98" s="12" t="s">
        <v>26</v>
      </c>
      <c r="AW98" s="12" t="s">
        <v>26</v>
      </c>
      <c r="AX98" s="12"/>
      <c r="AY98" s="12" t="s">
        <v>26</v>
      </c>
      <c r="AZ98" s="12"/>
      <c r="BA98" s="12" t="s">
        <v>26</v>
      </c>
      <c r="BB98" s="12" t="s">
        <v>26</v>
      </c>
      <c r="BC98" s="12"/>
      <c r="BD98" s="12" t="s">
        <v>26</v>
      </c>
      <c r="BE98" s="12"/>
    </row>
    <row r="99" spans="47:57" ht="28.5" customHeight="1">
      <c r="AU99" s="12" t="s">
        <v>26</v>
      </c>
      <c r="AV99" s="12" t="s">
        <v>26</v>
      </c>
      <c r="AW99" s="12" t="s">
        <v>26</v>
      </c>
      <c r="AX99" s="12"/>
      <c r="AY99" s="12" t="s">
        <v>26</v>
      </c>
      <c r="AZ99" s="12"/>
      <c r="BA99" s="12" t="s">
        <v>26</v>
      </c>
      <c r="BB99" s="12" t="s">
        <v>26</v>
      </c>
      <c r="BC99" s="12"/>
      <c r="BD99" s="12" t="s">
        <v>26</v>
      </c>
      <c r="BE99" s="12"/>
    </row>
    <row r="100" spans="47:57" ht="28.5" customHeight="1">
      <c r="AU100" s="12" t="s">
        <v>26</v>
      </c>
      <c r="AV100" s="12" t="s">
        <v>26</v>
      </c>
      <c r="AW100" s="12" t="s">
        <v>26</v>
      </c>
      <c r="AX100" s="12"/>
      <c r="AY100" s="12" t="s">
        <v>26</v>
      </c>
      <c r="AZ100" s="12"/>
      <c r="BA100" s="12" t="s">
        <v>26</v>
      </c>
      <c r="BB100" s="12" t="s">
        <v>26</v>
      </c>
      <c r="BC100" s="12"/>
      <c r="BD100" s="12" t="s">
        <v>26</v>
      </c>
      <c r="BE100" s="12"/>
    </row>
    <row r="101" spans="47:57" ht="28.5" customHeight="1">
      <c r="AU101" s="12" t="s">
        <v>26</v>
      </c>
      <c r="AV101" s="12" t="s">
        <v>26</v>
      </c>
      <c r="AW101" s="12" t="s">
        <v>26</v>
      </c>
      <c r="AX101" s="12"/>
      <c r="AY101" s="12" t="s">
        <v>26</v>
      </c>
      <c r="AZ101" s="12"/>
      <c r="BA101" s="12" t="s">
        <v>26</v>
      </c>
      <c r="BB101" s="12" t="s">
        <v>26</v>
      </c>
      <c r="BC101" s="12"/>
      <c r="BD101" s="12" t="s">
        <v>26</v>
      </c>
      <c r="BE101" s="12"/>
    </row>
    <row r="102" spans="47:57" ht="28.5" customHeight="1">
      <c r="AU102" s="12" t="s">
        <v>26</v>
      </c>
      <c r="AV102" s="12" t="s">
        <v>26</v>
      </c>
      <c r="AW102" s="12" t="s">
        <v>26</v>
      </c>
      <c r="AX102" s="12"/>
      <c r="AY102" s="12" t="s">
        <v>26</v>
      </c>
      <c r="AZ102" s="12"/>
      <c r="BA102" s="12" t="s">
        <v>26</v>
      </c>
      <c r="BB102" s="12" t="s">
        <v>26</v>
      </c>
      <c r="BC102" s="12"/>
      <c r="BD102" s="12" t="s">
        <v>26</v>
      </c>
      <c r="BE102" s="12"/>
    </row>
    <row r="103" spans="47:57" ht="28.5" customHeight="1">
      <c r="AU103" s="12" t="s">
        <v>26</v>
      </c>
      <c r="AV103" s="12" t="s">
        <v>26</v>
      </c>
      <c r="AW103" s="12" t="s">
        <v>26</v>
      </c>
      <c r="AX103" s="12"/>
      <c r="AY103" s="12" t="s">
        <v>26</v>
      </c>
      <c r="AZ103" s="12"/>
      <c r="BA103" s="12" t="s">
        <v>26</v>
      </c>
      <c r="BB103" s="12" t="s">
        <v>26</v>
      </c>
      <c r="BC103" s="12"/>
      <c r="BD103" s="12" t="s">
        <v>26</v>
      </c>
      <c r="BE103" s="12"/>
    </row>
    <row r="104" spans="47:57" ht="28.5" customHeight="1">
      <c r="AU104" s="12" t="s">
        <v>26</v>
      </c>
      <c r="AV104" s="12" t="s">
        <v>26</v>
      </c>
      <c r="AW104" s="12" t="s">
        <v>26</v>
      </c>
      <c r="AX104" s="12"/>
      <c r="AY104" s="12" t="s">
        <v>26</v>
      </c>
      <c r="AZ104" s="12"/>
      <c r="BA104" s="12" t="s">
        <v>26</v>
      </c>
      <c r="BB104" s="12" t="s">
        <v>26</v>
      </c>
      <c r="BC104" s="12"/>
      <c r="BD104" s="12" t="s">
        <v>26</v>
      </c>
      <c r="BE104" s="12"/>
    </row>
    <row r="105" spans="47:57" ht="28.5" customHeight="1">
      <c r="AU105" s="12" t="s">
        <v>26</v>
      </c>
      <c r="AV105" s="12" t="s">
        <v>26</v>
      </c>
      <c r="AW105" s="12" t="s">
        <v>26</v>
      </c>
      <c r="AX105" s="12"/>
      <c r="AY105" s="12" t="s">
        <v>26</v>
      </c>
      <c r="AZ105" s="12"/>
      <c r="BA105" s="12" t="s">
        <v>26</v>
      </c>
      <c r="BB105" s="12" t="s">
        <v>26</v>
      </c>
      <c r="BC105" s="12"/>
      <c r="BD105" s="12" t="s">
        <v>26</v>
      </c>
      <c r="BE105" s="12"/>
    </row>
    <row r="106" spans="47:57" ht="28.5" customHeight="1">
      <c r="AU106" s="12" t="s">
        <v>26</v>
      </c>
      <c r="AV106" s="12" t="s">
        <v>26</v>
      </c>
      <c r="AW106" s="12" t="s">
        <v>26</v>
      </c>
      <c r="AX106" s="12"/>
      <c r="AY106" s="12" t="s">
        <v>26</v>
      </c>
      <c r="AZ106" s="12"/>
      <c r="BA106" s="12" t="s">
        <v>26</v>
      </c>
      <c r="BB106" s="12" t="s">
        <v>26</v>
      </c>
      <c r="BC106" s="12"/>
      <c r="BD106" s="12" t="s">
        <v>26</v>
      </c>
      <c r="BE106" s="12"/>
    </row>
    <row r="107" spans="47:57" ht="28.5" customHeight="1">
      <c r="AU107" s="12" t="s">
        <v>26</v>
      </c>
      <c r="AV107" s="12" t="s">
        <v>26</v>
      </c>
      <c r="AW107" s="12" t="s">
        <v>26</v>
      </c>
      <c r="AX107" s="12"/>
      <c r="AY107" s="12" t="s">
        <v>26</v>
      </c>
      <c r="AZ107" s="12"/>
      <c r="BA107" s="12" t="s">
        <v>26</v>
      </c>
      <c r="BB107" s="12" t="s">
        <v>26</v>
      </c>
      <c r="BC107" s="12"/>
      <c r="BD107" s="12" t="s">
        <v>26</v>
      </c>
      <c r="BE107" s="12"/>
    </row>
    <row r="108" spans="47:57" ht="28.5" customHeight="1">
      <c r="AU108" s="12" t="s">
        <v>26</v>
      </c>
      <c r="AV108" s="12" t="s">
        <v>26</v>
      </c>
      <c r="AW108" s="12" t="s">
        <v>26</v>
      </c>
      <c r="AX108" s="12"/>
      <c r="AY108" s="12" t="s">
        <v>26</v>
      </c>
      <c r="AZ108" s="12"/>
      <c r="BA108" s="12" t="s">
        <v>26</v>
      </c>
      <c r="BB108" s="12" t="s">
        <v>26</v>
      </c>
      <c r="BC108" s="12"/>
      <c r="BD108" s="12" t="s">
        <v>26</v>
      </c>
      <c r="BE108" s="12"/>
    </row>
    <row r="109" spans="47:57" ht="28.5" customHeight="1">
      <c r="AU109" s="12" t="s">
        <v>26</v>
      </c>
      <c r="AV109" s="12" t="s">
        <v>26</v>
      </c>
      <c r="AW109" s="12" t="s">
        <v>26</v>
      </c>
      <c r="AX109" s="12"/>
      <c r="AY109" s="12" t="s">
        <v>26</v>
      </c>
      <c r="AZ109" s="12"/>
      <c r="BA109" s="12" t="s">
        <v>26</v>
      </c>
      <c r="BB109" s="12" t="s">
        <v>26</v>
      </c>
      <c r="BC109" s="12"/>
      <c r="BD109" s="12" t="s">
        <v>26</v>
      </c>
      <c r="BE109" s="12"/>
    </row>
    <row r="110" spans="47:57" ht="28.5" customHeight="1">
      <c r="AU110" s="12" t="s">
        <v>26</v>
      </c>
      <c r="AV110" s="12" t="s">
        <v>26</v>
      </c>
      <c r="AW110" s="12" t="s">
        <v>26</v>
      </c>
      <c r="AX110" s="12"/>
      <c r="AY110" s="12" t="s">
        <v>26</v>
      </c>
      <c r="AZ110" s="12"/>
      <c r="BA110" s="12" t="s">
        <v>26</v>
      </c>
      <c r="BB110" s="12" t="s">
        <v>26</v>
      </c>
      <c r="BC110" s="12"/>
      <c r="BD110" s="12" t="s">
        <v>26</v>
      </c>
      <c r="BE110" s="12"/>
    </row>
    <row r="111" spans="47:57" ht="28.5" customHeight="1">
      <c r="AU111" s="12" t="s">
        <v>26</v>
      </c>
      <c r="AV111" s="12" t="s">
        <v>26</v>
      </c>
      <c r="AW111" s="12" t="s">
        <v>26</v>
      </c>
      <c r="AX111" s="12"/>
      <c r="AY111" s="12" t="s">
        <v>26</v>
      </c>
      <c r="AZ111" s="12"/>
      <c r="BA111" s="12" t="s">
        <v>26</v>
      </c>
      <c r="BB111" s="12" t="s">
        <v>26</v>
      </c>
      <c r="BC111" s="12"/>
      <c r="BD111" s="12" t="s">
        <v>26</v>
      </c>
      <c r="BE111" s="12"/>
    </row>
    <row r="112" spans="47:57" ht="28.5" customHeight="1">
      <c r="AU112" s="12" t="s">
        <v>26</v>
      </c>
      <c r="AV112" s="12" t="s">
        <v>26</v>
      </c>
      <c r="AW112" s="12" t="s">
        <v>26</v>
      </c>
      <c r="AX112" s="12"/>
      <c r="AY112" s="12" t="s">
        <v>26</v>
      </c>
      <c r="AZ112" s="12"/>
      <c r="BA112" s="12" t="s">
        <v>26</v>
      </c>
      <c r="BB112" s="12" t="s">
        <v>26</v>
      </c>
      <c r="BC112" s="12"/>
      <c r="BD112" s="12" t="s">
        <v>26</v>
      </c>
      <c r="BE112" s="12"/>
    </row>
    <row r="113" spans="47:57" ht="28.5" customHeight="1">
      <c r="AU113" s="12" t="s">
        <v>26</v>
      </c>
      <c r="AV113" s="12" t="s">
        <v>26</v>
      </c>
      <c r="AW113" s="12" t="s">
        <v>26</v>
      </c>
      <c r="AX113" s="12"/>
      <c r="AY113" s="12" t="s">
        <v>26</v>
      </c>
      <c r="AZ113" s="12"/>
      <c r="BA113" s="12" t="s">
        <v>26</v>
      </c>
      <c r="BB113" s="12" t="s">
        <v>26</v>
      </c>
      <c r="BC113" s="12"/>
      <c r="BD113" s="12" t="s">
        <v>26</v>
      </c>
      <c r="BE113" s="12"/>
    </row>
    <row r="114" spans="47:57" ht="28.5" customHeight="1">
      <c r="AU114" s="12" t="s">
        <v>26</v>
      </c>
      <c r="AV114" s="12" t="s">
        <v>26</v>
      </c>
      <c r="AW114" s="12" t="s">
        <v>26</v>
      </c>
      <c r="AX114" s="12"/>
      <c r="AY114" s="12" t="s">
        <v>26</v>
      </c>
      <c r="AZ114" s="12"/>
      <c r="BA114" s="12" t="s">
        <v>26</v>
      </c>
      <c r="BB114" s="12" t="s">
        <v>26</v>
      </c>
      <c r="BC114" s="12"/>
      <c r="BD114" s="12" t="s">
        <v>26</v>
      </c>
      <c r="BE114" s="12"/>
    </row>
    <row r="115" spans="47:57" ht="28.5" customHeight="1">
      <c r="AU115" s="12" t="s">
        <v>26</v>
      </c>
      <c r="AV115" s="12" t="s">
        <v>26</v>
      </c>
      <c r="AW115" s="12" t="s">
        <v>26</v>
      </c>
      <c r="AX115" s="12"/>
      <c r="AY115" s="12" t="s">
        <v>26</v>
      </c>
      <c r="AZ115" s="12"/>
      <c r="BA115" s="12" t="s">
        <v>26</v>
      </c>
      <c r="BB115" s="12" t="s">
        <v>26</v>
      </c>
      <c r="BC115" s="12"/>
      <c r="BD115" s="12" t="s">
        <v>26</v>
      </c>
      <c r="BE115" s="12"/>
    </row>
    <row r="116" spans="47:57" ht="28.5" customHeight="1">
      <c r="AU116" s="12" t="s">
        <v>26</v>
      </c>
      <c r="AV116" s="12" t="s">
        <v>26</v>
      </c>
      <c r="AW116" s="12" t="s">
        <v>26</v>
      </c>
      <c r="AX116" s="12"/>
      <c r="AY116" s="12" t="s">
        <v>26</v>
      </c>
      <c r="AZ116" s="12"/>
      <c r="BA116" s="12" t="s">
        <v>26</v>
      </c>
      <c r="BB116" s="12" t="s">
        <v>26</v>
      </c>
      <c r="BC116" s="12"/>
      <c r="BD116" s="12" t="s">
        <v>26</v>
      </c>
      <c r="BE116" s="12"/>
    </row>
    <row r="117" spans="47:57" ht="28.5" customHeight="1">
      <c r="AU117" s="12" t="s">
        <v>26</v>
      </c>
      <c r="AV117" s="12" t="s">
        <v>26</v>
      </c>
      <c r="AW117" s="12" t="s">
        <v>26</v>
      </c>
      <c r="AX117" s="12"/>
      <c r="AY117" s="12" t="s">
        <v>26</v>
      </c>
      <c r="AZ117" s="12"/>
      <c r="BA117" s="12" t="s">
        <v>26</v>
      </c>
      <c r="BB117" s="12" t="s">
        <v>26</v>
      </c>
      <c r="BC117" s="12"/>
      <c r="BD117" s="12" t="s">
        <v>26</v>
      </c>
      <c r="BE117" s="12"/>
    </row>
    <row r="118" spans="47:57" ht="28.5" customHeight="1">
      <c r="AU118" s="12" t="s">
        <v>26</v>
      </c>
      <c r="AV118" s="12" t="s">
        <v>26</v>
      </c>
      <c r="AW118" s="12" t="s">
        <v>26</v>
      </c>
      <c r="AX118" s="12"/>
      <c r="AY118" s="12" t="s">
        <v>26</v>
      </c>
      <c r="AZ118" s="12"/>
      <c r="BA118" s="12" t="s">
        <v>26</v>
      </c>
      <c r="BB118" s="12" t="s">
        <v>26</v>
      </c>
      <c r="BC118" s="12"/>
      <c r="BD118" s="12" t="s">
        <v>26</v>
      </c>
      <c r="BE118" s="12"/>
    </row>
    <row r="119" spans="47:57" ht="28.5" customHeight="1">
      <c r="AU119" s="12" t="s">
        <v>26</v>
      </c>
      <c r="AV119" s="12" t="s">
        <v>26</v>
      </c>
      <c r="AW119" s="12" t="s">
        <v>26</v>
      </c>
      <c r="AX119" s="12"/>
      <c r="AY119" s="12" t="s">
        <v>26</v>
      </c>
      <c r="AZ119" s="12"/>
      <c r="BA119" s="12" t="s">
        <v>26</v>
      </c>
      <c r="BB119" s="12" t="s">
        <v>26</v>
      </c>
      <c r="BC119" s="12"/>
      <c r="BD119" s="12" t="s">
        <v>26</v>
      </c>
      <c r="BE119" s="12"/>
    </row>
    <row r="120" spans="47:57" ht="28.5" customHeight="1">
      <c r="AU120" s="12" t="s">
        <v>26</v>
      </c>
      <c r="AV120" s="12" t="s">
        <v>26</v>
      </c>
      <c r="AW120" s="12" t="s">
        <v>26</v>
      </c>
      <c r="AX120" s="12"/>
      <c r="AY120" s="12" t="s">
        <v>26</v>
      </c>
      <c r="AZ120" s="12"/>
      <c r="BA120" s="12" t="s">
        <v>26</v>
      </c>
      <c r="BB120" s="12" t="s">
        <v>26</v>
      </c>
      <c r="BC120" s="12"/>
      <c r="BD120" s="12" t="s">
        <v>26</v>
      </c>
      <c r="BE120" s="12"/>
    </row>
    <row r="121" spans="47:57" ht="28.5" customHeight="1">
      <c r="AU121" s="12" t="s">
        <v>26</v>
      </c>
      <c r="AV121" s="12" t="s">
        <v>26</v>
      </c>
      <c r="AW121" s="12" t="s">
        <v>26</v>
      </c>
      <c r="AX121" s="12"/>
      <c r="AY121" s="12" t="s">
        <v>26</v>
      </c>
      <c r="AZ121" s="12"/>
      <c r="BA121" s="12" t="s">
        <v>26</v>
      </c>
      <c r="BB121" s="12" t="s">
        <v>26</v>
      </c>
      <c r="BC121" s="12"/>
      <c r="BD121" s="12" t="s">
        <v>26</v>
      </c>
      <c r="BE121" s="12"/>
    </row>
    <row r="122" spans="47:57" ht="28.5" customHeight="1">
      <c r="AU122" s="12" t="s">
        <v>26</v>
      </c>
      <c r="AV122" s="12" t="s">
        <v>26</v>
      </c>
      <c r="AW122" s="12" t="s">
        <v>26</v>
      </c>
      <c r="AX122" s="12"/>
      <c r="AY122" s="12" t="s">
        <v>26</v>
      </c>
      <c r="AZ122" s="12"/>
      <c r="BA122" s="12" t="s">
        <v>26</v>
      </c>
      <c r="BB122" s="12" t="s">
        <v>26</v>
      </c>
      <c r="BC122" s="12"/>
      <c r="BD122" s="12" t="s">
        <v>26</v>
      </c>
      <c r="BE122" s="12"/>
    </row>
    <row r="123" spans="47:57" ht="28.5" customHeight="1">
      <c r="AU123" s="12" t="s">
        <v>26</v>
      </c>
      <c r="AV123" s="12" t="s">
        <v>26</v>
      </c>
      <c r="AW123" s="12" t="s">
        <v>26</v>
      </c>
      <c r="AX123" s="12"/>
      <c r="AY123" s="12" t="s">
        <v>26</v>
      </c>
      <c r="AZ123" s="12"/>
      <c r="BA123" s="12" t="s">
        <v>26</v>
      </c>
      <c r="BB123" s="12" t="s">
        <v>26</v>
      </c>
      <c r="BC123" s="12"/>
      <c r="BD123" s="12" t="s">
        <v>26</v>
      </c>
      <c r="BE123" s="12"/>
    </row>
    <row r="124" spans="47:57" ht="28.5" customHeight="1">
      <c r="AU124" s="12" t="s">
        <v>26</v>
      </c>
      <c r="AV124" s="12" t="s">
        <v>26</v>
      </c>
      <c r="AW124" s="12" t="s">
        <v>26</v>
      </c>
      <c r="AX124" s="12"/>
      <c r="AY124" s="12" t="s">
        <v>26</v>
      </c>
      <c r="AZ124" s="12"/>
      <c r="BA124" s="12" t="s">
        <v>26</v>
      </c>
      <c r="BB124" s="12" t="s">
        <v>26</v>
      </c>
      <c r="BC124" s="12"/>
      <c r="BD124" s="12" t="s">
        <v>26</v>
      </c>
      <c r="BE124" s="12"/>
    </row>
    <row r="125" spans="47:57" ht="28.5" customHeight="1">
      <c r="AU125" s="12" t="s">
        <v>26</v>
      </c>
      <c r="AV125" s="12" t="s">
        <v>26</v>
      </c>
      <c r="AW125" s="12" t="s">
        <v>26</v>
      </c>
      <c r="AX125" s="12"/>
      <c r="AY125" s="12" t="s">
        <v>26</v>
      </c>
      <c r="AZ125" s="12"/>
      <c r="BA125" s="12" t="s">
        <v>26</v>
      </c>
      <c r="BB125" s="12" t="s">
        <v>26</v>
      </c>
      <c r="BC125" s="12"/>
      <c r="BD125" s="12" t="s">
        <v>26</v>
      </c>
      <c r="BE125" s="12"/>
    </row>
    <row r="126" spans="47:57" ht="28.5" customHeight="1">
      <c r="AU126" s="12" t="s">
        <v>26</v>
      </c>
      <c r="AV126" s="12" t="s">
        <v>26</v>
      </c>
      <c r="AW126" s="12" t="s">
        <v>26</v>
      </c>
      <c r="AX126" s="12"/>
      <c r="AY126" s="12" t="s">
        <v>26</v>
      </c>
      <c r="AZ126" s="12"/>
      <c r="BA126" s="12" t="s">
        <v>26</v>
      </c>
      <c r="BB126" s="12" t="s">
        <v>26</v>
      </c>
      <c r="BC126" s="12"/>
      <c r="BD126" s="12" t="s">
        <v>26</v>
      </c>
      <c r="BE126" s="12"/>
    </row>
    <row r="127" spans="47:57" ht="28.5" customHeight="1">
      <c r="AU127" s="12" t="s">
        <v>26</v>
      </c>
      <c r="AV127" s="12" t="s">
        <v>26</v>
      </c>
      <c r="AW127" s="12" t="s">
        <v>26</v>
      </c>
      <c r="AX127" s="12"/>
      <c r="AY127" s="12" t="s">
        <v>26</v>
      </c>
      <c r="AZ127" s="12"/>
      <c r="BA127" s="12" t="s">
        <v>26</v>
      </c>
      <c r="BB127" s="12" t="s">
        <v>26</v>
      </c>
      <c r="BC127" s="12"/>
      <c r="BD127" s="12" t="s">
        <v>26</v>
      </c>
      <c r="BE127" s="12"/>
    </row>
    <row r="128" spans="47:57" ht="28.5" customHeight="1">
      <c r="AU128" s="12" t="s">
        <v>26</v>
      </c>
      <c r="AV128" s="12" t="s">
        <v>26</v>
      </c>
      <c r="AW128" s="12" t="s">
        <v>26</v>
      </c>
      <c r="AX128" s="12"/>
      <c r="AY128" s="12" t="s">
        <v>26</v>
      </c>
      <c r="AZ128" s="12"/>
      <c r="BA128" s="12" t="s">
        <v>26</v>
      </c>
      <c r="BB128" s="12" t="s">
        <v>26</v>
      </c>
      <c r="BC128" s="12"/>
      <c r="BD128" s="12" t="s">
        <v>26</v>
      </c>
      <c r="BE128" s="12"/>
    </row>
    <row r="129" spans="47:57" ht="28.5" customHeight="1">
      <c r="AU129" s="12" t="s">
        <v>26</v>
      </c>
      <c r="AV129" s="12" t="s">
        <v>26</v>
      </c>
      <c r="AW129" s="12" t="s">
        <v>26</v>
      </c>
      <c r="AX129" s="12"/>
      <c r="AY129" s="12" t="s">
        <v>26</v>
      </c>
      <c r="AZ129" s="12"/>
      <c r="BA129" s="12" t="s">
        <v>26</v>
      </c>
      <c r="BB129" s="12" t="s">
        <v>26</v>
      </c>
      <c r="BC129" s="12"/>
      <c r="BD129" s="12" t="s">
        <v>26</v>
      </c>
      <c r="BE129" s="12"/>
    </row>
    <row r="130" spans="47:57" ht="28.5" customHeight="1">
      <c r="AU130" s="12" t="s">
        <v>26</v>
      </c>
      <c r="AV130" s="12" t="s">
        <v>26</v>
      </c>
      <c r="AW130" s="12" t="s">
        <v>26</v>
      </c>
      <c r="AX130" s="12"/>
      <c r="AY130" s="12" t="s">
        <v>26</v>
      </c>
      <c r="AZ130" s="12"/>
      <c r="BA130" s="12" t="s">
        <v>26</v>
      </c>
      <c r="BB130" s="12" t="s">
        <v>26</v>
      </c>
      <c r="BC130" s="12"/>
      <c r="BD130" s="12" t="s">
        <v>26</v>
      </c>
      <c r="BE130" s="12"/>
    </row>
    <row r="131" spans="47:57" ht="28.5" customHeight="1">
      <c r="AU131" s="12" t="s">
        <v>26</v>
      </c>
      <c r="AV131" s="12" t="s">
        <v>26</v>
      </c>
      <c r="AW131" s="12" t="s">
        <v>26</v>
      </c>
      <c r="AX131" s="12"/>
      <c r="AY131" s="12" t="s">
        <v>26</v>
      </c>
      <c r="AZ131" s="12"/>
      <c r="BA131" s="12" t="s">
        <v>26</v>
      </c>
      <c r="BB131" s="12" t="s">
        <v>26</v>
      </c>
      <c r="BC131" s="12"/>
      <c r="BD131" s="12" t="s">
        <v>26</v>
      </c>
      <c r="BE131" s="12"/>
    </row>
    <row r="132" spans="47:57" ht="28.5" customHeight="1">
      <c r="AU132" s="12" t="s">
        <v>26</v>
      </c>
      <c r="AV132" s="12" t="s">
        <v>26</v>
      </c>
      <c r="AW132" s="12" t="s">
        <v>26</v>
      </c>
      <c r="AX132" s="12"/>
      <c r="AY132" s="12" t="s">
        <v>26</v>
      </c>
      <c r="AZ132" s="12"/>
      <c r="BA132" s="12" t="s">
        <v>26</v>
      </c>
      <c r="BB132" s="12" t="s">
        <v>26</v>
      </c>
      <c r="BC132" s="12"/>
      <c r="BD132" s="12" t="s">
        <v>26</v>
      </c>
      <c r="BE132" s="12"/>
    </row>
    <row r="133" spans="47:57" ht="28.5" customHeight="1">
      <c r="AU133" s="12" t="s">
        <v>26</v>
      </c>
      <c r="AV133" s="12" t="s">
        <v>26</v>
      </c>
      <c r="AW133" s="12" t="s">
        <v>26</v>
      </c>
      <c r="AX133" s="12"/>
      <c r="AY133" s="12" t="s">
        <v>26</v>
      </c>
      <c r="AZ133" s="12"/>
      <c r="BA133" s="12" t="s">
        <v>26</v>
      </c>
      <c r="BB133" s="12" t="s">
        <v>26</v>
      </c>
      <c r="BC133" s="12"/>
      <c r="BD133" s="12" t="s">
        <v>26</v>
      </c>
      <c r="BE133" s="12"/>
    </row>
    <row r="134" spans="47:57" ht="28.5" customHeight="1">
      <c r="AU134" s="12" t="s">
        <v>26</v>
      </c>
      <c r="AV134" s="12" t="s">
        <v>26</v>
      </c>
      <c r="AW134" s="12" t="s">
        <v>26</v>
      </c>
      <c r="AX134" s="12"/>
      <c r="AY134" s="12" t="s">
        <v>26</v>
      </c>
      <c r="AZ134" s="12"/>
      <c r="BA134" s="12" t="s">
        <v>26</v>
      </c>
      <c r="BB134" s="12" t="s">
        <v>26</v>
      </c>
      <c r="BC134" s="12"/>
      <c r="BD134" s="12" t="s">
        <v>26</v>
      </c>
      <c r="BE134" s="12"/>
    </row>
    <row r="135" spans="47:57" ht="28.5" customHeight="1">
      <c r="AU135" s="12" t="s">
        <v>26</v>
      </c>
      <c r="AV135" s="12" t="s">
        <v>26</v>
      </c>
      <c r="AW135" s="12" t="s">
        <v>26</v>
      </c>
      <c r="AX135" s="12"/>
      <c r="AY135" s="12" t="s">
        <v>26</v>
      </c>
      <c r="AZ135" s="12"/>
      <c r="BA135" s="12" t="s">
        <v>26</v>
      </c>
      <c r="BB135" s="12" t="s">
        <v>26</v>
      </c>
      <c r="BC135" s="12"/>
      <c r="BD135" s="12" t="s">
        <v>26</v>
      </c>
      <c r="BE135" s="12"/>
    </row>
    <row r="136" spans="47:57" ht="28.5" customHeight="1">
      <c r="AU136" s="12" t="s">
        <v>26</v>
      </c>
      <c r="AV136" s="12" t="s">
        <v>26</v>
      </c>
      <c r="AW136" s="12" t="s">
        <v>26</v>
      </c>
      <c r="AX136" s="12"/>
      <c r="AY136" s="12" t="s">
        <v>26</v>
      </c>
      <c r="AZ136" s="12"/>
      <c r="BA136" s="12" t="s">
        <v>26</v>
      </c>
      <c r="BB136" s="12" t="s">
        <v>26</v>
      </c>
      <c r="BC136" s="12"/>
      <c r="BD136" s="12" t="s">
        <v>26</v>
      </c>
      <c r="BE136" s="12"/>
    </row>
    <row r="137" spans="47:57" ht="28.5" customHeight="1">
      <c r="AU137" s="12" t="s">
        <v>26</v>
      </c>
      <c r="AV137" s="12" t="s">
        <v>26</v>
      </c>
      <c r="AW137" s="12" t="s">
        <v>26</v>
      </c>
      <c r="AX137" s="12"/>
      <c r="AY137" s="12" t="s">
        <v>26</v>
      </c>
      <c r="AZ137" s="12"/>
      <c r="BA137" s="12" t="s">
        <v>26</v>
      </c>
      <c r="BB137" s="12" t="s">
        <v>26</v>
      </c>
      <c r="BC137" s="12"/>
      <c r="BD137" s="12" t="s">
        <v>26</v>
      </c>
      <c r="BE137" s="12"/>
    </row>
    <row r="138" spans="47:57" ht="28.5" customHeight="1">
      <c r="AU138" s="12" t="s">
        <v>26</v>
      </c>
      <c r="AV138" s="12" t="s">
        <v>26</v>
      </c>
      <c r="AW138" s="12" t="s">
        <v>26</v>
      </c>
      <c r="AX138" s="12"/>
      <c r="AY138" s="12" t="s">
        <v>26</v>
      </c>
      <c r="AZ138" s="12"/>
      <c r="BA138" s="12" t="s">
        <v>26</v>
      </c>
      <c r="BB138" s="12" t="s">
        <v>26</v>
      </c>
      <c r="BC138" s="12"/>
      <c r="BD138" s="12" t="s">
        <v>26</v>
      </c>
      <c r="BE138" s="12"/>
    </row>
    <row r="139" spans="47:57" ht="28.5" customHeight="1">
      <c r="AU139" s="12" t="s">
        <v>26</v>
      </c>
      <c r="AV139" s="12" t="s">
        <v>26</v>
      </c>
      <c r="AW139" s="12" t="s">
        <v>26</v>
      </c>
      <c r="AX139" s="12"/>
      <c r="AY139" s="12" t="s">
        <v>26</v>
      </c>
      <c r="AZ139" s="12"/>
      <c r="BA139" s="12" t="s">
        <v>26</v>
      </c>
      <c r="BB139" s="12" t="s">
        <v>26</v>
      </c>
      <c r="BC139" s="12"/>
      <c r="BD139" s="12" t="s">
        <v>26</v>
      </c>
      <c r="BE139" s="12"/>
    </row>
    <row r="140" spans="47:57" ht="28.5" customHeight="1">
      <c r="AU140" s="12" t="s">
        <v>26</v>
      </c>
      <c r="AV140" s="12" t="s">
        <v>26</v>
      </c>
      <c r="AW140" s="12" t="s">
        <v>26</v>
      </c>
      <c r="AX140" s="12"/>
      <c r="AY140" s="12" t="s">
        <v>26</v>
      </c>
      <c r="AZ140" s="12"/>
      <c r="BA140" s="12" t="s">
        <v>26</v>
      </c>
      <c r="BB140" s="12" t="s">
        <v>26</v>
      </c>
      <c r="BC140" s="12"/>
      <c r="BD140" s="12" t="s">
        <v>26</v>
      </c>
      <c r="BE140" s="12"/>
    </row>
    <row r="141" spans="47:57" ht="28.5" customHeight="1">
      <c r="AU141" s="12" t="s">
        <v>26</v>
      </c>
      <c r="AV141" s="12" t="s">
        <v>26</v>
      </c>
      <c r="AW141" s="12" t="s">
        <v>26</v>
      </c>
      <c r="AX141" s="12"/>
      <c r="AY141" s="12" t="s">
        <v>26</v>
      </c>
      <c r="AZ141" s="12"/>
      <c r="BA141" s="12" t="s">
        <v>26</v>
      </c>
      <c r="BB141" s="12" t="s">
        <v>26</v>
      </c>
      <c r="BC141" s="12"/>
      <c r="BD141" s="12" t="s">
        <v>26</v>
      </c>
      <c r="BE141" s="12"/>
    </row>
    <row r="142" spans="47:57" ht="28.5" customHeight="1">
      <c r="AU142" s="12" t="s">
        <v>26</v>
      </c>
      <c r="AV142" s="12" t="s">
        <v>26</v>
      </c>
      <c r="AW142" s="12" t="s">
        <v>26</v>
      </c>
      <c r="AX142" s="12"/>
      <c r="AY142" s="12" t="s">
        <v>26</v>
      </c>
      <c r="AZ142" s="12"/>
      <c r="BA142" s="12" t="s">
        <v>26</v>
      </c>
      <c r="BB142" s="12" t="s">
        <v>26</v>
      </c>
      <c r="BC142" s="12"/>
      <c r="BD142" s="12" t="s">
        <v>26</v>
      </c>
      <c r="BE142" s="12"/>
    </row>
    <row r="143" spans="47:57" ht="28.5" customHeight="1">
      <c r="AU143" s="12" t="s">
        <v>26</v>
      </c>
      <c r="AV143" s="12" t="s">
        <v>26</v>
      </c>
      <c r="AW143" s="12" t="s">
        <v>26</v>
      </c>
      <c r="AX143" s="12"/>
      <c r="AY143" s="12" t="s">
        <v>26</v>
      </c>
      <c r="AZ143" s="12"/>
      <c r="BA143" s="12" t="s">
        <v>26</v>
      </c>
      <c r="BB143" s="12" t="s">
        <v>26</v>
      </c>
      <c r="BC143" s="12"/>
      <c r="BD143" s="12" t="s">
        <v>26</v>
      </c>
      <c r="BE143" s="12"/>
    </row>
    <row r="144" spans="47:57" ht="28.5" customHeight="1">
      <c r="AU144" s="12" t="s">
        <v>26</v>
      </c>
      <c r="AV144" s="12" t="s">
        <v>26</v>
      </c>
      <c r="AW144" s="12" t="s">
        <v>26</v>
      </c>
      <c r="AX144" s="12"/>
      <c r="AY144" s="12" t="s">
        <v>26</v>
      </c>
      <c r="AZ144" s="12"/>
      <c r="BA144" s="12" t="s">
        <v>26</v>
      </c>
      <c r="BB144" s="12" t="s">
        <v>26</v>
      </c>
      <c r="BC144" s="12"/>
      <c r="BD144" s="12" t="s">
        <v>26</v>
      </c>
      <c r="BE144" s="12"/>
    </row>
    <row r="145" spans="47:57" ht="28.5" customHeight="1">
      <c r="AU145" s="12" t="s">
        <v>26</v>
      </c>
      <c r="AV145" s="12" t="s">
        <v>26</v>
      </c>
      <c r="AW145" s="12" t="s">
        <v>26</v>
      </c>
      <c r="AX145" s="12"/>
      <c r="AY145" s="12" t="s">
        <v>26</v>
      </c>
      <c r="AZ145" s="12"/>
      <c r="BA145" s="12" t="s">
        <v>26</v>
      </c>
      <c r="BB145" s="12" t="s">
        <v>26</v>
      </c>
      <c r="BC145" s="12"/>
      <c r="BD145" s="12" t="s">
        <v>26</v>
      </c>
      <c r="BE145" s="12"/>
    </row>
    <row r="146" spans="47:57" ht="28.5" customHeight="1">
      <c r="AU146" s="12" t="s">
        <v>26</v>
      </c>
      <c r="AV146" s="12" t="s">
        <v>26</v>
      </c>
      <c r="AW146" s="12" t="s">
        <v>26</v>
      </c>
      <c r="AX146" s="12"/>
      <c r="AY146" s="12" t="s">
        <v>26</v>
      </c>
      <c r="AZ146" s="12"/>
      <c r="BA146" s="12" t="s">
        <v>26</v>
      </c>
      <c r="BB146" s="12" t="s">
        <v>26</v>
      </c>
      <c r="BC146" s="12"/>
      <c r="BD146" s="12" t="s">
        <v>26</v>
      </c>
      <c r="BE146" s="12"/>
    </row>
    <row r="147" spans="47:57" ht="28.5" customHeight="1">
      <c r="AU147" s="12" t="s">
        <v>26</v>
      </c>
      <c r="AV147" s="12" t="s">
        <v>26</v>
      </c>
      <c r="AW147" s="12" t="s">
        <v>26</v>
      </c>
      <c r="AX147" s="12"/>
      <c r="AY147" s="12" t="s">
        <v>26</v>
      </c>
      <c r="AZ147" s="12"/>
      <c r="BA147" s="12" t="s">
        <v>26</v>
      </c>
      <c r="BB147" s="12" t="s">
        <v>26</v>
      </c>
      <c r="BC147" s="12"/>
      <c r="BD147" s="12" t="s">
        <v>26</v>
      </c>
      <c r="BE147" s="12"/>
    </row>
    <row r="148" spans="47:57" ht="28.5" customHeight="1">
      <c r="AU148" s="12" t="s">
        <v>26</v>
      </c>
      <c r="AV148" s="12" t="s">
        <v>26</v>
      </c>
      <c r="AW148" s="12" t="s">
        <v>26</v>
      </c>
      <c r="AX148" s="12"/>
      <c r="AY148" s="12" t="s">
        <v>26</v>
      </c>
      <c r="AZ148" s="12"/>
      <c r="BA148" s="12" t="s">
        <v>26</v>
      </c>
      <c r="BB148" s="12" t="s">
        <v>26</v>
      </c>
      <c r="BC148" s="12"/>
      <c r="BD148" s="12" t="s">
        <v>26</v>
      </c>
      <c r="BE148" s="12"/>
    </row>
    <row r="149" spans="47:57" ht="28.5" customHeight="1">
      <c r="AU149" s="12" t="s">
        <v>26</v>
      </c>
      <c r="AV149" s="12" t="s">
        <v>26</v>
      </c>
      <c r="AW149" s="12" t="s">
        <v>26</v>
      </c>
      <c r="AX149" s="12"/>
      <c r="AY149" s="12" t="s">
        <v>26</v>
      </c>
      <c r="AZ149" s="12"/>
      <c r="BA149" s="12" t="s">
        <v>26</v>
      </c>
      <c r="BB149" s="12" t="s">
        <v>26</v>
      </c>
      <c r="BC149" s="12"/>
      <c r="BD149" s="12" t="s">
        <v>26</v>
      </c>
      <c r="BE149" s="12"/>
    </row>
    <row r="150" spans="47:57" ht="28.5" customHeight="1">
      <c r="AU150" s="12" t="s">
        <v>26</v>
      </c>
      <c r="AV150" s="12" t="s">
        <v>26</v>
      </c>
      <c r="AW150" s="12" t="s">
        <v>26</v>
      </c>
      <c r="AX150" s="12"/>
      <c r="AY150" s="12" t="s">
        <v>26</v>
      </c>
      <c r="AZ150" s="12"/>
      <c r="BA150" s="12" t="s">
        <v>26</v>
      </c>
      <c r="BB150" s="12" t="s">
        <v>26</v>
      </c>
      <c r="BC150" s="12"/>
      <c r="BD150" s="12" t="s">
        <v>26</v>
      </c>
      <c r="BE150" s="12"/>
    </row>
    <row r="151" spans="47:57" ht="28.5" customHeight="1">
      <c r="AU151" s="12" t="s">
        <v>26</v>
      </c>
      <c r="AV151" s="12" t="s">
        <v>26</v>
      </c>
      <c r="AW151" s="12" t="s">
        <v>26</v>
      </c>
      <c r="AX151" s="12"/>
      <c r="AY151" s="12" t="s">
        <v>26</v>
      </c>
      <c r="AZ151" s="12"/>
      <c r="BA151" s="12" t="s">
        <v>26</v>
      </c>
      <c r="BB151" s="12" t="s">
        <v>26</v>
      </c>
      <c r="BC151" s="12"/>
      <c r="BD151" s="12" t="s">
        <v>26</v>
      </c>
      <c r="BE151" s="12"/>
    </row>
  </sheetData>
  <mergeCells count="40">
    <mergeCell ref="A4:B4"/>
    <mergeCell ref="A44:B44"/>
    <mergeCell ref="C44:D44"/>
    <mergeCell ref="N44:O44"/>
    <mergeCell ref="Y44:Z44"/>
    <mergeCell ref="AE2:AE3"/>
    <mergeCell ref="AF2:AG2"/>
    <mergeCell ref="BD2:BE2"/>
    <mergeCell ref="AJ2:AK2"/>
    <mergeCell ref="AL2:AM2"/>
    <mergeCell ref="AN2:AO2"/>
    <mergeCell ref="AP2:AP3"/>
    <mergeCell ref="AQ2:AR2"/>
    <mergeCell ref="AS2:AT2"/>
    <mergeCell ref="AU2:AV2"/>
    <mergeCell ref="AW2:AX2"/>
    <mergeCell ref="AY2:AZ2"/>
    <mergeCell ref="BA2:BA3"/>
    <mergeCell ref="BB2:BC2"/>
    <mergeCell ref="C1:M1"/>
    <mergeCell ref="N1:X1"/>
    <mergeCell ref="Y1:AI1"/>
    <mergeCell ref="AJ1:AT1"/>
    <mergeCell ref="AU1:BE1"/>
    <mergeCell ref="AU44:AV44"/>
    <mergeCell ref="A2:B2"/>
    <mergeCell ref="C2:D2"/>
    <mergeCell ref="F2:G2"/>
    <mergeCell ref="H2:I2"/>
    <mergeCell ref="J2:K2"/>
    <mergeCell ref="AH2:AI2"/>
    <mergeCell ref="L2:M2"/>
    <mergeCell ref="N2:O2"/>
    <mergeCell ref="Q2:R2"/>
    <mergeCell ref="S2:T2"/>
    <mergeCell ref="U2:V2"/>
    <mergeCell ref="W2:X2"/>
    <mergeCell ref="Y2:Z2"/>
    <mergeCell ref="AA2:AB2"/>
    <mergeCell ref="AC2:AD2"/>
  </mergeCells>
  <phoneticPr fontId="3"/>
  <conditionalFormatting sqref="A5:AT42 BF5:XFD42 AU46:BE151 AW44:BE45 AU41:BE43 BB6:BB40 BD6:BD40">
    <cfRule type="cellIs" dxfId="401" priority="7" operator="equal">
      <formula>0</formula>
    </cfRule>
  </conditionalFormatting>
  <conditionalFormatting sqref="BB5 BD5">
    <cfRule type="cellIs" dxfId="400" priority="6" operator="equal">
      <formula>0</formula>
    </cfRule>
  </conditionalFormatting>
  <conditionalFormatting sqref="AU45:AV45 AU44">
    <cfRule type="cellIs" dxfId="399" priority="4" operator="equal">
      <formula>0</formula>
    </cfRule>
  </conditionalFormatting>
  <conditionalFormatting sqref="AU5:BA40">
    <cfRule type="cellIs" dxfId="100" priority="3" operator="equal">
      <formula>0</formula>
    </cfRule>
  </conditionalFormatting>
  <conditionalFormatting sqref="BC5:BC40">
    <cfRule type="cellIs" dxfId="99" priority="2" operator="equal">
      <formula>0</formula>
    </cfRule>
  </conditionalFormatting>
  <conditionalFormatting sqref="BE5:BE40">
    <cfRule type="cellIs" dxfId="98" priority="1" operator="equal">
      <formula>0</formula>
    </cfRule>
  </conditionalFormatting>
  <pageMargins left="0.70866141732283472" right="0.70866141732283472" top="0.74803149606299213" bottom="0.74803149606299213" header="0.31496062992125984" footer="0.31496062992125984"/>
  <pageSetup paperSize="8" scale="5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71C0-1EB1-4A7C-A504-C4742BB21A47}">
  <dimension ref="A1:BF139"/>
  <sheetViews>
    <sheetView view="pageBreakPreview" zoomScale="90" zoomScaleNormal="10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2</v>
      </c>
      <c r="D4" s="132">
        <v>2</v>
      </c>
      <c r="E4" s="132"/>
      <c r="F4" s="132">
        <v>2</v>
      </c>
      <c r="G4" s="132">
        <v>16</v>
      </c>
      <c r="H4" s="132">
        <v>1</v>
      </c>
      <c r="I4" s="132">
        <v>16</v>
      </c>
      <c r="J4" s="132">
        <v>1</v>
      </c>
      <c r="K4" s="132">
        <v>0</v>
      </c>
      <c r="L4" s="132">
        <v>2</v>
      </c>
      <c r="M4" s="132">
        <v>2</v>
      </c>
      <c r="N4" s="132">
        <v>2</v>
      </c>
      <c r="O4" s="132">
        <v>3</v>
      </c>
      <c r="P4" s="132"/>
      <c r="Q4" s="132">
        <v>2</v>
      </c>
      <c r="R4" s="132">
        <v>21</v>
      </c>
      <c r="S4" s="132">
        <v>1</v>
      </c>
      <c r="T4" s="132">
        <v>21</v>
      </c>
      <c r="U4" s="132">
        <v>1</v>
      </c>
      <c r="V4" s="132">
        <v>0</v>
      </c>
      <c r="W4" s="132">
        <v>2</v>
      </c>
      <c r="X4" s="132">
        <v>2</v>
      </c>
      <c r="Y4" s="134">
        <v>2</v>
      </c>
      <c r="Z4" s="134">
        <v>1</v>
      </c>
      <c r="AA4" s="134"/>
      <c r="AB4" s="134">
        <v>2</v>
      </c>
      <c r="AC4" s="134">
        <v>10</v>
      </c>
      <c r="AD4" s="134">
        <v>2</v>
      </c>
      <c r="AE4" s="134">
        <v>2</v>
      </c>
      <c r="AF4" s="134">
        <v>0</v>
      </c>
      <c r="AG4" s="134">
        <v>0</v>
      </c>
      <c r="AH4" s="134">
        <v>2</v>
      </c>
      <c r="AI4" s="134">
        <v>0</v>
      </c>
      <c r="AJ4" s="136">
        <v>0</v>
      </c>
      <c r="AK4" s="137">
        <v>2</v>
      </c>
      <c r="AL4" s="138">
        <v>2</v>
      </c>
      <c r="AM4" s="138">
        <v>2</v>
      </c>
      <c r="AN4" s="138">
        <v>9</v>
      </c>
      <c r="AO4" s="138">
        <v>2</v>
      </c>
      <c r="AP4" s="138">
        <v>9</v>
      </c>
      <c r="AQ4" s="158">
        <v>2</v>
      </c>
      <c r="AR4" s="158">
        <v>1</v>
      </c>
      <c r="AS4" s="158">
        <v>0</v>
      </c>
      <c r="AT4" s="158">
        <v>1</v>
      </c>
      <c r="AU4" s="139">
        <v>0</v>
      </c>
      <c r="AV4" s="137">
        <f t="shared" ref="AV4:BF4" si="0">COUNTIF(AV5:AV37,"○")</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19</v>
      </c>
      <c r="BF4" s="139">
        <f t="shared" si="0"/>
        <v>0</v>
      </c>
    </row>
    <row r="5" spans="1:58" ht="28.5" customHeight="1">
      <c r="A5" s="123">
        <v>17001</v>
      </c>
      <c r="B5" s="124" t="s">
        <v>1128</v>
      </c>
      <c r="C5" s="78" t="s">
        <v>22</v>
      </c>
      <c r="D5" s="78" t="s">
        <v>22</v>
      </c>
      <c r="E5" s="78">
        <v>2</v>
      </c>
      <c r="F5" s="78" t="s">
        <v>22</v>
      </c>
      <c r="G5" s="78" t="s">
        <v>22</v>
      </c>
      <c r="H5" s="78"/>
      <c r="I5" s="78" t="s">
        <v>22</v>
      </c>
      <c r="J5" s="78" t="s">
        <v>22</v>
      </c>
      <c r="K5" s="78"/>
      <c r="L5" s="78" t="s">
        <v>22</v>
      </c>
      <c r="M5" s="78" t="s">
        <v>22</v>
      </c>
      <c r="N5" s="78" t="s">
        <v>23</v>
      </c>
      <c r="O5" s="78" t="s">
        <v>23</v>
      </c>
      <c r="P5" s="78">
        <v>2</v>
      </c>
      <c r="Q5" s="78" t="s">
        <v>23</v>
      </c>
      <c r="R5" s="78" t="s">
        <v>23</v>
      </c>
      <c r="S5" s="78"/>
      <c r="T5" s="78" t="s">
        <v>23</v>
      </c>
      <c r="U5" s="78"/>
      <c r="V5" s="78"/>
      <c r="W5" s="78"/>
      <c r="X5" s="78" t="s">
        <v>23</v>
      </c>
      <c r="Y5" s="77" t="s">
        <v>22</v>
      </c>
      <c r="Z5" s="77" t="s">
        <v>22</v>
      </c>
      <c r="AA5" s="77" t="s">
        <v>22</v>
      </c>
      <c r="AB5" s="77" t="s">
        <v>22</v>
      </c>
      <c r="AC5" s="77" t="s">
        <v>22</v>
      </c>
      <c r="AD5" s="77" t="s">
        <v>22</v>
      </c>
      <c r="AE5" s="77" t="s">
        <v>22</v>
      </c>
      <c r="AF5" s="77"/>
      <c r="AG5" s="77" t="s">
        <v>25</v>
      </c>
      <c r="AH5" s="77" t="s">
        <v>22</v>
      </c>
      <c r="AI5" s="77" t="s">
        <v>25</v>
      </c>
      <c r="AJ5" s="127" t="s">
        <v>25</v>
      </c>
      <c r="AK5" s="128" t="s">
        <v>22</v>
      </c>
      <c r="AL5" s="74" t="s">
        <v>22</v>
      </c>
      <c r="AM5" s="74" t="s">
        <v>22</v>
      </c>
      <c r="AN5" s="74" t="s">
        <v>22</v>
      </c>
      <c r="AO5" s="74" t="s">
        <v>22</v>
      </c>
      <c r="AP5" s="74" t="s">
        <v>22</v>
      </c>
      <c r="AQ5" s="76" t="s">
        <v>22</v>
      </c>
      <c r="AR5" s="76" t="s">
        <v>22</v>
      </c>
      <c r="AS5" s="76">
        <v>0</v>
      </c>
      <c r="AT5" s="76" t="s">
        <v>25</v>
      </c>
      <c r="AU5" s="131">
        <v>0</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1320</v>
      </c>
      <c r="BD5" s="313" t="str">
        <f>SUBSTITUTE(SUBSTITUTE(IFERROR(VLOOKUP($A5,単組回答!$E:$R,14,FALSE),""),"① 行った","○"),"② 行っていない","×")</f>
        <v/>
      </c>
      <c r="BE5" s="74" t="s">
        <v>22</v>
      </c>
      <c r="BF5" s="316" t="str">
        <f>SUBSTITUTE(SUBSTITUTE(IFERROR(VLOOKUP($A5,単組回答!$E:$T,16,FALSE),""),"① 行った","○"),"② 行っていない","×")</f>
        <v/>
      </c>
    </row>
    <row r="6" spans="1:58" ht="28.5" customHeight="1">
      <c r="A6" s="20">
        <v>17002</v>
      </c>
      <c r="B6" s="21" t="s">
        <v>1129</v>
      </c>
      <c r="C6" s="45" t="s">
        <v>22</v>
      </c>
      <c r="D6" s="18" t="s">
        <v>24</v>
      </c>
      <c r="E6" s="18">
        <v>1</v>
      </c>
      <c r="F6" s="18" t="s">
        <v>22</v>
      </c>
      <c r="G6" s="18" t="s">
        <v>22</v>
      </c>
      <c r="H6" s="18" t="s">
        <v>22</v>
      </c>
      <c r="I6" s="18" t="s">
        <v>22</v>
      </c>
      <c r="J6" s="18"/>
      <c r="K6" s="18"/>
      <c r="L6" s="18" t="s">
        <v>22</v>
      </c>
      <c r="M6" s="18" t="s">
        <v>22</v>
      </c>
      <c r="N6" s="18" t="s">
        <v>22</v>
      </c>
      <c r="O6" s="18" t="s">
        <v>24</v>
      </c>
      <c r="P6" s="18">
        <v>1</v>
      </c>
      <c r="Q6" s="18" t="s">
        <v>23</v>
      </c>
      <c r="R6" s="18" t="s">
        <v>23</v>
      </c>
      <c r="S6" s="18" t="s">
        <v>23</v>
      </c>
      <c r="T6" s="18" t="s">
        <v>23</v>
      </c>
      <c r="U6" s="18"/>
      <c r="V6" s="18"/>
      <c r="W6" s="18" t="s">
        <v>23</v>
      </c>
      <c r="X6" s="18" t="s">
        <v>23</v>
      </c>
      <c r="Y6" s="19" t="s">
        <v>22</v>
      </c>
      <c r="Z6" s="19" t="s">
        <v>25</v>
      </c>
      <c r="AA6" s="19" t="s">
        <v>25</v>
      </c>
      <c r="AB6" s="19" t="s">
        <v>22</v>
      </c>
      <c r="AC6" s="19" t="s">
        <v>22</v>
      </c>
      <c r="AD6" s="19" t="s">
        <v>22</v>
      </c>
      <c r="AE6" s="19" t="s">
        <v>22</v>
      </c>
      <c r="AF6" s="19"/>
      <c r="AG6" s="19" t="s">
        <v>25</v>
      </c>
      <c r="AH6" s="19" t="s">
        <v>22</v>
      </c>
      <c r="AI6" s="19" t="s">
        <v>25</v>
      </c>
      <c r="AJ6" s="75" t="s">
        <v>25</v>
      </c>
      <c r="AK6" s="102" t="s">
        <v>22</v>
      </c>
      <c r="AL6" s="83" t="s">
        <v>25</v>
      </c>
      <c r="AM6" s="83" t="s">
        <v>22</v>
      </c>
      <c r="AN6" s="83" t="s">
        <v>22</v>
      </c>
      <c r="AO6" s="83" t="s">
        <v>22</v>
      </c>
      <c r="AP6" s="83" t="s">
        <v>22</v>
      </c>
      <c r="AQ6" s="3" t="s">
        <v>22</v>
      </c>
      <c r="AR6" s="3" t="s">
        <v>25</v>
      </c>
      <c r="AS6" s="3">
        <v>0</v>
      </c>
      <c r="AT6" s="3" t="s">
        <v>22</v>
      </c>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1320</v>
      </c>
      <c r="BD6" s="313" t="str">
        <f>SUBSTITUTE(SUBSTITUTE(IFERROR(VLOOKUP($A6,単組回答!$E:$R,14,FALSE),""),"① 行った","○"),"② 行っていない","×")</f>
        <v/>
      </c>
      <c r="BE6" s="83" t="s">
        <v>22</v>
      </c>
      <c r="BF6" s="316" t="str">
        <f>SUBSTITUTE(SUBSTITUTE(IFERROR(VLOOKUP($A6,単組回答!$E:$T,16,FALSE),""),"① 行った","○"),"② 行っていない","×")</f>
        <v/>
      </c>
    </row>
    <row r="7" spans="1:58" ht="28.5" customHeight="1">
      <c r="A7" s="20">
        <v>17003</v>
      </c>
      <c r="B7" s="21" t="s">
        <v>1130</v>
      </c>
      <c r="C7" s="18" t="s">
        <v>24</v>
      </c>
      <c r="D7" s="18" t="s">
        <v>24</v>
      </c>
      <c r="E7" s="18">
        <v>0</v>
      </c>
      <c r="F7" s="18"/>
      <c r="G7" s="18"/>
      <c r="H7" s="18"/>
      <c r="I7" s="18"/>
      <c r="J7" s="18"/>
      <c r="K7" s="18"/>
      <c r="L7" s="18"/>
      <c r="M7" s="18"/>
      <c r="N7" s="18" t="s">
        <v>24</v>
      </c>
      <c r="O7" s="18" t="s">
        <v>24</v>
      </c>
      <c r="P7" s="18">
        <v>0</v>
      </c>
      <c r="Q7" s="18"/>
      <c r="R7" s="18" t="s">
        <v>23</v>
      </c>
      <c r="S7" s="18"/>
      <c r="T7" s="18" t="s">
        <v>23</v>
      </c>
      <c r="U7" s="18"/>
      <c r="V7" s="18"/>
      <c r="W7" s="18"/>
      <c r="X7" s="18"/>
      <c r="Y7" s="19" t="s">
        <v>26</v>
      </c>
      <c r="Z7" s="19" t="s">
        <v>26</v>
      </c>
      <c r="AA7" s="19" t="e">
        <v>#N/A</v>
      </c>
      <c r="AB7" s="19" t="s">
        <v>26</v>
      </c>
      <c r="AC7" s="19" t="s">
        <v>26</v>
      </c>
      <c r="AD7" s="19" t="s">
        <v>26</v>
      </c>
      <c r="AE7" s="19" t="s">
        <v>26</v>
      </c>
      <c r="AF7" s="19"/>
      <c r="AG7" s="19" t="s">
        <v>26</v>
      </c>
      <c r="AH7" s="19" t="s">
        <v>26</v>
      </c>
      <c r="AI7" s="19" t="s">
        <v>26</v>
      </c>
      <c r="AJ7" s="75" t="s">
        <v>26</v>
      </c>
      <c r="AK7" s="102" t="s">
        <v>25</v>
      </c>
      <c r="AL7" s="83" t="s">
        <v>25</v>
      </c>
      <c r="AM7" s="83">
        <v>0</v>
      </c>
      <c r="AN7" s="83" t="s">
        <v>22</v>
      </c>
      <c r="AO7" s="83">
        <v>0</v>
      </c>
      <c r="AP7" s="83" t="s">
        <v>22</v>
      </c>
      <c r="AQ7" s="3">
        <v>0</v>
      </c>
      <c r="AR7" s="3" t="s">
        <v>26</v>
      </c>
      <c r="AS7" s="3">
        <v>0</v>
      </c>
      <c r="AT7" s="3" t="s">
        <v>26</v>
      </c>
      <c r="AU7" s="112">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1320</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17004</v>
      </c>
      <c r="B8" s="21" t="s">
        <v>1131</v>
      </c>
      <c r="C8" s="18" t="s">
        <v>24</v>
      </c>
      <c r="D8" s="18" t="s">
        <v>24</v>
      </c>
      <c r="E8" s="18">
        <v>0</v>
      </c>
      <c r="F8" s="18"/>
      <c r="G8" s="18" t="s">
        <v>22</v>
      </c>
      <c r="H8" s="18"/>
      <c r="I8" s="18" t="s">
        <v>22</v>
      </c>
      <c r="J8" s="18"/>
      <c r="K8" s="18"/>
      <c r="L8" s="18"/>
      <c r="M8" s="18"/>
      <c r="N8" s="18" t="s">
        <v>24</v>
      </c>
      <c r="O8" s="18" t="s">
        <v>24</v>
      </c>
      <c r="P8" s="18">
        <v>0</v>
      </c>
      <c r="Q8" s="18"/>
      <c r="R8" s="18" t="s">
        <v>23</v>
      </c>
      <c r="S8" s="18"/>
      <c r="T8" s="18" t="s">
        <v>23</v>
      </c>
      <c r="U8" s="18"/>
      <c r="V8" s="18"/>
      <c r="W8" s="18"/>
      <c r="X8" s="18"/>
      <c r="Y8" s="19" t="s">
        <v>26</v>
      </c>
      <c r="Z8" s="19" t="s">
        <v>26</v>
      </c>
      <c r="AA8" s="19" t="e">
        <v>#N/A</v>
      </c>
      <c r="AB8" s="19" t="s">
        <v>26</v>
      </c>
      <c r="AC8" s="19" t="s">
        <v>26</v>
      </c>
      <c r="AD8" s="19" t="s">
        <v>26</v>
      </c>
      <c r="AE8" s="19" t="s">
        <v>26</v>
      </c>
      <c r="AF8" s="19"/>
      <c r="AG8" s="19" t="s">
        <v>26</v>
      </c>
      <c r="AH8" s="19" t="s">
        <v>26</v>
      </c>
      <c r="AI8" s="19" t="s">
        <v>26</v>
      </c>
      <c r="AJ8" s="75" t="s">
        <v>26</v>
      </c>
      <c r="AK8" s="102" t="s">
        <v>25</v>
      </c>
      <c r="AL8" s="83" t="s">
        <v>25</v>
      </c>
      <c r="AM8" s="83">
        <v>0</v>
      </c>
      <c r="AN8" s="83" t="s">
        <v>22</v>
      </c>
      <c r="AO8" s="83">
        <v>0</v>
      </c>
      <c r="AP8" s="83" t="s">
        <v>22</v>
      </c>
      <c r="AQ8" s="3">
        <v>0</v>
      </c>
      <c r="AR8" s="3" t="s">
        <v>26</v>
      </c>
      <c r="AS8" s="3">
        <v>0</v>
      </c>
      <c r="AT8" s="3" t="s">
        <v>26</v>
      </c>
      <c r="AU8" s="112">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1320</v>
      </c>
      <c r="BD8" s="313" t="str">
        <f>SUBSTITUTE(SUBSTITUTE(IFERROR(VLOOKUP($A8,単組回答!$E:$R,14,FALSE),""),"① 行った","○"),"② 行っていない","×")</f>
        <v/>
      </c>
      <c r="BE8" s="83" t="s">
        <v>22</v>
      </c>
      <c r="BF8" s="316" t="str">
        <f>SUBSTITUTE(SUBSTITUTE(IFERROR(VLOOKUP($A8,単組回答!$E:$T,16,FALSE),""),"① 行った","○"),"② 行っていない","×")</f>
        <v/>
      </c>
    </row>
    <row r="9" spans="1:58" ht="28.5" customHeight="1">
      <c r="A9" s="20">
        <v>17005</v>
      </c>
      <c r="B9" s="21" t="s">
        <v>1132</v>
      </c>
      <c r="C9" s="45"/>
      <c r="D9" s="18"/>
      <c r="E9" s="18">
        <v>0</v>
      </c>
      <c r="F9" s="18"/>
      <c r="G9" s="18"/>
      <c r="H9" s="18"/>
      <c r="I9" s="18"/>
      <c r="J9" s="18"/>
      <c r="K9" s="18"/>
      <c r="L9" s="18"/>
      <c r="M9" s="18"/>
      <c r="N9" s="18"/>
      <c r="O9" s="18"/>
      <c r="P9" s="18">
        <v>0</v>
      </c>
      <c r="Q9" s="18"/>
      <c r="R9" s="18"/>
      <c r="S9" s="18"/>
      <c r="T9" s="18"/>
      <c r="U9" s="18"/>
      <c r="V9" s="18"/>
      <c r="W9" s="18"/>
      <c r="X9" s="18"/>
      <c r="Y9" s="19" t="s">
        <v>26</v>
      </c>
      <c r="Z9" s="19" t="s">
        <v>26</v>
      </c>
      <c r="AA9" s="19" t="e">
        <v>#N/A</v>
      </c>
      <c r="AB9" s="19" t="s">
        <v>26</v>
      </c>
      <c r="AC9" s="19" t="s">
        <v>26</v>
      </c>
      <c r="AD9" s="19" t="s">
        <v>26</v>
      </c>
      <c r="AE9" s="19" t="s">
        <v>26</v>
      </c>
      <c r="AF9" s="19"/>
      <c r="AG9" s="19" t="s">
        <v>26</v>
      </c>
      <c r="AH9" s="19" t="s">
        <v>26</v>
      </c>
      <c r="AI9" s="19" t="s">
        <v>26</v>
      </c>
      <c r="AJ9" s="75" t="s">
        <v>26</v>
      </c>
      <c r="AK9" s="102" t="s">
        <v>26</v>
      </c>
      <c r="AL9" s="83" t="s">
        <v>26</v>
      </c>
      <c r="AM9" s="83" t="s">
        <v>26</v>
      </c>
      <c r="AN9" s="83" t="s">
        <v>26</v>
      </c>
      <c r="AO9" s="83" t="s">
        <v>26</v>
      </c>
      <c r="AP9" s="83" t="s">
        <v>26</v>
      </c>
      <c r="AQ9" s="3" t="s">
        <v>26</v>
      </c>
      <c r="AR9" s="3" t="s">
        <v>26</v>
      </c>
      <c r="AS9" s="3" t="s">
        <v>26</v>
      </c>
      <c r="AT9" s="3" t="s">
        <v>26</v>
      </c>
      <c r="AU9" s="112"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17006</v>
      </c>
      <c r="B10" s="21" t="s">
        <v>1133</v>
      </c>
      <c r="C10" s="18" t="s">
        <v>24</v>
      </c>
      <c r="D10" s="18" t="s">
        <v>24</v>
      </c>
      <c r="E10" s="18">
        <v>0</v>
      </c>
      <c r="F10" s="18"/>
      <c r="G10" s="45" t="s">
        <v>22</v>
      </c>
      <c r="H10" s="18"/>
      <c r="I10" s="45" t="s">
        <v>22</v>
      </c>
      <c r="J10" s="18"/>
      <c r="K10" s="18"/>
      <c r="L10" s="18"/>
      <c r="M10" s="18"/>
      <c r="N10" s="18" t="s">
        <v>24</v>
      </c>
      <c r="O10" s="18" t="s">
        <v>24</v>
      </c>
      <c r="P10" s="18">
        <v>0</v>
      </c>
      <c r="Q10" s="18"/>
      <c r="R10" s="18" t="s">
        <v>23</v>
      </c>
      <c r="S10" s="18"/>
      <c r="T10" s="18" t="s">
        <v>23</v>
      </c>
      <c r="U10" s="18"/>
      <c r="V10" s="18"/>
      <c r="W10" s="18"/>
      <c r="X10" s="18"/>
      <c r="Y10" s="19" t="s">
        <v>26</v>
      </c>
      <c r="Z10" s="19" t="s">
        <v>26</v>
      </c>
      <c r="AA10" s="19" t="e">
        <v>#N/A</v>
      </c>
      <c r="AB10" s="19" t="s">
        <v>26</v>
      </c>
      <c r="AC10" s="19" t="s">
        <v>26</v>
      </c>
      <c r="AD10" s="19" t="s">
        <v>26</v>
      </c>
      <c r="AE10" s="19" t="s">
        <v>26</v>
      </c>
      <c r="AF10" s="19"/>
      <c r="AG10" s="19" t="s">
        <v>26</v>
      </c>
      <c r="AH10" s="19" t="s">
        <v>26</v>
      </c>
      <c r="AI10" s="19" t="s">
        <v>26</v>
      </c>
      <c r="AJ10" s="75" t="s">
        <v>26</v>
      </c>
      <c r="AK10" s="102" t="s">
        <v>26</v>
      </c>
      <c r="AL10" s="83" t="s">
        <v>26</v>
      </c>
      <c r="AM10" s="83" t="s">
        <v>26</v>
      </c>
      <c r="AN10" s="83" t="s">
        <v>26</v>
      </c>
      <c r="AO10" s="83" t="s">
        <v>26</v>
      </c>
      <c r="AP10" s="83" t="s">
        <v>26</v>
      </c>
      <c r="AQ10" s="3" t="s">
        <v>26</v>
      </c>
      <c r="AR10" s="3" t="s">
        <v>26</v>
      </c>
      <c r="AS10" s="3" t="s">
        <v>26</v>
      </c>
      <c r="AT10" s="3" t="s">
        <v>26</v>
      </c>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1320</v>
      </c>
      <c r="BD10" s="313" t="str">
        <f>SUBSTITUTE(SUBSTITUTE(IFERROR(VLOOKUP($A10,単組回答!$E:$R,14,FALSE),""),"① 行った","○"),"② 行っていない","×")</f>
        <v/>
      </c>
      <c r="BE10" s="83" t="s">
        <v>22</v>
      </c>
      <c r="BF10" s="316" t="str">
        <f>SUBSTITUTE(SUBSTITUTE(IFERROR(VLOOKUP($A10,単組回答!$E:$T,16,FALSE),""),"① 行った","○"),"② 行っていない","×")</f>
        <v/>
      </c>
    </row>
    <row r="11" spans="1:58" ht="28.5" customHeight="1">
      <c r="A11" s="20">
        <v>17007</v>
      </c>
      <c r="B11" s="21" t="s">
        <v>1134</v>
      </c>
      <c r="C11" s="18" t="s">
        <v>24</v>
      </c>
      <c r="D11" s="18" t="s">
        <v>24</v>
      </c>
      <c r="E11" s="18">
        <v>0</v>
      </c>
      <c r="F11" s="18"/>
      <c r="G11" s="18" t="s">
        <v>22</v>
      </c>
      <c r="H11" s="18"/>
      <c r="I11" s="18" t="s">
        <v>22</v>
      </c>
      <c r="J11" s="18"/>
      <c r="K11" s="18"/>
      <c r="L11" s="18"/>
      <c r="M11" s="18"/>
      <c r="N11" s="18" t="s">
        <v>24</v>
      </c>
      <c r="O11" s="18" t="s">
        <v>24</v>
      </c>
      <c r="P11" s="18">
        <v>0</v>
      </c>
      <c r="Q11" s="18"/>
      <c r="R11" s="18" t="s">
        <v>23</v>
      </c>
      <c r="S11" s="18"/>
      <c r="T11" s="18" t="s">
        <v>23</v>
      </c>
      <c r="U11" s="18"/>
      <c r="V11" s="18"/>
      <c r="W11" s="18"/>
      <c r="X11" s="18"/>
      <c r="Y11" s="19" t="s">
        <v>26</v>
      </c>
      <c r="Z11" s="19" t="s">
        <v>26</v>
      </c>
      <c r="AA11" s="19" t="e">
        <v>#N/A</v>
      </c>
      <c r="AB11" s="19" t="s">
        <v>26</v>
      </c>
      <c r="AC11" s="19" t="s">
        <v>26</v>
      </c>
      <c r="AD11" s="19" t="s">
        <v>26</v>
      </c>
      <c r="AE11" s="19" t="s">
        <v>26</v>
      </c>
      <c r="AF11" s="19"/>
      <c r="AG11" s="19" t="s">
        <v>26</v>
      </c>
      <c r="AH11" s="19" t="s">
        <v>26</v>
      </c>
      <c r="AI11" s="19" t="s">
        <v>26</v>
      </c>
      <c r="AJ11" s="75" t="s">
        <v>26</v>
      </c>
      <c r="AK11" s="102" t="s">
        <v>25</v>
      </c>
      <c r="AL11" s="83" t="s">
        <v>25</v>
      </c>
      <c r="AM11" s="83">
        <v>0</v>
      </c>
      <c r="AN11" s="83" t="s">
        <v>22</v>
      </c>
      <c r="AO11" s="83">
        <v>0</v>
      </c>
      <c r="AP11" s="83" t="s">
        <v>22</v>
      </c>
      <c r="AQ11" s="3">
        <v>0</v>
      </c>
      <c r="AR11" s="3" t="s">
        <v>26</v>
      </c>
      <c r="AS11" s="3">
        <v>0</v>
      </c>
      <c r="AT11" s="3" t="s">
        <v>26</v>
      </c>
      <c r="AU11" s="112">
        <v>0</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1320</v>
      </c>
      <c r="BD11" s="313" t="str">
        <f>SUBSTITUTE(SUBSTITUTE(IFERROR(VLOOKUP($A11,単組回答!$E:$R,14,FALSE),""),"① 行った","○"),"② 行っていない","×")</f>
        <v/>
      </c>
      <c r="BE11" s="83" t="s">
        <v>22</v>
      </c>
      <c r="BF11" s="316" t="str">
        <f>SUBSTITUTE(SUBSTITUTE(IFERROR(VLOOKUP($A11,単組回答!$E:$T,16,FALSE),""),"① 行った","○"),"② 行っていない","×")</f>
        <v/>
      </c>
    </row>
    <row r="12" spans="1:58" ht="28.5" customHeight="1">
      <c r="A12" s="20">
        <v>17008</v>
      </c>
      <c r="B12" s="21" t="s">
        <v>1135</v>
      </c>
      <c r="C12" s="18" t="s">
        <v>24</v>
      </c>
      <c r="D12" s="45" t="s">
        <v>22</v>
      </c>
      <c r="E12" s="18">
        <v>1</v>
      </c>
      <c r="F12" s="18"/>
      <c r="G12" s="18"/>
      <c r="H12" s="18"/>
      <c r="I12" s="18"/>
      <c r="J12" s="18"/>
      <c r="K12" s="18"/>
      <c r="L12" s="18"/>
      <c r="M12" s="18"/>
      <c r="N12" s="18" t="s">
        <v>24</v>
      </c>
      <c r="O12" s="18" t="s">
        <v>23</v>
      </c>
      <c r="P12" s="18">
        <v>1</v>
      </c>
      <c r="Q12" s="18"/>
      <c r="R12" s="18" t="s">
        <v>23</v>
      </c>
      <c r="S12" s="18"/>
      <c r="T12" s="18" t="s">
        <v>23</v>
      </c>
      <c r="U12" s="18"/>
      <c r="V12" s="18"/>
      <c r="W12" s="18"/>
      <c r="X12" s="18"/>
      <c r="Y12" s="19" t="s">
        <v>26</v>
      </c>
      <c r="Z12" s="19" t="s">
        <v>26</v>
      </c>
      <c r="AA12" s="19" t="e">
        <v>#N/A</v>
      </c>
      <c r="AB12" s="19" t="s">
        <v>26</v>
      </c>
      <c r="AC12" s="19" t="s">
        <v>22</v>
      </c>
      <c r="AD12" s="19" t="s">
        <v>26</v>
      </c>
      <c r="AE12" s="19" t="s">
        <v>25</v>
      </c>
      <c r="AF12" s="19"/>
      <c r="AG12" s="19" t="s">
        <v>26</v>
      </c>
      <c r="AH12" s="19">
        <v>0</v>
      </c>
      <c r="AI12" s="19" t="s">
        <v>26</v>
      </c>
      <c r="AJ12" s="75">
        <v>0</v>
      </c>
      <c r="AK12" s="102" t="s">
        <v>25</v>
      </c>
      <c r="AL12" s="83" t="s">
        <v>22</v>
      </c>
      <c r="AM12" s="83">
        <v>0</v>
      </c>
      <c r="AN12" s="83" t="s">
        <v>22</v>
      </c>
      <c r="AO12" s="83">
        <v>0</v>
      </c>
      <c r="AP12" s="83" t="s">
        <v>22</v>
      </c>
      <c r="AQ12" s="3">
        <v>0</v>
      </c>
      <c r="AR12" s="3" t="s">
        <v>26</v>
      </c>
      <c r="AS12" s="3">
        <v>0</v>
      </c>
      <c r="AT12" s="3" t="s">
        <v>26</v>
      </c>
      <c r="AU12" s="112">
        <v>0</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1320</v>
      </c>
      <c r="BD12" s="313" t="str">
        <f>SUBSTITUTE(SUBSTITUTE(IFERROR(VLOOKUP($A12,単組回答!$E:$R,14,FALSE),""),"① 行った","○"),"② 行っていない","×")</f>
        <v/>
      </c>
      <c r="BE12" s="83" t="s">
        <v>22</v>
      </c>
      <c r="BF12" s="316" t="str">
        <f>SUBSTITUTE(SUBSTITUTE(IFERROR(VLOOKUP($A12,単組回答!$E:$T,16,FALSE),""),"① 行った","○"),"② 行っていない","×")</f>
        <v/>
      </c>
    </row>
    <row r="13" spans="1:58" ht="28.5" customHeight="1">
      <c r="A13" s="20">
        <v>17013</v>
      </c>
      <c r="B13" s="21" t="s">
        <v>1136</v>
      </c>
      <c r="C13" s="18" t="s">
        <v>24</v>
      </c>
      <c r="D13" s="18" t="s">
        <v>24</v>
      </c>
      <c r="E13" s="18">
        <v>0</v>
      </c>
      <c r="F13" s="18"/>
      <c r="G13" s="18" t="s">
        <v>22</v>
      </c>
      <c r="H13" s="18"/>
      <c r="I13" s="18" t="s">
        <v>22</v>
      </c>
      <c r="J13" s="18"/>
      <c r="K13" s="18"/>
      <c r="L13" s="18"/>
      <c r="M13" s="18"/>
      <c r="N13" s="18" t="s">
        <v>24</v>
      </c>
      <c r="O13" s="18" t="s">
        <v>24</v>
      </c>
      <c r="P13" s="18">
        <v>0</v>
      </c>
      <c r="Q13" s="18"/>
      <c r="R13" s="18" t="s">
        <v>23</v>
      </c>
      <c r="S13" s="18"/>
      <c r="T13" s="18" t="s">
        <v>23</v>
      </c>
      <c r="U13" s="18"/>
      <c r="V13" s="18"/>
      <c r="W13" s="18"/>
      <c r="X13" s="18"/>
      <c r="Y13" s="19" t="s">
        <v>26</v>
      </c>
      <c r="Z13" s="19" t="s">
        <v>26</v>
      </c>
      <c r="AA13" s="19" t="e">
        <v>#N/A</v>
      </c>
      <c r="AB13" s="19" t="s">
        <v>26</v>
      </c>
      <c r="AC13" s="19" t="s">
        <v>26</v>
      </c>
      <c r="AD13" s="19" t="s">
        <v>26</v>
      </c>
      <c r="AE13" s="19" t="s">
        <v>26</v>
      </c>
      <c r="AF13" s="19"/>
      <c r="AG13" s="19" t="s">
        <v>26</v>
      </c>
      <c r="AH13" s="19" t="s">
        <v>26</v>
      </c>
      <c r="AI13" s="19" t="s">
        <v>26</v>
      </c>
      <c r="AJ13" s="75" t="s">
        <v>26</v>
      </c>
      <c r="AK13" s="102" t="s">
        <v>26</v>
      </c>
      <c r="AL13" s="83" t="s">
        <v>26</v>
      </c>
      <c r="AM13" s="83" t="s">
        <v>26</v>
      </c>
      <c r="AN13" s="83" t="s">
        <v>26</v>
      </c>
      <c r="AO13" s="83" t="s">
        <v>26</v>
      </c>
      <c r="AP13" s="83" t="s">
        <v>26</v>
      </c>
      <c r="AQ13" s="3" t="s">
        <v>26</v>
      </c>
      <c r="AR13" s="3" t="s">
        <v>26</v>
      </c>
      <c r="AS13" s="3" t="s">
        <v>26</v>
      </c>
      <c r="AT13" s="3" t="s">
        <v>26</v>
      </c>
      <c r="AU13" s="112" t="s">
        <v>26</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1320</v>
      </c>
      <c r="BD13" s="313" t="str">
        <f>SUBSTITUTE(SUBSTITUTE(IFERROR(VLOOKUP($A13,単組回答!$E:$R,14,FALSE),""),"① 行った","○"),"② 行っていない","×")</f>
        <v/>
      </c>
      <c r="BE13" s="83" t="s">
        <v>22</v>
      </c>
      <c r="BF13" s="316" t="str">
        <f>SUBSTITUTE(SUBSTITUTE(IFERROR(VLOOKUP($A13,単組回答!$E:$T,16,FALSE),""),"① 行った","○"),"② 行っていない","×")</f>
        <v/>
      </c>
    </row>
    <row r="14" spans="1:58" ht="28.5" customHeight="1">
      <c r="A14" s="20">
        <v>17016</v>
      </c>
      <c r="B14" s="21" t="s">
        <v>1137</v>
      </c>
      <c r="C14" s="18" t="s">
        <v>24</v>
      </c>
      <c r="D14" s="18" t="s">
        <v>24</v>
      </c>
      <c r="E14" s="18">
        <v>0</v>
      </c>
      <c r="F14" s="18"/>
      <c r="G14" s="18" t="s">
        <v>22</v>
      </c>
      <c r="H14" s="18"/>
      <c r="I14" s="18" t="s">
        <v>22</v>
      </c>
      <c r="J14" s="18"/>
      <c r="K14" s="18"/>
      <c r="L14" s="18"/>
      <c r="M14" s="18"/>
      <c r="N14" s="18" t="s">
        <v>24</v>
      </c>
      <c r="O14" s="18" t="s">
        <v>24</v>
      </c>
      <c r="P14" s="18">
        <v>0</v>
      </c>
      <c r="Q14" s="18"/>
      <c r="R14" s="18" t="s">
        <v>23</v>
      </c>
      <c r="S14" s="18"/>
      <c r="T14" s="18" t="s">
        <v>23</v>
      </c>
      <c r="U14" s="18"/>
      <c r="V14" s="18"/>
      <c r="W14" s="18"/>
      <c r="X14" s="18"/>
      <c r="Y14" s="19" t="s">
        <v>26</v>
      </c>
      <c r="Z14" s="19" t="s">
        <v>26</v>
      </c>
      <c r="AA14" s="19" t="e">
        <v>#N/A</v>
      </c>
      <c r="AB14" s="19" t="s">
        <v>26</v>
      </c>
      <c r="AC14" s="19" t="s">
        <v>22</v>
      </c>
      <c r="AD14" s="19" t="s">
        <v>26</v>
      </c>
      <c r="AE14" s="19" t="s">
        <v>25</v>
      </c>
      <c r="AF14" s="19"/>
      <c r="AG14" s="19" t="s">
        <v>26</v>
      </c>
      <c r="AH14" s="19">
        <v>0</v>
      </c>
      <c r="AI14" s="19" t="s">
        <v>26</v>
      </c>
      <c r="AJ14" s="75">
        <v>0</v>
      </c>
      <c r="AK14" s="102" t="s">
        <v>25</v>
      </c>
      <c r="AL14" s="83" t="s">
        <v>25</v>
      </c>
      <c r="AM14" s="83">
        <v>0</v>
      </c>
      <c r="AN14" s="83" t="s">
        <v>22</v>
      </c>
      <c r="AO14" s="83">
        <v>0</v>
      </c>
      <c r="AP14" s="83" t="s">
        <v>22</v>
      </c>
      <c r="AQ14" s="3">
        <v>0</v>
      </c>
      <c r="AR14" s="3" t="s">
        <v>26</v>
      </c>
      <c r="AS14" s="3">
        <v>0</v>
      </c>
      <c r="AT14" s="3" t="s">
        <v>26</v>
      </c>
      <c r="AU14" s="112">
        <v>0</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1320</v>
      </c>
      <c r="BD14" s="313" t="str">
        <f>SUBSTITUTE(SUBSTITUTE(IFERROR(VLOOKUP($A14,単組回答!$E:$R,14,FALSE),""),"① 行った","○"),"② 行っていない","×")</f>
        <v/>
      </c>
      <c r="BE14" s="83" t="s">
        <v>22</v>
      </c>
      <c r="BF14" s="316" t="str">
        <f>SUBSTITUTE(SUBSTITUTE(IFERROR(VLOOKUP($A14,単組回答!$E:$T,16,FALSE),""),"① 行った","○"),"② 行っていない","×")</f>
        <v/>
      </c>
    </row>
    <row r="15" spans="1:58" ht="28.5" customHeight="1">
      <c r="A15" s="20">
        <v>17018</v>
      </c>
      <c r="B15" s="21" t="s">
        <v>1138</v>
      </c>
      <c r="C15" s="18" t="s">
        <v>24</v>
      </c>
      <c r="D15" s="18" t="s">
        <v>24</v>
      </c>
      <c r="E15" s="18">
        <v>0</v>
      </c>
      <c r="F15" s="18"/>
      <c r="G15" s="18" t="s">
        <v>22</v>
      </c>
      <c r="H15" s="18"/>
      <c r="I15" s="18" t="s">
        <v>22</v>
      </c>
      <c r="J15" s="18"/>
      <c r="K15" s="18"/>
      <c r="L15" s="18"/>
      <c r="M15" s="18"/>
      <c r="N15" s="18" t="s">
        <v>24</v>
      </c>
      <c r="O15" s="18" t="s">
        <v>24</v>
      </c>
      <c r="P15" s="18">
        <v>0</v>
      </c>
      <c r="Q15" s="18"/>
      <c r="R15" s="18" t="s">
        <v>23</v>
      </c>
      <c r="S15" s="18"/>
      <c r="T15" s="18" t="s">
        <v>23</v>
      </c>
      <c r="U15" s="18"/>
      <c r="V15" s="18"/>
      <c r="W15" s="18"/>
      <c r="X15" s="18"/>
      <c r="Y15" s="19" t="s">
        <v>26</v>
      </c>
      <c r="Z15" s="19" t="s">
        <v>26</v>
      </c>
      <c r="AA15" s="19" t="e">
        <v>#N/A</v>
      </c>
      <c r="AB15" s="19" t="s">
        <v>26</v>
      </c>
      <c r="AC15" s="19" t="s">
        <v>22</v>
      </c>
      <c r="AD15" s="19" t="s">
        <v>26</v>
      </c>
      <c r="AE15" s="19" t="s">
        <v>25</v>
      </c>
      <c r="AF15" s="19"/>
      <c r="AG15" s="19" t="s">
        <v>26</v>
      </c>
      <c r="AH15" s="19">
        <v>0</v>
      </c>
      <c r="AI15" s="19" t="s">
        <v>26</v>
      </c>
      <c r="AJ15" s="75">
        <v>0</v>
      </c>
      <c r="AK15" s="102" t="s">
        <v>26</v>
      </c>
      <c r="AL15" s="83" t="s">
        <v>26</v>
      </c>
      <c r="AM15" s="83" t="s">
        <v>26</v>
      </c>
      <c r="AN15" s="83" t="s">
        <v>26</v>
      </c>
      <c r="AO15" s="83" t="s">
        <v>26</v>
      </c>
      <c r="AP15" s="83" t="s">
        <v>26</v>
      </c>
      <c r="AQ15" s="3" t="s">
        <v>26</v>
      </c>
      <c r="AR15" s="3" t="s">
        <v>26</v>
      </c>
      <c r="AS15" s="3" t="s">
        <v>26</v>
      </c>
      <c r="AT15" s="3" t="s">
        <v>26</v>
      </c>
      <c r="AU15" s="112"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1320</v>
      </c>
      <c r="BD15" s="313" t="str">
        <f>SUBSTITUTE(SUBSTITUTE(IFERROR(VLOOKUP($A15,単組回答!$E:$R,14,FALSE),""),"① 行った","○"),"② 行っていない","×")</f>
        <v/>
      </c>
      <c r="BE15" s="83" t="s">
        <v>22</v>
      </c>
      <c r="BF15" s="316" t="str">
        <f>SUBSTITUTE(SUBSTITUTE(IFERROR(VLOOKUP($A15,単組回答!$E:$T,16,FALSE),""),"① 行った","○"),"② 行っていない","×")</f>
        <v/>
      </c>
    </row>
    <row r="16" spans="1:58" ht="28.5" customHeight="1">
      <c r="A16" s="20">
        <v>17021</v>
      </c>
      <c r="B16" s="21" t="s">
        <v>938</v>
      </c>
      <c r="C16" s="18" t="s">
        <v>24</v>
      </c>
      <c r="D16" s="18" t="s">
        <v>24</v>
      </c>
      <c r="E16" s="18">
        <v>0</v>
      </c>
      <c r="F16" s="18"/>
      <c r="G16" s="18" t="s">
        <v>22</v>
      </c>
      <c r="H16" s="18"/>
      <c r="I16" s="18" t="s">
        <v>22</v>
      </c>
      <c r="J16" s="18"/>
      <c r="K16" s="18"/>
      <c r="L16" s="18"/>
      <c r="M16" s="18"/>
      <c r="N16" s="18" t="s">
        <v>24</v>
      </c>
      <c r="O16" s="18" t="s">
        <v>24</v>
      </c>
      <c r="P16" s="18">
        <v>0</v>
      </c>
      <c r="Q16" s="18"/>
      <c r="R16" s="18" t="s">
        <v>23</v>
      </c>
      <c r="S16" s="18"/>
      <c r="T16" s="18" t="s">
        <v>23</v>
      </c>
      <c r="U16" s="18"/>
      <c r="V16" s="18"/>
      <c r="W16" s="18"/>
      <c r="X16" s="18"/>
      <c r="Y16" s="19" t="s">
        <v>26</v>
      </c>
      <c r="Z16" s="19" t="s">
        <v>26</v>
      </c>
      <c r="AA16" s="19" t="e">
        <v>#N/A</v>
      </c>
      <c r="AB16" s="19" t="s">
        <v>26</v>
      </c>
      <c r="AC16" s="19" t="s">
        <v>26</v>
      </c>
      <c r="AD16" s="19" t="s">
        <v>26</v>
      </c>
      <c r="AE16" s="19" t="s">
        <v>26</v>
      </c>
      <c r="AF16" s="19"/>
      <c r="AG16" s="19" t="s">
        <v>26</v>
      </c>
      <c r="AH16" s="19" t="s">
        <v>26</v>
      </c>
      <c r="AI16" s="19" t="s">
        <v>26</v>
      </c>
      <c r="AJ16" s="75" t="s">
        <v>26</v>
      </c>
      <c r="AK16" s="102" t="s">
        <v>26</v>
      </c>
      <c r="AL16" s="83" t="s">
        <v>26</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v>0</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17022</v>
      </c>
      <c r="B17" s="21" t="s">
        <v>1139</v>
      </c>
      <c r="C17" s="18" t="s">
        <v>24</v>
      </c>
      <c r="D17" s="18" t="s">
        <v>24</v>
      </c>
      <c r="E17" s="18">
        <v>0</v>
      </c>
      <c r="F17" s="18"/>
      <c r="G17" s="18" t="s">
        <v>22</v>
      </c>
      <c r="H17" s="18"/>
      <c r="I17" s="18" t="s">
        <v>22</v>
      </c>
      <c r="J17" s="18"/>
      <c r="K17" s="18"/>
      <c r="L17" s="18"/>
      <c r="M17" s="18"/>
      <c r="N17" s="18" t="s">
        <v>24</v>
      </c>
      <c r="O17" s="18" t="s">
        <v>24</v>
      </c>
      <c r="P17" s="18">
        <v>0</v>
      </c>
      <c r="Q17" s="18"/>
      <c r="R17" s="18" t="s">
        <v>23</v>
      </c>
      <c r="S17" s="18"/>
      <c r="T17" s="18" t="s">
        <v>23</v>
      </c>
      <c r="U17" s="18"/>
      <c r="V17" s="18"/>
      <c r="W17" s="18"/>
      <c r="X17" s="18"/>
      <c r="Y17" s="19" t="s">
        <v>26</v>
      </c>
      <c r="Z17" s="19" t="s">
        <v>26</v>
      </c>
      <c r="AA17" s="19" t="e">
        <v>#N/A</v>
      </c>
      <c r="AB17" s="19" t="s">
        <v>26</v>
      </c>
      <c r="AC17" s="19" t="s">
        <v>22</v>
      </c>
      <c r="AD17" s="19" t="s">
        <v>26</v>
      </c>
      <c r="AE17" s="19" t="s">
        <v>25</v>
      </c>
      <c r="AF17" s="19"/>
      <c r="AG17" s="19" t="s">
        <v>26</v>
      </c>
      <c r="AH17" s="19">
        <v>0</v>
      </c>
      <c r="AI17" s="19" t="s">
        <v>26</v>
      </c>
      <c r="AJ17" s="75">
        <v>0</v>
      </c>
      <c r="AK17" s="102" t="s">
        <v>26</v>
      </c>
      <c r="AL17" s="83" t="s">
        <v>26</v>
      </c>
      <c r="AM17" s="83" t="s">
        <v>26</v>
      </c>
      <c r="AN17" s="83" t="s">
        <v>26</v>
      </c>
      <c r="AO17" s="83" t="s">
        <v>26</v>
      </c>
      <c r="AP17" s="83" t="s">
        <v>26</v>
      </c>
      <c r="AQ17" s="3" t="s">
        <v>26</v>
      </c>
      <c r="AR17" s="3" t="s">
        <v>26</v>
      </c>
      <c r="AS17" s="3" t="s">
        <v>26</v>
      </c>
      <c r="AT17" s="3" t="s">
        <v>26</v>
      </c>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1320</v>
      </c>
      <c r="BD17" s="313" t="str">
        <f>SUBSTITUTE(SUBSTITUTE(IFERROR(VLOOKUP($A17,単組回答!$E:$R,14,FALSE),""),"① 行った","○"),"② 行っていない","×")</f>
        <v/>
      </c>
      <c r="BE17" s="83" t="s">
        <v>22</v>
      </c>
      <c r="BF17" s="316" t="str">
        <f>SUBSTITUTE(SUBSTITUTE(IFERROR(VLOOKUP($A17,単組回答!$E:$T,16,FALSE),""),"① 行った","○"),"② 行っていない","×")</f>
        <v/>
      </c>
    </row>
    <row r="18" spans="1:58" ht="28.5" customHeight="1">
      <c r="A18" s="20">
        <v>17027</v>
      </c>
      <c r="B18" s="21" t="s">
        <v>1140</v>
      </c>
      <c r="C18" s="18" t="s">
        <v>24</v>
      </c>
      <c r="D18" s="18" t="s">
        <v>24</v>
      </c>
      <c r="E18" s="18">
        <v>0</v>
      </c>
      <c r="F18" s="18"/>
      <c r="G18" s="18" t="s">
        <v>22</v>
      </c>
      <c r="H18" s="18"/>
      <c r="I18" s="18" t="s">
        <v>22</v>
      </c>
      <c r="J18" s="18"/>
      <c r="K18" s="18"/>
      <c r="L18" s="18"/>
      <c r="M18" s="18"/>
      <c r="N18" s="18" t="s">
        <v>24</v>
      </c>
      <c r="O18" s="18" t="s">
        <v>24</v>
      </c>
      <c r="P18" s="18">
        <v>0</v>
      </c>
      <c r="Q18" s="18"/>
      <c r="R18" s="18" t="s">
        <v>23</v>
      </c>
      <c r="S18" s="18"/>
      <c r="T18" s="18" t="s">
        <v>23</v>
      </c>
      <c r="U18" s="18"/>
      <c r="V18" s="18"/>
      <c r="W18" s="18"/>
      <c r="X18" s="18"/>
      <c r="Y18" s="19" t="s">
        <v>26</v>
      </c>
      <c r="Z18" s="19" t="s">
        <v>26</v>
      </c>
      <c r="AA18" s="19" t="e">
        <v>#N/A</v>
      </c>
      <c r="AB18" s="19" t="s">
        <v>26</v>
      </c>
      <c r="AC18" s="19" t="s">
        <v>26</v>
      </c>
      <c r="AD18" s="19" t="s">
        <v>26</v>
      </c>
      <c r="AE18" s="19" t="s">
        <v>26</v>
      </c>
      <c r="AF18" s="19"/>
      <c r="AG18" s="19" t="s">
        <v>26</v>
      </c>
      <c r="AH18" s="19" t="s">
        <v>26</v>
      </c>
      <c r="AI18" s="19" t="s">
        <v>26</v>
      </c>
      <c r="AJ18" s="75" t="s">
        <v>26</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1320</v>
      </c>
      <c r="BD18" s="313" t="str">
        <f>SUBSTITUTE(SUBSTITUTE(IFERROR(VLOOKUP($A18,単組回答!$E:$R,14,FALSE),""),"① 行った","○"),"② 行っていない","×")</f>
        <v/>
      </c>
      <c r="BE18" s="83" t="s">
        <v>22</v>
      </c>
      <c r="BF18" s="316" t="str">
        <f>SUBSTITUTE(SUBSTITUTE(IFERROR(VLOOKUP($A18,単組回答!$E:$T,16,FALSE),""),"① 行った","○"),"② 行っていない","×")</f>
        <v/>
      </c>
    </row>
    <row r="19" spans="1:58" ht="28.5" customHeight="1">
      <c r="A19" s="20">
        <v>17029</v>
      </c>
      <c r="B19" s="21" t="s">
        <v>1141</v>
      </c>
      <c r="C19" s="18" t="s">
        <v>24</v>
      </c>
      <c r="D19" s="18" t="s">
        <v>24</v>
      </c>
      <c r="E19" s="18">
        <v>0</v>
      </c>
      <c r="F19" s="18"/>
      <c r="G19" s="18" t="s">
        <v>22</v>
      </c>
      <c r="H19" s="18"/>
      <c r="I19" s="18" t="s">
        <v>22</v>
      </c>
      <c r="J19" s="18"/>
      <c r="K19" s="18"/>
      <c r="L19" s="18"/>
      <c r="M19" s="18"/>
      <c r="N19" s="18" t="s">
        <v>24</v>
      </c>
      <c r="O19" s="18" t="s">
        <v>24</v>
      </c>
      <c r="P19" s="18">
        <v>0</v>
      </c>
      <c r="Q19" s="18"/>
      <c r="R19" s="18" t="s">
        <v>23</v>
      </c>
      <c r="S19" s="18"/>
      <c r="T19" s="18" t="s">
        <v>23</v>
      </c>
      <c r="U19" s="18"/>
      <c r="V19" s="18"/>
      <c r="W19" s="18"/>
      <c r="X19" s="18"/>
      <c r="Y19" s="19" t="s">
        <v>26</v>
      </c>
      <c r="Z19" s="19" t="s">
        <v>26</v>
      </c>
      <c r="AA19" s="19" t="e">
        <v>#N/A</v>
      </c>
      <c r="AB19" s="19" t="s">
        <v>26</v>
      </c>
      <c r="AC19" s="19" t="s">
        <v>22</v>
      </c>
      <c r="AD19" s="19" t="s">
        <v>26</v>
      </c>
      <c r="AE19" s="19" t="s">
        <v>25</v>
      </c>
      <c r="AF19" s="19"/>
      <c r="AG19" s="19" t="s">
        <v>26</v>
      </c>
      <c r="AH19" s="19">
        <v>0</v>
      </c>
      <c r="AI19" s="19" t="s">
        <v>26</v>
      </c>
      <c r="AJ19" s="75">
        <v>0</v>
      </c>
      <c r="AK19" s="102" t="s">
        <v>25</v>
      </c>
      <c r="AL19" s="83" t="s">
        <v>25</v>
      </c>
      <c r="AM19" s="83">
        <v>0</v>
      </c>
      <c r="AN19" s="83" t="s">
        <v>22</v>
      </c>
      <c r="AO19" s="83">
        <v>0</v>
      </c>
      <c r="AP19" s="83" t="s">
        <v>22</v>
      </c>
      <c r="AQ19" s="3">
        <v>0</v>
      </c>
      <c r="AR19" s="3" t="s">
        <v>26</v>
      </c>
      <c r="AS19" s="3">
        <v>0</v>
      </c>
      <c r="AT19" s="3" t="s">
        <v>26</v>
      </c>
      <c r="AU19" s="112">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22</v>
      </c>
      <c r="BF19" s="316" t="str">
        <f>SUBSTITUTE(SUBSTITUTE(IFERROR(VLOOKUP($A19,単組回答!$E:$T,16,FALSE),""),"① 行った","○"),"② 行っていない","×")</f>
        <v/>
      </c>
    </row>
    <row r="20" spans="1:58" ht="28.5" customHeight="1">
      <c r="A20" s="20">
        <v>17031</v>
      </c>
      <c r="B20" s="21" t="s">
        <v>1142</v>
      </c>
      <c r="C20" s="18" t="s">
        <v>24</v>
      </c>
      <c r="D20" s="18" t="s">
        <v>24</v>
      </c>
      <c r="E20" s="18">
        <v>0</v>
      </c>
      <c r="F20" s="18"/>
      <c r="G20" s="18" t="s">
        <v>22</v>
      </c>
      <c r="H20" s="18"/>
      <c r="I20" s="18" t="s">
        <v>22</v>
      </c>
      <c r="J20" s="18"/>
      <c r="K20" s="18"/>
      <c r="L20" s="18"/>
      <c r="M20" s="18"/>
      <c r="N20" s="18" t="s">
        <v>24</v>
      </c>
      <c r="O20" s="18" t="s">
        <v>24</v>
      </c>
      <c r="P20" s="18">
        <v>0</v>
      </c>
      <c r="Q20" s="18"/>
      <c r="R20" s="18" t="s">
        <v>23</v>
      </c>
      <c r="S20" s="18"/>
      <c r="T20" s="18" t="s">
        <v>23</v>
      </c>
      <c r="U20" s="18"/>
      <c r="V20" s="18"/>
      <c r="W20" s="18"/>
      <c r="X20" s="18"/>
      <c r="Y20" s="19" t="s">
        <v>26</v>
      </c>
      <c r="Z20" s="19" t="s">
        <v>26</v>
      </c>
      <c r="AA20" s="19" t="e">
        <v>#N/A</v>
      </c>
      <c r="AB20" s="19" t="s">
        <v>26</v>
      </c>
      <c r="AC20" s="19" t="s">
        <v>26</v>
      </c>
      <c r="AD20" s="19" t="s">
        <v>26</v>
      </c>
      <c r="AE20" s="19" t="s">
        <v>26</v>
      </c>
      <c r="AF20" s="19"/>
      <c r="AG20" s="19" t="s">
        <v>26</v>
      </c>
      <c r="AH20" s="19" t="s">
        <v>26</v>
      </c>
      <c r="AI20" s="19" t="s">
        <v>26</v>
      </c>
      <c r="AJ20" s="75" t="s">
        <v>26</v>
      </c>
      <c r="AK20" s="102" t="s">
        <v>26</v>
      </c>
      <c r="AL20" s="83" t="s">
        <v>26</v>
      </c>
      <c r="AM20" s="83" t="s">
        <v>26</v>
      </c>
      <c r="AN20" s="83" t="s">
        <v>26</v>
      </c>
      <c r="AO20" s="83" t="s">
        <v>26</v>
      </c>
      <c r="AP20" s="83"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22</v>
      </c>
      <c r="BF20" s="316" t="str">
        <f>SUBSTITUTE(SUBSTITUTE(IFERROR(VLOOKUP($A20,単組回答!$E:$T,16,FALSE),""),"① 行った","○"),"② 行っていない","×")</f>
        <v/>
      </c>
    </row>
    <row r="21" spans="1:58" ht="28.5" customHeight="1">
      <c r="A21" s="20">
        <v>17032</v>
      </c>
      <c r="B21" s="21" t="s">
        <v>1143</v>
      </c>
      <c r="C21" s="45"/>
      <c r="D21" s="18"/>
      <c r="E21" s="18">
        <v>0</v>
      </c>
      <c r="F21" s="18"/>
      <c r="G21" s="18"/>
      <c r="H21" s="18"/>
      <c r="I21" s="18"/>
      <c r="J21" s="18"/>
      <c r="K21" s="18"/>
      <c r="L21" s="18"/>
      <c r="M21" s="18"/>
      <c r="N21" s="18"/>
      <c r="O21" s="18"/>
      <c r="P21" s="18">
        <v>0</v>
      </c>
      <c r="Q21" s="18"/>
      <c r="R21" s="18"/>
      <c r="S21" s="18"/>
      <c r="T21" s="18"/>
      <c r="U21" s="18"/>
      <c r="V21" s="18"/>
      <c r="W21" s="18"/>
      <c r="X21" s="18"/>
      <c r="Y21" s="19" t="s">
        <v>26</v>
      </c>
      <c r="Z21" s="19" t="s">
        <v>26</v>
      </c>
      <c r="AA21" s="19" t="e">
        <v>#N/A</v>
      </c>
      <c r="AB21" s="19" t="s">
        <v>26</v>
      </c>
      <c r="AC21" s="19" t="s">
        <v>26</v>
      </c>
      <c r="AD21" s="19" t="s">
        <v>26</v>
      </c>
      <c r="AE21" s="19" t="s">
        <v>26</v>
      </c>
      <c r="AF21" s="19"/>
      <c r="AG21" s="19" t="s">
        <v>26</v>
      </c>
      <c r="AH21" s="19" t="s">
        <v>26</v>
      </c>
      <c r="AI21" s="19" t="s">
        <v>26</v>
      </c>
      <c r="AJ21" s="75" t="s">
        <v>26</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17034</v>
      </c>
      <c r="B22" s="21" t="s">
        <v>1144</v>
      </c>
      <c r="C22" s="18" t="s">
        <v>24</v>
      </c>
      <c r="D22" s="18" t="s">
        <v>24</v>
      </c>
      <c r="E22" s="18">
        <v>0</v>
      </c>
      <c r="F22" s="18"/>
      <c r="G22" s="18" t="s">
        <v>22</v>
      </c>
      <c r="H22" s="18"/>
      <c r="I22" s="18" t="s">
        <v>22</v>
      </c>
      <c r="J22" s="18"/>
      <c r="K22" s="18"/>
      <c r="L22" s="18"/>
      <c r="M22" s="18"/>
      <c r="N22" s="18" t="s">
        <v>24</v>
      </c>
      <c r="O22" s="18" t="s">
        <v>24</v>
      </c>
      <c r="P22" s="18">
        <v>0</v>
      </c>
      <c r="Q22" s="18"/>
      <c r="R22" s="18" t="s">
        <v>23</v>
      </c>
      <c r="S22" s="18"/>
      <c r="T22" s="18" t="s">
        <v>23</v>
      </c>
      <c r="U22" s="18"/>
      <c r="V22" s="18"/>
      <c r="W22" s="18"/>
      <c r="X22" s="18"/>
      <c r="Y22" s="19" t="s">
        <v>26</v>
      </c>
      <c r="Z22" s="19" t="s">
        <v>26</v>
      </c>
      <c r="AA22" s="19" t="e">
        <v>#N/A</v>
      </c>
      <c r="AB22" s="19" t="s">
        <v>26</v>
      </c>
      <c r="AC22" s="19" t="s">
        <v>22</v>
      </c>
      <c r="AD22" s="19" t="s">
        <v>26</v>
      </c>
      <c r="AE22" s="19" t="s">
        <v>25</v>
      </c>
      <c r="AF22" s="19"/>
      <c r="AG22" s="19" t="s">
        <v>26</v>
      </c>
      <c r="AH22" s="19">
        <v>0</v>
      </c>
      <c r="AI22" s="19" t="s">
        <v>26</v>
      </c>
      <c r="AJ22" s="75">
        <v>0</v>
      </c>
      <c r="AK22" s="102" t="s">
        <v>25</v>
      </c>
      <c r="AL22" s="83" t="s">
        <v>25</v>
      </c>
      <c r="AM22" s="83">
        <v>0</v>
      </c>
      <c r="AN22" s="83" t="s">
        <v>22</v>
      </c>
      <c r="AO22" s="83">
        <v>0</v>
      </c>
      <c r="AP22" s="83" t="s">
        <v>22</v>
      </c>
      <c r="AQ22" s="3">
        <v>0</v>
      </c>
      <c r="AR22" s="3" t="s">
        <v>26</v>
      </c>
      <c r="AS22" s="3">
        <v>0</v>
      </c>
      <c r="AT22" s="3" t="s">
        <v>26</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1320</v>
      </c>
      <c r="BD22" s="313" t="str">
        <f>SUBSTITUTE(SUBSTITUTE(IFERROR(VLOOKUP($A22,単組回答!$E:$R,14,FALSE),""),"① 行った","○"),"② 行っていない","×")</f>
        <v/>
      </c>
      <c r="BE22" s="83" t="s">
        <v>22</v>
      </c>
      <c r="BF22" s="316" t="str">
        <f>SUBSTITUTE(SUBSTITUTE(IFERROR(VLOOKUP($A22,単組回答!$E:$T,16,FALSE),""),"① 行った","○"),"② 行っていない","×")</f>
        <v/>
      </c>
    </row>
    <row r="23" spans="1:58" ht="28.5" customHeight="1">
      <c r="A23" s="20">
        <v>17039</v>
      </c>
      <c r="B23" s="21" t="s">
        <v>1145</v>
      </c>
      <c r="C23" s="18" t="s">
        <v>24</v>
      </c>
      <c r="D23" s="18" t="s">
        <v>24</v>
      </c>
      <c r="E23" s="18">
        <v>0</v>
      </c>
      <c r="F23" s="18"/>
      <c r="G23" s="18"/>
      <c r="H23" s="18"/>
      <c r="I23" s="18"/>
      <c r="J23" s="18"/>
      <c r="K23" s="18"/>
      <c r="L23" s="18"/>
      <c r="M23" s="18"/>
      <c r="N23" s="18" t="s">
        <v>24</v>
      </c>
      <c r="O23" s="18" t="s">
        <v>24</v>
      </c>
      <c r="P23" s="18">
        <v>0</v>
      </c>
      <c r="Q23" s="18"/>
      <c r="R23" s="18" t="s">
        <v>23</v>
      </c>
      <c r="S23" s="18"/>
      <c r="T23" s="18" t="s">
        <v>23</v>
      </c>
      <c r="U23" s="18"/>
      <c r="V23" s="18"/>
      <c r="W23" s="18"/>
      <c r="X23" s="18"/>
      <c r="Y23" s="19" t="s">
        <v>26</v>
      </c>
      <c r="Z23" s="19" t="s">
        <v>26</v>
      </c>
      <c r="AA23" s="19" t="e">
        <v>#N/A</v>
      </c>
      <c r="AB23" s="19" t="s">
        <v>26</v>
      </c>
      <c r="AC23" s="19" t="s">
        <v>22</v>
      </c>
      <c r="AD23" s="19" t="s">
        <v>26</v>
      </c>
      <c r="AE23" s="19" t="s">
        <v>25</v>
      </c>
      <c r="AF23" s="19"/>
      <c r="AG23" s="19" t="s">
        <v>26</v>
      </c>
      <c r="AH23" s="19">
        <v>0</v>
      </c>
      <c r="AI23" s="19" t="s">
        <v>26</v>
      </c>
      <c r="AJ23" s="75">
        <v>0</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1320</v>
      </c>
      <c r="BD23" s="313" t="str">
        <f>SUBSTITUTE(SUBSTITUTE(IFERROR(VLOOKUP($A23,単組回答!$E:$R,14,FALSE),""),"① 行った","○"),"② 行っていない","×")</f>
        <v/>
      </c>
      <c r="BE23" s="83" t="s">
        <v>22</v>
      </c>
      <c r="BF23" s="316" t="str">
        <f>SUBSTITUTE(SUBSTITUTE(IFERROR(VLOOKUP($A23,単組回答!$E:$T,16,FALSE),""),"① 行った","○"),"② 行っていない","×")</f>
        <v/>
      </c>
    </row>
    <row r="24" spans="1:58" ht="28.5" customHeight="1">
      <c r="A24" s="20">
        <v>17046</v>
      </c>
      <c r="B24" s="21" t="s">
        <v>1146</v>
      </c>
      <c r="C24" s="18" t="s">
        <v>24</v>
      </c>
      <c r="D24" s="18" t="s">
        <v>24</v>
      </c>
      <c r="E24" s="18">
        <v>0</v>
      </c>
      <c r="F24" s="18"/>
      <c r="G24" s="18" t="s">
        <v>22</v>
      </c>
      <c r="H24" s="18"/>
      <c r="I24" s="18" t="s">
        <v>22</v>
      </c>
      <c r="J24" s="18"/>
      <c r="K24" s="18"/>
      <c r="L24" s="18"/>
      <c r="M24" s="18"/>
      <c r="N24" s="18" t="s">
        <v>24</v>
      </c>
      <c r="O24" s="18" t="s">
        <v>24</v>
      </c>
      <c r="P24" s="18">
        <v>0</v>
      </c>
      <c r="Q24" s="18"/>
      <c r="R24" s="18" t="s">
        <v>23</v>
      </c>
      <c r="S24" s="18"/>
      <c r="T24" s="18" t="s">
        <v>23</v>
      </c>
      <c r="U24" s="18"/>
      <c r="V24" s="18"/>
      <c r="W24" s="18"/>
      <c r="X24" s="18"/>
      <c r="Y24" s="19" t="s">
        <v>26</v>
      </c>
      <c r="Z24" s="19" t="s">
        <v>26</v>
      </c>
      <c r="AA24" s="19" t="e">
        <v>#N/A</v>
      </c>
      <c r="AB24" s="19" t="s">
        <v>26</v>
      </c>
      <c r="AC24" s="19" t="s">
        <v>26</v>
      </c>
      <c r="AD24" s="19" t="s">
        <v>26</v>
      </c>
      <c r="AE24" s="19" t="s">
        <v>26</v>
      </c>
      <c r="AF24" s="19"/>
      <c r="AG24" s="19" t="s">
        <v>26</v>
      </c>
      <c r="AH24" s="19" t="s">
        <v>26</v>
      </c>
      <c r="AI24" s="19" t="s">
        <v>26</v>
      </c>
      <c r="AJ24" s="75"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1320</v>
      </c>
      <c r="BD24" s="313" t="str">
        <f>SUBSTITUTE(SUBSTITUTE(IFERROR(VLOOKUP($A24,単組回答!$E:$R,14,FALSE),""),"① 行った","○"),"② 行っていない","×")</f>
        <v/>
      </c>
      <c r="BE24" s="83" t="s">
        <v>22</v>
      </c>
      <c r="BF24" s="316" t="str">
        <f>SUBSTITUTE(SUBSTITUTE(IFERROR(VLOOKUP($A24,単組回答!$E:$T,16,FALSE),""),"① 行った","○"),"② 行っていない","×")</f>
        <v/>
      </c>
    </row>
    <row r="25" spans="1:58" ht="28.5" customHeight="1">
      <c r="A25" s="20">
        <v>17047</v>
      </c>
      <c r="B25" s="21" t="s">
        <v>1147</v>
      </c>
      <c r="C25" s="18" t="s">
        <v>24</v>
      </c>
      <c r="D25" s="18" t="s">
        <v>24</v>
      </c>
      <c r="E25" s="18">
        <v>0</v>
      </c>
      <c r="F25" s="18"/>
      <c r="G25" s="18"/>
      <c r="H25" s="18"/>
      <c r="I25" s="18"/>
      <c r="J25" s="18"/>
      <c r="K25" s="18"/>
      <c r="L25" s="18"/>
      <c r="M25" s="18"/>
      <c r="N25" s="18" t="s">
        <v>24</v>
      </c>
      <c r="O25" s="18" t="s">
        <v>24</v>
      </c>
      <c r="P25" s="18">
        <v>0</v>
      </c>
      <c r="Q25" s="18"/>
      <c r="R25" s="18" t="s">
        <v>23</v>
      </c>
      <c r="S25" s="18"/>
      <c r="T25" s="18" t="s">
        <v>23</v>
      </c>
      <c r="U25" s="18"/>
      <c r="V25" s="18"/>
      <c r="W25" s="18"/>
      <c r="X25" s="18"/>
      <c r="Y25" s="19" t="s">
        <v>26</v>
      </c>
      <c r="Z25" s="19" t="s">
        <v>26</v>
      </c>
      <c r="AA25" s="19" t="e">
        <v>#N/A</v>
      </c>
      <c r="AB25" s="19" t="s">
        <v>26</v>
      </c>
      <c r="AC25" s="19" t="s">
        <v>22</v>
      </c>
      <c r="AD25" s="19" t="s">
        <v>26</v>
      </c>
      <c r="AE25" s="19" t="s">
        <v>25</v>
      </c>
      <c r="AF25" s="19"/>
      <c r="AG25" s="19" t="s">
        <v>26</v>
      </c>
      <c r="AH25" s="19">
        <v>0</v>
      </c>
      <c r="AI25" s="19" t="s">
        <v>26</v>
      </c>
      <c r="AJ25" s="75">
        <v>0</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17053</v>
      </c>
      <c r="B26" s="21" t="s">
        <v>1148</v>
      </c>
      <c r="C26" s="45"/>
      <c r="D26" s="18"/>
      <c r="E26" s="18">
        <v>0</v>
      </c>
      <c r="F26" s="18"/>
      <c r="G26" s="18"/>
      <c r="H26" s="18"/>
      <c r="I26" s="18"/>
      <c r="J26" s="18"/>
      <c r="K26" s="18"/>
      <c r="L26" s="18"/>
      <c r="M26" s="18"/>
      <c r="N26" s="18"/>
      <c r="O26" s="18"/>
      <c r="P26" s="18">
        <v>0</v>
      </c>
      <c r="Q26" s="18"/>
      <c r="R26" s="18"/>
      <c r="S26" s="18"/>
      <c r="T26" s="18"/>
      <c r="U26" s="18"/>
      <c r="V26" s="18"/>
      <c r="W26" s="18"/>
      <c r="X26" s="18"/>
      <c r="Y26" s="19" t="s">
        <v>26</v>
      </c>
      <c r="Z26" s="19" t="s">
        <v>26</v>
      </c>
      <c r="AA26" s="19" t="e">
        <v>#N/A</v>
      </c>
      <c r="AB26" s="19" t="s">
        <v>26</v>
      </c>
      <c r="AC26" s="19" t="s">
        <v>26</v>
      </c>
      <c r="AD26" s="19" t="s">
        <v>26</v>
      </c>
      <c r="AE26" s="19" t="s">
        <v>26</v>
      </c>
      <c r="AF26" s="19"/>
      <c r="AG26" s="19" t="s">
        <v>26</v>
      </c>
      <c r="AH26" s="19" t="s">
        <v>26</v>
      </c>
      <c r="AI26" s="19" t="s">
        <v>26</v>
      </c>
      <c r="AJ26" s="75" t="s">
        <v>26</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1320</v>
      </c>
      <c r="BD26" s="313" t="str">
        <f>SUBSTITUTE(SUBSTITUTE(IFERROR(VLOOKUP($A26,単組回答!$E:$R,14,FALSE),""),"① 行った","○"),"② 行っていない","×")</f>
        <v/>
      </c>
      <c r="BE26" s="83" t="s">
        <v>22</v>
      </c>
      <c r="BF26" s="316" t="str">
        <f>SUBSTITUTE(SUBSTITUTE(IFERROR(VLOOKUP($A26,単組回答!$E:$T,16,FALSE),""),"① 行った","○"),"② 行っていない","×")</f>
        <v/>
      </c>
    </row>
    <row r="27" spans="1:58" ht="28.5" customHeight="1">
      <c r="A27" s="20">
        <v>17059</v>
      </c>
      <c r="B27" s="21" t="s">
        <v>1149</v>
      </c>
      <c r="C27" s="45"/>
      <c r="D27" s="18"/>
      <c r="E27" s="18">
        <v>0</v>
      </c>
      <c r="F27" s="18"/>
      <c r="G27" s="18"/>
      <c r="H27" s="18"/>
      <c r="I27" s="18"/>
      <c r="J27" s="18"/>
      <c r="K27" s="18"/>
      <c r="L27" s="18"/>
      <c r="M27" s="18"/>
      <c r="N27" s="18"/>
      <c r="O27" s="18"/>
      <c r="P27" s="18">
        <v>0</v>
      </c>
      <c r="Q27" s="18"/>
      <c r="R27" s="18"/>
      <c r="S27" s="18"/>
      <c r="T27" s="18"/>
      <c r="U27" s="18"/>
      <c r="V27" s="18"/>
      <c r="W27" s="18"/>
      <c r="X27" s="18"/>
      <c r="Y27" s="19" t="s">
        <v>26</v>
      </c>
      <c r="Z27" s="19" t="s">
        <v>26</v>
      </c>
      <c r="AA27" s="19" t="e">
        <v>#N/A</v>
      </c>
      <c r="AB27" s="19" t="s">
        <v>26</v>
      </c>
      <c r="AC27" s="19" t="s">
        <v>26</v>
      </c>
      <c r="AD27" s="19" t="s">
        <v>26</v>
      </c>
      <c r="AE27" s="19" t="s">
        <v>26</v>
      </c>
      <c r="AF27" s="19"/>
      <c r="AG27" s="19" t="s">
        <v>26</v>
      </c>
      <c r="AH27" s="19" t="s">
        <v>26</v>
      </c>
      <c r="AI27" s="19" t="s">
        <v>26</v>
      </c>
      <c r="AJ27" s="75" t="s">
        <v>26</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17063</v>
      </c>
      <c r="B28" s="21" t="s">
        <v>1150</v>
      </c>
      <c r="C28" s="45"/>
      <c r="D28" s="18"/>
      <c r="E28" s="18">
        <v>0</v>
      </c>
      <c r="F28" s="18"/>
      <c r="G28" s="18"/>
      <c r="H28" s="18"/>
      <c r="I28" s="18"/>
      <c r="J28" s="18"/>
      <c r="K28" s="18"/>
      <c r="L28" s="18"/>
      <c r="M28" s="18"/>
      <c r="N28" s="18"/>
      <c r="O28" s="18"/>
      <c r="P28" s="18">
        <v>0</v>
      </c>
      <c r="Q28" s="18"/>
      <c r="R28" s="18"/>
      <c r="S28" s="18"/>
      <c r="T28" s="18"/>
      <c r="U28" s="18"/>
      <c r="V28" s="18"/>
      <c r="W28" s="18"/>
      <c r="X28" s="18"/>
      <c r="Y28" s="19" t="s">
        <v>26</v>
      </c>
      <c r="Z28" s="19" t="s">
        <v>26</v>
      </c>
      <c r="AA28" s="19" t="e">
        <v>#N/A</v>
      </c>
      <c r="AB28" s="19" t="s">
        <v>26</v>
      </c>
      <c r="AC28" s="19" t="s">
        <v>26</v>
      </c>
      <c r="AD28" s="19" t="s">
        <v>26</v>
      </c>
      <c r="AE28" s="19" t="s">
        <v>26</v>
      </c>
      <c r="AF28" s="19"/>
      <c r="AG28" s="19" t="s">
        <v>26</v>
      </c>
      <c r="AH28" s="19" t="s">
        <v>26</v>
      </c>
      <c r="AI28" s="19" t="s">
        <v>26</v>
      </c>
      <c r="AJ28" s="75" t="s">
        <v>26</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1320</v>
      </c>
      <c r="BD28" s="313" t="str">
        <f>SUBSTITUTE(SUBSTITUTE(IFERROR(VLOOKUP($A28,単組回答!$E:$R,14,FALSE),""),"① 行った","○"),"② 行っていない","×")</f>
        <v/>
      </c>
      <c r="BE28" s="83" t="s">
        <v>22</v>
      </c>
      <c r="BF28" s="316" t="str">
        <f>SUBSTITUTE(SUBSTITUTE(IFERROR(VLOOKUP($A28,単組回答!$E:$T,16,FALSE),""),"① 行った","○"),"② 行っていない","×")</f>
        <v/>
      </c>
    </row>
    <row r="29" spans="1:58" ht="28.5" customHeight="1">
      <c r="A29" s="20">
        <v>17064</v>
      </c>
      <c r="B29" s="21" t="s">
        <v>1151</v>
      </c>
      <c r="C29" s="18" t="s">
        <v>24</v>
      </c>
      <c r="D29" s="18" t="s">
        <v>24</v>
      </c>
      <c r="E29" s="18">
        <v>0</v>
      </c>
      <c r="F29" s="18"/>
      <c r="G29" s="18"/>
      <c r="H29" s="18"/>
      <c r="I29" s="18"/>
      <c r="J29" s="18"/>
      <c r="K29" s="18"/>
      <c r="L29" s="18"/>
      <c r="M29" s="18"/>
      <c r="N29" s="18" t="s">
        <v>24</v>
      </c>
      <c r="O29" s="18" t="s">
        <v>24</v>
      </c>
      <c r="P29" s="18">
        <v>0</v>
      </c>
      <c r="Q29" s="18"/>
      <c r="R29" s="18" t="s">
        <v>23</v>
      </c>
      <c r="S29" s="18"/>
      <c r="T29" s="18" t="s">
        <v>23</v>
      </c>
      <c r="U29" s="18"/>
      <c r="V29" s="18"/>
      <c r="W29" s="18"/>
      <c r="X29" s="18"/>
      <c r="Y29" s="19" t="s">
        <v>26</v>
      </c>
      <c r="Z29" s="19" t="s">
        <v>26</v>
      </c>
      <c r="AA29" s="19" t="e">
        <v>#N/A</v>
      </c>
      <c r="AB29" s="19" t="s">
        <v>26</v>
      </c>
      <c r="AC29" s="19" t="s">
        <v>26</v>
      </c>
      <c r="AD29" s="19" t="s">
        <v>26</v>
      </c>
      <c r="AE29" s="19" t="s">
        <v>26</v>
      </c>
      <c r="AF29" s="19"/>
      <c r="AG29" s="19" t="s">
        <v>26</v>
      </c>
      <c r="AH29" s="19" t="s">
        <v>26</v>
      </c>
      <c r="AI29" s="19" t="s">
        <v>26</v>
      </c>
      <c r="AJ29" s="75" t="s">
        <v>26</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17066</v>
      </c>
      <c r="B30" s="21" t="s">
        <v>1152</v>
      </c>
      <c r="C30" s="45"/>
      <c r="D30" s="18"/>
      <c r="E30" s="18">
        <v>0</v>
      </c>
      <c r="F30" s="18"/>
      <c r="G30" s="18"/>
      <c r="H30" s="18"/>
      <c r="I30" s="18"/>
      <c r="J30" s="18"/>
      <c r="K30" s="18"/>
      <c r="L30" s="18"/>
      <c r="M30" s="18"/>
      <c r="N30" s="18"/>
      <c r="O30" s="18"/>
      <c r="P30" s="18">
        <v>0</v>
      </c>
      <c r="Q30" s="18"/>
      <c r="R30" s="18"/>
      <c r="S30" s="18"/>
      <c r="T30" s="18"/>
      <c r="U30" s="18"/>
      <c r="V30" s="18"/>
      <c r="W30" s="18"/>
      <c r="X30" s="18"/>
      <c r="Y30" s="19" t="s">
        <v>26</v>
      </c>
      <c r="Z30" s="19" t="s">
        <v>26</v>
      </c>
      <c r="AA30" s="19" t="e">
        <v>#N/A</v>
      </c>
      <c r="AB30" s="19" t="s">
        <v>26</v>
      </c>
      <c r="AC30" s="19" t="s">
        <v>26</v>
      </c>
      <c r="AD30" s="19" t="s">
        <v>26</v>
      </c>
      <c r="AE30" s="19" t="s">
        <v>26</v>
      </c>
      <c r="AF30" s="19"/>
      <c r="AG30" s="19" t="s">
        <v>26</v>
      </c>
      <c r="AH30" s="19" t="s">
        <v>26</v>
      </c>
      <c r="AI30" s="19" t="s">
        <v>26</v>
      </c>
      <c r="AJ30" s="75" t="s">
        <v>26</v>
      </c>
      <c r="AK30" s="102" t="s">
        <v>26</v>
      </c>
      <c r="AL30" s="83" t="s">
        <v>26</v>
      </c>
      <c r="AM30" s="83" t="s">
        <v>26</v>
      </c>
      <c r="AN30" s="83" t="s">
        <v>26</v>
      </c>
      <c r="AO30" s="83" t="s">
        <v>26</v>
      </c>
      <c r="AP30" s="83"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17081</v>
      </c>
      <c r="B31" s="21" t="s">
        <v>1153</v>
      </c>
      <c r="C31" s="45"/>
      <c r="D31" s="18"/>
      <c r="E31" s="18">
        <v>0</v>
      </c>
      <c r="F31" s="18"/>
      <c r="G31" s="18"/>
      <c r="H31" s="18"/>
      <c r="I31" s="18"/>
      <c r="J31" s="18"/>
      <c r="K31" s="18"/>
      <c r="L31" s="18"/>
      <c r="M31" s="18"/>
      <c r="N31" s="18"/>
      <c r="O31" s="18"/>
      <c r="P31" s="18">
        <v>0</v>
      </c>
      <c r="Q31" s="18"/>
      <c r="R31" s="18"/>
      <c r="S31" s="18"/>
      <c r="T31" s="18"/>
      <c r="U31" s="18"/>
      <c r="V31" s="18"/>
      <c r="W31" s="18"/>
      <c r="X31" s="18"/>
      <c r="Y31" s="19" t="s">
        <v>26</v>
      </c>
      <c r="Z31" s="19" t="s">
        <v>26</v>
      </c>
      <c r="AA31" s="19" t="e">
        <v>#N/A</v>
      </c>
      <c r="AB31" s="19" t="s">
        <v>26</v>
      </c>
      <c r="AC31" s="19" t="s">
        <v>26</v>
      </c>
      <c r="AD31" s="19" t="s">
        <v>26</v>
      </c>
      <c r="AE31" s="19" t="s">
        <v>26</v>
      </c>
      <c r="AF31" s="19"/>
      <c r="AG31" s="19" t="s">
        <v>26</v>
      </c>
      <c r="AH31" s="19" t="s">
        <v>26</v>
      </c>
      <c r="AI31" s="19" t="s">
        <v>26</v>
      </c>
      <c r="AJ31" s="75" t="s">
        <v>26</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17082</v>
      </c>
      <c r="B32" s="21" t="s">
        <v>1154</v>
      </c>
      <c r="C32" s="18" t="s">
        <v>24</v>
      </c>
      <c r="D32" s="18" t="s">
        <v>24</v>
      </c>
      <c r="E32" s="18">
        <v>0</v>
      </c>
      <c r="F32" s="18"/>
      <c r="G32" s="18" t="s">
        <v>22</v>
      </c>
      <c r="H32" s="18"/>
      <c r="I32" s="18" t="s">
        <v>22</v>
      </c>
      <c r="J32" s="18"/>
      <c r="K32" s="18"/>
      <c r="L32" s="18"/>
      <c r="M32" s="18"/>
      <c r="N32" s="18" t="s">
        <v>24</v>
      </c>
      <c r="O32" s="18" t="s">
        <v>24</v>
      </c>
      <c r="P32" s="18">
        <v>0</v>
      </c>
      <c r="Q32" s="18"/>
      <c r="R32" s="18" t="s">
        <v>23</v>
      </c>
      <c r="S32" s="18"/>
      <c r="T32" s="18" t="s">
        <v>23</v>
      </c>
      <c r="U32" s="18"/>
      <c r="V32" s="18"/>
      <c r="W32" s="18"/>
      <c r="X32" s="18"/>
      <c r="Y32" s="19" t="s">
        <v>26</v>
      </c>
      <c r="Z32" s="19" t="s">
        <v>26</v>
      </c>
      <c r="AA32" s="19" t="e">
        <v>#N/A</v>
      </c>
      <c r="AB32" s="19" t="s">
        <v>26</v>
      </c>
      <c r="AC32" s="19" t="s">
        <v>26</v>
      </c>
      <c r="AD32" s="19" t="s">
        <v>26</v>
      </c>
      <c r="AE32" s="19" t="s">
        <v>26</v>
      </c>
      <c r="AF32" s="19"/>
      <c r="AG32" s="19" t="s">
        <v>26</v>
      </c>
      <c r="AH32" s="19" t="s">
        <v>26</v>
      </c>
      <c r="AI32" s="19" t="s">
        <v>26</v>
      </c>
      <c r="AJ32" s="75" t="s">
        <v>26</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1320</v>
      </c>
      <c r="BD32" s="313" t="str">
        <f>SUBSTITUTE(SUBSTITUTE(IFERROR(VLOOKUP($A32,単組回答!$E:$R,14,FALSE),""),"① 行った","○"),"② 行っていない","×")</f>
        <v/>
      </c>
      <c r="BE32" s="83" t="s">
        <v>22</v>
      </c>
      <c r="BF32" s="316" t="str">
        <f>SUBSTITUTE(SUBSTITUTE(IFERROR(VLOOKUP($A32,単組回答!$E:$T,16,FALSE),""),"① 行った","○"),"② 行っていない","×")</f>
        <v/>
      </c>
    </row>
    <row r="33" spans="1:58" ht="28.5" customHeight="1">
      <c r="A33" s="20">
        <v>17087</v>
      </c>
      <c r="B33" s="21" t="s">
        <v>1155</v>
      </c>
      <c r="C33" s="45"/>
      <c r="D33" s="18"/>
      <c r="E33" s="18">
        <v>0</v>
      </c>
      <c r="F33" s="18"/>
      <c r="G33" s="18"/>
      <c r="H33" s="18"/>
      <c r="I33" s="18"/>
      <c r="J33" s="18"/>
      <c r="K33" s="18"/>
      <c r="L33" s="18"/>
      <c r="M33" s="18"/>
      <c r="N33" s="18"/>
      <c r="O33" s="18"/>
      <c r="P33" s="18">
        <v>0</v>
      </c>
      <c r="Q33" s="18"/>
      <c r="R33" s="18"/>
      <c r="S33" s="18"/>
      <c r="T33" s="18"/>
      <c r="U33" s="18"/>
      <c r="V33" s="18"/>
      <c r="W33" s="18"/>
      <c r="X33" s="18"/>
      <c r="Y33" s="19" t="s">
        <v>26</v>
      </c>
      <c r="Z33" s="19" t="s">
        <v>26</v>
      </c>
      <c r="AA33" s="19" t="e">
        <v>#N/A</v>
      </c>
      <c r="AB33" s="19" t="s">
        <v>26</v>
      </c>
      <c r="AC33" s="19" t="s">
        <v>26</v>
      </c>
      <c r="AD33" s="19" t="s">
        <v>26</v>
      </c>
      <c r="AE33" s="19" t="s">
        <v>26</v>
      </c>
      <c r="AF33" s="19"/>
      <c r="AG33" s="19" t="s">
        <v>26</v>
      </c>
      <c r="AH33" s="19" t="s">
        <v>26</v>
      </c>
      <c r="AI33" s="19" t="s">
        <v>26</v>
      </c>
      <c r="AJ33" s="75" t="s">
        <v>26</v>
      </c>
      <c r="AK33" s="102" t="s">
        <v>26</v>
      </c>
      <c r="AL33" s="83" t="s">
        <v>26</v>
      </c>
      <c r="AM33" s="83" t="s">
        <v>26</v>
      </c>
      <c r="AN33" s="8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25</v>
      </c>
      <c r="BF33" s="316" t="str">
        <f>SUBSTITUTE(SUBSTITUTE(IFERROR(VLOOKUP($A33,単組回答!$E:$T,16,FALSE),""),"① 行った","○"),"② 行っていない","×")</f>
        <v/>
      </c>
    </row>
    <row r="34" spans="1:58" ht="28.5" customHeight="1">
      <c r="A34" s="20"/>
      <c r="B34" s="21"/>
      <c r="C34" s="45"/>
      <c r="D34" s="18"/>
      <c r="E34" s="18">
        <v>0</v>
      </c>
      <c r="F34" s="18"/>
      <c r="G34" s="18"/>
      <c r="H34" s="18"/>
      <c r="I34" s="18"/>
      <c r="J34" s="18"/>
      <c r="K34" s="18"/>
      <c r="L34" s="18"/>
      <c r="M34" s="18"/>
      <c r="N34" s="18" t="s">
        <v>24</v>
      </c>
      <c r="O34" s="18" t="s">
        <v>23</v>
      </c>
      <c r="P34" s="18">
        <v>1</v>
      </c>
      <c r="Q34" s="18"/>
      <c r="R34" s="18"/>
      <c r="S34" s="18"/>
      <c r="T34" s="18"/>
      <c r="U34" s="18" t="s">
        <v>23</v>
      </c>
      <c r="V34" s="18"/>
      <c r="W34" s="18" t="s">
        <v>23</v>
      </c>
      <c r="X34" s="18"/>
      <c r="Y34" s="19" t="s">
        <v>26</v>
      </c>
      <c r="Z34" s="19" t="s">
        <v>26</v>
      </c>
      <c r="AA34" s="19" t="e">
        <v>#N/A</v>
      </c>
      <c r="AB34" s="19" t="s">
        <v>26</v>
      </c>
      <c r="AC34" s="19" t="s">
        <v>26</v>
      </c>
      <c r="AD34" s="19" t="s">
        <v>26</v>
      </c>
      <c r="AE34" s="19" t="s">
        <v>26</v>
      </c>
      <c r="AF34" s="19"/>
      <c r="AG34" s="19" t="s">
        <v>26</v>
      </c>
      <c r="AH34" s="19" t="s">
        <v>26</v>
      </c>
      <c r="AI34" s="19" t="s">
        <v>26</v>
      </c>
      <c r="AJ34" s="75" t="s">
        <v>26</v>
      </c>
      <c r="AK34" s="102" t="s">
        <v>26</v>
      </c>
      <c r="AL34" s="83" t="s">
        <v>26</v>
      </c>
      <c r="AM34" s="83" t="s">
        <v>26</v>
      </c>
      <c r="AN34" s="83" t="s">
        <v>26</v>
      </c>
      <c r="AO34" s="83" t="s">
        <v>26</v>
      </c>
      <c r="AP34" s="83" t="s">
        <v>26</v>
      </c>
      <c r="AQ34" s="3" t="s">
        <v>26</v>
      </c>
      <c r="AR34" s="3" t="s">
        <v>26</v>
      </c>
      <c r="AS34" s="3" t="s">
        <v>26</v>
      </c>
      <c r="AT34" s="3" t="s">
        <v>26</v>
      </c>
      <c r="AU34" s="112" t="s">
        <v>26</v>
      </c>
      <c r="AV34" s="111" t="s">
        <v>26</v>
      </c>
      <c r="AW34" s="4" t="s">
        <v>26</v>
      </c>
      <c r="AX34" s="4" t="s">
        <v>26</v>
      </c>
      <c r="AY34" s="4"/>
      <c r="AZ34" s="4" t="s">
        <v>26</v>
      </c>
      <c r="BA34" s="4"/>
      <c r="BB34" s="4" t="s">
        <v>26</v>
      </c>
      <c r="BC34" s="4" t="s">
        <v>26</v>
      </c>
      <c r="BD34" s="4"/>
      <c r="BE34" s="4" t="s">
        <v>26</v>
      </c>
      <c r="BF34" s="107"/>
    </row>
    <row r="35" spans="1:58" ht="28.5" customHeight="1">
      <c r="A35" s="20"/>
      <c r="B35" s="21"/>
      <c r="C35" s="45"/>
      <c r="D35" s="18"/>
      <c r="E35" s="18">
        <v>0</v>
      </c>
      <c r="F35" s="18"/>
      <c r="G35" s="18"/>
      <c r="H35" s="18"/>
      <c r="I35" s="18"/>
      <c r="J35" s="18"/>
      <c r="K35" s="18"/>
      <c r="L35" s="46"/>
      <c r="M35" s="46"/>
      <c r="N35" s="18"/>
      <c r="O35" s="18"/>
      <c r="P35" s="18">
        <v>0</v>
      </c>
      <c r="Q35" s="18"/>
      <c r="R35" s="18"/>
      <c r="S35" s="18"/>
      <c r="T35" s="18"/>
      <c r="U35" s="18"/>
      <c r="V35" s="18"/>
      <c r="W35" s="46"/>
      <c r="X35" s="46"/>
      <c r="Y35" s="19" t="s">
        <v>26</v>
      </c>
      <c r="Z35" s="19" t="s">
        <v>26</v>
      </c>
      <c r="AA35" s="19" t="e">
        <v>#N/A</v>
      </c>
      <c r="AB35" s="19" t="s">
        <v>26</v>
      </c>
      <c r="AC35" s="19" t="s">
        <v>26</v>
      </c>
      <c r="AD35" s="19" t="s">
        <v>26</v>
      </c>
      <c r="AE35" s="19" t="s">
        <v>26</v>
      </c>
      <c r="AF35" s="19"/>
      <c r="AG35" s="19" t="s">
        <v>26</v>
      </c>
      <c r="AH35" s="19" t="s">
        <v>26</v>
      </c>
      <c r="AI35" s="19" t="s">
        <v>26</v>
      </c>
      <c r="AJ35" s="75" t="s">
        <v>26</v>
      </c>
      <c r="AK35" s="102" t="s">
        <v>26</v>
      </c>
      <c r="AL35" s="83" t="s">
        <v>26</v>
      </c>
      <c r="AM35" s="83" t="s">
        <v>26</v>
      </c>
      <c r="AN35" s="83" t="s">
        <v>26</v>
      </c>
      <c r="AO35" s="83" t="s">
        <v>26</v>
      </c>
      <c r="AP35" s="83" t="s">
        <v>26</v>
      </c>
      <c r="AQ35" s="3" t="s">
        <v>26</v>
      </c>
      <c r="AR35" s="3" t="s">
        <v>26</v>
      </c>
      <c r="AS35" s="3" t="s">
        <v>26</v>
      </c>
      <c r="AT35" s="3" t="s">
        <v>26</v>
      </c>
      <c r="AU35" s="112" t="s">
        <v>26</v>
      </c>
      <c r="AV35" s="111" t="s">
        <v>26</v>
      </c>
      <c r="AW35" s="4" t="s">
        <v>26</v>
      </c>
      <c r="AX35" s="4" t="s">
        <v>26</v>
      </c>
      <c r="AY35" s="4"/>
      <c r="AZ35" s="4" t="s">
        <v>26</v>
      </c>
      <c r="BA35" s="4"/>
      <c r="BB35" s="4" t="s">
        <v>26</v>
      </c>
      <c r="BC35" s="4" t="s">
        <v>26</v>
      </c>
      <c r="BD35" s="4"/>
      <c r="BE35" s="4" t="s">
        <v>26</v>
      </c>
      <c r="BF35" s="107"/>
    </row>
    <row r="36" spans="1:58" ht="28.5" customHeight="1">
      <c r="A36" s="20"/>
      <c r="B36" s="21"/>
      <c r="C36" s="45"/>
      <c r="D36" s="18"/>
      <c r="E36" s="18">
        <v>0</v>
      </c>
      <c r="F36" s="18"/>
      <c r="G36" s="18"/>
      <c r="H36" s="18"/>
      <c r="I36" s="18"/>
      <c r="J36" s="18"/>
      <c r="K36" s="44"/>
      <c r="L36" s="18"/>
      <c r="M36" s="18"/>
      <c r="N36" s="45"/>
      <c r="O36" s="18"/>
      <c r="P36" s="18">
        <v>0</v>
      </c>
      <c r="Q36" s="18"/>
      <c r="R36" s="18"/>
      <c r="S36" s="18"/>
      <c r="T36" s="18"/>
      <c r="U36" s="18"/>
      <c r="V36" s="18"/>
      <c r="W36" s="18"/>
      <c r="X36" s="18"/>
      <c r="Y36" s="19" t="s">
        <v>26</v>
      </c>
      <c r="Z36" s="19" t="s">
        <v>26</v>
      </c>
      <c r="AA36" s="19" t="e">
        <v>#N/A</v>
      </c>
      <c r="AB36" s="19" t="s">
        <v>26</v>
      </c>
      <c r="AC36" s="19" t="s">
        <v>26</v>
      </c>
      <c r="AD36" s="19" t="s">
        <v>26</v>
      </c>
      <c r="AE36" s="19" t="s">
        <v>26</v>
      </c>
      <c r="AF36" s="19"/>
      <c r="AG36" s="19" t="s">
        <v>26</v>
      </c>
      <c r="AH36" s="19" t="s">
        <v>26</v>
      </c>
      <c r="AI36" s="19" t="s">
        <v>26</v>
      </c>
      <c r="AJ36" s="75" t="s">
        <v>26</v>
      </c>
      <c r="AK36" s="102" t="s">
        <v>26</v>
      </c>
      <c r="AL36" s="83" t="s">
        <v>26</v>
      </c>
      <c r="AM36" s="83" t="s">
        <v>26</v>
      </c>
      <c r="AN36" s="83" t="s">
        <v>26</v>
      </c>
      <c r="AO36" s="83" t="s">
        <v>26</v>
      </c>
      <c r="AP36" s="83" t="s">
        <v>26</v>
      </c>
      <c r="AQ36" s="3" t="s">
        <v>26</v>
      </c>
      <c r="AR36" s="3" t="s">
        <v>26</v>
      </c>
      <c r="AS36" s="3" t="s">
        <v>26</v>
      </c>
      <c r="AT36" s="3" t="s">
        <v>26</v>
      </c>
      <c r="AU36" s="112" t="s">
        <v>26</v>
      </c>
      <c r="AV36" s="111" t="s">
        <v>26</v>
      </c>
      <c r="AW36" s="4" t="s">
        <v>26</v>
      </c>
      <c r="AX36" s="4" t="s">
        <v>26</v>
      </c>
      <c r="AY36" s="4"/>
      <c r="AZ36" s="4" t="s">
        <v>26</v>
      </c>
      <c r="BA36" s="4"/>
      <c r="BB36" s="4" t="s">
        <v>26</v>
      </c>
      <c r="BC36" s="4" t="s">
        <v>26</v>
      </c>
      <c r="BD36" s="4"/>
      <c r="BE36" s="4" t="s">
        <v>26</v>
      </c>
      <c r="BF36" s="107"/>
    </row>
    <row r="37" spans="1:58" ht="28.5" customHeight="1" thickBot="1">
      <c r="A37" s="237" t="s">
        <v>90</v>
      </c>
      <c r="B37" s="238"/>
      <c r="C37" s="237">
        <v>3</v>
      </c>
      <c r="D37" s="238" t="e">
        <v>#REF!</v>
      </c>
      <c r="N37" s="237">
        <v>4</v>
      </c>
      <c r="O37" s="238" t="e">
        <v>#REF!</v>
      </c>
      <c r="Y37" s="251">
        <v>0</v>
      </c>
      <c r="Z37" s="252" t="e">
        <v>#REF!</v>
      </c>
      <c r="AK37" s="104" t="s">
        <v>26</v>
      </c>
      <c r="AL37" s="105" t="s">
        <v>26</v>
      </c>
      <c r="AM37" s="105" t="s">
        <v>26</v>
      </c>
      <c r="AN37" s="105" t="s">
        <v>26</v>
      </c>
      <c r="AO37" s="105" t="s">
        <v>26</v>
      </c>
      <c r="AP37" s="105" t="s">
        <v>26</v>
      </c>
      <c r="AQ37" s="113" t="s">
        <v>26</v>
      </c>
      <c r="AR37" s="113" t="s">
        <v>26</v>
      </c>
      <c r="AS37" s="113" t="s">
        <v>26</v>
      </c>
      <c r="AT37" s="113" t="s">
        <v>26</v>
      </c>
      <c r="AU37" s="114" t="s">
        <v>26</v>
      </c>
      <c r="AV37" s="245">
        <f>AV38-AW38</f>
        <v>0</v>
      </c>
      <c r="AW37" s="246"/>
      <c r="AX37" s="109" t="s">
        <v>26</v>
      </c>
      <c r="AY37" s="109"/>
      <c r="AZ37" s="109" t="s">
        <v>26</v>
      </c>
      <c r="BA37" s="109"/>
      <c r="BB37" s="109" t="s">
        <v>26</v>
      </c>
      <c r="BC37" s="109" t="s">
        <v>26</v>
      </c>
      <c r="BD37" s="109"/>
      <c r="BE37" s="109" t="s">
        <v>26</v>
      </c>
      <c r="BF37" s="110"/>
    </row>
    <row r="38" spans="1:58" ht="28.5" customHeight="1">
      <c r="AV38" s="12">
        <f>(COUNTIF(AV5:AV33,"○")+COUNTIF(AW5:AW33,"○"))</f>
        <v>0</v>
      </c>
      <c r="AW38" s="12">
        <f>COUNTIFS(AV5:AV33,"○",AW5:AW33,"○")</f>
        <v>0</v>
      </c>
      <c r="AX38" s="12" t="s">
        <v>26</v>
      </c>
      <c r="AY38" s="12"/>
      <c r="AZ38" s="12" t="s">
        <v>26</v>
      </c>
      <c r="BA38" s="12"/>
      <c r="BB38" s="12" t="s">
        <v>26</v>
      </c>
      <c r="BC38" s="12" t="s">
        <v>26</v>
      </c>
      <c r="BD38" s="12"/>
      <c r="BE38" s="12" t="s">
        <v>26</v>
      </c>
      <c r="BF38" s="12"/>
    </row>
    <row r="39" spans="1:58" ht="28.5" customHeight="1">
      <c r="AV39" s="12" t="s">
        <v>26</v>
      </c>
      <c r="AW39" s="12" t="s">
        <v>26</v>
      </c>
      <c r="AX39" s="12" t="s">
        <v>26</v>
      </c>
      <c r="AY39" s="12"/>
      <c r="AZ39" s="12" t="s">
        <v>26</v>
      </c>
      <c r="BA39" s="12"/>
      <c r="BB39" s="12" t="s">
        <v>26</v>
      </c>
      <c r="BC39" s="12" t="s">
        <v>26</v>
      </c>
      <c r="BD39" s="12"/>
      <c r="BE39" s="12" t="s">
        <v>26</v>
      </c>
      <c r="BF39" s="12"/>
    </row>
    <row r="40" spans="1:58" ht="28.5" customHeight="1">
      <c r="AV40" s="12" t="s">
        <v>26</v>
      </c>
      <c r="AW40" s="12" t="s">
        <v>26</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V37:AW37"/>
    <mergeCell ref="A4:B4"/>
    <mergeCell ref="A37:B37"/>
    <mergeCell ref="C37:D37"/>
    <mergeCell ref="N37:O37"/>
    <mergeCell ref="Y37:Z37"/>
  </mergeCells>
  <phoneticPr fontId="3"/>
  <conditionalFormatting sqref="A5:AU35 BG5:XFD35 AV39:BF139 AX37:BF38 AV34:BF36 BC32 BC28 BC26 BC22:BC24 BC6:BC20 BE17:BE20 BE22:BE24 BE26 BE28 BE32 BE6:BE15">
    <cfRule type="cellIs" dxfId="398" priority="24" operator="equal">
      <formula>0</formula>
    </cfRule>
  </conditionalFormatting>
  <conditionalFormatting sqref="BC5 BE5">
    <cfRule type="cellIs" dxfId="397" priority="23" operator="equal">
      <formula>0</formula>
    </cfRule>
  </conditionalFormatting>
  <conditionalFormatting sqref="AV38:AW38 AV37">
    <cfRule type="cellIs" dxfId="396" priority="21" operator="equal">
      <formula>0</formula>
    </cfRule>
  </conditionalFormatting>
  <conditionalFormatting sqref="BE16">
    <cfRule type="cellIs" dxfId="395" priority="4" operator="equal">
      <formula>0</formula>
    </cfRule>
  </conditionalFormatting>
  <conditionalFormatting sqref="BC21">
    <cfRule type="cellIs" dxfId="388" priority="14" operator="equal">
      <formula>0</formula>
    </cfRule>
  </conditionalFormatting>
  <conditionalFormatting sqref="BC25">
    <cfRule type="cellIs" dxfId="387" priority="13" operator="equal">
      <formula>0</formula>
    </cfRule>
  </conditionalFormatting>
  <conditionalFormatting sqref="BC27">
    <cfRule type="cellIs" dxfId="386" priority="12" operator="equal">
      <formula>0</formula>
    </cfRule>
  </conditionalFormatting>
  <conditionalFormatting sqref="BC29:BC31">
    <cfRule type="cellIs" dxfId="385" priority="11" operator="equal">
      <formula>0</formula>
    </cfRule>
  </conditionalFormatting>
  <conditionalFormatting sqref="BC33">
    <cfRule type="cellIs" dxfId="384" priority="10" operator="equal">
      <formula>0</formula>
    </cfRule>
  </conditionalFormatting>
  <conditionalFormatting sqref="BE33">
    <cfRule type="cellIs" dxfId="383" priority="9" operator="equal">
      <formula>0</formula>
    </cfRule>
  </conditionalFormatting>
  <conditionalFormatting sqref="BE29:BE31">
    <cfRule type="cellIs" dxfId="382" priority="8" operator="equal">
      <formula>0</formula>
    </cfRule>
  </conditionalFormatting>
  <conditionalFormatting sqref="BE27">
    <cfRule type="cellIs" dxfId="381" priority="7" operator="equal">
      <formula>0</formula>
    </cfRule>
  </conditionalFormatting>
  <conditionalFormatting sqref="BE25">
    <cfRule type="cellIs" dxfId="380" priority="6" operator="equal">
      <formula>0</formula>
    </cfRule>
  </conditionalFormatting>
  <conditionalFormatting sqref="BE21">
    <cfRule type="cellIs" dxfId="379" priority="5" operator="equal">
      <formula>0</formula>
    </cfRule>
  </conditionalFormatting>
  <conditionalFormatting sqref="AV5:BB33">
    <cfRule type="cellIs" dxfId="97" priority="3" operator="equal">
      <formula>0</formula>
    </cfRule>
  </conditionalFormatting>
  <conditionalFormatting sqref="BD5:BD33">
    <cfRule type="cellIs" dxfId="96" priority="2" operator="equal">
      <formula>0</formula>
    </cfRule>
  </conditionalFormatting>
  <conditionalFormatting sqref="BF5:BF33">
    <cfRule type="cellIs" dxfId="95"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820C9-3B94-41BA-B2E9-8016F4EE8CB5}">
  <dimension ref="A1:BF195"/>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25" customWidth="1"/>
    <col min="2" max="2" width="32.5" style="17" customWidth="1"/>
    <col min="3" max="24" width="8.25" style="25" hidden="1" customWidth="1" outlineLevel="1"/>
    <col min="25" max="25" width="9.25" style="25" hidden="1" customWidth="1" outlineLevel="1"/>
    <col min="26" max="26" width="8.832031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38" width="9" style="17" customWidth="1"/>
    <col min="39" max="42" width="9" style="1" customWidth="1"/>
    <col min="43" max="46" width="9" style="11" customWidth="1"/>
    <col min="47" max="47" width="9" style="1"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0"/>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14</v>
      </c>
      <c r="D4" s="132">
        <v>3</v>
      </c>
      <c r="E4" s="132"/>
      <c r="F4" s="132">
        <v>8</v>
      </c>
      <c r="G4" s="132">
        <v>10</v>
      </c>
      <c r="H4" s="132">
        <v>2</v>
      </c>
      <c r="I4" s="132">
        <v>10</v>
      </c>
      <c r="J4" s="132">
        <v>1</v>
      </c>
      <c r="K4" s="132">
        <v>6</v>
      </c>
      <c r="L4" s="132">
        <v>0</v>
      </c>
      <c r="M4" s="132">
        <v>0</v>
      </c>
      <c r="N4" s="132">
        <v>7</v>
      </c>
      <c r="O4" s="132">
        <v>2</v>
      </c>
      <c r="P4" s="132"/>
      <c r="Q4" s="132">
        <v>6</v>
      </c>
      <c r="R4" s="132">
        <v>3</v>
      </c>
      <c r="S4" s="132">
        <v>1</v>
      </c>
      <c r="T4" s="132">
        <v>2</v>
      </c>
      <c r="U4" s="132">
        <v>2</v>
      </c>
      <c r="V4" s="132">
        <v>2</v>
      </c>
      <c r="W4" s="132">
        <v>1</v>
      </c>
      <c r="X4" s="132">
        <v>1</v>
      </c>
      <c r="Y4" s="132">
        <v>8</v>
      </c>
      <c r="Z4" s="132">
        <v>6</v>
      </c>
      <c r="AA4" s="132"/>
      <c r="AB4" s="132">
        <v>3</v>
      </c>
      <c r="AC4" s="132">
        <v>8</v>
      </c>
      <c r="AD4" s="132">
        <v>3</v>
      </c>
      <c r="AE4" s="132">
        <v>7</v>
      </c>
      <c r="AF4" s="132">
        <v>0</v>
      </c>
      <c r="AG4" s="132">
        <v>3</v>
      </c>
      <c r="AH4" s="132">
        <v>6</v>
      </c>
      <c r="AI4" s="132">
        <v>0</v>
      </c>
      <c r="AJ4" s="166">
        <v>1</v>
      </c>
      <c r="AK4" s="137">
        <v>11</v>
      </c>
      <c r="AL4" s="138">
        <v>4</v>
      </c>
      <c r="AM4" s="138">
        <v>11</v>
      </c>
      <c r="AN4" s="138">
        <v>13</v>
      </c>
      <c r="AO4" s="138">
        <v>10</v>
      </c>
      <c r="AP4" s="138">
        <v>13</v>
      </c>
      <c r="AQ4" s="158">
        <v>11</v>
      </c>
      <c r="AR4" s="158">
        <v>5</v>
      </c>
      <c r="AS4" s="158">
        <v>8</v>
      </c>
      <c r="AT4" s="158">
        <v>2</v>
      </c>
      <c r="AU4" s="139">
        <v>5</v>
      </c>
      <c r="AV4" s="137">
        <f t="shared" ref="AV4:BF4" si="0">COUNTIF(AV5:AV89,"○")</f>
        <v>0</v>
      </c>
      <c r="AW4" s="138">
        <f t="shared" si="0"/>
        <v>0</v>
      </c>
      <c r="AX4" s="138">
        <f t="shared" si="0"/>
        <v>0</v>
      </c>
      <c r="AY4" s="138">
        <f t="shared" si="0"/>
        <v>0</v>
      </c>
      <c r="AZ4" s="138">
        <f t="shared" si="0"/>
        <v>0</v>
      </c>
      <c r="BA4" s="138">
        <f t="shared" si="0"/>
        <v>0</v>
      </c>
      <c r="BB4" s="138">
        <f t="shared" si="0"/>
        <v>0</v>
      </c>
      <c r="BC4" s="138">
        <f t="shared" si="0"/>
        <v>1</v>
      </c>
      <c r="BD4" s="138">
        <f t="shared" si="0"/>
        <v>0</v>
      </c>
      <c r="BE4" s="138">
        <f t="shared" si="0"/>
        <v>1</v>
      </c>
      <c r="BF4" s="139">
        <f t="shared" si="0"/>
        <v>0</v>
      </c>
    </row>
    <row r="5" spans="1:58" ht="28.5" customHeight="1">
      <c r="A5" s="123">
        <v>18001</v>
      </c>
      <c r="B5" s="124" t="s">
        <v>1156</v>
      </c>
      <c r="C5" s="78" t="s">
        <v>23</v>
      </c>
      <c r="D5" s="78" t="s">
        <v>24</v>
      </c>
      <c r="E5" s="78">
        <v>1</v>
      </c>
      <c r="F5" s="78" t="s">
        <v>23</v>
      </c>
      <c r="G5" s="78"/>
      <c r="H5" s="78" t="s">
        <v>23</v>
      </c>
      <c r="I5" s="78" t="s">
        <v>23</v>
      </c>
      <c r="J5" s="78"/>
      <c r="K5" s="78"/>
      <c r="L5" s="78"/>
      <c r="M5" s="78"/>
      <c r="N5" s="78"/>
      <c r="O5" s="78"/>
      <c r="P5" s="78">
        <v>0</v>
      </c>
      <c r="Q5" s="78"/>
      <c r="R5" s="78"/>
      <c r="S5" s="78"/>
      <c r="T5" s="78"/>
      <c r="U5" s="78"/>
      <c r="V5" s="78"/>
      <c r="W5" s="78"/>
      <c r="X5" s="78"/>
      <c r="Y5" s="78" t="s">
        <v>26</v>
      </c>
      <c r="Z5" s="78" t="s">
        <v>26</v>
      </c>
      <c r="AA5" s="78" t="e">
        <v>#N/A</v>
      </c>
      <c r="AB5" s="78" t="s">
        <v>26</v>
      </c>
      <c r="AC5" s="78" t="s">
        <v>26</v>
      </c>
      <c r="AD5" s="78" t="s">
        <v>26</v>
      </c>
      <c r="AE5" s="78" t="s">
        <v>26</v>
      </c>
      <c r="AF5" s="78"/>
      <c r="AG5" s="78" t="s">
        <v>26</v>
      </c>
      <c r="AH5" s="78" t="s">
        <v>26</v>
      </c>
      <c r="AI5" s="78" t="s">
        <v>26</v>
      </c>
      <c r="AJ5" s="165" t="s">
        <v>26</v>
      </c>
      <c r="AK5" s="128" t="s">
        <v>22</v>
      </c>
      <c r="AL5" s="74" t="s">
        <v>25</v>
      </c>
      <c r="AM5" s="74" t="s">
        <v>22</v>
      </c>
      <c r="AN5" s="74" t="s">
        <v>22</v>
      </c>
      <c r="AO5" s="74" t="s">
        <v>22</v>
      </c>
      <c r="AP5" s="74" t="s">
        <v>22</v>
      </c>
      <c r="AQ5" s="76" t="s">
        <v>27</v>
      </c>
      <c r="AR5" s="76" t="s">
        <v>26</v>
      </c>
      <c r="AS5" s="76" t="s">
        <v>22</v>
      </c>
      <c r="AT5" s="76" t="s">
        <v>26</v>
      </c>
      <c r="AU5" s="131" t="s">
        <v>22</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20">
        <v>18002</v>
      </c>
      <c r="B6" s="21" t="s">
        <v>1157</v>
      </c>
      <c r="C6" s="18" t="s">
        <v>23</v>
      </c>
      <c r="D6" s="18" t="s">
        <v>24</v>
      </c>
      <c r="E6" s="18">
        <v>1</v>
      </c>
      <c r="F6" s="18" t="s">
        <v>23</v>
      </c>
      <c r="G6" s="18"/>
      <c r="H6" s="18"/>
      <c r="I6" s="18"/>
      <c r="J6" s="18"/>
      <c r="K6" s="18"/>
      <c r="L6" s="18"/>
      <c r="M6" s="18"/>
      <c r="N6" s="18"/>
      <c r="O6" s="18"/>
      <c r="P6" s="18">
        <v>0</v>
      </c>
      <c r="Q6" s="18"/>
      <c r="R6" s="18"/>
      <c r="S6" s="18"/>
      <c r="T6" s="18"/>
      <c r="U6" s="18"/>
      <c r="V6" s="18"/>
      <c r="W6" s="18"/>
      <c r="X6" s="18"/>
      <c r="Y6" s="18" t="s">
        <v>22</v>
      </c>
      <c r="Z6" s="18" t="s">
        <v>25</v>
      </c>
      <c r="AA6" s="18" t="s">
        <v>25</v>
      </c>
      <c r="AB6" s="18" t="s">
        <v>26</v>
      </c>
      <c r="AC6" s="18" t="s">
        <v>22</v>
      </c>
      <c r="AD6" s="18" t="s">
        <v>26</v>
      </c>
      <c r="AE6" s="18" t="s">
        <v>22</v>
      </c>
      <c r="AF6" s="18"/>
      <c r="AG6" s="18" t="s">
        <v>26</v>
      </c>
      <c r="AH6" s="18">
        <v>0</v>
      </c>
      <c r="AI6" s="18" t="s">
        <v>26</v>
      </c>
      <c r="AJ6" s="71" t="s">
        <v>25</v>
      </c>
      <c r="AK6" s="102" t="s">
        <v>22</v>
      </c>
      <c r="AL6" s="83" t="s">
        <v>25</v>
      </c>
      <c r="AM6" s="83" t="s">
        <v>22</v>
      </c>
      <c r="AN6" s="83" t="s">
        <v>22</v>
      </c>
      <c r="AO6" s="83" t="s">
        <v>22</v>
      </c>
      <c r="AP6" s="83" t="s">
        <v>22</v>
      </c>
      <c r="AQ6" s="3" t="s">
        <v>27</v>
      </c>
      <c r="AR6" s="3"/>
      <c r="AS6" s="3" t="s">
        <v>28</v>
      </c>
      <c r="AT6" s="3" t="s">
        <v>25</v>
      </c>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1320</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18003</v>
      </c>
      <c r="B7" s="21" t="s">
        <v>1158</v>
      </c>
      <c r="C7" s="18" t="s">
        <v>23</v>
      </c>
      <c r="D7" s="18" t="s">
        <v>24</v>
      </c>
      <c r="E7" s="18">
        <v>1</v>
      </c>
      <c r="F7" s="18" t="s">
        <v>23</v>
      </c>
      <c r="G7" s="18" t="s">
        <v>23</v>
      </c>
      <c r="H7" s="18"/>
      <c r="I7" s="18" t="s">
        <v>23</v>
      </c>
      <c r="J7" s="18"/>
      <c r="K7" s="18" t="s">
        <v>23</v>
      </c>
      <c r="L7" s="18"/>
      <c r="M7" s="18"/>
      <c r="N7" s="18" t="s">
        <v>23</v>
      </c>
      <c r="O7" s="18" t="s">
        <v>24</v>
      </c>
      <c r="P7" s="18">
        <v>1</v>
      </c>
      <c r="Q7" s="18" t="s">
        <v>23</v>
      </c>
      <c r="R7" s="18" t="s">
        <v>23</v>
      </c>
      <c r="S7" s="18"/>
      <c r="T7" s="18" t="s">
        <v>23</v>
      </c>
      <c r="U7" s="18"/>
      <c r="V7" s="18" t="s">
        <v>23</v>
      </c>
      <c r="W7" s="18"/>
      <c r="X7" s="18" t="s">
        <v>23</v>
      </c>
      <c r="Y7" s="18" t="s">
        <v>26</v>
      </c>
      <c r="Z7" s="18" t="s">
        <v>26</v>
      </c>
      <c r="AA7" s="18" t="e">
        <v>#N/A</v>
      </c>
      <c r="AB7" s="18" t="s">
        <v>26</v>
      </c>
      <c r="AC7" s="18" t="s">
        <v>22</v>
      </c>
      <c r="AD7" s="18" t="s">
        <v>26</v>
      </c>
      <c r="AE7" s="18" t="s">
        <v>22</v>
      </c>
      <c r="AF7" s="18"/>
      <c r="AG7" s="18" t="s">
        <v>26</v>
      </c>
      <c r="AH7" s="18" t="s">
        <v>22</v>
      </c>
      <c r="AI7" s="18" t="s">
        <v>26</v>
      </c>
      <c r="AJ7" s="71" t="s">
        <v>22</v>
      </c>
      <c r="AK7" s="102" t="s">
        <v>22</v>
      </c>
      <c r="AL7" s="83" t="s">
        <v>22</v>
      </c>
      <c r="AM7" s="83" t="s">
        <v>22</v>
      </c>
      <c r="AN7" s="83" t="s">
        <v>22</v>
      </c>
      <c r="AO7" s="83" t="s">
        <v>22</v>
      </c>
      <c r="AP7" s="83" t="s">
        <v>22</v>
      </c>
      <c r="AQ7" s="3" t="s">
        <v>27</v>
      </c>
      <c r="AR7" s="3" t="s">
        <v>22</v>
      </c>
      <c r="AS7" s="3" t="s">
        <v>22</v>
      </c>
      <c r="AT7" s="3" t="s">
        <v>22</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22</v>
      </c>
      <c r="BD7" s="313" t="str">
        <f>SUBSTITUTE(SUBSTITUTE(IFERROR(VLOOKUP($A7,単組回答!$E:$R,14,FALSE),""),"① 行った","○"),"② 行っていない","×")</f>
        <v/>
      </c>
      <c r="BE7" s="83" t="s">
        <v>22</v>
      </c>
      <c r="BF7" s="316" t="str">
        <f>SUBSTITUTE(SUBSTITUTE(IFERROR(VLOOKUP($A7,単組回答!$E:$T,16,FALSE),""),"① 行った","○"),"② 行っていない","×")</f>
        <v/>
      </c>
    </row>
    <row r="8" spans="1:58" ht="28.5" customHeight="1">
      <c r="A8" s="20">
        <v>18005</v>
      </c>
      <c r="B8" s="21" t="s">
        <v>1159</v>
      </c>
      <c r="C8" s="45"/>
      <c r="D8" s="18"/>
      <c r="E8" s="18">
        <v>0</v>
      </c>
      <c r="F8" s="18"/>
      <c r="G8" s="18"/>
      <c r="H8" s="18"/>
      <c r="I8" s="18"/>
      <c r="J8" s="18"/>
      <c r="K8" s="18"/>
      <c r="L8" s="18"/>
      <c r="M8" s="18"/>
      <c r="N8" s="18"/>
      <c r="O8" s="18"/>
      <c r="P8" s="18">
        <v>0</v>
      </c>
      <c r="Q8" s="18"/>
      <c r="R8" s="18"/>
      <c r="S8" s="18"/>
      <c r="T8" s="18"/>
      <c r="U8" s="18"/>
      <c r="V8" s="18"/>
      <c r="W8" s="18"/>
      <c r="X8" s="18"/>
      <c r="Y8" s="18" t="s">
        <v>26</v>
      </c>
      <c r="Z8" s="18" t="s">
        <v>26</v>
      </c>
      <c r="AA8" s="18" t="e">
        <v>#N/A</v>
      </c>
      <c r="AB8" s="18" t="s">
        <v>26</v>
      </c>
      <c r="AC8" s="18" t="s">
        <v>26</v>
      </c>
      <c r="AD8" s="18" t="s">
        <v>26</v>
      </c>
      <c r="AE8" s="18" t="s">
        <v>26</v>
      </c>
      <c r="AF8" s="18"/>
      <c r="AG8" s="18" t="s">
        <v>26</v>
      </c>
      <c r="AH8" s="18" t="s">
        <v>26</v>
      </c>
      <c r="AI8" s="18" t="s">
        <v>26</v>
      </c>
      <c r="AJ8" s="71" t="s">
        <v>26</v>
      </c>
      <c r="AK8" s="102" t="s">
        <v>26</v>
      </c>
      <c r="AL8" s="83" t="s">
        <v>26</v>
      </c>
      <c r="AM8" s="83" t="s">
        <v>26</v>
      </c>
      <c r="AN8" s="83" t="s">
        <v>26</v>
      </c>
      <c r="AO8" s="83" t="s">
        <v>26</v>
      </c>
      <c r="AP8" s="83" t="s">
        <v>26</v>
      </c>
      <c r="AQ8" s="3" t="s">
        <v>26</v>
      </c>
      <c r="AR8" s="3" t="s">
        <v>26</v>
      </c>
      <c r="AS8" s="3" t="s">
        <v>26</v>
      </c>
      <c r="AT8" s="3" t="s">
        <v>26</v>
      </c>
      <c r="AU8" s="112" t="s">
        <v>26</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18006</v>
      </c>
      <c r="B9" s="21" t="s">
        <v>1160</v>
      </c>
      <c r="C9" s="18" t="s">
        <v>23</v>
      </c>
      <c r="D9" s="18" t="s">
        <v>24</v>
      </c>
      <c r="E9" s="18">
        <v>1</v>
      </c>
      <c r="F9" s="18" t="s">
        <v>23</v>
      </c>
      <c r="G9" s="18" t="s">
        <v>23</v>
      </c>
      <c r="H9" s="18" t="s">
        <v>23</v>
      </c>
      <c r="I9" s="18" t="s">
        <v>23</v>
      </c>
      <c r="J9" s="18"/>
      <c r="K9" s="18"/>
      <c r="L9" s="18"/>
      <c r="M9" s="18"/>
      <c r="N9" s="18" t="s">
        <v>23</v>
      </c>
      <c r="O9" s="18" t="s">
        <v>23</v>
      </c>
      <c r="P9" s="18">
        <v>2</v>
      </c>
      <c r="Q9" s="18" t="s">
        <v>23</v>
      </c>
      <c r="R9" s="18"/>
      <c r="S9" s="18"/>
      <c r="T9" s="18"/>
      <c r="U9" s="18" t="s">
        <v>23</v>
      </c>
      <c r="V9" s="18"/>
      <c r="W9" s="18"/>
      <c r="X9" s="18"/>
      <c r="Y9" s="18" t="s">
        <v>26</v>
      </c>
      <c r="Z9" s="18" t="s">
        <v>26</v>
      </c>
      <c r="AA9" s="18" t="e">
        <v>#N/A</v>
      </c>
      <c r="AB9" s="18" t="s">
        <v>26</v>
      </c>
      <c r="AC9" s="18" t="s">
        <v>22</v>
      </c>
      <c r="AD9" s="18" t="s">
        <v>26</v>
      </c>
      <c r="AE9" s="18" t="s">
        <v>22</v>
      </c>
      <c r="AF9" s="18"/>
      <c r="AG9" s="18" t="s">
        <v>26</v>
      </c>
      <c r="AH9" s="18" t="s">
        <v>22</v>
      </c>
      <c r="AI9" s="18" t="s">
        <v>26</v>
      </c>
      <c r="AJ9" s="71" t="s">
        <v>25</v>
      </c>
      <c r="AK9" s="102" t="s">
        <v>22</v>
      </c>
      <c r="AL9" s="83" t="s">
        <v>25</v>
      </c>
      <c r="AM9" s="83" t="s">
        <v>22</v>
      </c>
      <c r="AN9" s="83" t="s">
        <v>22</v>
      </c>
      <c r="AO9" s="83" t="s">
        <v>22</v>
      </c>
      <c r="AP9" s="83" t="s">
        <v>22</v>
      </c>
      <c r="AQ9" s="3" t="s">
        <v>27</v>
      </c>
      <c r="AR9" s="3" t="s">
        <v>22</v>
      </c>
      <c r="AS9" s="3" t="s">
        <v>25</v>
      </c>
      <c r="AT9" s="3" t="s">
        <v>25</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1320</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18007</v>
      </c>
      <c r="B10" s="21" t="s">
        <v>1161</v>
      </c>
      <c r="C10" s="45"/>
      <c r="D10" s="18"/>
      <c r="E10" s="18">
        <v>0</v>
      </c>
      <c r="F10" s="18"/>
      <c r="G10" s="18"/>
      <c r="H10" s="18"/>
      <c r="I10" s="18"/>
      <c r="J10" s="18"/>
      <c r="K10" s="18"/>
      <c r="L10" s="18"/>
      <c r="M10" s="18"/>
      <c r="N10" s="18"/>
      <c r="O10" s="18"/>
      <c r="P10" s="18">
        <v>0</v>
      </c>
      <c r="Q10" s="18"/>
      <c r="R10" s="18"/>
      <c r="S10" s="18"/>
      <c r="T10" s="18"/>
      <c r="U10" s="18"/>
      <c r="V10" s="18"/>
      <c r="W10" s="18"/>
      <c r="X10" s="18"/>
      <c r="Y10" s="18" t="s">
        <v>26</v>
      </c>
      <c r="Z10" s="18" t="s">
        <v>26</v>
      </c>
      <c r="AA10" s="18" t="e">
        <v>#N/A</v>
      </c>
      <c r="AB10" s="18" t="s">
        <v>26</v>
      </c>
      <c r="AC10" s="18" t="s">
        <v>26</v>
      </c>
      <c r="AD10" s="18" t="s">
        <v>26</v>
      </c>
      <c r="AE10" s="18" t="s">
        <v>26</v>
      </c>
      <c r="AF10" s="18"/>
      <c r="AG10" s="18" t="s">
        <v>26</v>
      </c>
      <c r="AH10" s="18" t="s">
        <v>26</v>
      </c>
      <c r="AI10" s="18" t="s">
        <v>26</v>
      </c>
      <c r="AJ10" s="71" t="s">
        <v>26</v>
      </c>
      <c r="AK10" s="102" t="s">
        <v>26</v>
      </c>
      <c r="AL10" s="83" t="s">
        <v>26</v>
      </c>
      <c r="AM10" s="83" t="s">
        <v>26</v>
      </c>
      <c r="AN10" s="83" t="s">
        <v>26</v>
      </c>
      <c r="AO10" s="83" t="s">
        <v>26</v>
      </c>
      <c r="AP10" s="83" t="s">
        <v>26</v>
      </c>
      <c r="AQ10" s="3" t="s">
        <v>26</v>
      </c>
      <c r="AR10" s="3" t="s">
        <v>26</v>
      </c>
      <c r="AS10" s="3" t="s">
        <v>26</v>
      </c>
      <c r="AT10" s="3" t="s">
        <v>26</v>
      </c>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18008</v>
      </c>
      <c r="B11" s="21" t="s">
        <v>1162</v>
      </c>
      <c r="C11" s="18" t="s">
        <v>23</v>
      </c>
      <c r="D11" s="18" t="s">
        <v>24</v>
      </c>
      <c r="E11" s="18">
        <v>1</v>
      </c>
      <c r="F11" s="18" t="s">
        <v>23</v>
      </c>
      <c r="G11" s="18" t="s">
        <v>23</v>
      </c>
      <c r="H11" s="18"/>
      <c r="I11" s="18" t="s">
        <v>23</v>
      </c>
      <c r="J11" s="18"/>
      <c r="K11" s="18" t="s">
        <v>23</v>
      </c>
      <c r="L11" s="18"/>
      <c r="M11" s="18"/>
      <c r="N11" s="18" t="s">
        <v>23</v>
      </c>
      <c r="O11" s="18" t="s">
        <v>24</v>
      </c>
      <c r="P11" s="18">
        <v>1</v>
      </c>
      <c r="Q11" s="18" t="s">
        <v>23</v>
      </c>
      <c r="R11" s="18" t="s">
        <v>23</v>
      </c>
      <c r="S11" s="18"/>
      <c r="T11" s="18" t="s">
        <v>23</v>
      </c>
      <c r="U11" s="18"/>
      <c r="V11" s="18" t="s">
        <v>23</v>
      </c>
      <c r="W11" s="18"/>
      <c r="X11" s="18"/>
      <c r="Y11" s="18" t="s">
        <v>22</v>
      </c>
      <c r="Z11" s="18" t="s">
        <v>22</v>
      </c>
      <c r="AA11" s="18" t="s">
        <v>22</v>
      </c>
      <c r="AB11" s="18" t="s">
        <v>22</v>
      </c>
      <c r="AC11" s="18" t="s">
        <v>22</v>
      </c>
      <c r="AD11" s="18" t="s">
        <v>22</v>
      </c>
      <c r="AE11" s="18" t="s">
        <v>22</v>
      </c>
      <c r="AF11" s="18"/>
      <c r="AG11" s="18" t="s">
        <v>22</v>
      </c>
      <c r="AH11" s="18" t="s">
        <v>22</v>
      </c>
      <c r="AI11" s="18" t="s">
        <v>25</v>
      </c>
      <c r="AJ11" s="71" t="s">
        <v>25</v>
      </c>
      <c r="AK11" s="102" t="s">
        <v>22</v>
      </c>
      <c r="AL11" s="83" t="s">
        <v>25</v>
      </c>
      <c r="AM11" s="83" t="s">
        <v>22</v>
      </c>
      <c r="AN11" s="83" t="s">
        <v>22</v>
      </c>
      <c r="AO11" s="83" t="s">
        <v>22</v>
      </c>
      <c r="AP11" s="83" t="s">
        <v>22</v>
      </c>
      <c r="AQ11" s="3" t="s">
        <v>27</v>
      </c>
      <c r="AR11" s="3"/>
      <c r="AS11" s="3" t="s">
        <v>22</v>
      </c>
      <c r="AT11" s="3"/>
      <c r="AU11" s="112"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18009</v>
      </c>
      <c r="B12" s="21" t="s">
        <v>1163</v>
      </c>
      <c r="C12" s="45"/>
      <c r="D12" s="18"/>
      <c r="E12" s="18">
        <v>0</v>
      </c>
      <c r="F12" s="18"/>
      <c r="G12" s="18"/>
      <c r="H12" s="18"/>
      <c r="I12" s="18"/>
      <c r="J12" s="18"/>
      <c r="K12" s="18"/>
      <c r="L12" s="18"/>
      <c r="M12" s="18"/>
      <c r="N12" s="18"/>
      <c r="O12" s="18"/>
      <c r="P12" s="18">
        <v>0</v>
      </c>
      <c r="Q12" s="18"/>
      <c r="R12" s="18"/>
      <c r="S12" s="18"/>
      <c r="T12" s="18"/>
      <c r="U12" s="18"/>
      <c r="V12" s="18"/>
      <c r="W12" s="18"/>
      <c r="X12" s="18"/>
      <c r="Y12" s="18" t="s">
        <v>26</v>
      </c>
      <c r="Z12" s="18" t="s">
        <v>26</v>
      </c>
      <c r="AA12" s="18" t="e">
        <v>#N/A</v>
      </c>
      <c r="AB12" s="18" t="s">
        <v>26</v>
      </c>
      <c r="AC12" s="18" t="s">
        <v>26</v>
      </c>
      <c r="AD12" s="18" t="s">
        <v>26</v>
      </c>
      <c r="AE12" s="18" t="s">
        <v>26</v>
      </c>
      <c r="AF12" s="18"/>
      <c r="AG12" s="18" t="s">
        <v>26</v>
      </c>
      <c r="AH12" s="18" t="s">
        <v>26</v>
      </c>
      <c r="AI12" s="18" t="s">
        <v>26</v>
      </c>
      <c r="AJ12" s="71" t="s">
        <v>26</v>
      </c>
      <c r="AK12" s="102" t="s">
        <v>26</v>
      </c>
      <c r="AL12" s="83" t="s">
        <v>26</v>
      </c>
      <c r="AM12" s="83" t="s">
        <v>26</v>
      </c>
      <c r="AN12" s="83" t="s">
        <v>26</v>
      </c>
      <c r="AO12" s="83" t="s">
        <v>26</v>
      </c>
      <c r="AP12" s="83" t="s">
        <v>26</v>
      </c>
      <c r="AQ12" s="3" t="s">
        <v>26</v>
      </c>
      <c r="AR12" s="3" t="s">
        <v>26</v>
      </c>
      <c r="AS12" s="3" t="s">
        <v>26</v>
      </c>
      <c r="AT12" s="3" t="s">
        <v>26</v>
      </c>
      <c r="AU12" s="112" t="s">
        <v>26</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18010</v>
      </c>
      <c r="B13" s="21" t="s">
        <v>1164</v>
      </c>
      <c r="C13" s="45"/>
      <c r="D13" s="18"/>
      <c r="E13" s="18">
        <v>0</v>
      </c>
      <c r="F13" s="18"/>
      <c r="G13" s="18"/>
      <c r="H13" s="18"/>
      <c r="I13" s="18"/>
      <c r="J13" s="18"/>
      <c r="K13" s="18"/>
      <c r="L13" s="18"/>
      <c r="M13" s="18"/>
      <c r="N13" s="18"/>
      <c r="O13" s="18"/>
      <c r="P13" s="18">
        <v>0</v>
      </c>
      <c r="Q13" s="18"/>
      <c r="R13" s="18"/>
      <c r="S13" s="18"/>
      <c r="T13" s="18"/>
      <c r="U13" s="18"/>
      <c r="V13" s="18"/>
      <c r="W13" s="18"/>
      <c r="X13" s="18"/>
      <c r="Y13" s="18" t="s">
        <v>26</v>
      </c>
      <c r="Z13" s="18" t="s">
        <v>26</v>
      </c>
      <c r="AA13" s="18" t="e">
        <v>#N/A</v>
      </c>
      <c r="AB13" s="18" t="s">
        <v>26</v>
      </c>
      <c r="AC13" s="18" t="s">
        <v>26</v>
      </c>
      <c r="AD13" s="18" t="s">
        <v>26</v>
      </c>
      <c r="AE13" s="18" t="s">
        <v>26</v>
      </c>
      <c r="AF13" s="18"/>
      <c r="AG13" s="18" t="s">
        <v>26</v>
      </c>
      <c r="AH13" s="18" t="s">
        <v>26</v>
      </c>
      <c r="AI13" s="18" t="s">
        <v>26</v>
      </c>
      <c r="AJ13" s="71" t="s">
        <v>26</v>
      </c>
      <c r="AK13" s="102" t="s">
        <v>26</v>
      </c>
      <c r="AL13" s="83" t="s">
        <v>26</v>
      </c>
      <c r="AM13" s="83" t="s">
        <v>26</v>
      </c>
      <c r="AN13" s="83" t="s">
        <v>26</v>
      </c>
      <c r="AO13" s="83" t="s">
        <v>26</v>
      </c>
      <c r="AP13" s="83" t="s">
        <v>26</v>
      </c>
      <c r="AQ13" s="3" t="s">
        <v>26</v>
      </c>
      <c r="AR13" s="3" t="s">
        <v>26</v>
      </c>
      <c r="AS13" s="3" t="s">
        <v>26</v>
      </c>
      <c r="AT13" s="3" t="s">
        <v>26</v>
      </c>
      <c r="AU13" s="112" t="s">
        <v>26</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18011</v>
      </c>
      <c r="B14" s="21" t="s">
        <v>1165</v>
      </c>
      <c r="C14" s="18" t="s">
        <v>23</v>
      </c>
      <c r="D14" s="18" t="s">
        <v>23</v>
      </c>
      <c r="E14" s="18">
        <v>2</v>
      </c>
      <c r="F14" s="18"/>
      <c r="G14" s="18" t="s">
        <v>23</v>
      </c>
      <c r="H14" s="18"/>
      <c r="I14" s="18" t="s">
        <v>23</v>
      </c>
      <c r="J14" s="18"/>
      <c r="K14" s="18" t="s">
        <v>23</v>
      </c>
      <c r="L14" s="18"/>
      <c r="M14" s="18"/>
      <c r="N14" s="18"/>
      <c r="O14" s="18"/>
      <c r="P14" s="18">
        <v>0</v>
      </c>
      <c r="Q14" s="18"/>
      <c r="R14" s="18"/>
      <c r="S14" s="18"/>
      <c r="T14" s="18"/>
      <c r="U14" s="18"/>
      <c r="V14" s="18"/>
      <c r="W14" s="18"/>
      <c r="X14" s="18"/>
      <c r="Y14" s="18" t="s">
        <v>22</v>
      </c>
      <c r="Z14" s="18" t="s">
        <v>22</v>
      </c>
      <c r="AA14" s="18" t="s">
        <v>22</v>
      </c>
      <c r="AB14" s="18" t="s">
        <v>26</v>
      </c>
      <c r="AC14" s="18" t="s">
        <v>26</v>
      </c>
      <c r="AD14" s="18" t="s">
        <v>26</v>
      </c>
      <c r="AE14" s="18" t="s">
        <v>26</v>
      </c>
      <c r="AF14" s="18"/>
      <c r="AG14" s="18" t="s">
        <v>26</v>
      </c>
      <c r="AH14" s="18" t="s">
        <v>26</v>
      </c>
      <c r="AI14" s="18" t="s">
        <v>25</v>
      </c>
      <c r="AJ14" s="71" t="s">
        <v>26</v>
      </c>
      <c r="AK14" s="102" t="s">
        <v>22</v>
      </c>
      <c r="AL14" s="83" t="s">
        <v>22</v>
      </c>
      <c r="AM14" s="83" t="s">
        <v>25</v>
      </c>
      <c r="AN14" s="83" t="s">
        <v>22</v>
      </c>
      <c r="AO14" s="83">
        <v>0</v>
      </c>
      <c r="AP14" s="83" t="s">
        <v>22</v>
      </c>
      <c r="AQ14" s="3" t="s">
        <v>27</v>
      </c>
      <c r="AR14" s="3"/>
      <c r="AS14" s="3" t="s">
        <v>22</v>
      </c>
      <c r="AT14" s="3" t="s">
        <v>25</v>
      </c>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1320</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18012</v>
      </c>
      <c r="B15" s="21" t="s">
        <v>1166</v>
      </c>
      <c r="C15" s="45" t="s">
        <v>23</v>
      </c>
      <c r="D15" s="18" t="s">
        <v>24</v>
      </c>
      <c r="E15" s="18">
        <v>1</v>
      </c>
      <c r="F15" s="18"/>
      <c r="G15" s="18" t="s">
        <v>23</v>
      </c>
      <c r="H15" s="18"/>
      <c r="I15" s="18" t="s">
        <v>23</v>
      </c>
      <c r="J15" s="18"/>
      <c r="K15" s="18" t="s">
        <v>23</v>
      </c>
      <c r="L15" s="18"/>
      <c r="M15" s="18"/>
      <c r="N15" s="18" t="s">
        <v>23</v>
      </c>
      <c r="O15" s="18" t="s">
        <v>24</v>
      </c>
      <c r="P15" s="18">
        <v>1</v>
      </c>
      <c r="Q15" s="18"/>
      <c r="R15" s="18"/>
      <c r="S15" s="18"/>
      <c r="T15" s="18"/>
      <c r="U15" s="18"/>
      <c r="V15" s="18"/>
      <c r="W15" s="18"/>
      <c r="X15" s="18"/>
      <c r="Y15" s="18" t="s">
        <v>22</v>
      </c>
      <c r="Z15" s="18" t="s">
        <v>25</v>
      </c>
      <c r="AA15" s="18" t="s">
        <v>25</v>
      </c>
      <c r="AB15" s="18" t="s">
        <v>26</v>
      </c>
      <c r="AC15" s="18" t="s">
        <v>25</v>
      </c>
      <c r="AD15" s="18" t="s">
        <v>26</v>
      </c>
      <c r="AE15" s="18" t="s">
        <v>25</v>
      </c>
      <c r="AF15" s="18"/>
      <c r="AG15" s="18" t="s">
        <v>26</v>
      </c>
      <c r="AH15" s="18">
        <v>0</v>
      </c>
      <c r="AI15" s="18" t="s">
        <v>26</v>
      </c>
      <c r="AJ15" s="71" t="s">
        <v>25</v>
      </c>
      <c r="AK15" s="102" t="s">
        <v>22</v>
      </c>
      <c r="AL15" s="83" t="s">
        <v>25</v>
      </c>
      <c r="AM15" s="83" t="s">
        <v>25</v>
      </c>
      <c r="AN15" s="83" t="s">
        <v>25</v>
      </c>
      <c r="AO15" s="83">
        <v>0</v>
      </c>
      <c r="AP15" s="83">
        <v>0</v>
      </c>
      <c r="AQ15" s="3">
        <v>0</v>
      </c>
      <c r="AR15" s="3"/>
      <c r="AS15" s="3">
        <v>0</v>
      </c>
      <c r="AT15" s="3"/>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18013</v>
      </c>
      <c r="B16" s="21" t="s">
        <v>1167</v>
      </c>
      <c r="C16" s="18" t="s">
        <v>23</v>
      </c>
      <c r="D16" s="18" t="s">
        <v>24</v>
      </c>
      <c r="E16" s="18">
        <v>1</v>
      </c>
      <c r="F16" s="18"/>
      <c r="G16" s="18" t="s">
        <v>23</v>
      </c>
      <c r="H16" s="18"/>
      <c r="I16" s="18"/>
      <c r="J16" s="18"/>
      <c r="K16" s="18"/>
      <c r="L16" s="18"/>
      <c r="M16" s="18"/>
      <c r="N16" s="18" t="s">
        <v>23</v>
      </c>
      <c r="O16" s="18" t="s">
        <v>24</v>
      </c>
      <c r="P16" s="18">
        <v>1</v>
      </c>
      <c r="Q16" s="18" t="s">
        <v>23</v>
      </c>
      <c r="R16" s="18"/>
      <c r="S16" s="18"/>
      <c r="T16" s="18"/>
      <c r="U16" s="18"/>
      <c r="V16" s="18"/>
      <c r="W16" s="18"/>
      <c r="X16" s="18"/>
      <c r="Y16" s="18" t="s">
        <v>22</v>
      </c>
      <c r="Z16" s="18" t="s">
        <v>25</v>
      </c>
      <c r="AA16" s="18" t="s">
        <v>25</v>
      </c>
      <c r="AB16" s="18" t="s">
        <v>26</v>
      </c>
      <c r="AC16" s="18" t="s">
        <v>26</v>
      </c>
      <c r="AD16" s="18" t="s">
        <v>26</v>
      </c>
      <c r="AE16" s="18" t="s">
        <v>26</v>
      </c>
      <c r="AF16" s="18"/>
      <c r="AG16" s="18" t="s">
        <v>26</v>
      </c>
      <c r="AH16" s="18" t="s">
        <v>26</v>
      </c>
      <c r="AI16" s="18" t="s">
        <v>26</v>
      </c>
      <c r="AJ16" s="71" t="s">
        <v>26</v>
      </c>
      <c r="AK16" s="102" t="s">
        <v>26</v>
      </c>
      <c r="AL16" s="83" t="s">
        <v>26</v>
      </c>
      <c r="AM16" s="83" t="s">
        <v>26</v>
      </c>
      <c r="AN16" s="83" t="s">
        <v>26</v>
      </c>
      <c r="AO16" s="83" t="s">
        <v>26</v>
      </c>
      <c r="AP16" s="83" t="s">
        <v>26</v>
      </c>
      <c r="AQ16" s="3" t="s">
        <v>26</v>
      </c>
      <c r="AR16" s="3"/>
      <c r="AS16" s="3" t="s">
        <v>26</v>
      </c>
      <c r="AT16" s="3"/>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18014</v>
      </c>
      <c r="B17" s="21" t="s">
        <v>1168</v>
      </c>
      <c r="C17" s="45" t="s">
        <v>23</v>
      </c>
      <c r="D17" s="18" t="s">
        <v>23</v>
      </c>
      <c r="E17" s="18">
        <v>2</v>
      </c>
      <c r="F17" s="18" t="s">
        <v>23</v>
      </c>
      <c r="G17" s="18" t="s">
        <v>23</v>
      </c>
      <c r="H17" s="18"/>
      <c r="I17" s="18" t="s">
        <v>23</v>
      </c>
      <c r="J17" s="18"/>
      <c r="K17" s="18"/>
      <c r="L17" s="18"/>
      <c r="M17" s="18"/>
      <c r="N17" s="18"/>
      <c r="O17" s="18"/>
      <c r="P17" s="18">
        <v>0</v>
      </c>
      <c r="Q17" s="18"/>
      <c r="R17" s="18"/>
      <c r="S17" s="18"/>
      <c r="T17" s="18"/>
      <c r="U17" s="18"/>
      <c r="V17" s="18"/>
      <c r="W17" s="18"/>
      <c r="X17" s="18"/>
      <c r="Y17" s="18" t="s">
        <v>22</v>
      </c>
      <c r="Z17" s="18" t="s">
        <v>22</v>
      </c>
      <c r="AA17" s="18" t="s">
        <v>22</v>
      </c>
      <c r="AB17" s="18" t="s">
        <v>26</v>
      </c>
      <c r="AC17" s="18" t="s">
        <v>22</v>
      </c>
      <c r="AD17" s="18" t="s">
        <v>26</v>
      </c>
      <c r="AE17" s="18" t="s">
        <v>22</v>
      </c>
      <c r="AF17" s="18"/>
      <c r="AG17" s="18" t="s">
        <v>26</v>
      </c>
      <c r="AH17" s="18" t="s">
        <v>22</v>
      </c>
      <c r="AI17" s="18" t="s">
        <v>26</v>
      </c>
      <c r="AJ17" s="71" t="s">
        <v>25</v>
      </c>
      <c r="AK17" s="102" t="s">
        <v>22</v>
      </c>
      <c r="AL17" s="83" t="s">
        <v>22</v>
      </c>
      <c r="AM17" s="83" t="s">
        <v>22</v>
      </c>
      <c r="AN17" s="83" t="s">
        <v>22</v>
      </c>
      <c r="AO17" s="83" t="s">
        <v>22</v>
      </c>
      <c r="AP17" s="83" t="s">
        <v>22</v>
      </c>
      <c r="AQ17" s="3" t="s">
        <v>27</v>
      </c>
      <c r="AR17" s="3" t="s">
        <v>26</v>
      </c>
      <c r="AS17" s="3" t="s">
        <v>22</v>
      </c>
      <c r="AT17" s="3" t="s">
        <v>26</v>
      </c>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18016</v>
      </c>
      <c r="B18" s="21" t="s">
        <v>1169</v>
      </c>
      <c r="C18" s="45"/>
      <c r="D18" s="18"/>
      <c r="E18" s="18">
        <v>0</v>
      </c>
      <c r="F18" s="18"/>
      <c r="G18" s="18"/>
      <c r="H18" s="18"/>
      <c r="I18" s="18"/>
      <c r="J18" s="18"/>
      <c r="K18" s="18"/>
      <c r="L18" s="18"/>
      <c r="M18" s="18"/>
      <c r="N18" s="18"/>
      <c r="O18" s="18"/>
      <c r="P18" s="18">
        <v>0</v>
      </c>
      <c r="Q18" s="18"/>
      <c r="R18" s="18"/>
      <c r="S18" s="18"/>
      <c r="T18" s="18"/>
      <c r="U18" s="18"/>
      <c r="V18" s="18"/>
      <c r="W18" s="18"/>
      <c r="X18" s="18"/>
      <c r="Y18" s="18" t="s">
        <v>26</v>
      </c>
      <c r="Z18" s="18" t="s">
        <v>26</v>
      </c>
      <c r="AA18" s="18" t="e">
        <v>#N/A</v>
      </c>
      <c r="AB18" s="18" t="s">
        <v>26</v>
      </c>
      <c r="AC18" s="18" t="s">
        <v>26</v>
      </c>
      <c r="AD18" s="18" t="s">
        <v>26</v>
      </c>
      <c r="AE18" s="18" t="s">
        <v>26</v>
      </c>
      <c r="AF18" s="18"/>
      <c r="AG18" s="18" t="s">
        <v>26</v>
      </c>
      <c r="AH18" s="18" t="s">
        <v>26</v>
      </c>
      <c r="AI18" s="18" t="s">
        <v>26</v>
      </c>
      <c r="AJ18" s="71" t="s">
        <v>26</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18017</v>
      </c>
      <c r="B19" s="21" t="s">
        <v>791</v>
      </c>
      <c r="C19" s="45"/>
      <c r="D19" s="18"/>
      <c r="E19" s="18">
        <v>0</v>
      </c>
      <c r="F19" s="18"/>
      <c r="G19" s="18"/>
      <c r="H19" s="18"/>
      <c r="I19" s="18"/>
      <c r="J19" s="18"/>
      <c r="K19" s="18"/>
      <c r="L19" s="18"/>
      <c r="M19" s="18"/>
      <c r="N19" s="18"/>
      <c r="O19" s="18"/>
      <c r="P19" s="18">
        <v>0</v>
      </c>
      <c r="Q19" s="18"/>
      <c r="R19" s="18"/>
      <c r="S19" s="18"/>
      <c r="T19" s="18"/>
      <c r="U19" s="18"/>
      <c r="V19" s="18"/>
      <c r="W19" s="18"/>
      <c r="X19" s="18"/>
      <c r="Y19" s="18" t="s">
        <v>26</v>
      </c>
      <c r="Z19" s="18" t="s">
        <v>26</v>
      </c>
      <c r="AA19" s="18" t="e">
        <v>#N/A</v>
      </c>
      <c r="AB19" s="18" t="s">
        <v>26</v>
      </c>
      <c r="AC19" s="18" t="s">
        <v>26</v>
      </c>
      <c r="AD19" s="18" t="s">
        <v>26</v>
      </c>
      <c r="AE19" s="18" t="s">
        <v>26</v>
      </c>
      <c r="AF19" s="18"/>
      <c r="AG19" s="18" t="s">
        <v>26</v>
      </c>
      <c r="AH19" s="18" t="s">
        <v>26</v>
      </c>
      <c r="AI19" s="18" t="s">
        <v>26</v>
      </c>
      <c r="AJ19" s="71" t="s">
        <v>26</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18018</v>
      </c>
      <c r="B20" s="21" t="s">
        <v>1170</v>
      </c>
      <c r="C20" s="45"/>
      <c r="D20" s="18"/>
      <c r="E20" s="18">
        <v>0</v>
      </c>
      <c r="F20" s="18"/>
      <c r="G20" s="18"/>
      <c r="H20" s="18"/>
      <c r="I20" s="18"/>
      <c r="J20" s="18"/>
      <c r="K20" s="18"/>
      <c r="L20" s="18"/>
      <c r="M20" s="18"/>
      <c r="N20" s="18"/>
      <c r="O20" s="18"/>
      <c r="P20" s="18">
        <v>0</v>
      </c>
      <c r="Q20" s="18"/>
      <c r="R20" s="18"/>
      <c r="S20" s="18"/>
      <c r="T20" s="18"/>
      <c r="U20" s="18"/>
      <c r="V20" s="18"/>
      <c r="W20" s="18"/>
      <c r="X20" s="18"/>
      <c r="Y20" s="18" t="s">
        <v>26</v>
      </c>
      <c r="Z20" s="18" t="s">
        <v>26</v>
      </c>
      <c r="AA20" s="18" t="e">
        <v>#N/A</v>
      </c>
      <c r="AB20" s="18" t="s">
        <v>26</v>
      </c>
      <c r="AC20" s="18" t="s">
        <v>26</v>
      </c>
      <c r="AD20" s="18" t="s">
        <v>26</v>
      </c>
      <c r="AE20" s="18" t="s">
        <v>26</v>
      </c>
      <c r="AF20" s="18"/>
      <c r="AG20" s="18" t="s">
        <v>26</v>
      </c>
      <c r="AH20" s="18" t="s">
        <v>26</v>
      </c>
      <c r="AI20" s="18" t="s">
        <v>26</v>
      </c>
      <c r="AJ20" s="71" t="s">
        <v>26</v>
      </c>
      <c r="AK20" s="102" t="s">
        <v>26</v>
      </c>
      <c r="AL20" s="83" t="s">
        <v>26</v>
      </c>
      <c r="AM20" s="83" t="s">
        <v>26</v>
      </c>
      <c r="AN20" s="83" t="s">
        <v>26</v>
      </c>
      <c r="AO20" s="83" t="s">
        <v>26</v>
      </c>
      <c r="AP20" s="83"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18019</v>
      </c>
      <c r="B21" s="21" t="s">
        <v>1171</v>
      </c>
      <c r="C21" s="45"/>
      <c r="D21" s="18"/>
      <c r="E21" s="18">
        <v>0</v>
      </c>
      <c r="F21" s="18"/>
      <c r="G21" s="18"/>
      <c r="H21" s="18"/>
      <c r="I21" s="18"/>
      <c r="J21" s="18"/>
      <c r="K21" s="18"/>
      <c r="L21" s="18"/>
      <c r="M21" s="18"/>
      <c r="N21" s="18"/>
      <c r="O21" s="18"/>
      <c r="P21" s="18">
        <v>0</v>
      </c>
      <c r="Q21" s="18"/>
      <c r="R21" s="18"/>
      <c r="S21" s="18"/>
      <c r="T21" s="18"/>
      <c r="U21" s="18"/>
      <c r="V21" s="18"/>
      <c r="W21" s="18"/>
      <c r="X21" s="18"/>
      <c r="Y21" s="18" t="s">
        <v>26</v>
      </c>
      <c r="Z21" s="18" t="s">
        <v>26</v>
      </c>
      <c r="AA21" s="18" t="e">
        <v>#N/A</v>
      </c>
      <c r="AB21" s="18" t="s">
        <v>26</v>
      </c>
      <c r="AC21" s="18" t="s">
        <v>26</v>
      </c>
      <c r="AD21" s="18" t="s">
        <v>26</v>
      </c>
      <c r="AE21" s="18" t="s">
        <v>26</v>
      </c>
      <c r="AF21" s="18"/>
      <c r="AG21" s="18" t="s">
        <v>26</v>
      </c>
      <c r="AH21" s="18" t="s">
        <v>26</v>
      </c>
      <c r="AI21" s="18" t="s">
        <v>26</v>
      </c>
      <c r="AJ21" s="71" t="s">
        <v>26</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18021</v>
      </c>
      <c r="B22" s="21" t="s">
        <v>1172</v>
      </c>
      <c r="C22" s="45" t="s">
        <v>24</v>
      </c>
      <c r="D22" s="18" t="s">
        <v>24</v>
      </c>
      <c r="E22" s="18">
        <v>0</v>
      </c>
      <c r="F22" s="18" t="s">
        <v>23</v>
      </c>
      <c r="G22" s="18"/>
      <c r="H22" s="18"/>
      <c r="I22" s="18"/>
      <c r="J22" s="18"/>
      <c r="K22" s="18" t="s">
        <v>23</v>
      </c>
      <c r="L22" s="18"/>
      <c r="M22" s="18"/>
      <c r="N22" s="18"/>
      <c r="O22" s="18"/>
      <c r="P22" s="18">
        <v>0</v>
      </c>
      <c r="Q22" s="18"/>
      <c r="R22" s="18"/>
      <c r="S22" s="18"/>
      <c r="T22" s="18"/>
      <c r="U22" s="18"/>
      <c r="V22" s="18"/>
      <c r="W22" s="18"/>
      <c r="X22" s="18"/>
      <c r="Y22" s="18" t="s">
        <v>26</v>
      </c>
      <c r="Z22" s="18" t="s">
        <v>26</v>
      </c>
      <c r="AA22" s="18" t="e">
        <v>#N/A</v>
      </c>
      <c r="AB22" s="18" t="s">
        <v>26</v>
      </c>
      <c r="AC22" s="18" t="s">
        <v>26</v>
      </c>
      <c r="AD22" s="18" t="s">
        <v>26</v>
      </c>
      <c r="AE22" s="18" t="s">
        <v>26</v>
      </c>
      <c r="AF22" s="18"/>
      <c r="AG22" s="18" t="s">
        <v>26</v>
      </c>
      <c r="AH22" s="18" t="s">
        <v>26</v>
      </c>
      <c r="AI22" s="18" t="s">
        <v>26</v>
      </c>
      <c r="AJ22" s="71" t="s">
        <v>26</v>
      </c>
      <c r="AK22" s="102" t="s">
        <v>25</v>
      </c>
      <c r="AL22" s="83" t="s">
        <v>25</v>
      </c>
      <c r="AM22" s="83" t="s">
        <v>25</v>
      </c>
      <c r="AN22" s="83" t="s">
        <v>25</v>
      </c>
      <c r="AO22" s="83">
        <v>0</v>
      </c>
      <c r="AP22" s="83">
        <v>0</v>
      </c>
      <c r="AQ22" s="3">
        <v>0</v>
      </c>
      <c r="AR22" s="3" t="s">
        <v>22</v>
      </c>
      <c r="AS22" s="3">
        <v>0</v>
      </c>
      <c r="AT22" s="3" t="s">
        <v>25</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18023</v>
      </c>
      <c r="B23" s="21" t="s">
        <v>1173</v>
      </c>
      <c r="C23" s="18" t="s">
        <v>23</v>
      </c>
      <c r="D23" s="18" t="s">
        <v>23</v>
      </c>
      <c r="E23" s="18">
        <v>2</v>
      </c>
      <c r="F23" s="18"/>
      <c r="G23" s="18" t="s">
        <v>23</v>
      </c>
      <c r="H23" s="18"/>
      <c r="I23" s="18" t="s">
        <v>23</v>
      </c>
      <c r="J23" s="18"/>
      <c r="K23" s="18" t="s">
        <v>23</v>
      </c>
      <c r="L23" s="18"/>
      <c r="M23" s="18"/>
      <c r="N23" s="18" t="s">
        <v>22</v>
      </c>
      <c r="O23" s="18" t="s">
        <v>24</v>
      </c>
      <c r="P23" s="18">
        <v>1</v>
      </c>
      <c r="Q23" s="18" t="s">
        <v>22</v>
      </c>
      <c r="R23" s="18"/>
      <c r="S23" s="18"/>
      <c r="T23" s="18"/>
      <c r="U23" s="18"/>
      <c r="V23" s="18"/>
      <c r="W23" s="18"/>
      <c r="X23" s="18"/>
      <c r="Y23" s="18" t="s">
        <v>22</v>
      </c>
      <c r="Z23" s="18" t="s">
        <v>22</v>
      </c>
      <c r="AA23" s="18" t="s">
        <v>22</v>
      </c>
      <c r="AB23" s="18" t="s">
        <v>22</v>
      </c>
      <c r="AC23" s="18" t="s">
        <v>26</v>
      </c>
      <c r="AD23" s="18" t="s">
        <v>22</v>
      </c>
      <c r="AE23" s="18" t="s">
        <v>26</v>
      </c>
      <c r="AF23" s="18"/>
      <c r="AG23" s="18" t="s">
        <v>22</v>
      </c>
      <c r="AH23" s="18" t="s">
        <v>26</v>
      </c>
      <c r="AI23" s="18" t="s">
        <v>25</v>
      </c>
      <c r="AJ23" s="71" t="s">
        <v>26</v>
      </c>
      <c r="AK23" s="102" t="s">
        <v>22</v>
      </c>
      <c r="AL23" s="83" t="s">
        <v>22</v>
      </c>
      <c r="AM23" s="83" t="s">
        <v>22</v>
      </c>
      <c r="AN23" s="83" t="s">
        <v>22</v>
      </c>
      <c r="AO23" s="83" t="s">
        <v>22</v>
      </c>
      <c r="AP23" s="83" t="s">
        <v>22</v>
      </c>
      <c r="AQ23" s="3" t="s">
        <v>27</v>
      </c>
      <c r="AR23" s="3"/>
      <c r="AS23" s="3" t="s">
        <v>28</v>
      </c>
      <c r="AT23" s="3" t="s">
        <v>25</v>
      </c>
      <c r="AU23" s="112" t="s">
        <v>22</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18024</v>
      </c>
      <c r="B24" s="21" t="s">
        <v>1174</v>
      </c>
      <c r="C24" s="45"/>
      <c r="D24" s="18"/>
      <c r="E24" s="18">
        <v>0</v>
      </c>
      <c r="F24" s="18"/>
      <c r="G24" s="18"/>
      <c r="H24" s="18"/>
      <c r="I24" s="18"/>
      <c r="J24" s="18"/>
      <c r="K24" s="18"/>
      <c r="L24" s="18"/>
      <c r="M24" s="18"/>
      <c r="N24" s="18"/>
      <c r="O24" s="18"/>
      <c r="P24" s="18">
        <v>0</v>
      </c>
      <c r="Q24" s="18"/>
      <c r="R24" s="18"/>
      <c r="S24" s="18"/>
      <c r="T24" s="18"/>
      <c r="U24" s="18"/>
      <c r="V24" s="18"/>
      <c r="W24" s="18"/>
      <c r="X24" s="18"/>
      <c r="Y24" s="18" t="s">
        <v>26</v>
      </c>
      <c r="Z24" s="18" t="s">
        <v>26</v>
      </c>
      <c r="AA24" s="18" t="e">
        <v>#N/A</v>
      </c>
      <c r="AB24" s="18" t="s">
        <v>26</v>
      </c>
      <c r="AC24" s="18" t="s">
        <v>26</v>
      </c>
      <c r="AD24" s="18" t="s">
        <v>26</v>
      </c>
      <c r="AE24" s="18" t="s">
        <v>26</v>
      </c>
      <c r="AF24" s="18"/>
      <c r="AG24" s="18" t="s">
        <v>26</v>
      </c>
      <c r="AH24" s="18" t="s">
        <v>26</v>
      </c>
      <c r="AI24" s="18" t="s">
        <v>26</v>
      </c>
      <c r="AJ24" s="71"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18029</v>
      </c>
      <c r="B25" s="21" t="s">
        <v>1175</v>
      </c>
      <c r="C25" s="45"/>
      <c r="D25" s="18"/>
      <c r="E25" s="18">
        <v>0</v>
      </c>
      <c r="F25" s="18"/>
      <c r="G25" s="18"/>
      <c r="H25" s="18"/>
      <c r="I25" s="18"/>
      <c r="J25" s="18"/>
      <c r="K25" s="18"/>
      <c r="L25" s="18"/>
      <c r="M25" s="18"/>
      <c r="N25" s="18"/>
      <c r="O25" s="18"/>
      <c r="P25" s="18">
        <v>0</v>
      </c>
      <c r="Q25" s="18"/>
      <c r="R25" s="18"/>
      <c r="S25" s="18"/>
      <c r="T25" s="18"/>
      <c r="U25" s="18"/>
      <c r="V25" s="18"/>
      <c r="W25" s="18"/>
      <c r="X25" s="18"/>
      <c r="Y25" s="18" t="s">
        <v>26</v>
      </c>
      <c r="Z25" s="18" t="s">
        <v>26</v>
      </c>
      <c r="AA25" s="18" t="e">
        <v>#N/A</v>
      </c>
      <c r="AB25" s="18" t="s">
        <v>26</v>
      </c>
      <c r="AC25" s="18" t="s">
        <v>26</v>
      </c>
      <c r="AD25" s="18" t="s">
        <v>26</v>
      </c>
      <c r="AE25" s="18" t="s">
        <v>26</v>
      </c>
      <c r="AF25" s="18"/>
      <c r="AG25" s="18" t="s">
        <v>26</v>
      </c>
      <c r="AH25" s="18" t="s">
        <v>26</v>
      </c>
      <c r="AI25" s="18" t="s">
        <v>26</v>
      </c>
      <c r="AJ25" s="71" t="s">
        <v>26</v>
      </c>
      <c r="AK25" s="102" t="s">
        <v>25</v>
      </c>
      <c r="AL25" s="83" t="s">
        <v>25</v>
      </c>
      <c r="AM25" s="83" t="s">
        <v>25</v>
      </c>
      <c r="AN25" s="83" t="s">
        <v>25</v>
      </c>
      <c r="AO25" s="83">
        <v>0</v>
      </c>
      <c r="AP25" s="83">
        <v>0</v>
      </c>
      <c r="AQ25" s="3">
        <v>0</v>
      </c>
      <c r="AR25" s="3" t="s">
        <v>26</v>
      </c>
      <c r="AS25" s="3">
        <v>0</v>
      </c>
      <c r="AT25" s="3" t="s">
        <v>26</v>
      </c>
      <c r="AU25" s="112">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18030</v>
      </c>
      <c r="B26" s="21" t="s">
        <v>1176</v>
      </c>
      <c r="C26" s="45"/>
      <c r="D26" s="18"/>
      <c r="E26" s="18">
        <v>0</v>
      </c>
      <c r="F26" s="18"/>
      <c r="G26" s="18"/>
      <c r="H26" s="18"/>
      <c r="I26" s="18"/>
      <c r="J26" s="18"/>
      <c r="K26" s="18"/>
      <c r="L26" s="18"/>
      <c r="M26" s="18"/>
      <c r="N26" s="18"/>
      <c r="O26" s="18"/>
      <c r="P26" s="18">
        <v>0</v>
      </c>
      <c r="Q26" s="18"/>
      <c r="R26" s="18"/>
      <c r="S26" s="18"/>
      <c r="T26" s="18"/>
      <c r="U26" s="18"/>
      <c r="V26" s="18"/>
      <c r="W26" s="18"/>
      <c r="X26" s="18"/>
      <c r="Y26" s="18" t="s">
        <v>26</v>
      </c>
      <c r="Z26" s="18" t="s">
        <v>26</v>
      </c>
      <c r="AA26" s="18" t="e">
        <v>#N/A</v>
      </c>
      <c r="AB26" s="18" t="s">
        <v>26</v>
      </c>
      <c r="AC26" s="18" t="s">
        <v>26</v>
      </c>
      <c r="AD26" s="18" t="s">
        <v>26</v>
      </c>
      <c r="AE26" s="18" t="s">
        <v>26</v>
      </c>
      <c r="AF26" s="18"/>
      <c r="AG26" s="18" t="s">
        <v>26</v>
      </c>
      <c r="AH26" s="18" t="s">
        <v>26</v>
      </c>
      <c r="AI26" s="18" t="s">
        <v>26</v>
      </c>
      <c r="AJ26" s="71" t="s">
        <v>26</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18031</v>
      </c>
      <c r="B27" s="21" t="s">
        <v>1177</v>
      </c>
      <c r="C27" s="45"/>
      <c r="D27" s="18"/>
      <c r="E27" s="18">
        <v>0</v>
      </c>
      <c r="F27" s="18"/>
      <c r="G27" s="18"/>
      <c r="H27" s="18"/>
      <c r="I27" s="18"/>
      <c r="J27" s="18"/>
      <c r="K27" s="18"/>
      <c r="L27" s="18"/>
      <c r="M27" s="18"/>
      <c r="N27" s="18"/>
      <c r="O27" s="18"/>
      <c r="P27" s="18">
        <v>0</v>
      </c>
      <c r="Q27" s="18"/>
      <c r="R27" s="18"/>
      <c r="S27" s="18"/>
      <c r="T27" s="18"/>
      <c r="U27" s="18"/>
      <c r="V27" s="18"/>
      <c r="W27" s="18"/>
      <c r="X27" s="18"/>
      <c r="Y27" s="18" t="s">
        <v>26</v>
      </c>
      <c r="Z27" s="18" t="s">
        <v>26</v>
      </c>
      <c r="AA27" s="18" t="e">
        <v>#N/A</v>
      </c>
      <c r="AB27" s="18" t="s">
        <v>26</v>
      </c>
      <c r="AC27" s="18" t="s">
        <v>26</v>
      </c>
      <c r="AD27" s="18" t="s">
        <v>26</v>
      </c>
      <c r="AE27" s="18" t="s">
        <v>26</v>
      </c>
      <c r="AF27" s="18"/>
      <c r="AG27" s="18" t="s">
        <v>26</v>
      </c>
      <c r="AH27" s="18" t="s">
        <v>26</v>
      </c>
      <c r="AI27" s="18" t="s">
        <v>26</v>
      </c>
      <c r="AJ27" s="71" t="s">
        <v>26</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18032</v>
      </c>
      <c r="B28" s="21" t="s">
        <v>1178</v>
      </c>
      <c r="C28" s="45"/>
      <c r="D28" s="18"/>
      <c r="E28" s="18">
        <v>0</v>
      </c>
      <c r="F28" s="18"/>
      <c r="G28" s="18"/>
      <c r="H28" s="18"/>
      <c r="I28" s="18"/>
      <c r="J28" s="18"/>
      <c r="K28" s="18"/>
      <c r="L28" s="18"/>
      <c r="M28" s="18"/>
      <c r="N28" s="18"/>
      <c r="O28" s="18"/>
      <c r="P28" s="18">
        <v>0</v>
      </c>
      <c r="Q28" s="18"/>
      <c r="R28" s="18"/>
      <c r="S28" s="18"/>
      <c r="T28" s="18"/>
      <c r="U28" s="18"/>
      <c r="V28" s="18"/>
      <c r="W28" s="18"/>
      <c r="X28" s="18"/>
      <c r="Y28" s="18" t="s">
        <v>26</v>
      </c>
      <c r="Z28" s="18" t="s">
        <v>26</v>
      </c>
      <c r="AA28" s="18" t="e">
        <v>#N/A</v>
      </c>
      <c r="AB28" s="18" t="s">
        <v>26</v>
      </c>
      <c r="AC28" s="18" t="s">
        <v>26</v>
      </c>
      <c r="AD28" s="18" t="s">
        <v>26</v>
      </c>
      <c r="AE28" s="18" t="s">
        <v>26</v>
      </c>
      <c r="AF28" s="18"/>
      <c r="AG28" s="18" t="s">
        <v>26</v>
      </c>
      <c r="AH28" s="18" t="s">
        <v>26</v>
      </c>
      <c r="AI28" s="18" t="s">
        <v>26</v>
      </c>
      <c r="AJ28" s="71" t="s">
        <v>26</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18033</v>
      </c>
      <c r="B29" s="21" t="s">
        <v>1179</v>
      </c>
      <c r="C29" s="45"/>
      <c r="D29" s="18"/>
      <c r="E29" s="18">
        <v>0</v>
      </c>
      <c r="F29" s="18"/>
      <c r="G29" s="18"/>
      <c r="H29" s="18"/>
      <c r="I29" s="18"/>
      <c r="J29" s="18"/>
      <c r="K29" s="18"/>
      <c r="L29" s="18"/>
      <c r="M29" s="18"/>
      <c r="N29" s="18"/>
      <c r="O29" s="18"/>
      <c r="P29" s="18">
        <v>0</v>
      </c>
      <c r="Q29" s="18"/>
      <c r="R29" s="18"/>
      <c r="S29" s="18"/>
      <c r="T29" s="18"/>
      <c r="U29" s="18"/>
      <c r="V29" s="18"/>
      <c r="W29" s="18"/>
      <c r="X29" s="18"/>
      <c r="Y29" s="18" t="s">
        <v>26</v>
      </c>
      <c r="Z29" s="18" t="s">
        <v>26</v>
      </c>
      <c r="AA29" s="18" t="e">
        <v>#N/A</v>
      </c>
      <c r="AB29" s="18" t="s">
        <v>26</v>
      </c>
      <c r="AC29" s="18" t="s">
        <v>26</v>
      </c>
      <c r="AD29" s="18" t="s">
        <v>26</v>
      </c>
      <c r="AE29" s="18" t="s">
        <v>26</v>
      </c>
      <c r="AF29" s="18"/>
      <c r="AG29" s="18" t="s">
        <v>26</v>
      </c>
      <c r="AH29" s="18" t="s">
        <v>26</v>
      </c>
      <c r="AI29" s="18" t="s">
        <v>26</v>
      </c>
      <c r="AJ29" s="71" t="s">
        <v>26</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18034</v>
      </c>
      <c r="B30" s="21" t="s">
        <v>1180</v>
      </c>
      <c r="C30" s="45"/>
      <c r="D30" s="18"/>
      <c r="E30" s="18">
        <v>0</v>
      </c>
      <c r="F30" s="18"/>
      <c r="G30" s="18"/>
      <c r="H30" s="18"/>
      <c r="I30" s="18"/>
      <c r="J30" s="18"/>
      <c r="K30" s="18"/>
      <c r="L30" s="18"/>
      <c r="M30" s="18"/>
      <c r="N30" s="18"/>
      <c r="O30" s="18"/>
      <c r="P30" s="18">
        <v>0</v>
      </c>
      <c r="Q30" s="18"/>
      <c r="R30" s="18"/>
      <c r="S30" s="18"/>
      <c r="T30" s="18"/>
      <c r="U30" s="18"/>
      <c r="V30" s="18"/>
      <c r="W30" s="18"/>
      <c r="X30" s="18"/>
      <c r="Y30" s="18" t="s">
        <v>26</v>
      </c>
      <c r="Z30" s="18" t="s">
        <v>26</v>
      </c>
      <c r="AA30" s="18" t="e">
        <v>#N/A</v>
      </c>
      <c r="AB30" s="18" t="s">
        <v>26</v>
      </c>
      <c r="AC30" s="18" t="s">
        <v>26</v>
      </c>
      <c r="AD30" s="18" t="s">
        <v>26</v>
      </c>
      <c r="AE30" s="18" t="s">
        <v>26</v>
      </c>
      <c r="AF30" s="18"/>
      <c r="AG30" s="18" t="s">
        <v>26</v>
      </c>
      <c r="AH30" s="18" t="s">
        <v>26</v>
      </c>
      <c r="AI30" s="18" t="s">
        <v>26</v>
      </c>
      <c r="AJ30" s="71" t="s">
        <v>26</v>
      </c>
      <c r="AK30" s="102" t="s">
        <v>26</v>
      </c>
      <c r="AL30" s="83" t="s">
        <v>26</v>
      </c>
      <c r="AM30" s="83" t="s">
        <v>26</v>
      </c>
      <c r="AN30" s="83" t="s">
        <v>26</v>
      </c>
      <c r="AO30" s="83" t="s">
        <v>26</v>
      </c>
      <c r="AP30" s="83"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18035</v>
      </c>
      <c r="B31" s="21" t="s">
        <v>1181</v>
      </c>
      <c r="C31" s="45"/>
      <c r="D31" s="18"/>
      <c r="E31" s="18">
        <v>0</v>
      </c>
      <c r="F31" s="18"/>
      <c r="G31" s="18"/>
      <c r="H31" s="18"/>
      <c r="I31" s="18"/>
      <c r="J31" s="18"/>
      <c r="K31" s="18"/>
      <c r="L31" s="18"/>
      <c r="M31" s="18"/>
      <c r="N31" s="18"/>
      <c r="O31" s="18"/>
      <c r="P31" s="18">
        <v>0</v>
      </c>
      <c r="Q31" s="18"/>
      <c r="R31" s="18"/>
      <c r="S31" s="18"/>
      <c r="T31" s="18"/>
      <c r="U31" s="18"/>
      <c r="V31" s="18"/>
      <c r="W31" s="18"/>
      <c r="X31" s="18"/>
      <c r="Y31" s="18" t="s">
        <v>26</v>
      </c>
      <c r="Z31" s="18" t="s">
        <v>26</v>
      </c>
      <c r="AA31" s="18" t="e">
        <v>#N/A</v>
      </c>
      <c r="AB31" s="18" t="s">
        <v>26</v>
      </c>
      <c r="AC31" s="18" t="s">
        <v>26</v>
      </c>
      <c r="AD31" s="18" t="s">
        <v>26</v>
      </c>
      <c r="AE31" s="18" t="s">
        <v>26</v>
      </c>
      <c r="AF31" s="18"/>
      <c r="AG31" s="18" t="s">
        <v>26</v>
      </c>
      <c r="AH31" s="18" t="s">
        <v>26</v>
      </c>
      <c r="AI31" s="18" t="s">
        <v>26</v>
      </c>
      <c r="AJ31" s="71" t="s">
        <v>26</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18039</v>
      </c>
      <c r="B32" s="21" t="s">
        <v>1182</v>
      </c>
      <c r="C32" s="45"/>
      <c r="D32" s="18"/>
      <c r="E32" s="18">
        <v>0</v>
      </c>
      <c r="F32" s="18"/>
      <c r="G32" s="18"/>
      <c r="H32" s="18"/>
      <c r="I32" s="18"/>
      <c r="J32" s="18"/>
      <c r="K32" s="18"/>
      <c r="L32" s="18"/>
      <c r="M32" s="18"/>
      <c r="N32" s="18"/>
      <c r="O32" s="18"/>
      <c r="P32" s="18">
        <v>0</v>
      </c>
      <c r="Q32" s="18"/>
      <c r="R32" s="18"/>
      <c r="S32" s="18"/>
      <c r="T32" s="18"/>
      <c r="U32" s="18"/>
      <c r="V32" s="18"/>
      <c r="W32" s="18"/>
      <c r="X32" s="18"/>
      <c r="Y32" s="18" t="s">
        <v>25</v>
      </c>
      <c r="Z32" s="18" t="s">
        <v>25</v>
      </c>
      <c r="AA32" s="18" t="s">
        <v>25</v>
      </c>
      <c r="AB32" s="18" t="s">
        <v>26</v>
      </c>
      <c r="AC32" s="18" t="s">
        <v>26</v>
      </c>
      <c r="AD32" s="18" t="s">
        <v>26</v>
      </c>
      <c r="AE32" s="18" t="s">
        <v>26</v>
      </c>
      <c r="AF32" s="18"/>
      <c r="AG32" s="18" t="s">
        <v>26</v>
      </c>
      <c r="AH32" s="18" t="s">
        <v>26</v>
      </c>
      <c r="AI32" s="18" t="s">
        <v>26</v>
      </c>
      <c r="AJ32" s="71" t="s">
        <v>26</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25</v>
      </c>
      <c r="BD32" s="313" t="str">
        <f>SUBSTITUTE(SUBSTITUTE(IFERROR(VLOOKUP($A32,単組回答!$E:$R,14,FALSE),""),"① 行った","○"),"② 行っていない","×")</f>
        <v/>
      </c>
      <c r="BE32" s="83" t="s">
        <v>25</v>
      </c>
      <c r="BF32" s="316" t="str">
        <f>SUBSTITUTE(SUBSTITUTE(IFERROR(VLOOKUP($A32,単組回答!$E:$T,16,FALSE),""),"① 行った","○"),"② 行っていない","×")</f>
        <v/>
      </c>
    </row>
    <row r="33" spans="1:58" ht="28.5" customHeight="1">
      <c r="A33" s="20">
        <v>18043</v>
      </c>
      <c r="B33" s="21" t="s">
        <v>1183</v>
      </c>
      <c r="C33" s="45"/>
      <c r="D33" s="18"/>
      <c r="E33" s="18">
        <v>0</v>
      </c>
      <c r="F33" s="18"/>
      <c r="G33" s="18"/>
      <c r="H33" s="18"/>
      <c r="I33" s="18"/>
      <c r="J33" s="18"/>
      <c r="K33" s="18"/>
      <c r="L33" s="18"/>
      <c r="M33" s="18"/>
      <c r="N33" s="18"/>
      <c r="O33" s="18"/>
      <c r="P33" s="18">
        <v>0</v>
      </c>
      <c r="Q33" s="18"/>
      <c r="R33" s="18"/>
      <c r="S33" s="18"/>
      <c r="T33" s="18"/>
      <c r="U33" s="18"/>
      <c r="V33" s="18"/>
      <c r="W33" s="18"/>
      <c r="X33" s="18"/>
      <c r="Y33" s="18" t="s">
        <v>26</v>
      </c>
      <c r="Z33" s="18" t="s">
        <v>26</v>
      </c>
      <c r="AA33" s="18" t="e">
        <v>#N/A</v>
      </c>
      <c r="AB33" s="18" t="s">
        <v>26</v>
      </c>
      <c r="AC33" s="18" t="s">
        <v>26</v>
      </c>
      <c r="AD33" s="18" t="s">
        <v>26</v>
      </c>
      <c r="AE33" s="18" t="s">
        <v>26</v>
      </c>
      <c r="AF33" s="18"/>
      <c r="AG33" s="18" t="s">
        <v>26</v>
      </c>
      <c r="AH33" s="18" t="s">
        <v>26</v>
      </c>
      <c r="AI33" s="18" t="s">
        <v>26</v>
      </c>
      <c r="AJ33" s="71" t="s">
        <v>26</v>
      </c>
      <c r="AK33" s="102" t="s">
        <v>26</v>
      </c>
      <c r="AL33" s="83" t="s">
        <v>26</v>
      </c>
      <c r="AM33" s="83" t="s">
        <v>26</v>
      </c>
      <c r="AN33" s="8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25</v>
      </c>
      <c r="BF33" s="316" t="str">
        <f>SUBSTITUTE(SUBSTITUTE(IFERROR(VLOOKUP($A33,単組回答!$E:$T,16,FALSE),""),"① 行った","○"),"② 行っていない","×")</f>
        <v/>
      </c>
    </row>
    <row r="34" spans="1:58" ht="28.5" customHeight="1">
      <c r="A34" s="20">
        <v>18047</v>
      </c>
      <c r="B34" s="21" t="s">
        <v>1184</v>
      </c>
      <c r="C34" s="18"/>
      <c r="D34" s="18"/>
      <c r="E34" s="18">
        <v>0</v>
      </c>
      <c r="F34" s="18"/>
      <c r="G34" s="18"/>
      <c r="H34" s="18"/>
      <c r="I34" s="18"/>
      <c r="J34" s="18"/>
      <c r="K34" s="18"/>
      <c r="L34" s="18"/>
      <c r="M34" s="18"/>
      <c r="N34" s="18"/>
      <c r="O34" s="18"/>
      <c r="P34" s="18">
        <v>0</v>
      </c>
      <c r="Q34" s="18"/>
      <c r="R34" s="18"/>
      <c r="S34" s="18"/>
      <c r="T34" s="18"/>
      <c r="U34" s="18"/>
      <c r="V34" s="18"/>
      <c r="W34" s="18"/>
      <c r="X34" s="18"/>
      <c r="Y34" s="18" t="s">
        <v>26</v>
      </c>
      <c r="Z34" s="18" t="s">
        <v>26</v>
      </c>
      <c r="AA34" s="18" t="e">
        <v>#N/A</v>
      </c>
      <c r="AB34" s="18" t="s">
        <v>26</v>
      </c>
      <c r="AC34" s="18" t="s">
        <v>26</v>
      </c>
      <c r="AD34" s="18" t="s">
        <v>26</v>
      </c>
      <c r="AE34" s="18" t="s">
        <v>26</v>
      </c>
      <c r="AF34" s="18"/>
      <c r="AG34" s="18" t="s">
        <v>26</v>
      </c>
      <c r="AH34" s="18" t="s">
        <v>26</v>
      </c>
      <c r="AI34" s="18" t="s">
        <v>26</v>
      </c>
      <c r="AJ34" s="71" t="s">
        <v>26</v>
      </c>
      <c r="AK34" s="102" t="s">
        <v>26</v>
      </c>
      <c r="AL34" s="83" t="s">
        <v>26</v>
      </c>
      <c r="AM34" s="83" t="s">
        <v>26</v>
      </c>
      <c r="AN34" s="83" t="s">
        <v>26</v>
      </c>
      <c r="AO34" s="83" t="s">
        <v>26</v>
      </c>
      <c r="AP34" s="83" t="s">
        <v>26</v>
      </c>
      <c r="AQ34" s="3" t="s">
        <v>26</v>
      </c>
      <c r="AR34" s="3" t="s">
        <v>26</v>
      </c>
      <c r="AS34" s="3" t="s">
        <v>26</v>
      </c>
      <c r="AT34" s="3" t="s">
        <v>26</v>
      </c>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25</v>
      </c>
      <c r="BD34" s="313" t="str">
        <f>SUBSTITUTE(SUBSTITUTE(IFERROR(VLOOKUP($A34,単組回答!$E:$R,14,FALSE),""),"① 行った","○"),"② 行っていない","×")</f>
        <v/>
      </c>
      <c r="BE34" s="83" t="s">
        <v>25</v>
      </c>
      <c r="BF34" s="316" t="str">
        <f>SUBSTITUTE(SUBSTITUTE(IFERROR(VLOOKUP($A34,単組回答!$E:$T,16,FALSE),""),"① 行った","○"),"② 行っていない","×")</f>
        <v/>
      </c>
    </row>
    <row r="35" spans="1:58" ht="28.5" customHeight="1">
      <c r="A35" s="20">
        <v>18050</v>
      </c>
      <c r="B35" s="21" t="s">
        <v>1185</v>
      </c>
      <c r="C35" s="18"/>
      <c r="D35" s="18"/>
      <c r="E35" s="18">
        <v>0</v>
      </c>
      <c r="F35" s="18"/>
      <c r="G35" s="18"/>
      <c r="H35" s="18"/>
      <c r="I35" s="18"/>
      <c r="J35" s="18"/>
      <c r="K35" s="18"/>
      <c r="L35" s="18"/>
      <c r="M35" s="18"/>
      <c r="N35" s="18"/>
      <c r="O35" s="18"/>
      <c r="P35" s="18">
        <v>0</v>
      </c>
      <c r="Q35" s="18"/>
      <c r="R35" s="18"/>
      <c r="S35" s="18"/>
      <c r="T35" s="18"/>
      <c r="U35" s="18"/>
      <c r="V35" s="18"/>
      <c r="W35" s="18"/>
      <c r="X35" s="18"/>
      <c r="Y35" s="18" t="s">
        <v>26</v>
      </c>
      <c r="Z35" s="18" t="s">
        <v>26</v>
      </c>
      <c r="AA35" s="18" t="e">
        <v>#N/A</v>
      </c>
      <c r="AB35" s="18" t="s">
        <v>26</v>
      </c>
      <c r="AC35" s="18" t="s">
        <v>26</v>
      </c>
      <c r="AD35" s="18" t="s">
        <v>26</v>
      </c>
      <c r="AE35" s="18" t="s">
        <v>26</v>
      </c>
      <c r="AF35" s="18"/>
      <c r="AG35" s="18" t="s">
        <v>26</v>
      </c>
      <c r="AH35" s="18" t="s">
        <v>26</v>
      </c>
      <c r="AI35" s="18" t="s">
        <v>26</v>
      </c>
      <c r="AJ35" s="71" t="s">
        <v>26</v>
      </c>
      <c r="AK35" s="102" t="s">
        <v>26</v>
      </c>
      <c r="AL35" s="83" t="s">
        <v>26</v>
      </c>
      <c r="AM35" s="83" t="s">
        <v>26</v>
      </c>
      <c r="AN35" s="83" t="s">
        <v>26</v>
      </c>
      <c r="AO35" s="83" t="s">
        <v>26</v>
      </c>
      <c r="AP35" s="83" t="s">
        <v>26</v>
      </c>
      <c r="AQ35" s="3" t="s">
        <v>26</v>
      </c>
      <c r="AR35" s="3" t="s">
        <v>26</v>
      </c>
      <c r="AS35" s="3" t="s">
        <v>26</v>
      </c>
      <c r="AT35" s="3" t="s">
        <v>26</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25</v>
      </c>
      <c r="BD35" s="313" t="str">
        <f>SUBSTITUTE(SUBSTITUTE(IFERROR(VLOOKUP($A35,単組回答!$E:$R,14,FALSE),""),"① 行った","○"),"② 行っていない","×")</f>
        <v/>
      </c>
      <c r="BE35" s="83" t="s">
        <v>25</v>
      </c>
      <c r="BF35" s="316" t="str">
        <f>SUBSTITUTE(SUBSTITUTE(IFERROR(VLOOKUP($A35,単組回答!$E:$T,16,FALSE),""),"① 行った","○"),"② 行っていない","×")</f>
        <v/>
      </c>
    </row>
    <row r="36" spans="1:58" ht="28.5" customHeight="1">
      <c r="A36" s="20">
        <v>18052</v>
      </c>
      <c r="B36" s="21" t="s">
        <v>1186</v>
      </c>
      <c r="C36" s="18"/>
      <c r="D36" s="18"/>
      <c r="E36" s="18">
        <v>0</v>
      </c>
      <c r="F36" s="18"/>
      <c r="G36" s="18"/>
      <c r="H36" s="18"/>
      <c r="I36" s="18"/>
      <c r="J36" s="18"/>
      <c r="K36" s="18"/>
      <c r="L36" s="18"/>
      <c r="M36" s="18"/>
      <c r="N36" s="18"/>
      <c r="O36" s="18"/>
      <c r="P36" s="18">
        <v>0</v>
      </c>
      <c r="Q36" s="18"/>
      <c r="R36" s="18"/>
      <c r="S36" s="18"/>
      <c r="T36" s="18"/>
      <c r="U36" s="18"/>
      <c r="V36" s="18"/>
      <c r="W36" s="18"/>
      <c r="X36" s="18"/>
      <c r="Y36" s="18" t="s">
        <v>26</v>
      </c>
      <c r="Z36" s="18" t="s">
        <v>26</v>
      </c>
      <c r="AA36" s="18" t="e">
        <v>#N/A</v>
      </c>
      <c r="AB36" s="18" t="s">
        <v>26</v>
      </c>
      <c r="AC36" s="18" t="s">
        <v>26</v>
      </c>
      <c r="AD36" s="18" t="s">
        <v>26</v>
      </c>
      <c r="AE36" s="18" t="s">
        <v>26</v>
      </c>
      <c r="AF36" s="18"/>
      <c r="AG36" s="18" t="s">
        <v>26</v>
      </c>
      <c r="AH36" s="18" t="s">
        <v>26</v>
      </c>
      <c r="AI36" s="18" t="s">
        <v>26</v>
      </c>
      <c r="AJ36" s="71" t="s">
        <v>26</v>
      </c>
      <c r="AK36" s="102" t="s">
        <v>26</v>
      </c>
      <c r="AL36" s="83" t="s">
        <v>26</v>
      </c>
      <c r="AM36" s="83" t="s">
        <v>26</v>
      </c>
      <c r="AN36" s="83" t="s">
        <v>26</v>
      </c>
      <c r="AO36" s="83" t="s">
        <v>26</v>
      </c>
      <c r="AP36" s="83" t="s">
        <v>26</v>
      </c>
      <c r="AQ36" s="3" t="s">
        <v>26</v>
      </c>
      <c r="AR36" s="3" t="s">
        <v>26</v>
      </c>
      <c r="AS36" s="3" t="s">
        <v>26</v>
      </c>
      <c r="AT36" s="3" t="s">
        <v>26</v>
      </c>
      <c r="AU36" s="112" t="s">
        <v>26</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25</v>
      </c>
      <c r="BD36" s="313" t="str">
        <f>SUBSTITUTE(SUBSTITUTE(IFERROR(VLOOKUP($A36,単組回答!$E:$R,14,FALSE),""),"① 行った","○"),"② 行っていない","×")</f>
        <v/>
      </c>
      <c r="BE36" s="83" t="s">
        <v>25</v>
      </c>
      <c r="BF36" s="316" t="str">
        <f>SUBSTITUTE(SUBSTITUTE(IFERROR(VLOOKUP($A36,単組回答!$E:$T,16,FALSE),""),"① 行った","○"),"② 行っていない","×")</f>
        <v/>
      </c>
    </row>
    <row r="37" spans="1:58" ht="28.5" customHeight="1">
      <c r="A37" s="20">
        <v>18057</v>
      </c>
      <c r="B37" s="21" t="s">
        <v>1187</v>
      </c>
      <c r="C37" s="18"/>
      <c r="D37" s="18"/>
      <c r="E37" s="18">
        <v>0</v>
      </c>
      <c r="F37" s="18"/>
      <c r="G37" s="18"/>
      <c r="H37" s="18"/>
      <c r="I37" s="18"/>
      <c r="J37" s="18"/>
      <c r="K37" s="18"/>
      <c r="L37" s="18"/>
      <c r="M37" s="18"/>
      <c r="N37" s="18"/>
      <c r="O37" s="18"/>
      <c r="P37" s="18">
        <v>0</v>
      </c>
      <c r="Q37" s="18"/>
      <c r="R37" s="18"/>
      <c r="S37" s="18"/>
      <c r="T37" s="18"/>
      <c r="U37" s="18"/>
      <c r="V37" s="18"/>
      <c r="W37" s="18"/>
      <c r="X37" s="18"/>
      <c r="Y37" s="18" t="s">
        <v>26</v>
      </c>
      <c r="Z37" s="18" t="s">
        <v>26</v>
      </c>
      <c r="AA37" s="18" t="e">
        <v>#N/A</v>
      </c>
      <c r="AB37" s="18" t="s">
        <v>26</v>
      </c>
      <c r="AC37" s="18" t="s">
        <v>26</v>
      </c>
      <c r="AD37" s="18" t="s">
        <v>26</v>
      </c>
      <c r="AE37" s="18" t="s">
        <v>26</v>
      </c>
      <c r="AF37" s="18"/>
      <c r="AG37" s="18" t="s">
        <v>26</v>
      </c>
      <c r="AH37" s="18" t="s">
        <v>26</v>
      </c>
      <c r="AI37" s="18" t="s">
        <v>26</v>
      </c>
      <c r="AJ37" s="71" t="s">
        <v>26</v>
      </c>
      <c r="AK37" s="102" t="s">
        <v>26</v>
      </c>
      <c r="AL37" s="83" t="s">
        <v>26</v>
      </c>
      <c r="AM37" s="83" t="s">
        <v>26</v>
      </c>
      <c r="AN37" s="83" t="s">
        <v>26</v>
      </c>
      <c r="AO37" s="83" t="s">
        <v>26</v>
      </c>
      <c r="AP37" s="83" t="s">
        <v>26</v>
      </c>
      <c r="AQ37" s="3" t="s">
        <v>26</v>
      </c>
      <c r="AR37" s="3" t="s">
        <v>26</v>
      </c>
      <c r="AS37" s="3" t="s">
        <v>26</v>
      </c>
      <c r="AT37" s="3" t="s">
        <v>26</v>
      </c>
      <c r="AU37" s="112" t="s">
        <v>26</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25</v>
      </c>
      <c r="BD37" s="313" t="str">
        <f>SUBSTITUTE(SUBSTITUTE(IFERROR(VLOOKUP($A37,単組回答!$E:$R,14,FALSE),""),"① 行った","○"),"② 行っていない","×")</f>
        <v/>
      </c>
      <c r="BE37" s="83" t="s">
        <v>25</v>
      </c>
      <c r="BF37" s="316" t="str">
        <f>SUBSTITUTE(SUBSTITUTE(IFERROR(VLOOKUP($A37,単組回答!$E:$T,16,FALSE),""),"① 行った","○"),"② 行っていない","×")</f>
        <v/>
      </c>
    </row>
    <row r="38" spans="1:58" ht="28.5" customHeight="1">
      <c r="A38" s="20">
        <v>18059</v>
      </c>
      <c r="B38" s="21" t="s">
        <v>1188</v>
      </c>
      <c r="C38" s="18"/>
      <c r="D38" s="18"/>
      <c r="E38" s="18">
        <v>0</v>
      </c>
      <c r="F38" s="18"/>
      <c r="G38" s="18"/>
      <c r="H38" s="18"/>
      <c r="I38" s="18"/>
      <c r="J38" s="18"/>
      <c r="K38" s="18"/>
      <c r="L38" s="18"/>
      <c r="M38" s="18"/>
      <c r="N38" s="18"/>
      <c r="O38" s="18"/>
      <c r="P38" s="18">
        <v>0</v>
      </c>
      <c r="Q38" s="18"/>
      <c r="R38" s="18"/>
      <c r="S38" s="18"/>
      <c r="T38" s="18"/>
      <c r="U38" s="18"/>
      <c r="V38" s="18"/>
      <c r="W38" s="18"/>
      <c r="X38" s="18"/>
      <c r="Y38" s="18" t="s">
        <v>26</v>
      </c>
      <c r="Z38" s="18" t="s">
        <v>26</v>
      </c>
      <c r="AA38" s="18" t="e">
        <v>#N/A</v>
      </c>
      <c r="AB38" s="18" t="s">
        <v>26</v>
      </c>
      <c r="AC38" s="18" t="s">
        <v>26</v>
      </c>
      <c r="AD38" s="18" t="s">
        <v>26</v>
      </c>
      <c r="AE38" s="18" t="s">
        <v>26</v>
      </c>
      <c r="AF38" s="18"/>
      <c r="AG38" s="18" t="s">
        <v>26</v>
      </c>
      <c r="AH38" s="18" t="s">
        <v>26</v>
      </c>
      <c r="AI38" s="18" t="s">
        <v>26</v>
      </c>
      <c r="AJ38" s="71" t="s">
        <v>26</v>
      </c>
      <c r="AK38" s="102" t="s">
        <v>26</v>
      </c>
      <c r="AL38" s="83" t="s">
        <v>26</v>
      </c>
      <c r="AM38" s="83" t="s">
        <v>26</v>
      </c>
      <c r="AN38" s="83" t="s">
        <v>26</v>
      </c>
      <c r="AO38" s="83" t="s">
        <v>26</v>
      </c>
      <c r="AP38" s="83" t="s">
        <v>26</v>
      </c>
      <c r="AQ38" s="3" t="s">
        <v>26</v>
      </c>
      <c r="AR38" s="3" t="s">
        <v>26</v>
      </c>
      <c r="AS38" s="3" t="s">
        <v>26</v>
      </c>
      <c r="AT38" s="3" t="s">
        <v>26</v>
      </c>
      <c r="AU38" s="112" t="s">
        <v>26</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25</v>
      </c>
      <c r="BD38" s="313" t="str">
        <f>SUBSTITUTE(SUBSTITUTE(IFERROR(VLOOKUP($A38,単組回答!$E:$R,14,FALSE),""),"① 行った","○"),"② 行っていない","×")</f>
        <v/>
      </c>
      <c r="BE38" s="83" t="s">
        <v>25</v>
      </c>
      <c r="BF38" s="316" t="str">
        <f>SUBSTITUTE(SUBSTITUTE(IFERROR(VLOOKUP($A38,単組回答!$E:$T,16,FALSE),""),"① 行った","○"),"② 行っていない","×")</f>
        <v/>
      </c>
    </row>
    <row r="39" spans="1:58" ht="28.5" customHeight="1">
      <c r="A39" s="20">
        <v>18061</v>
      </c>
      <c r="B39" s="21" t="s">
        <v>1189</v>
      </c>
      <c r="C39" s="18"/>
      <c r="D39" s="18"/>
      <c r="E39" s="18">
        <v>0</v>
      </c>
      <c r="F39" s="18"/>
      <c r="G39" s="18"/>
      <c r="H39" s="18"/>
      <c r="I39" s="18"/>
      <c r="J39" s="18"/>
      <c r="K39" s="18"/>
      <c r="L39" s="18"/>
      <c r="M39" s="18"/>
      <c r="N39" s="18"/>
      <c r="O39" s="18"/>
      <c r="P39" s="18">
        <v>0</v>
      </c>
      <c r="Q39" s="18"/>
      <c r="R39" s="18"/>
      <c r="S39" s="18"/>
      <c r="T39" s="18"/>
      <c r="U39" s="18"/>
      <c r="V39" s="18"/>
      <c r="W39" s="18"/>
      <c r="X39" s="18"/>
      <c r="Y39" s="18" t="s">
        <v>26</v>
      </c>
      <c r="Z39" s="18" t="s">
        <v>26</v>
      </c>
      <c r="AA39" s="18" t="e">
        <v>#N/A</v>
      </c>
      <c r="AB39" s="18" t="s">
        <v>26</v>
      </c>
      <c r="AC39" s="18" t="s">
        <v>26</v>
      </c>
      <c r="AD39" s="18" t="s">
        <v>26</v>
      </c>
      <c r="AE39" s="18" t="s">
        <v>26</v>
      </c>
      <c r="AF39" s="18"/>
      <c r="AG39" s="18" t="s">
        <v>26</v>
      </c>
      <c r="AH39" s="18" t="s">
        <v>26</v>
      </c>
      <c r="AI39" s="18" t="s">
        <v>26</v>
      </c>
      <c r="AJ39" s="71" t="s">
        <v>26</v>
      </c>
      <c r="AK39" s="102" t="s">
        <v>26</v>
      </c>
      <c r="AL39" s="83" t="s">
        <v>26</v>
      </c>
      <c r="AM39" s="83" t="s">
        <v>26</v>
      </c>
      <c r="AN39" s="83" t="s">
        <v>26</v>
      </c>
      <c r="AO39" s="83" t="s">
        <v>26</v>
      </c>
      <c r="AP39" s="83" t="s">
        <v>26</v>
      </c>
      <c r="AQ39" s="3" t="s">
        <v>26</v>
      </c>
      <c r="AR39" s="3" t="s">
        <v>26</v>
      </c>
      <c r="AS39" s="3" t="s">
        <v>26</v>
      </c>
      <c r="AT39" s="3" t="s">
        <v>26</v>
      </c>
      <c r="AU39" s="112" t="s">
        <v>26</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83" t="s">
        <v>25</v>
      </c>
      <c r="BD39" s="313" t="str">
        <f>SUBSTITUTE(SUBSTITUTE(IFERROR(VLOOKUP($A39,単組回答!$E:$R,14,FALSE),""),"① 行った","○"),"② 行っていない","×")</f>
        <v/>
      </c>
      <c r="BE39" s="83" t="s">
        <v>25</v>
      </c>
      <c r="BF39" s="316" t="str">
        <f>SUBSTITUTE(SUBSTITUTE(IFERROR(VLOOKUP($A39,単組回答!$E:$T,16,FALSE),""),"① 行った","○"),"② 行っていない","×")</f>
        <v/>
      </c>
    </row>
    <row r="40" spans="1:58" ht="28.5" customHeight="1">
      <c r="A40" s="20">
        <v>18062</v>
      </c>
      <c r="B40" s="21" t="s">
        <v>1190</v>
      </c>
      <c r="C40" s="18" t="s">
        <v>24</v>
      </c>
      <c r="D40" s="18" t="s">
        <v>24</v>
      </c>
      <c r="E40" s="18">
        <v>0</v>
      </c>
      <c r="F40" s="18"/>
      <c r="G40" s="18"/>
      <c r="H40" s="18"/>
      <c r="I40" s="18"/>
      <c r="J40" s="18"/>
      <c r="K40" s="18"/>
      <c r="L40" s="18"/>
      <c r="M40" s="18"/>
      <c r="N40" s="18" t="s">
        <v>24</v>
      </c>
      <c r="O40" s="18" t="s">
        <v>24</v>
      </c>
      <c r="P40" s="18">
        <v>0</v>
      </c>
      <c r="Q40" s="18"/>
      <c r="R40" s="18" t="s">
        <v>23</v>
      </c>
      <c r="S40" s="18"/>
      <c r="T40" s="18"/>
      <c r="U40" s="18"/>
      <c r="V40" s="18"/>
      <c r="W40" s="18"/>
      <c r="X40" s="18"/>
      <c r="Y40" s="18" t="s">
        <v>26</v>
      </c>
      <c r="Z40" s="18" t="s">
        <v>26</v>
      </c>
      <c r="AA40" s="18" t="e">
        <v>#N/A</v>
      </c>
      <c r="AB40" s="18" t="s">
        <v>26</v>
      </c>
      <c r="AC40" s="18" t="s">
        <v>22</v>
      </c>
      <c r="AD40" s="18" t="s">
        <v>26</v>
      </c>
      <c r="AE40" s="18" t="s">
        <v>22</v>
      </c>
      <c r="AF40" s="18"/>
      <c r="AG40" s="18" t="s">
        <v>26</v>
      </c>
      <c r="AH40" s="18" t="s">
        <v>22</v>
      </c>
      <c r="AI40" s="18" t="s">
        <v>26</v>
      </c>
      <c r="AJ40" s="71" t="s">
        <v>25</v>
      </c>
      <c r="AK40" s="102" t="s">
        <v>25</v>
      </c>
      <c r="AL40" s="83" t="s">
        <v>25</v>
      </c>
      <c r="AM40" s="83" t="s">
        <v>22</v>
      </c>
      <c r="AN40" s="83" t="s">
        <v>22</v>
      </c>
      <c r="AO40" s="83" t="s">
        <v>22</v>
      </c>
      <c r="AP40" s="83" t="s">
        <v>22</v>
      </c>
      <c r="AQ40" s="3" t="s">
        <v>43</v>
      </c>
      <c r="AR40" s="3" t="s">
        <v>22</v>
      </c>
      <c r="AS40" s="3" t="s">
        <v>28</v>
      </c>
      <c r="AT40" s="3" t="s">
        <v>22</v>
      </c>
      <c r="AU40" s="112" t="s">
        <v>25</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83" t="s">
        <v>25</v>
      </c>
      <c r="BD40" s="313" t="str">
        <f>SUBSTITUTE(SUBSTITUTE(IFERROR(VLOOKUP($A40,単組回答!$E:$R,14,FALSE),""),"① 行った","○"),"② 行っていない","×")</f>
        <v/>
      </c>
      <c r="BE40" s="83" t="s">
        <v>25</v>
      </c>
      <c r="BF40" s="316" t="str">
        <f>SUBSTITUTE(SUBSTITUTE(IFERROR(VLOOKUP($A40,単組回答!$E:$T,16,FALSE),""),"① 行った","○"),"② 行っていない","×")</f>
        <v/>
      </c>
    </row>
    <row r="41" spans="1:58" ht="28.5" customHeight="1">
      <c r="A41" s="20">
        <v>18064</v>
      </c>
      <c r="B41" s="21" t="s">
        <v>1191</v>
      </c>
      <c r="C41" s="18" t="s">
        <v>23</v>
      </c>
      <c r="D41" s="18" t="s">
        <v>24</v>
      </c>
      <c r="E41" s="18">
        <v>1</v>
      </c>
      <c r="F41" s="18" t="s">
        <v>23</v>
      </c>
      <c r="G41" s="18"/>
      <c r="H41" s="18"/>
      <c r="I41" s="18"/>
      <c r="J41" s="18" t="s">
        <v>23</v>
      </c>
      <c r="K41" s="18"/>
      <c r="L41" s="18"/>
      <c r="M41" s="18"/>
      <c r="N41" s="18"/>
      <c r="O41" s="18"/>
      <c r="P41" s="18">
        <v>0</v>
      </c>
      <c r="Q41" s="18"/>
      <c r="R41" s="18"/>
      <c r="S41" s="18"/>
      <c r="T41" s="18"/>
      <c r="U41" s="18"/>
      <c r="V41" s="18"/>
      <c r="W41" s="18"/>
      <c r="X41" s="18"/>
      <c r="Y41" s="18" t="s">
        <v>26</v>
      </c>
      <c r="Z41" s="18" t="s">
        <v>26</v>
      </c>
      <c r="AA41" s="18" t="e">
        <v>#N/A</v>
      </c>
      <c r="AB41" s="18" t="s">
        <v>26</v>
      </c>
      <c r="AC41" s="18" t="s">
        <v>25</v>
      </c>
      <c r="AD41" s="18" t="s">
        <v>26</v>
      </c>
      <c r="AE41" s="18" t="s">
        <v>25</v>
      </c>
      <c r="AF41" s="18"/>
      <c r="AG41" s="18" t="s">
        <v>26</v>
      </c>
      <c r="AH41" s="18">
        <v>0</v>
      </c>
      <c r="AI41" s="18" t="s">
        <v>26</v>
      </c>
      <c r="AJ41" s="71" t="s">
        <v>25</v>
      </c>
      <c r="AK41" s="102" t="s">
        <v>25</v>
      </c>
      <c r="AL41" s="83" t="s">
        <v>25</v>
      </c>
      <c r="AM41" s="83" t="s">
        <v>25</v>
      </c>
      <c r="AN41" s="83" t="s">
        <v>25</v>
      </c>
      <c r="AO41" s="83">
        <v>0</v>
      </c>
      <c r="AP41" s="83">
        <v>0</v>
      </c>
      <c r="AQ41" s="3">
        <v>0</v>
      </c>
      <c r="AR41" s="3" t="s">
        <v>26</v>
      </c>
      <c r="AS41" s="3">
        <v>0</v>
      </c>
      <c r="AT41" s="3" t="s">
        <v>26</v>
      </c>
      <c r="AU41" s="112">
        <v>0</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83" t="s">
        <v>25</v>
      </c>
      <c r="BD41" s="313" t="str">
        <f>SUBSTITUTE(SUBSTITUTE(IFERROR(VLOOKUP($A41,単組回答!$E:$R,14,FALSE),""),"① 行った","○"),"② 行っていない","×")</f>
        <v/>
      </c>
      <c r="BE41" s="83" t="s">
        <v>25</v>
      </c>
      <c r="BF41" s="316" t="str">
        <f>SUBSTITUTE(SUBSTITUTE(IFERROR(VLOOKUP($A41,単組回答!$E:$T,16,FALSE),""),"① 行った","○"),"② 行っていない","×")</f>
        <v/>
      </c>
    </row>
    <row r="42" spans="1:58" ht="28.5" customHeight="1">
      <c r="A42" s="20">
        <v>18065</v>
      </c>
      <c r="B42" s="21" t="s">
        <v>1192</v>
      </c>
      <c r="C42" s="18" t="s">
        <v>24</v>
      </c>
      <c r="D42" s="18" t="s">
        <v>24</v>
      </c>
      <c r="E42" s="18">
        <v>0</v>
      </c>
      <c r="F42" s="18"/>
      <c r="G42" s="18"/>
      <c r="H42" s="18"/>
      <c r="I42" s="18"/>
      <c r="J42" s="18"/>
      <c r="K42" s="18"/>
      <c r="L42" s="18"/>
      <c r="M42" s="18"/>
      <c r="N42" s="18"/>
      <c r="O42" s="18"/>
      <c r="P42" s="18">
        <v>0</v>
      </c>
      <c r="Q42" s="18"/>
      <c r="R42" s="18"/>
      <c r="S42" s="18"/>
      <c r="T42" s="18"/>
      <c r="U42" s="18"/>
      <c r="V42" s="18"/>
      <c r="W42" s="18"/>
      <c r="X42" s="18"/>
      <c r="Y42" s="18" t="s">
        <v>26</v>
      </c>
      <c r="Z42" s="18" t="s">
        <v>26</v>
      </c>
      <c r="AA42" s="18" t="e">
        <v>#N/A</v>
      </c>
      <c r="AB42" s="18" t="s">
        <v>26</v>
      </c>
      <c r="AC42" s="18" t="s">
        <v>22</v>
      </c>
      <c r="AD42" s="18" t="s">
        <v>26</v>
      </c>
      <c r="AE42" s="18" t="s">
        <v>22</v>
      </c>
      <c r="AF42" s="18"/>
      <c r="AG42" s="18" t="s">
        <v>26</v>
      </c>
      <c r="AH42" s="18" t="s">
        <v>22</v>
      </c>
      <c r="AI42" s="18" t="s">
        <v>26</v>
      </c>
      <c r="AJ42" s="71" t="s">
        <v>25</v>
      </c>
      <c r="AK42" s="102" t="s">
        <v>25</v>
      </c>
      <c r="AL42" s="83" t="s">
        <v>25</v>
      </c>
      <c r="AM42" s="83" t="s">
        <v>25</v>
      </c>
      <c r="AN42" s="83" t="s">
        <v>22</v>
      </c>
      <c r="AO42" s="83">
        <v>0</v>
      </c>
      <c r="AP42" s="83" t="s">
        <v>22</v>
      </c>
      <c r="AQ42" s="3" t="s">
        <v>43</v>
      </c>
      <c r="AR42" s="3"/>
      <c r="AS42" s="3" t="s">
        <v>22</v>
      </c>
      <c r="AT42" s="3" t="s">
        <v>25</v>
      </c>
      <c r="AU42" s="112" t="s">
        <v>25</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83" t="s">
        <v>25</v>
      </c>
      <c r="BD42" s="313" t="str">
        <f>SUBSTITUTE(SUBSTITUTE(IFERROR(VLOOKUP($A42,単組回答!$E:$R,14,FALSE),""),"① 行った","○"),"② 行っていない","×")</f>
        <v/>
      </c>
      <c r="BE42" s="83" t="s">
        <v>25</v>
      </c>
      <c r="BF42" s="316" t="str">
        <f>SUBSTITUTE(SUBSTITUTE(IFERROR(VLOOKUP($A42,単組回答!$E:$T,16,FALSE),""),"① 行った","○"),"② 行っていない","×")</f>
        <v/>
      </c>
    </row>
    <row r="43" spans="1:58" ht="28.5" customHeight="1">
      <c r="A43" s="20">
        <v>18067</v>
      </c>
      <c r="B43" s="21" t="s">
        <v>1193</v>
      </c>
      <c r="C43" s="18" t="s">
        <v>23</v>
      </c>
      <c r="D43" s="18" t="s">
        <v>24</v>
      </c>
      <c r="E43" s="18">
        <v>1</v>
      </c>
      <c r="F43" s="18"/>
      <c r="G43" s="18" t="s">
        <v>23</v>
      </c>
      <c r="H43" s="18"/>
      <c r="I43" s="18" t="s">
        <v>23</v>
      </c>
      <c r="J43" s="18"/>
      <c r="K43" s="18"/>
      <c r="L43" s="18"/>
      <c r="M43" s="18"/>
      <c r="N43" s="18"/>
      <c r="O43" s="18"/>
      <c r="P43" s="18">
        <v>0</v>
      </c>
      <c r="Q43" s="18"/>
      <c r="R43" s="18"/>
      <c r="S43" s="18"/>
      <c r="T43" s="18"/>
      <c r="U43" s="18"/>
      <c r="V43" s="18"/>
      <c r="W43" s="18"/>
      <c r="X43" s="18"/>
      <c r="Y43" s="18" t="s">
        <v>26</v>
      </c>
      <c r="Z43" s="18" t="s">
        <v>26</v>
      </c>
      <c r="AA43" s="18" t="e">
        <v>#N/A</v>
      </c>
      <c r="AB43" s="18" t="s">
        <v>26</v>
      </c>
      <c r="AC43" s="18" t="s">
        <v>22</v>
      </c>
      <c r="AD43" s="18" t="s">
        <v>26</v>
      </c>
      <c r="AE43" s="18" t="s">
        <v>25</v>
      </c>
      <c r="AF43" s="18"/>
      <c r="AG43" s="18" t="s">
        <v>26</v>
      </c>
      <c r="AH43" s="18">
        <v>0</v>
      </c>
      <c r="AI43" s="18" t="s">
        <v>26</v>
      </c>
      <c r="AJ43" s="71" t="s">
        <v>25</v>
      </c>
      <c r="AK43" s="102" t="s">
        <v>22</v>
      </c>
      <c r="AL43" s="83" t="s">
        <v>25</v>
      </c>
      <c r="AM43" s="83" t="s">
        <v>22</v>
      </c>
      <c r="AN43" s="83" t="s">
        <v>22</v>
      </c>
      <c r="AO43" s="83" t="s">
        <v>22</v>
      </c>
      <c r="AP43" s="83" t="s">
        <v>22</v>
      </c>
      <c r="AQ43" s="3" t="s">
        <v>27</v>
      </c>
      <c r="AR43" s="3" t="s">
        <v>22</v>
      </c>
      <c r="AS43" s="3" t="s">
        <v>22</v>
      </c>
      <c r="AT43" s="3" t="s">
        <v>25</v>
      </c>
      <c r="AU43" s="112" t="s">
        <v>25</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83" t="s">
        <v>1320</v>
      </c>
      <c r="BD43" s="313" t="str">
        <f>SUBSTITUTE(SUBSTITUTE(IFERROR(VLOOKUP($A43,単組回答!$E:$R,14,FALSE),""),"① 行った","○"),"② 行っていない","×")</f>
        <v/>
      </c>
      <c r="BE43" s="83" t="s">
        <v>25</v>
      </c>
      <c r="BF43" s="316" t="str">
        <f>SUBSTITUTE(SUBSTITUTE(IFERROR(VLOOKUP($A43,単組回答!$E:$T,16,FALSE),""),"① 行った","○"),"② 行っていない","×")</f>
        <v/>
      </c>
    </row>
    <row r="44" spans="1:58" ht="28.5" customHeight="1">
      <c r="A44" s="20">
        <v>18070</v>
      </c>
      <c r="B44" s="21" t="s">
        <v>1194</v>
      </c>
      <c r="C44" s="18" t="s">
        <v>23</v>
      </c>
      <c r="D44" s="18" t="s">
        <v>24</v>
      </c>
      <c r="E44" s="18">
        <v>1</v>
      </c>
      <c r="F44" s="18"/>
      <c r="G44" s="18"/>
      <c r="H44" s="18"/>
      <c r="I44" s="18"/>
      <c r="J44" s="18"/>
      <c r="K44" s="18"/>
      <c r="L44" s="18"/>
      <c r="M44" s="18"/>
      <c r="N44" s="18"/>
      <c r="O44" s="18"/>
      <c r="P44" s="18">
        <v>0</v>
      </c>
      <c r="Q44" s="18"/>
      <c r="R44" s="18"/>
      <c r="S44" s="18"/>
      <c r="T44" s="18"/>
      <c r="U44" s="18"/>
      <c r="V44" s="18"/>
      <c r="W44" s="18"/>
      <c r="X44" s="18"/>
      <c r="Y44" s="18" t="s">
        <v>26</v>
      </c>
      <c r="Z44" s="18" t="s">
        <v>26</v>
      </c>
      <c r="AA44" s="18" t="e">
        <v>#N/A</v>
      </c>
      <c r="AB44" s="18" t="s">
        <v>26</v>
      </c>
      <c r="AC44" s="18" t="s">
        <v>26</v>
      </c>
      <c r="AD44" s="18" t="s">
        <v>26</v>
      </c>
      <c r="AE44" s="18" t="s">
        <v>26</v>
      </c>
      <c r="AF44" s="18"/>
      <c r="AG44" s="18" t="s">
        <v>26</v>
      </c>
      <c r="AH44" s="18" t="s">
        <v>26</v>
      </c>
      <c r="AI44" s="18" t="s">
        <v>26</v>
      </c>
      <c r="AJ44" s="71" t="s">
        <v>26</v>
      </c>
      <c r="AK44" s="102" t="s">
        <v>25</v>
      </c>
      <c r="AL44" s="83" t="s">
        <v>25</v>
      </c>
      <c r="AM44" s="83" t="s">
        <v>25</v>
      </c>
      <c r="AN44" s="83" t="s">
        <v>22</v>
      </c>
      <c r="AO44" s="83">
        <v>0</v>
      </c>
      <c r="AP44" s="83" t="s">
        <v>22</v>
      </c>
      <c r="AQ44" s="3" t="s">
        <v>27</v>
      </c>
      <c r="AR44" s="3"/>
      <c r="AS44" s="3" t="s">
        <v>22</v>
      </c>
      <c r="AT44" s="3"/>
      <c r="AU44" s="112" t="s">
        <v>25</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83" t="s">
        <v>1320</v>
      </c>
      <c r="BD44" s="313" t="str">
        <f>SUBSTITUTE(SUBSTITUTE(IFERROR(VLOOKUP($A44,単組回答!$E:$R,14,FALSE),""),"① 行った","○"),"② 行っていない","×")</f>
        <v/>
      </c>
      <c r="BE44" s="83" t="s">
        <v>25</v>
      </c>
      <c r="BF44" s="316" t="str">
        <f>SUBSTITUTE(SUBSTITUTE(IFERROR(VLOOKUP($A44,単組回答!$E:$T,16,FALSE),""),"① 行った","○"),"② 行っていない","×")</f>
        <v/>
      </c>
    </row>
    <row r="45" spans="1:58" ht="28.5" customHeight="1">
      <c r="A45" s="20">
        <v>18075</v>
      </c>
      <c r="B45" s="21" t="s">
        <v>1195</v>
      </c>
      <c r="C45" s="18"/>
      <c r="D45" s="18"/>
      <c r="E45" s="18">
        <v>0</v>
      </c>
      <c r="F45" s="18"/>
      <c r="G45" s="18"/>
      <c r="H45" s="18"/>
      <c r="I45" s="18"/>
      <c r="J45" s="18"/>
      <c r="K45" s="18"/>
      <c r="L45" s="18"/>
      <c r="M45" s="18"/>
      <c r="N45" s="18"/>
      <c r="O45" s="18"/>
      <c r="P45" s="18">
        <v>0</v>
      </c>
      <c r="Q45" s="18"/>
      <c r="R45" s="18"/>
      <c r="S45" s="18"/>
      <c r="T45" s="18"/>
      <c r="U45" s="18"/>
      <c r="V45" s="18"/>
      <c r="W45" s="18"/>
      <c r="X45" s="18"/>
      <c r="Y45" s="18" t="s">
        <v>26</v>
      </c>
      <c r="Z45" s="18" t="s">
        <v>26</v>
      </c>
      <c r="AA45" s="18" t="e">
        <v>#N/A</v>
      </c>
      <c r="AB45" s="18" t="s">
        <v>26</v>
      </c>
      <c r="AC45" s="18" t="s">
        <v>26</v>
      </c>
      <c r="AD45" s="18" t="s">
        <v>26</v>
      </c>
      <c r="AE45" s="18" t="s">
        <v>26</v>
      </c>
      <c r="AF45" s="18"/>
      <c r="AG45" s="18" t="s">
        <v>26</v>
      </c>
      <c r="AH45" s="18" t="s">
        <v>26</v>
      </c>
      <c r="AI45" s="18" t="s">
        <v>26</v>
      </c>
      <c r="AJ45" s="71" t="s">
        <v>26</v>
      </c>
      <c r="AK45" s="102" t="s">
        <v>26</v>
      </c>
      <c r="AL45" s="83" t="s">
        <v>26</v>
      </c>
      <c r="AM45" s="83" t="s">
        <v>26</v>
      </c>
      <c r="AN45" s="83" t="s">
        <v>26</v>
      </c>
      <c r="AO45" s="83" t="s">
        <v>26</v>
      </c>
      <c r="AP45" s="83" t="s">
        <v>26</v>
      </c>
      <c r="AQ45" s="3" t="s">
        <v>26</v>
      </c>
      <c r="AR45" s="3" t="s">
        <v>26</v>
      </c>
      <c r="AS45" s="3" t="s">
        <v>26</v>
      </c>
      <c r="AT45" s="3" t="s">
        <v>26</v>
      </c>
      <c r="AU45" s="112" t="s">
        <v>26</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83" t="s">
        <v>25</v>
      </c>
      <c r="BD45" s="313" t="str">
        <f>SUBSTITUTE(SUBSTITUTE(IFERROR(VLOOKUP($A45,単組回答!$E:$R,14,FALSE),""),"① 行った","○"),"② 行っていない","×")</f>
        <v/>
      </c>
      <c r="BE45" s="83" t="s">
        <v>25</v>
      </c>
      <c r="BF45" s="316" t="str">
        <f>SUBSTITUTE(SUBSTITUTE(IFERROR(VLOOKUP($A45,単組回答!$E:$T,16,FALSE),""),"① 行った","○"),"② 行っていない","×")</f>
        <v/>
      </c>
    </row>
    <row r="46" spans="1:58" ht="28.5" customHeight="1">
      <c r="A46" s="20">
        <v>18076</v>
      </c>
      <c r="B46" s="21" t="s">
        <v>1196</v>
      </c>
      <c r="C46" s="18"/>
      <c r="D46" s="18"/>
      <c r="E46" s="18">
        <v>0</v>
      </c>
      <c r="F46" s="18"/>
      <c r="G46" s="18"/>
      <c r="H46" s="18"/>
      <c r="I46" s="18"/>
      <c r="J46" s="18"/>
      <c r="K46" s="18"/>
      <c r="L46" s="18"/>
      <c r="M46" s="18"/>
      <c r="N46" s="18"/>
      <c r="O46" s="18"/>
      <c r="P46" s="18">
        <v>0</v>
      </c>
      <c r="Q46" s="18"/>
      <c r="R46" s="18"/>
      <c r="S46" s="18"/>
      <c r="T46" s="18"/>
      <c r="U46" s="18"/>
      <c r="V46" s="18"/>
      <c r="W46" s="18"/>
      <c r="X46" s="18"/>
      <c r="Y46" s="18" t="s">
        <v>26</v>
      </c>
      <c r="Z46" s="18" t="s">
        <v>26</v>
      </c>
      <c r="AA46" s="18" t="e">
        <v>#N/A</v>
      </c>
      <c r="AB46" s="18" t="s">
        <v>26</v>
      </c>
      <c r="AC46" s="18" t="s">
        <v>26</v>
      </c>
      <c r="AD46" s="18" t="s">
        <v>26</v>
      </c>
      <c r="AE46" s="18" t="s">
        <v>26</v>
      </c>
      <c r="AF46" s="18"/>
      <c r="AG46" s="18" t="s">
        <v>26</v>
      </c>
      <c r="AH46" s="18" t="s">
        <v>26</v>
      </c>
      <c r="AI46" s="18" t="s">
        <v>26</v>
      </c>
      <c r="AJ46" s="71" t="s">
        <v>26</v>
      </c>
      <c r="AK46" s="102" t="s">
        <v>26</v>
      </c>
      <c r="AL46" s="83" t="s">
        <v>26</v>
      </c>
      <c r="AM46" s="83" t="s">
        <v>26</v>
      </c>
      <c r="AN46" s="83" t="s">
        <v>26</v>
      </c>
      <c r="AO46" s="83" t="s">
        <v>26</v>
      </c>
      <c r="AP46" s="83" t="s">
        <v>26</v>
      </c>
      <c r="AQ46" s="3" t="s">
        <v>26</v>
      </c>
      <c r="AR46" s="3" t="s">
        <v>26</v>
      </c>
      <c r="AS46" s="3" t="s">
        <v>26</v>
      </c>
      <c r="AT46" s="3" t="s">
        <v>26</v>
      </c>
      <c r="AU46" s="112" t="s">
        <v>26</v>
      </c>
      <c r="AV46" s="314" t="str">
        <f>SUBSTITUTE(SUBSTITUTE(IFERROR(VLOOKUP($A46,単組回答!$E:$F,2,FALSE),""),"あり","○"),"なし","×")</f>
        <v/>
      </c>
      <c r="AW46" s="317" t="str">
        <f>SUBSTITUTE(SUBSTITUTE(IFERROR(VLOOKUP($A46,単組回答!$E:$G,3,FALSE),""),"あり","○"),"なし","×")</f>
        <v/>
      </c>
      <c r="AX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6" s="313" t="str">
        <f>SUBSTITUTE(SUBSTITUTE(IFERROR(VLOOKUP($A46,単組回答!$E:$H,4,FALSE),""),"あり","○"),"なし","×")</f>
        <v/>
      </c>
      <c r="BC46" s="83" t="s">
        <v>25</v>
      </c>
      <c r="BD46" s="313" t="str">
        <f>SUBSTITUTE(SUBSTITUTE(IFERROR(VLOOKUP($A46,単組回答!$E:$R,14,FALSE),""),"① 行った","○"),"② 行っていない","×")</f>
        <v/>
      </c>
      <c r="BE46" s="83" t="s">
        <v>25</v>
      </c>
      <c r="BF46" s="316" t="str">
        <f>SUBSTITUTE(SUBSTITUTE(IFERROR(VLOOKUP($A46,単組回答!$E:$T,16,FALSE),""),"① 行った","○"),"② 行っていない","×")</f>
        <v/>
      </c>
    </row>
    <row r="47" spans="1:58" ht="28.5" customHeight="1">
      <c r="A47" s="20">
        <v>18077</v>
      </c>
      <c r="B47" s="21" t="s">
        <v>1197</v>
      </c>
      <c r="C47" s="18"/>
      <c r="D47" s="18"/>
      <c r="E47" s="18">
        <v>0</v>
      </c>
      <c r="F47" s="18"/>
      <c r="G47" s="18"/>
      <c r="H47" s="18"/>
      <c r="I47" s="18"/>
      <c r="J47" s="18"/>
      <c r="K47" s="18"/>
      <c r="L47" s="18"/>
      <c r="M47" s="18"/>
      <c r="N47" s="18"/>
      <c r="O47" s="18"/>
      <c r="P47" s="18">
        <v>0</v>
      </c>
      <c r="Q47" s="18"/>
      <c r="R47" s="18"/>
      <c r="S47" s="18"/>
      <c r="T47" s="18"/>
      <c r="U47" s="18"/>
      <c r="V47" s="18"/>
      <c r="W47" s="18"/>
      <c r="X47" s="18"/>
      <c r="Y47" s="18" t="s">
        <v>26</v>
      </c>
      <c r="Z47" s="18" t="s">
        <v>26</v>
      </c>
      <c r="AA47" s="18" t="e">
        <v>#N/A</v>
      </c>
      <c r="AB47" s="18" t="s">
        <v>26</v>
      </c>
      <c r="AC47" s="18" t="s">
        <v>26</v>
      </c>
      <c r="AD47" s="18" t="s">
        <v>26</v>
      </c>
      <c r="AE47" s="18" t="s">
        <v>26</v>
      </c>
      <c r="AF47" s="18"/>
      <c r="AG47" s="18" t="s">
        <v>26</v>
      </c>
      <c r="AH47" s="18" t="s">
        <v>26</v>
      </c>
      <c r="AI47" s="18" t="s">
        <v>26</v>
      </c>
      <c r="AJ47" s="71" t="s">
        <v>26</v>
      </c>
      <c r="AK47" s="102" t="s">
        <v>26</v>
      </c>
      <c r="AL47" s="83" t="s">
        <v>26</v>
      </c>
      <c r="AM47" s="83" t="s">
        <v>26</v>
      </c>
      <c r="AN47" s="83" t="s">
        <v>26</v>
      </c>
      <c r="AO47" s="83" t="s">
        <v>26</v>
      </c>
      <c r="AP47" s="83" t="s">
        <v>26</v>
      </c>
      <c r="AQ47" s="3" t="s">
        <v>26</v>
      </c>
      <c r="AR47" s="3" t="s">
        <v>26</v>
      </c>
      <c r="AS47" s="3" t="s">
        <v>26</v>
      </c>
      <c r="AT47" s="3" t="s">
        <v>26</v>
      </c>
      <c r="AU47" s="112" t="s">
        <v>26</v>
      </c>
      <c r="AV47" s="314" t="str">
        <f>SUBSTITUTE(SUBSTITUTE(IFERROR(VLOOKUP($A47,単組回答!$E:$F,2,FALSE),""),"あり","○"),"なし","×")</f>
        <v/>
      </c>
      <c r="AW47" s="317" t="str">
        <f>SUBSTITUTE(SUBSTITUTE(IFERROR(VLOOKUP($A47,単組回答!$E:$G,3,FALSE),""),"あり","○"),"なし","×")</f>
        <v/>
      </c>
      <c r="AX47" s="313" t="str">
        <f>SUBSTITUTE(SUBSTITUTE(SUBSTITUTE(SUBSTITUTE(SUBSTITUTE(SUBSTITUTE(IFERROR(VLOOKUP($A47,単組回答!$E:$I,5,FALSE),""),"①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7" s="313" t="str">
        <f>SUBSTITUTE(SUBSTITUTE(SUBSTITUTE(SUBSTITUTE(SUBSTITUTE(SUBSTITUTE(SUBSTITUTE(IFERROR(VLOOKUP($A47,単組回答!$E:$L,8,FALSE),""),"①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7" s="313" t="str">
        <f>SUBSTITUTE(SUBSTITUTE(SUBSTITUTE(SUBSTITUTE(SUBSTITUTE(SUBSTITUTE(IFERROR(VLOOKUP($A47,単組回答!$E:$J,6,FALSE),""),"①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7" s="313" t="str">
        <f>SUBSTITUTE(SUBSTITUTE(SUBSTITUTE(SUBSTITUTE(SUBSTITUTE(SUBSTITUTE(SUBSTITUTE(IFERROR(VLOOKUP($A47,単組回答!$E:$P,12,FALSE),""),"①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7" s="313" t="str">
        <f>SUBSTITUTE(SUBSTITUTE(IFERROR(VLOOKUP($A47,単組回答!$E:$H,4,FALSE),""),"あり","○"),"なし","×")</f>
        <v/>
      </c>
      <c r="BC47" s="83" t="s">
        <v>25</v>
      </c>
      <c r="BD47" s="313" t="str">
        <f>SUBSTITUTE(SUBSTITUTE(IFERROR(VLOOKUP($A47,単組回答!$E:$R,14,FALSE),""),"① 行った","○"),"② 行っていない","×")</f>
        <v/>
      </c>
      <c r="BE47" s="83" t="s">
        <v>25</v>
      </c>
      <c r="BF47" s="316" t="str">
        <f>SUBSTITUTE(SUBSTITUTE(IFERROR(VLOOKUP($A47,単組回答!$E:$T,16,FALSE),""),"① 行った","○"),"② 行っていない","×")</f>
        <v/>
      </c>
    </row>
    <row r="48" spans="1:58" ht="28.5" customHeight="1">
      <c r="A48" s="20">
        <v>18078</v>
      </c>
      <c r="B48" s="21" t="s">
        <v>1198</v>
      </c>
      <c r="C48" s="18"/>
      <c r="D48" s="18"/>
      <c r="E48" s="18">
        <v>0</v>
      </c>
      <c r="F48" s="18"/>
      <c r="G48" s="18"/>
      <c r="H48" s="18"/>
      <c r="I48" s="18"/>
      <c r="J48" s="18"/>
      <c r="K48" s="18"/>
      <c r="L48" s="18"/>
      <c r="M48" s="18"/>
      <c r="N48" s="18"/>
      <c r="O48" s="18"/>
      <c r="P48" s="18">
        <v>0</v>
      </c>
      <c r="Q48" s="18"/>
      <c r="R48" s="18"/>
      <c r="S48" s="18"/>
      <c r="T48" s="18"/>
      <c r="U48" s="18"/>
      <c r="V48" s="18"/>
      <c r="W48" s="18"/>
      <c r="X48" s="18"/>
      <c r="Y48" s="18" t="s">
        <v>26</v>
      </c>
      <c r="Z48" s="18" t="s">
        <v>26</v>
      </c>
      <c r="AA48" s="18" t="e">
        <v>#N/A</v>
      </c>
      <c r="AB48" s="18" t="s">
        <v>26</v>
      </c>
      <c r="AC48" s="18" t="s">
        <v>26</v>
      </c>
      <c r="AD48" s="18" t="s">
        <v>26</v>
      </c>
      <c r="AE48" s="18" t="s">
        <v>26</v>
      </c>
      <c r="AF48" s="18"/>
      <c r="AG48" s="18" t="s">
        <v>26</v>
      </c>
      <c r="AH48" s="18" t="s">
        <v>26</v>
      </c>
      <c r="AI48" s="18" t="s">
        <v>26</v>
      </c>
      <c r="AJ48" s="71" t="s">
        <v>26</v>
      </c>
      <c r="AK48" s="102" t="s">
        <v>26</v>
      </c>
      <c r="AL48" s="83" t="s">
        <v>26</v>
      </c>
      <c r="AM48" s="83" t="s">
        <v>26</v>
      </c>
      <c r="AN48" s="83" t="s">
        <v>26</v>
      </c>
      <c r="AO48" s="83" t="s">
        <v>26</v>
      </c>
      <c r="AP48" s="83" t="s">
        <v>26</v>
      </c>
      <c r="AQ48" s="3" t="s">
        <v>26</v>
      </c>
      <c r="AR48" s="3" t="s">
        <v>26</v>
      </c>
      <c r="AS48" s="3" t="s">
        <v>26</v>
      </c>
      <c r="AT48" s="3" t="s">
        <v>26</v>
      </c>
      <c r="AU48" s="112" t="s">
        <v>26</v>
      </c>
      <c r="AV48" s="314" t="str">
        <f>SUBSTITUTE(SUBSTITUTE(IFERROR(VLOOKUP($A48,単組回答!$E:$F,2,FALSE),""),"あり","○"),"なし","×")</f>
        <v/>
      </c>
      <c r="AW48" s="317" t="str">
        <f>SUBSTITUTE(SUBSTITUTE(IFERROR(VLOOKUP($A48,単組回答!$E:$G,3,FALSE),""),"あり","○"),"なし","×")</f>
        <v/>
      </c>
      <c r="AX48" s="313" t="str">
        <f>SUBSTITUTE(SUBSTITUTE(SUBSTITUTE(SUBSTITUTE(SUBSTITUTE(SUBSTITUTE(IFERROR(VLOOKUP($A48,単組回答!$E:$I,5,FALSE),""),"①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8" s="313" t="str">
        <f>SUBSTITUTE(SUBSTITUTE(SUBSTITUTE(SUBSTITUTE(SUBSTITUTE(SUBSTITUTE(SUBSTITUTE(IFERROR(VLOOKUP($A48,単組回答!$E:$L,8,FALSE),""),"①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8" s="313" t="str">
        <f>SUBSTITUTE(SUBSTITUTE(SUBSTITUTE(SUBSTITUTE(SUBSTITUTE(SUBSTITUTE(IFERROR(VLOOKUP($A48,単組回答!$E:$J,6,FALSE),""),"①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8" s="313" t="str">
        <f>SUBSTITUTE(SUBSTITUTE(SUBSTITUTE(SUBSTITUTE(SUBSTITUTE(SUBSTITUTE(SUBSTITUTE(IFERROR(VLOOKUP($A48,単組回答!$E:$P,12,FALSE),""),"①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8" s="313" t="str">
        <f>SUBSTITUTE(SUBSTITUTE(IFERROR(VLOOKUP($A48,単組回答!$E:$H,4,FALSE),""),"あり","○"),"なし","×")</f>
        <v/>
      </c>
      <c r="BC48" s="83" t="s">
        <v>25</v>
      </c>
      <c r="BD48" s="313" t="str">
        <f>SUBSTITUTE(SUBSTITUTE(IFERROR(VLOOKUP($A48,単組回答!$E:$R,14,FALSE),""),"① 行った","○"),"② 行っていない","×")</f>
        <v/>
      </c>
      <c r="BE48" s="83" t="s">
        <v>25</v>
      </c>
      <c r="BF48" s="316" t="str">
        <f>SUBSTITUTE(SUBSTITUTE(IFERROR(VLOOKUP($A48,単組回答!$E:$T,16,FALSE),""),"① 行った","○"),"② 行っていない","×")</f>
        <v/>
      </c>
    </row>
    <row r="49" spans="1:58" ht="28.5" customHeight="1">
      <c r="A49" s="20">
        <v>18079</v>
      </c>
      <c r="B49" s="21" t="s">
        <v>1199</v>
      </c>
      <c r="C49" s="18"/>
      <c r="D49" s="18"/>
      <c r="E49" s="18">
        <v>0</v>
      </c>
      <c r="F49" s="18"/>
      <c r="G49" s="18"/>
      <c r="H49" s="18"/>
      <c r="I49" s="18"/>
      <c r="J49" s="18"/>
      <c r="K49" s="18"/>
      <c r="L49" s="18"/>
      <c r="M49" s="18"/>
      <c r="N49" s="18"/>
      <c r="O49" s="18"/>
      <c r="P49" s="18">
        <v>0</v>
      </c>
      <c r="Q49" s="18"/>
      <c r="R49" s="18"/>
      <c r="S49" s="18"/>
      <c r="T49" s="18"/>
      <c r="U49" s="18"/>
      <c r="V49" s="18"/>
      <c r="W49" s="18"/>
      <c r="X49" s="18"/>
      <c r="Y49" s="18" t="s">
        <v>26</v>
      </c>
      <c r="Z49" s="18" t="s">
        <v>26</v>
      </c>
      <c r="AA49" s="18" t="e">
        <v>#N/A</v>
      </c>
      <c r="AB49" s="18" t="s">
        <v>26</v>
      </c>
      <c r="AC49" s="18" t="s">
        <v>26</v>
      </c>
      <c r="AD49" s="18" t="s">
        <v>26</v>
      </c>
      <c r="AE49" s="18" t="s">
        <v>26</v>
      </c>
      <c r="AF49" s="18"/>
      <c r="AG49" s="18" t="s">
        <v>26</v>
      </c>
      <c r="AH49" s="18" t="s">
        <v>26</v>
      </c>
      <c r="AI49" s="18" t="s">
        <v>26</v>
      </c>
      <c r="AJ49" s="71" t="s">
        <v>26</v>
      </c>
      <c r="AK49" s="102" t="s">
        <v>26</v>
      </c>
      <c r="AL49" s="83" t="s">
        <v>26</v>
      </c>
      <c r="AM49" s="83" t="s">
        <v>26</v>
      </c>
      <c r="AN49" s="83" t="s">
        <v>26</v>
      </c>
      <c r="AO49" s="83" t="s">
        <v>26</v>
      </c>
      <c r="AP49" s="83" t="s">
        <v>26</v>
      </c>
      <c r="AQ49" s="3" t="s">
        <v>26</v>
      </c>
      <c r="AR49" s="3" t="s">
        <v>26</v>
      </c>
      <c r="AS49" s="3" t="s">
        <v>26</v>
      </c>
      <c r="AT49" s="3" t="s">
        <v>26</v>
      </c>
      <c r="AU49" s="112" t="s">
        <v>26</v>
      </c>
      <c r="AV49" s="314" t="str">
        <f>SUBSTITUTE(SUBSTITUTE(IFERROR(VLOOKUP($A49,単組回答!$E:$F,2,FALSE),""),"あり","○"),"なし","×")</f>
        <v/>
      </c>
      <c r="AW49" s="317" t="str">
        <f>SUBSTITUTE(SUBSTITUTE(IFERROR(VLOOKUP($A49,単組回答!$E:$G,3,FALSE),""),"あり","○"),"なし","×")</f>
        <v/>
      </c>
      <c r="AX49" s="313" t="str">
        <f>SUBSTITUTE(SUBSTITUTE(SUBSTITUTE(SUBSTITUTE(SUBSTITUTE(SUBSTITUTE(IFERROR(VLOOKUP($A49,単組回答!$E:$I,5,FALSE),""),"①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9" s="313" t="str">
        <f>SUBSTITUTE(SUBSTITUTE(SUBSTITUTE(SUBSTITUTE(SUBSTITUTE(SUBSTITUTE(SUBSTITUTE(IFERROR(VLOOKUP($A49,単組回答!$E:$L,8,FALSE),""),"①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9" s="313" t="str">
        <f>SUBSTITUTE(SUBSTITUTE(SUBSTITUTE(SUBSTITUTE(SUBSTITUTE(SUBSTITUTE(IFERROR(VLOOKUP($A49,単組回答!$E:$J,6,FALSE),""),"①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9" s="313" t="str">
        <f>SUBSTITUTE(SUBSTITUTE(SUBSTITUTE(SUBSTITUTE(SUBSTITUTE(SUBSTITUTE(SUBSTITUTE(IFERROR(VLOOKUP($A49,単組回答!$E:$P,12,FALSE),""),"①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9" s="313" t="str">
        <f>SUBSTITUTE(SUBSTITUTE(IFERROR(VLOOKUP($A49,単組回答!$E:$H,4,FALSE),""),"あり","○"),"なし","×")</f>
        <v/>
      </c>
      <c r="BC49" s="83" t="s">
        <v>25</v>
      </c>
      <c r="BD49" s="313" t="str">
        <f>SUBSTITUTE(SUBSTITUTE(IFERROR(VLOOKUP($A49,単組回答!$E:$R,14,FALSE),""),"① 行った","○"),"② 行っていない","×")</f>
        <v/>
      </c>
      <c r="BE49" s="83" t="s">
        <v>25</v>
      </c>
      <c r="BF49" s="316" t="str">
        <f>SUBSTITUTE(SUBSTITUTE(IFERROR(VLOOKUP($A49,単組回答!$E:$T,16,FALSE),""),"① 行った","○"),"② 行っていない","×")</f>
        <v/>
      </c>
    </row>
    <row r="50" spans="1:58" ht="28.5" customHeight="1">
      <c r="A50" s="23">
        <v>18082</v>
      </c>
      <c r="B50" s="24" t="s">
        <v>1200</v>
      </c>
      <c r="C50" s="18"/>
      <c r="D50" s="18"/>
      <c r="E50" s="18">
        <v>0</v>
      </c>
      <c r="F50" s="18"/>
      <c r="G50" s="18"/>
      <c r="H50" s="18"/>
      <c r="I50" s="18"/>
      <c r="J50" s="18"/>
      <c r="K50" s="18"/>
      <c r="L50" s="18"/>
      <c r="M50" s="18"/>
      <c r="N50" s="18"/>
      <c r="O50" s="18"/>
      <c r="P50" s="18">
        <v>0</v>
      </c>
      <c r="Q50" s="18"/>
      <c r="R50" s="18"/>
      <c r="S50" s="18"/>
      <c r="T50" s="18"/>
      <c r="U50" s="18"/>
      <c r="V50" s="18"/>
      <c r="W50" s="18"/>
      <c r="X50" s="18"/>
      <c r="Y50" s="18" t="s">
        <v>26</v>
      </c>
      <c r="Z50" s="18" t="s">
        <v>26</v>
      </c>
      <c r="AA50" s="18" t="e">
        <v>#N/A</v>
      </c>
      <c r="AB50" s="18" t="s">
        <v>26</v>
      </c>
      <c r="AC50" s="18" t="s">
        <v>26</v>
      </c>
      <c r="AD50" s="18" t="s">
        <v>26</v>
      </c>
      <c r="AE50" s="18" t="s">
        <v>26</v>
      </c>
      <c r="AF50" s="18"/>
      <c r="AG50" s="18" t="s">
        <v>26</v>
      </c>
      <c r="AH50" s="18" t="s">
        <v>26</v>
      </c>
      <c r="AI50" s="18" t="s">
        <v>26</v>
      </c>
      <c r="AJ50" s="71" t="s">
        <v>26</v>
      </c>
      <c r="AK50" s="102" t="s">
        <v>26</v>
      </c>
      <c r="AL50" s="83" t="s">
        <v>26</v>
      </c>
      <c r="AM50" s="83" t="s">
        <v>26</v>
      </c>
      <c r="AN50" s="83" t="s">
        <v>26</v>
      </c>
      <c r="AO50" s="83" t="s">
        <v>26</v>
      </c>
      <c r="AP50" s="83" t="s">
        <v>26</v>
      </c>
      <c r="AQ50" s="3" t="s">
        <v>26</v>
      </c>
      <c r="AR50" s="3" t="s">
        <v>26</v>
      </c>
      <c r="AS50" s="3" t="s">
        <v>26</v>
      </c>
      <c r="AT50" s="3" t="s">
        <v>26</v>
      </c>
      <c r="AU50" s="112" t="s">
        <v>26</v>
      </c>
      <c r="AV50" s="314" t="str">
        <f>SUBSTITUTE(SUBSTITUTE(IFERROR(VLOOKUP($A50,単組回答!$E:$F,2,FALSE),""),"あり","○"),"なし","×")</f>
        <v/>
      </c>
      <c r="AW50" s="317" t="str">
        <f>SUBSTITUTE(SUBSTITUTE(IFERROR(VLOOKUP($A50,単組回答!$E:$G,3,FALSE),""),"あり","○"),"なし","×")</f>
        <v/>
      </c>
      <c r="AX50" s="313" t="str">
        <f>SUBSTITUTE(SUBSTITUTE(SUBSTITUTE(SUBSTITUTE(SUBSTITUTE(SUBSTITUTE(IFERROR(VLOOKUP($A50,単組回答!$E:$I,5,FALSE),""),"①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0" s="313" t="str">
        <f>SUBSTITUTE(SUBSTITUTE(SUBSTITUTE(SUBSTITUTE(SUBSTITUTE(SUBSTITUTE(SUBSTITUTE(IFERROR(VLOOKUP($A50,単組回答!$E:$L,8,FALSE),""),"①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0" s="313" t="str">
        <f>SUBSTITUTE(SUBSTITUTE(SUBSTITUTE(SUBSTITUTE(SUBSTITUTE(SUBSTITUTE(IFERROR(VLOOKUP($A50,単組回答!$E:$J,6,FALSE),""),"①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0" s="313" t="str">
        <f>SUBSTITUTE(SUBSTITUTE(SUBSTITUTE(SUBSTITUTE(SUBSTITUTE(SUBSTITUTE(SUBSTITUTE(IFERROR(VLOOKUP($A50,単組回答!$E:$P,12,FALSE),""),"①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0" s="313" t="str">
        <f>SUBSTITUTE(SUBSTITUTE(IFERROR(VLOOKUP($A50,単組回答!$E:$H,4,FALSE),""),"あり","○"),"なし","×")</f>
        <v/>
      </c>
      <c r="BC50" s="83" t="s">
        <v>25</v>
      </c>
      <c r="BD50" s="313" t="str">
        <f>SUBSTITUTE(SUBSTITUTE(IFERROR(VLOOKUP($A50,単組回答!$E:$R,14,FALSE),""),"① 行った","○"),"② 行っていない","×")</f>
        <v/>
      </c>
      <c r="BE50" s="83" t="s">
        <v>25</v>
      </c>
      <c r="BF50" s="316" t="str">
        <f>SUBSTITUTE(SUBSTITUTE(IFERROR(VLOOKUP($A50,単組回答!$E:$T,16,FALSE),""),"① 行った","○"),"② 行っていない","×")</f>
        <v/>
      </c>
    </row>
    <row r="51" spans="1:58" ht="28.5" customHeight="1">
      <c r="A51" s="23">
        <v>18091</v>
      </c>
      <c r="B51" s="24" t="s">
        <v>1201</v>
      </c>
      <c r="C51" s="18"/>
      <c r="D51" s="18"/>
      <c r="E51" s="18">
        <v>0</v>
      </c>
      <c r="F51" s="18"/>
      <c r="G51" s="18"/>
      <c r="H51" s="18"/>
      <c r="I51" s="18"/>
      <c r="J51" s="18"/>
      <c r="K51" s="18"/>
      <c r="L51" s="18"/>
      <c r="M51" s="18"/>
      <c r="N51" s="18"/>
      <c r="O51" s="18"/>
      <c r="P51" s="18">
        <v>0</v>
      </c>
      <c r="Q51" s="18"/>
      <c r="R51" s="18"/>
      <c r="S51" s="18"/>
      <c r="T51" s="18"/>
      <c r="U51" s="18"/>
      <c r="V51" s="18"/>
      <c r="W51" s="18"/>
      <c r="X51" s="18"/>
      <c r="Y51" s="18" t="s">
        <v>26</v>
      </c>
      <c r="Z51" s="18" t="s">
        <v>26</v>
      </c>
      <c r="AA51" s="18" t="e">
        <v>#N/A</v>
      </c>
      <c r="AB51" s="18" t="s">
        <v>26</v>
      </c>
      <c r="AC51" s="18" t="s">
        <v>26</v>
      </c>
      <c r="AD51" s="18" t="s">
        <v>26</v>
      </c>
      <c r="AE51" s="18" t="s">
        <v>26</v>
      </c>
      <c r="AF51" s="18"/>
      <c r="AG51" s="18" t="s">
        <v>26</v>
      </c>
      <c r="AH51" s="18" t="s">
        <v>26</v>
      </c>
      <c r="AI51" s="18" t="s">
        <v>26</v>
      </c>
      <c r="AJ51" s="71" t="s">
        <v>26</v>
      </c>
      <c r="AK51" s="102" t="s">
        <v>25</v>
      </c>
      <c r="AL51" s="83" t="s">
        <v>25</v>
      </c>
      <c r="AM51" s="83" t="s">
        <v>22</v>
      </c>
      <c r="AN51" s="83" t="s">
        <v>22</v>
      </c>
      <c r="AO51" s="83" t="s">
        <v>22</v>
      </c>
      <c r="AP51" s="83" t="s">
        <v>22</v>
      </c>
      <c r="AQ51" s="3" t="s">
        <v>27</v>
      </c>
      <c r="AR51" s="3" t="s">
        <v>26</v>
      </c>
      <c r="AS51" s="3" t="s">
        <v>28</v>
      </c>
      <c r="AT51" s="3" t="s">
        <v>26</v>
      </c>
      <c r="AU51" s="112" t="s">
        <v>25</v>
      </c>
      <c r="AV51" s="314" t="str">
        <f>SUBSTITUTE(SUBSTITUTE(IFERROR(VLOOKUP($A51,単組回答!$E:$F,2,FALSE),""),"あり","○"),"なし","×")</f>
        <v/>
      </c>
      <c r="AW51" s="317" t="str">
        <f>SUBSTITUTE(SUBSTITUTE(IFERROR(VLOOKUP($A51,単組回答!$E:$G,3,FALSE),""),"あり","○"),"なし","×")</f>
        <v/>
      </c>
      <c r="AX51" s="313" t="str">
        <f>SUBSTITUTE(SUBSTITUTE(SUBSTITUTE(SUBSTITUTE(SUBSTITUTE(SUBSTITUTE(IFERROR(VLOOKUP($A51,単組回答!$E:$I,5,FALSE),""),"①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1" s="313" t="str">
        <f>SUBSTITUTE(SUBSTITUTE(SUBSTITUTE(SUBSTITUTE(SUBSTITUTE(SUBSTITUTE(SUBSTITUTE(IFERROR(VLOOKUP($A51,単組回答!$E:$L,8,FALSE),""),"①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1" s="313" t="str">
        <f>SUBSTITUTE(SUBSTITUTE(SUBSTITUTE(SUBSTITUTE(SUBSTITUTE(SUBSTITUTE(IFERROR(VLOOKUP($A51,単組回答!$E:$J,6,FALSE),""),"①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1" s="313" t="str">
        <f>SUBSTITUTE(SUBSTITUTE(SUBSTITUTE(SUBSTITUTE(SUBSTITUTE(SUBSTITUTE(SUBSTITUTE(IFERROR(VLOOKUP($A51,単組回答!$E:$P,12,FALSE),""),"①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1" s="313" t="str">
        <f>SUBSTITUTE(SUBSTITUTE(IFERROR(VLOOKUP($A51,単組回答!$E:$H,4,FALSE),""),"あり","○"),"なし","×")</f>
        <v/>
      </c>
      <c r="BC51" s="83" t="s">
        <v>25</v>
      </c>
      <c r="BD51" s="313" t="str">
        <f>SUBSTITUTE(SUBSTITUTE(IFERROR(VLOOKUP($A51,単組回答!$E:$R,14,FALSE),""),"① 行った","○"),"② 行っていない","×")</f>
        <v/>
      </c>
      <c r="BE51" s="83" t="s">
        <v>25</v>
      </c>
      <c r="BF51" s="316" t="str">
        <f>SUBSTITUTE(SUBSTITUTE(IFERROR(VLOOKUP($A51,単組回答!$E:$T,16,FALSE),""),"① 行った","○"),"② 行っていない","×")</f>
        <v/>
      </c>
    </row>
    <row r="52" spans="1:58" ht="28.5" customHeight="1">
      <c r="A52" s="20">
        <v>18092</v>
      </c>
      <c r="B52" s="21" t="s">
        <v>1202</v>
      </c>
      <c r="C52" s="18" t="s">
        <v>23</v>
      </c>
      <c r="D52" s="18" t="s">
        <v>24</v>
      </c>
      <c r="E52" s="18">
        <v>1</v>
      </c>
      <c r="F52" s="18"/>
      <c r="G52" s="18" t="s">
        <v>23</v>
      </c>
      <c r="H52" s="18"/>
      <c r="I52" s="18" t="s">
        <v>23</v>
      </c>
      <c r="J52" s="18"/>
      <c r="K52" s="18"/>
      <c r="L52" s="18"/>
      <c r="M52" s="18"/>
      <c r="N52" s="18"/>
      <c r="O52" s="18"/>
      <c r="P52" s="18">
        <v>0</v>
      </c>
      <c r="Q52" s="18"/>
      <c r="R52" s="18"/>
      <c r="S52" s="18"/>
      <c r="T52" s="18"/>
      <c r="U52" s="18"/>
      <c r="V52" s="18"/>
      <c r="W52" s="18"/>
      <c r="X52" s="18"/>
      <c r="Y52" s="18" t="s">
        <v>26</v>
      </c>
      <c r="Z52" s="18" t="s">
        <v>26</v>
      </c>
      <c r="AA52" s="18" t="e">
        <v>#N/A</v>
      </c>
      <c r="AB52" s="18" t="s">
        <v>26</v>
      </c>
      <c r="AC52" s="18" t="s">
        <v>26</v>
      </c>
      <c r="AD52" s="18" t="s">
        <v>26</v>
      </c>
      <c r="AE52" s="18" t="s">
        <v>26</v>
      </c>
      <c r="AF52" s="18"/>
      <c r="AG52" s="18" t="s">
        <v>26</v>
      </c>
      <c r="AH52" s="18" t="s">
        <v>26</v>
      </c>
      <c r="AI52" s="18" t="s">
        <v>26</v>
      </c>
      <c r="AJ52" s="71" t="s">
        <v>26</v>
      </c>
      <c r="AK52" s="102" t="s">
        <v>25</v>
      </c>
      <c r="AL52" s="83" t="s">
        <v>25</v>
      </c>
      <c r="AM52" s="83" t="s">
        <v>25</v>
      </c>
      <c r="AN52" s="83" t="s">
        <v>25</v>
      </c>
      <c r="AO52" s="83">
        <v>0</v>
      </c>
      <c r="AP52" s="83">
        <v>0</v>
      </c>
      <c r="AQ52" s="3">
        <v>0</v>
      </c>
      <c r="AR52" s="3" t="s">
        <v>26</v>
      </c>
      <c r="AS52" s="3">
        <v>0</v>
      </c>
      <c r="AT52" s="3" t="s">
        <v>26</v>
      </c>
      <c r="AU52" s="112">
        <v>0</v>
      </c>
      <c r="AV52" s="314" t="str">
        <f>SUBSTITUTE(SUBSTITUTE(IFERROR(VLOOKUP($A52,単組回答!$E:$F,2,FALSE),""),"あり","○"),"なし","×")</f>
        <v/>
      </c>
      <c r="AW52" s="317" t="str">
        <f>SUBSTITUTE(SUBSTITUTE(IFERROR(VLOOKUP($A52,単組回答!$E:$G,3,FALSE),""),"あり","○"),"なし","×")</f>
        <v/>
      </c>
      <c r="AX52" s="313" t="str">
        <f>SUBSTITUTE(SUBSTITUTE(SUBSTITUTE(SUBSTITUTE(SUBSTITUTE(SUBSTITUTE(IFERROR(VLOOKUP($A52,単組回答!$E:$I,5,FALSE),""),"①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2" s="313" t="str">
        <f>SUBSTITUTE(SUBSTITUTE(SUBSTITUTE(SUBSTITUTE(SUBSTITUTE(SUBSTITUTE(SUBSTITUTE(IFERROR(VLOOKUP($A52,単組回答!$E:$L,8,FALSE),""),"①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2" s="313" t="str">
        <f>SUBSTITUTE(SUBSTITUTE(SUBSTITUTE(SUBSTITUTE(SUBSTITUTE(SUBSTITUTE(IFERROR(VLOOKUP($A52,単組回答!$E:$J,6,FALSE),""),"①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2" s="313" t="str">
        <f>SUBSTITUTE(SUBSTITUTE(SUBSTITUTE(SUBSTITUTE(SUBSTITUTE(SUBSTITUTE(SUBSTITUTE(IFERROR(VLOOKUP($A52,単組回答!$E:$P,12,FALSE),""),"①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2" s="313" t="str">
        <f>SUBSTITUTE(SUBSTITUTE(IFERROR(VLOOKUP($A52,単組回答!$E:$H,4,FALSE),""),"あり","○"),"なし","×")</f>
        <v/>
      </c>
      <c r="BC52" s="83" t="s">
        <v>25</v>
      </c>
      <c r="BD52" s="313" t="str">
        <f>SUBSTITUTE(SUBSTITUTE(IFERROR(VLOOKUP($A52,単組回答!$E:$R,14,FALSE),""),"① 行った","○"),"② 行っていない","×")</f>
        <v/>
      </c>
      <c r="BE52" s="83" t="s">
        <v>25</v>
      </c>
      <c r="BF52" s="316" t="str">
        <f>SUBSTITUTE(SUBSTITUTE(IFERROR(VLOOKUP($A52,単組回答!$E:$T,16,FALSE),""),"① 行った","○"),"② 行っていない","×")</f>
        <v/>
      </c>
    </row>
    <row r="53" spans="1:58" ht="28.5" customHeight="1">
      <c r="A53" s="20">
        <v>18094</v>
      </c>
      <c r="B53" s="21" t="s">
        <v>1203</v>
      </c>
      <c r="C53" s="18"/>
      <c r="D53" s="18"/>
      <c r="E53" s="18">
        <v>0</v>
      </c>
      <c r="F53" s="18"/>
      <c r="G53" s="18"/>
      <c r="H53" s="18"/>
      <c r="I53" s="18"/>
      <c r="J53" s="18"/>
      <c r="K53" s="18"/>
      <c r="L53" s="18"/>
      <c r="M53" s="18"/>
      <c r="N53" s="18"/>
      <c r="O53" s="18"/>
      <c r="P53" s="18">
        <v>0</v>
      </c>
      <c r="Q53" s="18"/>
      <c r="R53" s="18"/>
      <c r="S53" s="18"/>
      <c r="T53" s="18"/>
      <c r="U53" s="18"/>
      <c r="V53" s="18"/>
      <c r="W53" s="18"/>
      <c r="X53" s="18"/>
      <c r="Y53" s="18" t="s">
        <v>26</v>
      </c>
      <c r="Z53" s="18" t="s">
        <v>26</v>
      </c>
      <c r="AA53" s="18" t="e">
        <v>#N/A</v>
      </c>
      <c r="AB53" s="18" t="s">
        <v>26</v>
      </c>
      <c r="AC53" s="18" t="s">
        <v>26</v>
      </c>
      <c r="AD53" s="18" t="s">
        <v>26</v>
      </c>
      <c r="AE53" s="18" t="s">
        <v>26</v>
      </c>
      <c r="AF53" s="18"/>
      <c r="AG53" s="18" t="s">
        <v>26</v>
      </c>
      <c r="AH53" s="18" t="s">
        <v>26</v>
      </c>
      <c r="AI53" s="18" t="s">
        <v>26</v>
      </c>
      <c r="AJ53" s="71" t="s">
        <v>26</v>
      </c>
      <c r="AK53" s="102" t="s">
        <v>26</v>
      </c>
      <c r="AL53" s="83" t="s">
        <v>26</v>
      </c>
      <c r="AM53" s="83" t="s">
        <v>26</v>
      </c>
      <c r="AN53" s="83" t="s">
        <v>26</v>
      </c>
      <c r="AO53" s="83" t="s">
        <v>26</v>
      </c>
      <c r="AP53" s="83" t="s">
        <v>26</v>
      </c>
      <c r="AQ53" s="3" t="s">
        <v>26</v>
      </c>
      <c r="AR53" s="3" t="s">
        <v>26</v>
      </c>
      <c r="AS53" s="3" t="s">
        <v>26</v>
      </c>
      <c r="AT53" s="3" t="s">
        <v>26</v>
      </c>
      <c r="AU53" s="112" t="s">
        <v>26</v>
      </c>
      <c r="AV53" s="314" t="str">
        <f>SUBSTITUTE(SUBSTITUTE(IFERROR(VLOOKUP($A53,単組回答!$E:$F,2,FALSE),""),"あり","○"),"なし","×")</f>
        <v/>
      </c>
      <c r="AW53" s="317" t="str">
        <f>SUBSTITUTE(SUBSTITUTE(IFERROR(VLOOKUP($A53,単組回答!$E:$G,3,FALSE),""),"あり","○"),"なし","×")</f>
        <v/>
      </c>
      <c r="AX53" s="313" t="str">
        <f>SUBSTITUTE(SUBSTITUTE(SUBSTITUTE(SUBSTITUTE(SUBSTITUTE(SUBSTITUTE(IFERROR(VLOOKUP($A53,単組回答!$E:$I,5,FALSE),""),"①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3" s="313" t="str">
        <f>SUBSTITUTE(SUBSTITUTE(SUBSTITUTE(SUBSTITUTE(SUBSTITUTE(SUBSTITUTE(SUBSTITUTE(IFERROR(VLOOKUP($A53,単組回答!$E:$L,8,FALSE),""),"①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3" s="313" t="str">
        <f>SUBSTITUTE(SUBSTITUTE(SUBSTITUTE(SUBSTITUTE(SUBSTITUTE(SUBSTITUTE(IFERROR(VLOOKUP($A53,単組回答!$E:$J,6,FALSE),""),"①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3" s="313" t="str">
        <f>SUBSTITUTE(SUBSTITUTE(SUBSTITUTE(SUBSTITUTE(SUBSTITUTE(SUBSTITUTE(SUBSTITUTE(IFERROR(VLOOKUP($A53,単組回答!$E:$P,12,FALSE),""),"①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3" s="313" t="str">
        <f>SUBSTITUTE(SUBSTITUTE(IFERROR(VLOOKUP($A53,単組回答!$E:$H,4,FALSE),""),"あり","○"),"なし","×")</f>
        <v/>
      </c>
      <c r="BC53" s="83" t="s">
        <v>25</v>
      </c>
      <c r="BD53" s="313" t="str">
        <f>SUBSTITUTE(SUBSTITUTE(IFERROR(VLOOKUP($A53,単組回答!$E:$R,14,FALSE),""),"① 行った","○"),"② 行っていない","×")</f>
        <v/>
      </c>
      <c r="BE53" s="83" t="s">
        <v>25</v>
      </c>
      <c r="BF53" s="316" t="str">
        <f>SUBSTITUTE(SUBSTITUTE(IFERROR(VLOOKUP($A53,単組回答!$E:$T,16,FALSE),""),"① 行った","○"),"② 行っていない","×")</f>
        <v/>
      </c>
    </row>
    <row r="54" spans="1:58" ht="28.5" customHeight="1">
      <c r="A54" s="20">
        <v>18095</v>
      </c>
      <c r="B54" s="21" t="s">
        <v>1204</v>
      </c>
      <c r="C54" s="18"/>
      <c r="D54" s="18"/>
      <c r="E54" s="18">
        <v>0</v>
      </c>
      <c r="F54" s="18"/>
      <c r="G54" s="18"/>
      <c r="H54" s="18"/>
      <c r="I54" s="18"/>
      <c r="J54" s="18"/>
      <c r="K54" s="18"/>
      <c r="L54" s="18"/>
      <c r="M54" s="18"/>
      <c r="N54" s="18"/>
      <c r="O54" s="18"/>
      <c r="P54" s="18">
        <v>0</v>
      </c>
      <c r="Q54" s="18"/>
      <c r="R54" s="18"/>
      <c r="S54" s="18"/>
      <c r="T54" s="18"/>
      <c r="U54" s="18"/>
      <c r="V54" s="18"/>
      <c r="W54" s="18"/>
      <c r="X54" s="18"/>
      <c r="Y54" s="18" t="s">
        <v>26</v>
      </c>
      <c r="Z54" s="18" t="s">
        <v>26</v>
      </c>
      <c r="AA54" s="18" t="e">
        <v>#N/A</v>
      </c>
      <c r="AB54" s="18" t="s">
        <v>26</v>
      </c>
      <c r="AC54" s="18" t="s">
        <v>26</v>
      </c>
      <c r="AD54" s="18" t="s">
        <v>26</v>
      </c>
      <c r="AE54" s="18" t="s">
        <v>26</v>
      </c>
      <c r="AF54" s="18"/>
      <c r="AG54" s="18" t="s">
        <v>26</v>
      </c>
      <c r="AH54" s="18" t="s">
        <v>26</v>
      </c>
      <c r="AI54" s="18" t="s">
        <v>26</v>
      </c>
      <c r="AJ54" s="71" t="s">
        <v>26</v>
      </c>
      <c r="AK54" s="102" t="s">
        <v>26</v>
      </c>
      <c r="AL54" s="83" t="s">
        <v>26</v>
      </c>
      <c r="AM54" s="83" t="s">
        <v>26</v>
      </c>
      <c r="AN54" s="83" t="s">
        <v>26</v>
      </c>
      <c r="AO54" s="83" t="s">
        <v>26</v>
      </c>
      <c r="AP54" s="83" t="s">
        <v>26</v>
      </c>
      <c r="AQ54" s="3" t="s">
        <v>26</v>
      </c>
      <c r="AR54" s="3" t="s">
        <v>26</v>
      </c>
      <c r="AS54" s="3" t="s">
        <v>26</v>
      </c>
      <c r="AT54" s="3" t="s">
        <v>26</v>
      </c>
      <c r="AU54" s="112" t="s">
        <v>26</v>
      </c>
      <c r="AV54" s="314" t="str">
        <f>SUBSTITUTE(SUBSTITUTE(IFERROR(VLOOKUP($A54,単組回答!$E:$F,2,FALSE),""),"あり","○"),"なし","×")</f>
        <v/>
      </c>
      <c r="AW54" s="317" t="str">
        <f>SUBSTITUTE(SUBSTITUTE(IFERROR(VLOOKUP($A54,単組回答!$E:$G,3,FALSE),""),"あり","○"),"なし","×")</f>
        <v/>
      </c>
      <c r="AX54" s="313" t="str">
        <f>SUBSTITUTE(SUBSTITUTE(SUBSTITUTE(SUBSTITUTE(SUBSTITUTE(SUBSTITUTE(IFERROR(VLOOKUP($A54,単組回答!$E:$I,5,FALSE),""),"①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4" s="313" t="str">
        <f>SUBSTITUTE(SUBSTITUTE(SUBSTITUTE(SUBSTITUTE(SUBSTITUTE(SUBSTITUTE(SUBSTITUTE(IFERROR(VLOOKUP($A54,単組回答!$E:$L,8,FALSE),""),"①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4" s="313" t="str">
        <f>SUBSTITUTE(SUBSTITUTE(SUBSTITUTE(SUBSTITUTE(SUBSTITUTE(SUBSTITUTE(IFERROR(VLOOKUP($A54,単組回答!$E:$J,6,FALSE),""),"①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4" s="313" t="str">
        <f>SUBSTITUTE(SUBSTITUTE(SUBSTITUTE(SUBSTITUTE(SUBSTITUTE(SUBSTITUTE(SUBSTITUTE(IFERROR(VLOOKUP($A54,単組回答!$E:$P,12,FALSE),""),"①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4" s="313" t="str">
        <f>SUBSTITUTE(SUBSTITUTE(IFERROR(VLOOKUP($A54,単組回答!$E:$H,4,FALSE),""),"あり","○"),"なし","×")</f>
        <v/>
      </c>
      <c r="BC54" s="83" t="s">
        <v>25</v>
      </c>
      <c r="BD54" s="313" t="str">
        <f>SUBSTITUTE(SUBSTITUTE(IFERROR(VLOOKUP($A54,単組回答!$E:$R,14,FALSE),""),"① 行った","○"),"② 行っていない","×")</f>
        <v/>
      </c>
      <c r="BE54" s="83" t="s">
        <v>25</v>
      </c>
      <c r="BF54" s="316" t="str">
        <f>SUBSTITUTE(SUBSTITUTE(IFERROR(VLOOKUP($A54,単組回答!$E:$T,16,FALSE),""),"① 行った","○"),"② 行っていない","×")</f>
        <v/>
      </c>
    </row>
    <row r="55" spans="1:58" ht="28.5" customHeight="1">
      <c r="A55" s="20">
        <v>18098</v>
      </c>
      <c r="B55" s="21" t="s">
        <v>1205</v>
      </c>
      <c r="C55" s="18"/>
      <c r="D55" s="18"/>
      <c r="E55" s="18">
        <v>0</v>
      </c>
      <c r="F55" s="18"/>
      <c r="G55" s="18"/>
      <c r="H55" s="18"/>
      <c r="I55" s="18"/>
      <c r="J55" s="18"/>
      <c r="K55" s="18"/>
      <c r="L55" s="18"/>
      <c r="M55" s="18"/>
      <c r="N55" s="18"/>
      <c r="O55" s="18"/>
      <c r="P55" s="18">
        <v>0</v>
      </c>
      <c r="Q55" s="18"/>
      <c r="R55" s="18"/>
      <c r="S55" s="18"/>
      <c r="T55" s="18"/>
      <c r="U55" s="18"/>
      <c r="V55" s="18"/>
      <c r="W55" s="18"/>
      <c r="X55" s="18"/>
      <c r="Y55" s="18" t="s">
        <v>26</v>
      </c>
      <c r="Z55" s="18" t="s">
        <v>26</v>
      </c>
      <c r="AA55" s="18" t="e">
        <v>#N/A</v>
      </c>
      <c r="AB55" s="18" t="s">
        <v>26</v>
      </c>
      <c r="AC55" s="18" t="s">
        <v>26</v>
      </c>
      <c r="AD55" s="18" t="s">
        <v>26</v>
      </c>
      <c r="AE55" s="18" t="s">
        <v>26</v>
      </c>
      <c r="AF55" s="18"/>
      <c r="AG55" s="18" t="s">
        <v>26</v>
      </c>
      <c r="AH55" s="18" t="s">
        <v>26</v>
      </c>
      <c r="AI55" s="18" t="s">
        <v>26</v>
      </c>
      <c r="AJ55" s="71" t="s">
        <v>26</v>
      </c>
      <c r="AK55" s="102" t="s">
        <v>26</v>
      </c>
      <c r="AL55" s="83" t="s">
        <v>26</v>
      </c>
      <c r="AM55" s="83" t="s">
        <v>26</v>
      </c>
      <c r="AN55" s="83" t="s">
        <v>26</v>
      </c>
      <c r="AO55" s="83" t="s">
        <v>26</v>
      </c>
      <c r="AP55" s="83" t="s">
        <v>26</v>
      </c>
      <c r="AQ55" s="3" t="s">
        <v>26</v>
      </c>
      <c r="AR55" s="3" t="s">
        <v>26</v>
      </c>
      <c r="AS55" s="3" t="s">
        <v>26</v>
      </c>
      <c r="AT55" s="3" t="s">
        <v>26</v>
      </c>
      <c r="AU55" s="112" t="s">
        <v>26</v>
      </c>
      <c r="AV55" s="314" t="str">
        <f>SUBSTITUTE(SUBSTITUTE(IFERROR(VLOOKUP($A55,単組回答!$E:$F,2,FALSE),""),"あり","○"),"なし","×")</f>
        <v/>
      </c>
      <c r="AW55" s="317" t="str">
        <f>SUBSTITUTE(SUBSTITUTE(IFERROR(VLOOKUP($A55,単組回答!$E:$G,3,FALSE),""),"あり","○"),"なし","×")</f>
        <v/>
      </c>
      <c r="AX55" s="313" t="str">
        <f>SUBSTITUTE(SUBSTITUTE(SUBSTITUTE(SUBSTITUTE(SUBSTITUTE(SUBSTITUTE(IFERROR(VLOOKUP($A55,単組回答!$E:$I,5,FALSE),""),"①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5" s="313" t="str">
        <f>SUBSTITUTE(SUBSTITUTE(SUBSTITUTE(SUBSTITUTE(SUBSTITUTE(SUBSTITUTE(SUBSTITUTE(IFERROR(VLOOKUP($A55,単組回答!$E:$L,8,FALSE),""),"①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5" s="313" t="str">
        <f>SUBSTITUTE(SUBSTITUTE(SUBSTITUTE(SUBSTITUTE(SUBSTITUTE(SUBSTITUTE(IFERROR(VLOOKUP($A55,単組回答!$E:$J,6,FALSE),""),"①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5" s="313" t="str">
        <f>SUBSTITUTE(SUBSTITUTE(SUBSTITUTE(SUBSTITUTE(SUBSTITUTE(SUBSTITUTE(SUBSTITUTE(IFERROR(VLOOKUP($A55,単組回答!$E:$P,12,FALSE),""),"①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5" s="313" t="str">
        <f>SUBSTITUTE(SUBSTITUTE(IFERROR(VLOOKUP($A55,単組回答!$E:$H,4,FALSE),""),"あり","○"),"なし","×")</f>
        <v/>
      </c>
      <c r="BC55" s="83" t="s">
        <v>25</v>
      </c>
      <c r="BD55" s="313" t="str">
        <f>SUBSTITUTE(SUBSTITUTE(IFERROR(VLOOKUP($A55,単組回答!$E:$R,14,FALSE),""),"① 行った","○"),"② 行っていない","×")</f>
        <v/>
      </c>
      <c r="BE55" s="83" t="s">
        <v>25</v>
      </c>
      <c r="BF55" s="316" t="str">
        <f>SUBSTITUTE(SUBSTITUTE(IFERROR(VLOOKUP($A55,単組回答!$E:$T,16,FALSE),""),"① 行った","○"),"② 行っていない","×")</f>
        <v/>
      </c>
    </row>
    <row r="56" spans="1:58" ht="28.5" customHeight="1">
      <c r="A56" s="20">
        <v>18099</v>
      </c>
      <c r="B56" s="21" t="s">
        <v>1206</v>
      </c>
      <c r="C56" s="18"/>
      <c r="D56" s="18"/>
      <c r="E56" s="18">
        <v>0</v>
      </c>
      <c r="F56" s="18"/>
      <c r="G56" s="18"/>
      <c r="H56" s="18"/>
      <c r="I56" s="18"/>
      <c r="J56" s="18"/>
      <c r="K56" s="18"/>
      <c r="L56" s="18"/>
      <c r="M56" s="18"/>
      <c r="N56" s="18"/>
      <c r="O56" s="18"/>
      <c r="P56" s="18">
        <v>0</v>
      </c>
      <c r="Q56" s="18"/>
      <c r="R56" s="18"/>
      <c r="S56" s="18"/>
      <c r="T56" s="18"/>
      <c r="U56" s="18"/>
      <c r="V56" s="18"/>
      <c r="W56" s="18"/>
      <c r="X56" s="18"/>
      <c r="Y56" s="18" t="s">
        <v>26</v>
      </c>
      <c r="Z56" s="18" t="s">
        <v>26</v>
      </c>
      <c r="AA56" s="18" t="e">
        <v>#N/A</v>
      </c>
      <c r="AB56" s="18" t="s">
        <v>26</v>
      </c>
      <c r="AC56" s="18" t="s">
        <v>26</v>
      </c>
      <c r="AD56" s="18" t="s">
        <v>26</v>
      </c>
      <c r="AE56" s="18" t="s">
        <v>26</v>
      </c>
      <c r="AF56" s="18"/>
      <c r="AG56" s="18" t="s">
        <v>26</v>
      </c>
      <c r="AH56" s="18" t="s">
        <v>26</v>
      </c>
      <c r="AI56" s="18" t="s">
        <v>26</v>
      </c>
      <c r="AJ56" s="71" t="s">
        <v>26</v>
      </c>
      <c r="AK56" s="102" t="s">
        <v>26</v>
      </c>
      <c r="AL56" s="83" t="s">
        <v>26</v>
      </c>
      <c r="AM56" s="83" t="s">
        <v>26</v>
      </c>
      <c r="AN56" s="83" t="s">
        <v>26</v>
      </c>
      <c r="AO56" s="83" t="s">
        <v>26</v>
      </c>
      <c r="AP56" s="83" t="s">
        <v>26</v>
      </c>
      <c r="AQ56" s="3" t="s">
        <v>26</v>
      </c>
      <c r="AR56" s="3" t="s">
        <v>26</v>
      </c>
      <c r="AS56" s="3" t="s">
        <v>26</v>
      </c>
      <c r="AT56" s="3" t="s">
        <v>26</v>
      </c>
      <c r="AU56" s="112" t="s">
        <v>26</v>
      </c>
      <c r="AV56" s="314" t="str">
        <f>SUBSTITUTE(SUBSTITUTE(IFERROR(VLOOKUP($A56,単組回答!$E:$F,2,FALSE),""),"あり","○"),"なし","×")</f>
        <v/>
      </c>
      <c r="AW56" s="317" t="str">
        <f>SUBSTITUTE(SUBSTITUTE(IFERROR(VLOOKUP($A56,単組回答!$E:$G,3,FALSE),""),"あり","○"),"なし","×")</f>
        <v/>
      </c>
      <c r="AX56" s="313" t="str">
        <f>SUBSTITUTE(SUBSTITUTE(SUBSTITUTE(SUBSTITUTE(SUBSTITUTE(SUBSTITUTE(IFERROR(VLOOKUP($A56,単組回答!$E:$I,5,FALSE),""),"①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6" s="313" t="str">
        <f>SUBSTITUTE(SUBSTITUTE(SUBSTITUTE(SUBSTITUTE(SUBSTITUTE(SUBSTITUTE(SUBSTITUTE(IFERROR(VLOOKUP($A56,単組回答!$E:$L,8,FALSE),""),"①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6" s="313" t="str">
        <f>SUBSTITUTE(SUBSTITUTE(SUBSTITUTE(SUBSTITUTE(SUBSTITUTE(SUBSTITUTE(IFERROR(VLOOKUP($A56,単組回答!$E:$J,6,FALSE),""),"①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6" s="313" t="str">
        <f>SUBSTITUTE(SUBSTITUTE(SUBSTITUTE(SUBSTITUTE(SUBSTITUTE(SUBSTITUTE(SUBSTITUTE(IFERROR(VLOOKUP($A56,単組回答!$E:$P,12,FALSE),""),"①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6" s="313" t="str">
        <f>SUBSTITUTE(SUBSTITUTE(IFERROR(VLOOKUP($A56,単組回答!$E:$H,4,FALSE),""),"あり","○"),"なし","×")</f>
        <v/>
      </c>
      <c r="BC56" s="83" t="s">
        <v>25</v>
      </c>
      <c r="BD56" s="313" t="str">
        <f>SUBSTITUTE(SUBSTITUTE(IFERROR(VLOOKUP($A56,単組回答!$E:$R,14,FALSE),""),"① 行った","○"),"② 行っていない","×")</f>
        <v/>
      </c>
      <c r="BE56" s="83" t="s">
        <v>25</v>
      </c>
      <c r="BF56" s="316" t="str">
        <f>SUBSTITUTE(SUBSTITUTE(IFERROR(VLOOKUP($A56,単組回答!$E:$T,16,FALSE),""),"① 行った","○"),"② 行っていない","×")</f>
        <v/>
      </c>
    </row>
    <row r="57" spans="1:58" ht="28.5" customHeight="1">
      <c r="A57" s="23">
        <v>18100</v>
      </c>
      <c r="B57" s="24" t="s">
        <v>1207</v>
      </c>
      <c r="C57" s="18"/>
      <c r="D57" s="18"/>
      <c r="E57" s="18">
        <v>0</v>
      </c>
      <c r="F57" s="18"/>
      <c r="G57" s="18"/>
      <c r="H57" s="18"/>
      <c r="I57" s="18"/>
      <c r="J57" s="18"/>
      <c r="K57" s="18"/>
      <c r="L57" s="18"/>
      <c r="M57" s="18"/>
      <c r="N57" s="18"/>
      <c r="O57" s="18"/>
      <c r="P57" s="18">
        <v>0</v>
      </c>
      <c r="Q57" s="18"/>
      <c r="R57" s="18"/>
      <c r="S57" s="18"/>
      <c r="T57" s="18"/>
      <c r="U57" s="18"/>
      <c r="V57" s="18"/>
      <c r="W57" s="18"/>
      <c r="X57" s="18"/>
      <c r="Y57" s="18" t="s">
        <v>26</v>
      </c>
      <c r="Z57" s="18" t="s">
        <v>26</v>
      </c>
      <c r="AA57" s="18" t="e">
        <v>#N/A</v>
      </c>
      <c r="AB57" s="18" t="s">
        <v>26</v>
      </c>
      <c r="AC57" s="18" t="s">
        <v>26</v>
      </c>
      <c r="AD57" s="18" t="s">
        <v>26</v>
      </c>
      <c r="AE57" s="18" t="s">
        <v>26</v>
      </c>
      <c r="AF57" s="18"/>
      <c r="AG57" s="18" t="s">
        <v>26</v>
      </c>
      <c r="AH57" s="18" t="s">
        <v>26</v>
      </c>
      <c r="AI57" s="18" t="s">
        <v>26</v>
      </c>
      <c r="AJ57" s="71" t="s">
        <v>26</v>
      </c>
      <c r="AK57" s="102" t="s">
        <v>26</v>
      </c>
      <c r="AL57" s="83" t="s">
        <v>26</v>
      </c>
      <c r="AM57" s="83" t="s">
        <v>26</v>
      </c>
      <c r="AN57" s="83" t="s">
        <v>26</v>
      </c>
      <c r="AO57" s="83" t="s">
        <v>26</v>
      </c>
      <c r="AP57" s="83" t="s">
        <v>26</v>
      </c>
      <c r="AQ57" s="3" t="s">
        <v>26</v>
      </c>
      <c r="AR57" s="3" t="s">
        <v>26</v>
      </c>
      <c r="AS57" s="3" t="s">
        <v>26</v>
      </c>
      <c r="AT57" s="3" t="s">
        <v>26</v>
      </c>
      <c r="AU57" s="112" t="s">
        <v>26</v>
      </c>
      <c r="AV57" s="314" t="str">
        <f>SUBSTITUTE(SUBSTITUTE(IFERROR(VLOOKUP($A57,単組回答!$E:$F,2,FALSE),""),"あり","○"),"なし","×")</f>
        <v/>
      </c>
      <c r="AW57" s="317" t="str">
        <f>SUBSTITUTE(SUBSTITUTE(IFERROR(VLOOKUP($A57,単組回答!$E:$G,3,FALSE),""),"あり","○"),"なし","×")</f>
        <v/>
      </c>
      <c r="AX57" s="313" t="str">
        <f>SUBSTITUTE(SUBSTITUTE(SUBSTITUTE(SUBSTITUTE(SUBSTITUTE(SUBSTITUTE(IFERROR(VLOOKUP($A57,単組回答!$E:$I,5,FALSE),""),"①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7" s="313" t="str">
        <f>SUBSTITUTE(SUBSTITUTE(SUBSTITUTE(SUBSTITUTE(SUBSTITUTE(SUBSTITUTE(SUBSTITUTE(IFERROR(VLOOKUP($A57,単組回答!$E:$L,8,FALSE),""),"①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7" s="313" t="str">
        <f>SUBSTITUTE(SUBSTITUTE(SUBSTITUTE(SUBSTITUTE(SUBSTITUTE(SUBSTITUTE(IFERROR(VLOOKUP($A57,単組回答!$E:$J,6,FALSE),""),"①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7" s="313" t="str">
        <f>SUBSTITUTE(SUBSTITUTE(SUBSTITUTE(SUBSTITUTE(SUBSTITUTE(SUBSTITUTE(SUBSTITUTE(IFERROR(VLOOKUP($A57,単組回答!$E:$P,12,FALSE),""),"①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7" s="313" t="str">
        <f>SUBSTITUTE(SUBSTITUTE(IFERROR(VLOOKUP($A57,単組回答!$E:$H,4,FALSE),""),"あり","○"),"なし","×")</f>
        <v/>
      </c>
      <c r="BC57" s="83" t="s">
        <v>25</v>
      </c>
      <c r="BD57" s="313" t="str">
        <f>SUBSTITUTE(SUBSTITUTE(IFERROR(VLOOKUP($A57,単組回答!$E:$R,14,FALSE),""),"① 行った","○"),"② 行っていない","×")</f>
        <v/>
      </c>
      <c r="BE57" s="83" t="s">
        <v>25</v>
      </c>
      <c r="BF57" s="316" t="str">
        <f>SUBSTITUTE(SUBSTITUTE(IFERROR(VLOOKUP($A57,単組回答!$E:$T,16,FALSE),""),"① 行った","○"),"② 行っていない","×")</f>
        <v/>
      </c>
    </row>
    <row r="58" spans="1:58" ht="28.5" customHeight="1">
      <c r="A58" s="23">
        <v>18102</v>
      </c>
      <c r="B58" s="24" t="s">
        <v>1208</v>
      </c>
      <c r="C58" s="18"/>
      <c r="D58" s="18"/>
      <c r="E58" s="18">
        <v>0</v>
      </c>
      <c r="F58" s="18"/>
      <c r="G58" s="18"/>
      <c r="H58" s="18"/>
      <c r="I58" s="18"/>
      <c r="J58" s="18"/>
      <c r="K58" s="18"/>
      <c r="L58" s="18"/>
      <c r="M58" s="18"/>
      <c r="N58" s="18"/>
      <c r="O58" s="18"/>
      <c r="P58" s="18">
        <v>0</v>
      </c>
      <c r="Q58" s="18"/>
      <c r="R58" s="18"/>
      <c r="S58" s="18"/>
      <c r="T58" s="18"/>
      <c r="U58" s="18"/>
      <c r="V58" s="18"/>
      <c r="W58" s="18"/>
      <c r="X58" s="18"/>
      <c r="Y58" s="18" t="s">
        <v>26</v>
      </c>
      <c r="Z58" s="18" t="s">
        <v>26</v>
      </c>
      <c r="AA58" s="18" t="e">
        <v>#N/A</v>
      </c>
      <c r="AB58" s="18" t="s">
        <v>26</v>
      </c>
      <c r="AC58" s="18" t="s">
        <v>26</v>
      </c>
      <c r="AD58" s="18" t="s">
        <v>26</v>
      </c>
      <c r="AE58" s="18" t="s">
        <v>26</v>
      </c>
      <c r="AF58" s="18"/>
      <c r="AG58" s="18" t="s">
        <v>26</v>
      </c>
      <c r="AH58" s="18" t="s">
        <v>26</v>
      </c>
      <c r="AI58" s="18" t="s">
        <v>26</v>
      </c>
      <c r="AJ58" s="71" t="s">
        <v>26</v>
      </c>
      <c r="AK58" s="102" t="s">
        <v>26</v>
      </c>
      <c r="AL58" s="83" t="s">
        <v>26</v>
      </c>
      <c r="AM58" s="83" t="s">
        <v>26</v>
      </c>
      <c r="AN58" s="83" t="s">
        <v>26</v>
      </c>
      <c r="AO58" s="83" t="s">
        <v>26</v>
      </c>
      <c r="AP58" s="83" t="s">
        <v>26</v>
      </c>
      <c r="AQ58" s="3" t="s">
        <v>26</v>
      </c>
      <c r="AR58" s="3" t="s">
        <v>26</v>
      </c>
      <c r="AS58" s="3" t="s">
        <v>26</v>
      </c>
      <c r="AT58" s="3" t="s">
        <v>26</v>
      </c>
      <c r="AU58" s="112" t="s">
        <v>26</v>
      </c>
      <c r="AV58" s="314" t="str">
        <f>SUBSTITUTE(SUBSTITUTE(IFERROR(VLOOKUP($A58,単組回答!$E:$F,2,FALSE),""),"あり","○"),"なし","×")</f>
        <v/>
      </c>
      <c r="AW58" s="317" t="str">
        <f>SUBSTITUTE(SUBSTITUTE(IFERROR(VLOOKUP($A58,単組回答!$E:$G,3,FALSE),""),"あり","○"),"なし","×")</f>
        <v/>
      </c>
      <c r="AX58" s="313" t="str">
        <f>SUBSTITUTE(SUBSTITUTE(SUBSTITUTE(SUBSTITUTE(SUBSTITUTE(SUBSTITUTE(IFERROR(VLOOKUP($A58,単組回答!$E:$I,5,FALSE),""),"①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8" s="313" t="str">
        <f>SUBSTITUTE(SUBSTITUTE(SUBSTITUTE(SUBSTITUTE(SUBSTITUTE(SUBSTITUTE(SUBSTITUTE(IFERROR(VLOOKUP($A58,単組回答!$E:$L,8,FALSE),""),"①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8" s="313" t="str">
        <f>SUBSTITUTE(SUBSTITUTE(SUBSTITUTE(SUBSTITUTE(SUBSTITUTE(SUBSTITUTE(IFERROR(VLOOKUP($A58,単組回答!$E:$J,6,FALSE),""),"①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8" s="313" t="str">
        <f>SUBSTITUTE(SUBSTITUTE(SUBSTITUTE(SUBSTITUTE(SUBSTITUTE(SUBSTITUTE(SUBSTITUTE(IFERROR(VLOOKUP($A58,単組回答!$E:$P,12,FALSE),""),"①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8" s="313" t="str">
        <f>SUBSTITUTE(SUBSTITUTE(IFERROR(VLOOKUP($A58,単組回答!$E:$H,4,FALSE),""),"あり","○"),"なし","×")</f>
        <v/>
      </c>
      <c r="BC58" s="83" t="s">
        <v>25</v>
      </c>
      <c r="BD58" s="313" t="str">
        <f>SUBSTITUTE(SUBSTITUTE(IFERROR(VLOOKUP($A58,単組回答!$E:$R,14,FALSE),""),"① 行った","○"),"② 行っていない","×")</f>
        <v/>
      </c>
      <c r="BE58" s="83" t="s">
        <v>25</v>
      </c>
      <c r="BF58" s="316" t="str">
        <f>SUBSTITUTE(SUBSTITUTE(IFERROR(VLOOKUP($A58,単組回答!$E:$T,16,FALSE),""),"① 行った","○"),"② 行っていない","×")</f>
        <v/>
      </c>
    </row>
    <row r="59" spans="1:58" ht="28.5" customHeight="1">
      <c r="A59" s="20">
        <v>18103</v>
      </c>
      <c r="B59" s="21" t="s">
        <v>1209</v>
      </c>
      <c r="C59" s="18"/>
      <c r="D59" s="18"/>
      <c r="E59" s="18">
        <v>0</v>
      </c>
      <c r="F59" s="18"/>
      <c r="G59" s="18"/>
      <c r="H59" s="18"/>
      <c r="I59" s="18"/>
      <c r="J59" s="18"/>
      <c r="K59" s="18"/>
      <c r="L59" s="18"/>
      <c r="M59" s="18"/>
      <c r="N59" s="18"/>
      <c r="O59" s="18"/>
      <c r="P59" s="18">
        <v>0</v>
      </c>
      <c r="Q59" s="18"/>
      <c r="R59" s="18"/>
      <c r="S59" s="18"/>
      <c r="T59" s="18"/>
      <c r="U59" s="18"/>
      <c r="V59" s="18"/>
      <c r="W59" s="18"/>
      <c r="X59" s="18"/>
      <c r="Y59" s="18" t="s">
        <v>26</v>
      </c>
      <c r="Z59" s="18" t="s">
        <v>26</v>
      </c>
      <c r="AA59" s="18" t="e">
        <v>#N/A</v>
      </c>
      <c r="AB59" s="18" t="s">
        <v>26</v>
      </c>
      <c r="AC59" s="18" t="s">
        <v>26</v>
      </c>
      <c r="AD59" s="18" t="s">
        <v>26</v>
      </c>
      <c r="AE59" s="18" t="s">
        <v>26</v>
      </c>
      <c r="AF59" s="18"/>
      <c r="AG59" s="18" t="s">
        <v>26</v>
      </c>
      <c r="AH59" s="18" t="s">
        <v>26</v>
      </c>
      <c r="AI59" s="18" t="s">
        <v>26</v>
      </c>
      <c r="AJ59" s="71" t="s">
        <v>26</v>
      </c>
      <c r="AK59" s="102" t="s">
        <v>26</v>
      </c>
      <c r="AL59" s="83" t="s">
        <v>26</v>
      </c>
      <c r="AM59" s="83" t="s">
        <v>26</v>
      </c>
      <c r="AN59" s="83" t="s">
        <v>26</v>
      </c>
      <c r="AO59" s="83" t="s">
        <v>26</v>
      </c>
      <c r="AP59" s="83" t="s">
        <v>26</v>
      </c>
      <c r="AQ59" s="3" t="s">
        <v>26</v>
      </c>
      <c r="AR59" s="3" t="s">
        <v>26</v>
      </c>
      <c r="AS59" s="3" t="s">
        <v>26</v>
      </c>
      <c r="AT59" s="3" t="s">
        <v>26</v>
      </c>
      <c r="AU59" s="112" t="s">
        <v>26</v>
      </c>
      <c r="AV59" s="314" t="str">
        <f>SUBSTITUTE(SUBSTITUTE(IFERROR(VLOOKUP($A59,単組回答!$E:$F,2,FALSE),""),"あり","○"),"なし","×")</f>
        <v/>
      </c>
      <c r="AW59" s="317" t="str">
        <f>SUBSTITUTE(SUBSTITUTE(IFERROR(VLOOKUP($A59,単組回答!$E:$G,3,FALSE),""),"あり","○"),"なし","×")</f>
        <v/>
      </c>
      <c r="AX59" s="313" t="str">
        <f>SUBSTITUTE(SUBSTITUTE(SUBSTITUTE(SUBSTITUTE(SUBSTITUTE(SUBSTITUTE(IFERROR(VLOOKUP($A59,単組回答!$E:$I,5,FALSE),""),"①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9" s="313" t="str">
        <f>SUBSTITUTE(SUBSTITUTE(SUBSTITUTE(SUBSTITUTE(SUBSTITUTE(SUBSTITUTE(SUBSTITUTE(IFERROR(VLOOKUP($A59,単組回答!$E:$L,8,FALSE),""),"①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9" s="313" t="str">
        <f>SUBSTITUTE(SUBSTITUTE(SUBSTITUTE(SUBSTITUTE(SUBSTITUTE(SUBSTITUTE(IFERROR(VLOOKUP($A59,単組回答!$E:$J,6,FALSE),""),"①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9" s="313" t="str">
        <f>SUBSTITUTE(SUBSTITUTE(SUBSTITUTE(SUBSTITUTE(SUBSTITUTE(SUBSTITUTE(SUBSTITUTE(IFERROR(VLOOKUP($A59,単組回答!$E:$P,12,FALSE),""),"①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9" s="313" t="str">
        <f>SUBSTITUTE(SUBSTITUTE(IFERROR(VLOOKUP($A59,単組回答!$E:$H,4,FALSE),""),"あり","○"),"なし","×")</f>
        <v/>
      </c>
      <c r="BC59" s="83" t="s">
        <v>25</v>
      </c>
      <c r="BD59" s="313" t="str">
        <f>SUBSTITUTE(SUBSTITUTE(IFERROR(VLOOKUP($A59,単組回答!$E:$R,14,FALSE),""),"① 行った","○"),"② 行っていない","×")</f>
        <v/>
      </c>
      <c r="BE59" s="83" t="s">
        <v>25</v>
      </c>
      <c r="BF59" s="316" t="str">
        <f>SUBSTITUTE(SUBSTITUTE(IFERROR(VLOOKUP($A59,単組回答!$E:$T,16,FALSE),""),"① 行った","○"),"② 行っていない","×")</f>
        <v/>
      </c>
    </row>
    <row r="60" spans="1:58" ht="28.5" customHeight="1">
      <c r="A60" s="20">
        <v>18105</v>
      </c>
      <c r="B60" s="21" t="s">
        <v>1210</v>
      </c>
      <c r="C60" s="18"/>
      <c r="D60" s="18"/>
      <c r="E60" s="18">
        <v>0</v>
      </c>
      <c r="F60" s="18"/>
      <c r="G60" s="18"/>
      <c r="H60" s="18"/>
      <c r="I60" s="18"/>
      <c r="J60" s="18"/>
      <c r="K60" s="18"/>
      <c r="L60" s="18"/>
      <c r="M60" s="18"/>
      <c r="N60" s="18"/>
      <c r="O60" s="18"/>
      <c r="P60" s="18">
        <v>0</v>
      </c>
      <c r="Q60" s="18"/>
      <c r="R60" s="18"/>
      <c r="S60" s="18"/>
      <c r="T60" s="18"/>
      <c r="U60" s="18"/>
      <c r="V60" s="18"/>
      <c r="W60" s="18"/>
      <c r="X60" s="18"/>
      <c r="Y60" s="18" t="s">
        <v>26</v>
      </c>
      <c r="Z60" s="18" t="s">
        <v>26</v>
      </c>
      <c r="AA60" s="18" t="e">
        <v>#N/A</v>
      </c>
      <c r="AB60" s="18" t="s">
        <v>26</v>
      </c>
      <c r="AC60" s="18" t="s">
        <v>26</v>
      </c>
      <c r="AD60" s="18" t="s">
        <v>26</v>
      </c>
      <c r="AE60" s="18" t="s">
        <v>26</v>
      </c>
      <c r="AF60" s="18"/>
      <c r="AG60" s="18" t="s">
        <v>26</v>
      </c>
      <c r="AH60" s="18" t="s">
        <v>26</v>
      </c>
      <c r="AI60" s="18" t="s">
        <v>26</v>
      </c>
      <c r="AJ60" s="71" t="s">
        <v>26</v>
      </c>
      <c r="AK60" s="102" t="s">
        <v>26</v>
      </c>
      <c r="AL60" s="83" t="s">
        <v>26</v>
      </c>
      <c r="AM60" s="83" t="s">
        <v>26</v>
      </c>
      <c r="AN60" s="83" t="s">
        <v>26</v>
      </c>
      <c r="AO60" s="83" t="s">
        <v>26</v>
      </c>
      <c r="AP60" s="83" t="s">
        <v>26</v>
      </c>
      <c r="AQ60" s="3" t="s">
        <v>26</v>
      </c>
      <c r="AR60" s="3" t="s">
        <v>26</v>
      </c>
      <c r="AS60" s="3" t="s">
        <v>26</v>
      </c>
      <c r="AT60" s="3" t="s">
        <v>26</v>
      </c>
      <c r="AU60" s="112" t="s">
        <v>26</v>
      </c>
      <c r="AV60" s="314" t="str">
        <f>SUBSTITUTE(SUBSTITUTE(IFERROR(VLOOKUP($A60,単組回答!$E:$F,2,FALSE),""),"あり","○"),"なし","×")</f>
        <v/>
      </c>
      <c r="AW60" s="317" t="str">
        <f>SUBSTITUTE(SUBSTITUTE(IFERROR(VLOOKUP($A60,単組回答!$E:$G,3,FALSE),""),"あり","○"),"なし","×")</f>
        <v/>
      </c>
      <c r="AX60" s="313" t="str">
        <f>SUBSTITUTE(SUBSTITUTE(SUBSTITUTE(SUBSTITUTE(SUBSTITUTE(SUBSTITUTE(IFERROR(VLOOKUP($A60,単組回答!$E:$I,5,FALSE),""),"①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0" s="313" t="str">
        <f>SUBSTITUTE(SUBSTITUTE(SUBSTITUTE(SUBSTITUTE(SUBSTITUTE(SUBSTITUTE(SUBSTITUTE(IFERROR(VLOOKUP($A60,単組回答!$E:$L,8,FALSE),""),"①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0" s="313" t="str">
        <f>SUBSTITUTE(SUBSTITUTE(SUBSTITUTE(SUBSTITUTE(SUBSTITUTE(SUBSTITUTE(IFERROR(VLOOKUP($A60,単組回答!$E:$J,6,FALSE),""),"①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0" s="313" t="str">
        <f>SUBSTITUTE(SUBSTITUTE(SUBSTITUTE(SUBSTITUTE(SUBSTITUTE(SUBSTITUTE(SUBSTITUTE(IFERROR(VLOOKUP($A60,単組回答!$E:$P,12,FALSE),""),"①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0" s="313" t="str">
        <f>SUBSTITUTE(SUBSTITUTE(IFERROR(VLOOKUP($A60,単組回答!$E:$H,4,FALSE),""),"あり","○"),"なし","×")</f>
        <v/>
      </c>
      <c r="BC60" s="83" t="s">
        <v>25</v>
      </c>
      <c r="BD60" s="313" t="str">
        <f>SUBSTITUTE(SUBSTITUTE(IFERROR(VLOOKUP($A60,単組回答!$E:$R,14,FALSE),""),"① 行った","○"),"② 行っていない","×")</f>
        <v/>
      </c>
      <c r="BE60" s="83" t="s">
        <v>25</v>
      </c>
      <c r="BF60" s="316" t="str">
        <f>SUBSTITUTE(SUBSTITUTE(IFERROR(VLOOKUP($A60,単組回答!$E:$T,16,FALSE),""),"① 行った","○"),"② 行っていない","×")</f>
        <v/>
      </c>
    </row>
    <row r="61" spans="1:58" ht="28.5" customHeight="1">
      <c r="A61" s="20">
        <v>18107</v>
      </c>
      <c r="B61" s="21" t="s">
        <v>1211</v>
      </c>
      <c r="C61" s="18"/>
      <c r="D61" s="18"/>
      <c r="E61" s="18">
        <v>0</v>
      </c>
      <c r="F61" s="18"/>
      <c r="G61" s="18"/>
      <c r="H61" s="18"/>
      <c r="I61" s="18"/>
      <c r="J61" s="18"/>
      <c r="K61" s="18"/>
      <c r="L61" s="18"/>
      <c r="M61" s="18"/>
      <c r="N61" s="18" t="s">
        <v>24</v>
      </c>
      <c r="O61" s="18" t="s">
        <v>23</v>
      </c>
      <c r="P61" s="18">
        <v>1</v>
      </c>
      <c r="Q61" s="18"/>
      <c r="R61" s="18"/>
      <c r="S61" s="18"/>
      <c r="T61" s="18"/>
      <c r="U61" s="18"/>
      <c r="V61" s="18"/>
      <c r="W61" s="18"/>
      <c r="X61" s="18"/>
      <c r="Y61" s="18" t="s">
        <v>25</v>
      </c>
      <c r="Z61" s="18" t="s">
        <v>22</v>
      </c>
      <c r="AA61" s="18" t="s">
        <v>22</v>
      </c>
      <c r="AB61" s="18" t="s">
        <v>26</v>
      </c>
      <c r="AC61" s="18" t="s">
        <v>25</v>
      </c>
      <c r="AD61" s="18" t="s">
        <v>26</v>
      </c>
      <c r="AE61" s="18" t="s">
        <v>25</v>
      </c>
      <c r="AF61" s="18"/>
      <c r="AG61" s="18" t="s">
        <v>26</v>
      </c>
      <c r="AH61" s="18">
        <v>0</v>
      </c>
      <c r="AI61" s="18" t="s">
        <v>26</v>
      </c>
      <c r="AJ61" s="71" t="s">
        <v>25</v>
      </c>
      <c r="AK61" s="102" t="s">
        <v>25</v>
      </c>
      <c r="AL61" s="83" t="s">
        <v>25</v>
      </c>
      <c r="AM61" s="83" t="s">
        <v>25</v>
      </c>
      <c r="AN61" s="83" t="s">
        <v>25</v>
      </c>
      <c r="AO61" s="83">
        <v>0</v>
      </c>
      <c r="AP61" s="83">
        <v>0</v>
      </c>
      <c r="AQ61" s="3">
        <v>0</v>
      </c>
      <c r="AR61" s="3" t="s">
        <v>26</v>
      </c>
      <c r="AS61" s="3">
        <v>0</v>
      </c>
      <c r="AT61" s="3" t="s">
        <v>26</v>
      </c>
      <c r="AU61" s="112">
        <v>0</v>
      </c>
      <c r="AV61" s="314" t="str">
        <f>SUBSTITUTE(SUBSTITUTE(IFERROR(VLOOKUP($A61,単組回答!$E:$F,2,FALSE),""),"あり","○"),"なし","×")</f>
        <v/>
      </c>
      <c r="AW61" s="317" t="str">
        <f>SUBSTITUTE(SUBSTITUTE(IFERROR(VLOOKUP($A61,単組回答!$E:$G,3,FALSE),""),"あり","○"),"なし","×")</f>
        <v/>
      </c>
      <c r="AX61" s="313" t="str">
        <f>SUBSTITUTE(SUBSTITUTE(SUBSTITUTE(SUBSTITUTE(SUBSTITUTE(SUBSTITUTE(IFERROR(VLOOKUP($A61,単組回答!$E:$I,5,FALSE),""),"①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1" s="313" t="str">
        <f>SUBSTITUTE(SUBSTITUTE(SUBSTITUTE(SUBSTITUTE(SUBSTITUTE(SUBSTITUTE(SUBSTITUTE(IFERROR(VLOOKUP($A61,単組回答!$E:$L,8,FALSE),""),"①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1" s="313" t="str">
        <f>SUBSTITUTE(SUBSTITUTE(SUBSTITUTE(SUBSTITUTE(SUBSTITUTE(SUBSTITUTE(IFERROR(VLOOKUP($A61,単組回答!$E:$J,6,FALSE),""),"①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1" s="313" t="str">
        <f>SUBSTITUTE(SUBSTITUTE(SUBSTITUTE(SUBSTITUTE(SUBSTITUTE(SUBSTITUTE(SUBSTITUTE(IFERROR(VLOOKUP($A61,単組回答!$E:$P,12,FALSE),""),"①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1" s="313" t="str">
        <f>SUBSTITUTE(SUBSTITUTE(IFERROR(VLOOKUP($A61,単組回答!$E:$H,4,FALSE),""),"あり","○"),"なし","×")</f>
        <v/>
      </c>
      <c r="BC61" s="83" t="s">
        <v>25</v>
      </c>
      <c r="BD61" s="313" t="str">
        <f>SUBSTITUTE(SUBSTITUTE(IFERROR(VLOOKUP($A61,単組回答!$E:$R,14,FALSE),""),"① 行った","○"),"② 行っていない","×")</f>
        <v/>
      </c>
      <c r="BE61" s="83" t="s">
        <v>25</v>
      </c>
      <c r="BF61" s="316" t="str">
        <f>SUBSTITUTE(SUBSTITUTE(IFERROR(VLOOKUP($A61,単組回答!$E:$T,16,FALSE),""),"① 行った","○"),"② 行っていない","×")</f>
        <v/>
      </c>
    </row>
    <row r="62" spans="1:58" ht="28.5" customHeight="1">
      <c r="A62" s="20">
        <v>18108</v>
      </c>
      <c r="B62" s="21" t="s">
        <v>1212</v>
      </c>
      <c r="C62" s="18" t="s">
        <v>24</v>
      </c>
      <c r="D62" s="18" t="s">
        <v>24</v>
      </c>
      <c r="E62" s="18">
        <v>0</v>
      </c>
      <c r="F62" s="18"/>
      <c r="G62" s="18"/>
      <c r="H62" s="18"/>
      <c r="I62" s="18"/>
      <c r="J62" s="18"/>
      <c r="K62" s="18"/>
      <c r="L62" s="18"/>
      <c r="M62" s="18"/>
      <c r="N62" s="18"/>
      <c r="O62" s="18"/>
      <c r="P62" s="18">
        <v>0</v>
      </c>
      <c r="Q62" s="18"/>
      <c r="R62" s="18"/>
      <c r="S62" s="18"/>
      <c r="T62" s="18"/>
      <c r="U62" s="18"/>
      <c r="V62" s="18"/>
      <c r="W62" s="18"/>
      <c r="X62" s="18"/>
      <c r="Y62" s="18" t="s">
        <v>26</v>
      </c>
      <c r="Z62" s="18" t="s">
        <v>26</v>
      </c>
      <c r="AA62" s="18" t="e">
        <v>#N/A</v>
      </c>
      <c r="AB62" s="18" t="s">
        <v>26</v>
      </c>
      <c r="AC62" s="18" t="s">
        <v>26</v>
      </c>
      <c r="AD62" s="18" t="s">
        <v>26</v>
      </c>
      <c r="AE62" s="18" t="s">
        <v>26</v>
      </c>
      <c r="AF62" s="18"/>
      <c r="AG62" s="18" t="s">
        <v>26</v>
      </c>
      <c r="AH62" s="18" t="s">
        <v>26</v>
      </c>
      <c r="AI62" s="18" t="s">
        <v>26</v>
      </c>
      <c r="AJ62" s="71" t="s">
        <v>26</v>
      </c>
      <c r="AK62" s="102" t="s">
        <v>22</v>
      </c>
      <c r="AL62" s="83" t="s">
        <v>25</v>
      </c>
      <c r="AM62" s="83" t="s">
        <v>22</v>
      </c>
      <c r="AN62" s="83" t="s">
        <v>25</v>
      </c>
      <c r="AO62" s="83">
        <v>0</v>
      </c>
      <c r="AP62" s="83">
        <v>0</v>
      </c>
      <c r="AQ62" s="3">
        <v>0</v>
      </c>
      <c r="AR62" s="3" t="s">
        <v>26</v>
      </c>
      <c r="AS62" s="3">
        <v>0</v>
      </c>
      <c r="AT62" s="3" t="s">
        <v>26</v>
      </c>
      <c r="AU62" s="112">
        <v>0</v>
      </c>
      <c r="AV62" s="314" t="str">
        <f>SUBSTITUTE(SUBSTITUTE(IFERROR(VLOOKUP($A62,単組回答!$E:$F,2,FALSE),""),"あり","○"),"なし","×")</f>
        <v/>
      </c>
      <c r="AW62" s="317" t="str">
        <f>SUBSTITUTE(SUBSTITUTE(IFERROR(VLOOKUP($A62,単組回答!$E:$G,3,FALSE),""),"あり","○"),"なし","×")</f>
        <v/>
      </c>
      <c r="AX62" s="313" t="str">
        <f>SUBSTITUTE(SUBSTITUTE(SUBSTITUTE(SUBSTITUTE(SUBSTITUTE(SUBSTITUTE(IFERROR(VLOOKUP($A62,単組回答!$E:$I,5,FALSE),""),"①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2" s="313" t="str">
        <f>SUBSTITUTE(SUBSTITUTE(SUBSTITUTE(SUBSTITUTE(SUBSTITUTE(SUBSTITUTE(SUBSTITUTE(IFERROR(VLOOKUP($A62,単組回答!$E:$L,8,FALSE),""),"①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2" s="313" t="str">
        <f>SUBSTITUTE(SUBSTITUTE(SUBSTITUTE(SUBSTITUTE(SUBSTITUTE(SUBSTITUTE(IFERROR(VLOOKUP($A62,単組回答!$E:$J,6,FALSE),""),"①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2" s="313" t="str">
        <f>SUBSTITUTE(SUBSTITUTE(SUBSTITUTE(SUBSTITUTE(SUBSTITUTE(SUBSTITUTE(SUBSTITUTE(IFERROR(VLOOKUP($A62,単組回答!$E:$P,12,FALSE),""),"①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2" s="313" t="str">
        <f>SUBSTITUTE(SUBSTITUTE(IFERROR(VLOOKUP($A62,単組回答!$E:$H,4,FALSE),""),"あり","○"),"なし","×")</f>
        <v/>
      </c>
      <c r="BC62" s="83" t="s">
        <v>25</v>
      </c>
      <c r="BD62" s="313" t="str">
        <f>SUBSTITUTE(SUBSTITUTE(IFERROR(VLOOKUP($A62,単組回答!$E:$R,14,FALSE),""),"① 行った","○"),"② 行っていない","×")</f>
        <v/>
      </c>
      <c r="BE62" s="83" t="s">
        <v>25</v>
      </c>
      <c r="BF62" s="316" t="str">
        <f>SUBSTITUTE(SUBSTITUTE(IFERROR(VLOOKUP($A62,単組回答!$E:$T,16,FALSE),""),"① 行った","○"),"② 行っていない","×")</f>
        <v/>
      </c>
    </row>
    <row r="63" spans="1:58" ht="28.5" customHeight="1">
      <c r="A63" s="20">
        <v>18111</v>
      </c>
      <c r="B63" s="21" t="s">
        <v>1213</v>
      </c>
      <c r="C63" s="18"/>
      <c r="D63" s="18"/>
      <c r="E63" s="18">
        <v>0</v>
      </c>
      <c r="F63" s="18"/>
      <c r="G63" s="18"/>
      <c r="H63" s="18"/>
      <c r="I63" s="18"/>
      <c r="J63" s="18"/>
      <c r="K63" s="18"/>
      <c r="L63" s="18"/>
      <c r="M63" s="18"/>
      <c r="N63" s="18"/>
      <c r="O63" s="18"/>
      <c r="P63" s="18">
        <v>0</v>
      </c>
      <c r="Q63" s="18"/>
      <c r="R63" s="18"/>
      <c r="S63" s="18"/>
      <c r="T63" s="18"/>
      <c r="U63" s="18"/>
      <c r="V63" s="18"/>
      <c r="W63" s="18"/>
      <c r="X63" s="18"/>
      <c r="Y63" s="18" t="s">
        <v>26</v>
      </c>
      <c r="Z63" s="18" t="s">
        <v>26</v>
      </c>
      <c r="AA63" s="18" t="e">
        <v>#N/A</v>
      </c>
      <c r="AB63" s="18" t="s">
        <v>26</v>
      </c>
      <c r="AC63" s="18" t="s">
        <v>26</v>
      </c>
      <c r="AD63" s="18" t="s">
        <v>26</v>
      </c>
      <c r="AE63" s="18" t="s">
        <v>26</v>
      </c>
      <c r="AF63" s="18"/>
      <c r="AG63" s="18" t="s">
        <v>26</v>
      </c>
      <c r="AH63" s="18" t="s">
        <v>26</v>
      </c>
      <c r="AI63" s="18" t="s">
        <v>26</v>
      </c>
      <c r="AJ63" s="71" t="s">
        <v>26</v>
      </c>
      <c r="AK63" s="102" t="s">
        <v>26</v>
      </c>
      <c r="AL63" s="83" t="s">
        <v>26</v>
      </c>
      <c r="AM63" s="83" t="s">
        <v>26</v>
      </c>
      <c r="AN63" s="83" t="s">
        <v>26</v>
      </c>
      <c r="AO63" s="83" t="s">
        <v>26</v>
      </c>
      <c r="AP63" s="83" t="s">
        <v>26</v>
      </c>
      <c r="AQ63" s="3" t="s">
        <v>26</v>
      </c>
      <c r="AR63" s="3" t="s">
        <v>26</v>
      </c>
      <c r="AS63" s="3" t="s">
        <v>26</v>
      </c>
      <c r="AT63" s="3" t="s">
        <v>26</v>
      </c>
      <c r="AU63" s="112" t="s">
        <v>26</v>
      </c>
      <c r="AV63" s="314" t="str">
        <f>SUBSTITUTE(SUBSTITUTE(IFERROR(VLOOKUP($A63,単組回答!$E:$F,2,FALSE),""),"あり","○"),"なし","×")</f>
        <v/>
      </c>
      <c r="AW63" s="317" t="str">
        <f>SUBSTITUTE(SUBSTITUTE(IFERROR(VLOOKUP($A63,単組回答!$E:$G,3,FALSE),""),"あり","○"),"なし","×")</f>
        <v/>
      </c>
      <c r="AX63" s="313" t="str">
        <f>SUBSTITUTE(SUBSTITUTE(SUBSTITUTE(SUBSTITUTE(SUBSTITUTE(SUBSTITUTE(IFERROR(VLOOKUP($A63,単組回答!$E:$I,5,FALSE),""),"①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3" s="313" t="str">
        <f>SUBSTITUTE(SUBSTITUTE(SUBSTITUTE(SUBSTITUTE(SUBSTITUTE(SUBSTITUTE(SUBSTITUTE(IFERROR(VLOOKUP($A63,単組回答!$E:$L,8,FALSE),""),"①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3" s="313" t="str">
        <f>SUBSTITUTE(SUBSTITUTE(SUBSTITUTE(SUBSTITUTE(SUBSTITUTE(SUBSTITUTE(IFERROR(VLOOKUP($A63,単組回答!$E:$J,6,FALSE),""),"①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3" s="313" t="str">
        <f>SUBSTITUTE(SUBSTITUTE(SUBSTITUTE(SUBSTITUTE(SUBSTITUTE(SUBSTITUTE(SUBSTITUTE(IFERROR(VLOOKUP($A63,単組回答!$E:$P,12,FALSE),""),"①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3" s="313" t="str">
        <f>SUBSTITUTE(SUBSTITUTE(IFERROR(VLOOKUP($A63,単組回答!$E:$H,4,FALSE),""),"あり","○"),"なし","×")</f>
        <v/>
      </c>
      <c r="BC63" s="83" t="s">
        <v>25</v>
      </c>
      <c r="BD63" s="313" t="str">
        <f>SUBSTITUTE(SUBSTITUTE(IFERROR(VLOOKUP($A63,単組回答!$E:$R,14,FALSE),""),"① 行った","○"),"② 行っていない","×")</f>
        <v/>
      </c>
      <c r="BE63" s="83" t="s">
        <v>25</v>
      </c>
      <c r="BF63" s="316" t="str">
        <f>SUBSTITUTE(SUBSTITUTE(IFERROR(VLOOKUP($A63,単組回答!$E:$T,16,FALSE),""),"① 行った","○"),"② 行っていない","×")</f>
        <v/>
      </c>
    </row>
    <row r="64" spans="1:58" ht="28.5" customHeight="1">
      <c r="A64" s="23">
        <v>18116</v>
      </c>
      <c r="B64" s="24" t="s">
        <v>1214</v>
      </c>
      <c r="C64" s="18"/>
      <c r="D64" s="18"/>
      <c r="E64" s="18">
        <v>0</v>
      </c>
      <c r="F64" s="18"/>
      <c r="G64" s="18"/>
      <c r="H64" s="18"/>
      <c r="I64" s="18"/>
      <c r="J64" s="18"/>
      <c r="K64" s="18"/>
      <c r="L64" s="18"/>
      <c r="M64" s="18"/>
      <c r="N64" s="18"/>
      <c r="O64" s="18"/>
      <c r="P64" s="18">
        <v>0</v>
      </c>
      <c r="Q64" s="18"/>
      <c r="R64" s="18"/>
      <c r="S64" s="18"/>
      <c r="T64" s="18"/>
      <c r="U64" s="18"/>
      <c r="V64" s="18"/>
      <c r="W64" s="18"/>
      <c r="X64" s="18"/>
      <c r="Y64" s="18" t="s">
        <v>26</v>
      </c>
      <c r="Z64" s="18" t="s">
        <v>26</v>
      </c>
      <c r="AA64" s="18" t="e">
        <v>#N/A</v>
      </c>
      <c r="AB64" s="18" t="s">
        <v>26</v>
      </c>
      <c r="AC64" s="18" t="s">
        <v>26</v>
      </c>
      <c r="AD64" s="18" t="s">
        <v>26</v>
      </c>
      <c r="AE64" s="18" t="s">
        <v>26</v>
      </c>
      <c r="AF64" s="18"/>
      <c r="AG64" s="18" t="s">
        <v>26</v>
      </c>
      <c r="AH64" s="18" t="s">
        <v>26</v>
      </c>
      <c r="AI64" s="18" t="s">
        <v>26</v>
      </c>
      <c r="AJ64" s="71" t="s">
        <v>26</v>
      </c>
      <c r="AK64" s="102" t="s">
        <v>26</v>
      </c>
      <c r="AL64" s="83" t="s">
        <v>26</v>
      </c>
      <c r="AM64" s="83" t="s">
        <v>26</v>
      </c>
      <c r="AN64" s="83" t="s">
        <v>26</v>
      </c>
      <c r="AO64" s="83" t="s">
        <v>26</v>
      </c>
      <c r="AP64" s="83" t="s">
        <v>26</v>
      </c>
      <c r="AQ64" s="3" t="s">
        <v>26</v>
      </c>
      <c r="AR64" s="3" t="s">
        <v>26</v>
      </c>
      <c r="AS64" s="3" t="s">
        <v>26</v>
      </c>
      <c r="AT64" s="3" t="s">
        <v>26</v>
      </c>
      <c r="AU64" s="112" t="s">
        <v>26</v>
      </c>
      <c r="AV64" s="314" t="str">
        <f>SUBSTITUTE(SUBSTITUTE(IFERROR(VLOOKUP($A64,単組回答!$E:$F,2,FALSE),""),"あり","○"),"なし","×")</f>
        <v/>
      </c>
      <c r="AW64" s="317" t="str">
        <f>SUBSTITUTE(SUBSTITUTE(IFERROR(VLOOKUP($A64,単組回答!$E:$G,3,FALSE),""),"あり","○"),"なし","×")</f>
        <v/>
      </c>
      <c r="AX64" s="313" t="str">
        <f>SUBSTITUTE(SUBSTITUTE(SUBSTITUTE(SUBSTITUTE(SUBSTITUTE(SUBSTITUTE(IFERROR(VLOOKUP($A64,単組回答!$E:$I,5,FALSE),""),"①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4" s="313" t="str">
        <f>SUBSTITUTE(SUBSTITUTE(SUBSTITUTE(SUBSTITUTE(SUBSTITUTE(SUBSTITUTE(SUBSTITUTE(IFERROR(VLOOKUP($A64,単組回答!$E:$L,8,FALSE),""),"①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4" s="313" t="str">
        <f>SUBSTITUTE(SUBSTITUTE(SUBSTITUTE(SUBSTITUTE(SUBSTITUTE(SUBSTITUTE(IFERROR(VLOOKUP($A64,単組回答!$E:$J,6,FALSE),""),"①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4" s="313" t="str">
        <f>SUBSTITUTE(SUBSTITUTE(SUBSTITUTE(SUBSTITUTE(SUBSTITUTE(SUBSTITUTE(SUBSTITUTE(IFERROR(VLOOKUP($A64,単組回答!$E:$P,12,FALSE),""),"①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4" s="313" t="str">
        <f>SUBSTITUTE(SUBSTITUTE(IFERROR(VLOOKUP($A64,単組回答!$E:$H,4,FALSE),""),"あり","○"),"なし","×")</f>
        <v/>
      </c>
      <c r="BC64" s="83" t="s">
        <v>25</v>
      </c>
      <c r="BD64" s="313" t="str">
        <f>SUBSTITUTE(SUBSTITUTE(IFERROR(VLOOKUP($A64,単組回答!$E:$R,14,FALSE),""),"① 行った","○"),"② 行っていない","×")</f>
        <v/>
      </c>
      <c r="BE64" s="83" t="s">
        <v>25</v>
      </c>
      <c r="BF64" s="316" t="str">
        <f>SUBSTITUTE(SUBSTITUTE(IFERROR(VLOOKUP($A64,単組回答!$E:$T,16,FALSE),""),"① 行った","○"),"② 行っていない","×")</f>
        <v/>
      </c>
    </row>
    <row r="65" spans="1:58" ht="28.5" customHeight="1">
      <c r="A65" s="23">
        <v>18117</v>
      </c>
      <c r="B65" s="24" t="s">
        <v>1215</v>
      </c>
      <c r="C65" s="18"/>
      <c r="D65" s="18"/>
      <c r="E65" s="18">
        <v>0</v>
      </c>
      <c r="F65" s="18"/>
      <c r="G65" s="18"/>
      <c r="H65" s="18"/>
      <c r="I65" s="18"/>
      <c r="J65" s="18"/>
      <c r="K65" s="18"/>
      <c r="L65" s="18"/>
      <c r="M65" s="18"/>
      <c r="N65" s="18"/>
      <c r="O65" s="18"/>
      <c r="P65" s="18">
        <v>0</v>
      </c>
      <c r="Q65" s="18"/>
      <c r="R65" s="18"/>
      <c r="S65" s="18"/>
      <c r="T65" s="18"/>
      <c r="U65" s="18"/>
      <c r="V65" s="18"/>
      <c r="W65" s="18"/>
      <c r="X65" s="18"/>
      <c r="Y65" s="18" t="s">
        <v>26</v>
      </c>
      <c r="Z65" s="18" t="s">
        <v>26</v>
      </c>
      <c r="AA65" s="18" t="e">
        <v>#N/A</v>
      </c>
      <c r="AB65" s="18" t="s">
        <v>26</v>
      </c>
      <c r="AC65" s="18" t="s">
        <v>26</v>
      </c>
      <c r="AD65" s="18" t="s">
        <v>26</v>
      </c>
      <c r="AE65" s="18" t="s">
        <v>26</v>
      </c>
      <c r="AF65" s="18"/>
      <c r="AG65" s="18" t="s">
        <v>26</v>
      </c>
      <c r="AH65" s="18" t="s">
        <v>26</v>
      </c>
      <c r="AI65" s="18" t="s">
        <v>26</v>
      </c>
      <c r="AJ65" s="71" t="s">
        <v>26</v>
      </c>
      <c r="AK65" s="102" t="s">
        <v>26</v>
      </c>
      <c r="AL65" s="83" t="s">
        <v>26</v>
      </c>
      <c r="AM65" s="83" t="s">
        <v>26</v>
      </c>
      <c r="AN65" s="83" t="s">
        <v>26</v>
      </c>
      <c r="AO65" s="83" t="s">
        <v>26</v>
      </c>
      <c r="AP65" s="83" t="s">
        <v>26</v>
      </c>
      <c r="AQ65" s="3" t="s">
        <v>26</v>
      </c>
      <c r="AR65" s="3" t="s">
        <v>26</v>
      </c>
      <c r="AS65" s="3" t="s">
        <v>26</v>
      </c>
      <c r="AT65" s="3" t="s">
        <v>26</v>
      </c>
      <c r="AU65" s="112" t="s">
        <v>26</v>
      </c>
      <c r="AV65" s="314" t="str">
        <f>SUBSTITUTE(SUBSTITUTE(IFERROR(VLOOKUP($A65,単組回答!$E:$F,2,FALSE),""),"あり","○"),"なし","×")</f>
        <v/>
      </c>
      <c r="AW65" s="317" t="str">
        <f>SUBSTITUTE(SUBSTITUTE(IFERROR(VLOOKUP($A65,単組回答!$E:$G,3,FALSE),""),"あり","○"),"なし","×")</f>
        <v/>
      </c>
      <c r="AX65" s="313" t="str">
        <f>SUBSTITUTE(SUBSTITUTE(SUBSTITUTE(SUBSTITUTE(SUBSTITUTE(SUBSTITUTE(IFERROR(VLOOKUP($A65,単組回答!$E:$I,5,FALSE),""),"①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5" s="313" t="str">
        <f>SUBSTITUTE(SUBSTITUTE(SUBSTITUTE(SUBSTITUTE(SUBSTITUTE(SUBSTITUTE(SUBSTITUTE(IFERROR(VLOOKUP($A65,単組回答!$E:$L,8,FALSE),""),"①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5" s="313" t="str">
        <f>SUBSTITUTE(SUBSTITUTE(SUBSTITUTE(SUBSTITUTE(SUBSTITUTE(SUBSTITUTE(IFERROR(VLOOKUP($A65,単組回答!$E:$J,6,FALSE),""),"①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5" s="313" t="str">
        <f>SUBSTITUTE(SUBSTITUTE(SUBSTITUTE(SUBSTITUTE(SUBSTITUTE(SUBSTITUTE(SUBSTITUTE(IFERROR(VLOOKUP($A65,単組回答!$E:$P,12,FALSE),""),"①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5" s="313" t="str">
        <f>SUBSTITUTE(SUBSTITUTE(IFERROR(VLOOKUP($A65,単組回答!$E:$H,4,FALSE),""),"あり","○"),"なし","×")</f>
        <v/>
      </c>
      <c r="BC65" s="83" t="s">
        <v>25</v>
      </c>
      <c r="BD65" s="313" t="str">
        <f>SUBSTITUTE(SUBSTITUTE(IFERROR(VLOOKUP($A65,単組回答!$E:$R,14,FALSE),""),"① 行った","○"),"② 行っていない","×")</f>
        <v/>
      </c>
      <c r="BE65" s="83" t="s">
        <v>25</v>
      </c>
      <c r="BF65" s="316" t="str">
        <f>SUBSTITUTE(SUBSTITUTE(IFERROR(VLOOKUP($A65,単組回答!$E:$T,16,FALSE),""),"① 行った","○"),"② 行っていない","×")</f>
        <v/>
      </c>
    </row>
    <row r="66" spans="1:58" ht="28.5" customHeight="1">
      <c r="A66" s="20">
        <v>18121</v>
      </c>
      <c r="B66" s="21" t="s">
        <v>1216</v>
      </c>
      <c r="C66" s="18"/>
      <c r="D66" s="18"/>
      <c r="E66" s="18">
        <v>0</v>
      </c>
      <c r="F66" s="18"/>
      <c r="G66" s="18"/>
      <c r="H66" s="18"/>
      <c r="I66" s="18"/>
      <c r="J66" s="18"/>
      <c r="K66" s="18"/>
      <c r="L66" s="18"/>
      <c r="M66" s="18"/>
      <c r="N66" s="18"/>
      <c r="O66" s="18"/>
      <c r="P66" s="18">
        <v>0</v>
      </c>
      <c r="Q66" s="18"/>
      <c r="R66" s="18"/>
      <c r="S66" s="18"/>
      <c r="T66" s="18"/>
      <c r="U66" s="18"/>
      <c r="V66" s="18"/>
      <c r="W66" s="18"/>
      <c r="X66" s="18"/>
      <c r="Y66" s="18" t="s">
        <v>26</v>
      </c>
      <c r="Z66" s="18" t="s">
        <v>26</v>
      </c>
      <c r="AA66" s="18" t="e">
        <v>#N/A</v>
      </c>
      <c r="AB66" s="18" t="s">
        <v>26</v>
      </c>
      <c r="AC66" s="18" t="s">
        <v>26</v>
      </c>
      <c r="AD66" s="18" t="s">
        <v>26</v>
      </c>
      <c r="AE66" s="18" t="s">
        <v>26</v>
      </c>
      <c r="AF66" s="18"/>
      <c r="AG66" s="18" t="s">
        <v>26</v>
      </c>
      <c r="AH66" s="18" t="s">
        <v>26</v>
      </c>
      <c r="AI66" s="18" t="s">
        <v>26</v>
      </c>
      <c r="AJ66" s="71" t="s">
        <v>26</v>
      </c>
      <c r="AK66" s="102" t="s">
        <v>26</v>
      </c>
      <c r="AL66" s="83" t="s">
        <v>26</v>
      </c>
      <c r="AM66" s="83" t="s">
        <v>26</v>
      </c>
      <c r="AN66" s="83" t="s">
        <v>26</v>
      </c>
      <c r="AO66" s="83" t="s">
        <v>26</v>
      </c>
      <c r="AP66" s="83" t="s">
        <v>26</v>
      </c>
      <c r="AQ66" s="3" t="s">
        <v>26</v>
      </c>
      <c r="AR66" s="3" t="s">
        <v>26</v>
      </c>
      <c r="AS66" s="3" t="s">
        <v>26</v>
      </c>
      <c r="AT66" s="3" t="s">
        <v>26</v>
      </c>
      <c r="AU66" s="112" t="s">
        <v>26</v>
      </c>
      <c r="AV66" s="314" t="str">
        <f>SUBSTITUTE(SUBSTITUTE(IFERROR(VLOOKUP($A66,単組回答!$E:$F,2,FALSE),""),"あり","○"),"なし","×")</f>
        <v/>
      </c>
      <c r="AW66" s="317" t="str">
        <f>SUBSTITUTE(SUBSTITUTE(IFERROR(VLOOKUP($A66,単組回答!$E:$G,3,FALSE),""),"あり","○"),"なし","×")</f>
        <v/>
      </c>
      <c r="AX66" s="313" t="str">
        <f>SUBSTITUTE(SUBSTITUTE(SUBSTITUTE(SUBSTITUTE(SUBSTITUTE(SUBSTITUTE(IFERROR(VLOOKUP($A66,単組回答!$E:$I,5,FALSE),""),"①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6" s="313" t="str">
        <f>SUBSTITUTE(SUBSTITUTE(SUBSTITUTE(SUBSTITUTE(SUBSTITUTE(SUBSTITUTE(SUBSTITUTE(IFERROR(VLOOKUP($A66,単組回答!$E:$L,8,FALSE),""),"①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6" s="313" t="str">
        <f>SUBSTITUTE(SUBSTITUTE(SUBSTITUTE(SUBSTITUTE(SUBSTITUTE(SUBSTITUTE(IFERROR(VLOOKUP($A66,単組回答!$E:$J,6,FALSE),""),"①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6" s="313" t="str">
        <f>SUBSTITUTE(SUBSTITUTE(SUBSTITUTE(SUBSTITUTE(SUBSTITUTE(SUBSTITUTE(SUBSTITUTE(IFERROR(VLOOKUP($A66,単組回答!$E:$P,12,FALSE),""),"①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6" s="313" t="str">
        <f>SUBSTITUTE(SUBSTITUTE(IFERROR(VLOOKUP($A66,単組回答!$E:$H,4,FALSE),""),"あり","○"),"なし","×")</f>
        <v/>
      </c>
      <c r="BC66" s="83" t="s">
        <v>25</v>
      </c>
      <c r="BD66" s="313" t="str">
        <f>SUBSTITUTE(SUBSTITUTE(IFERROR(VLOOKUP($A66,単組回答!$E:$R,14,FALSE),""),"① 行った","○"),"② 行っていない","×")</f>
        <v/>
      </c>
      <c r="BE66" s="83" t="s">
        <v>25</v>
      </c>
      <c r="BF66" s="316" t="str">
        <f>SUBSTITUTE(SUBSTITUTE(IFERROR(VLOOKUP($A66,単組回答!$E:$T,16,FALSE),""),"① 行った","○"),"② 行っていない","×")</f>
        <v/>
      </c>
    </row>
    <row r="67" spans="1:58" ht="28.5" customHeight="1">
      <c r="A67" s="20">
        <v>18122</v>
      </c>
      <c r="B67" s="21" t="s">
        <v>1217</v>
      </c>
      <c r="C67" s="18"/>
      <c r="D67" s="18"/>
      <c r="E67" s="18">
        <v>0</v>
      </c>
      <c r="F67" s="18"/>
      <c r="G67" s="18"/>
      <c r="H67" s="18"/>
      <c r="I67" s="18"/>
      <c r="J67" s="18"/>
      <c r="K67" s="18"/>
      <c r="L67" s="18"/>
      <c r="M67" s="18"/>
      <c r="N67" s="18"/>
      <c r="O67" s="18"/>
      <c r="P67" s="18">
        <v>0</v>
      </c>
      <c r="Q67" s="18"/>
      <c r="R67" s="18"/>
      <c r="S67" s="18"/>
      <c r="T67" s="18"/>
      <c r="U67" s="18"/>
      <c r="V67" s="18"/>
      <c r="W67" s="18"/>
      <c r="X67" s="18"/>
      <c r="Y67" s="18" t="s">
        <v>26</v>
      </c>
      <c r="Z67" s="18" t="s">
        <v>26</v>
      </c>
      <c r="AA67" s="18" t="e">
        <v>#N/A</v>
      </c>
      <c r="AB67" s="18" t="s">
        <v>26</v>
      </c>
      <c r="AC67" s="18" t="s">
        <v>26</v>
      </c>
      <c r="AD67" s="18" t="s">
        <v>26</v>
      </c>
      <c r="AE67" s="18" t="s">
        <v>26</v>
      </c>
      <c r="AF67" s="18"/>
      <c r="AG67" s="18" t="s">
        <v>26</v>
      </c>
      <c r="AH67" s="18" t="s">
        <v>26</v>
      </c>
      <c r="AI67" s="18" t="s">
        <v>26</v>
      </c>
      <c r="AJ67" s="71" t="s">
        <v>26</v>
      </c>
      <c r="AK67" s="102" t="s">
        <v>26</v>
      </c>
      <c r="AL67" s="83" t="s">
        <v>26</v>
      </c>
      <c r="AM67" s="83" t="s">
        <v>26</v>
      </c>
      <c r="AN67" s="83" t="s">
        <v>26</v>
      </c>
      <c r="AO67" s="83" t="s">
        <v>26</v>
      </c>
      <c r="AP67" s="83" t="s">
        <v>26</v>
      </c>
      <c r="AQ67" s="3" t="s">
        <v>26</v>
      </c>
      <c r="AR67" s="3" t="s">
        <v>26</v>
      </c>
      <c r="AS67" s="3" t="s">
        <v>26</v>
      </c>
      <c r="AT67" s="3" t="s">
        <v>26</v>
      </c>
      <c r="AU67" s="112" t="s">
        <v>26</v>
      </c>
      <c r="AV67" s="314" t="str">
        <f>SUBSTITUTE(SUBSTITUTE(IFERROR(VLOOKUP($A67,単組回答!$E:$F,2,FALSE),""),"あり","○"),"なし","×")</f>
        <v/>
      </c>
      <c r="AW67" s="317" t="str">
        <f>SUBSTITUTE(SUBSTITUTE(IFERROR(VLOOKUP($A67,単組回答!$E:$G,3,FALSE),""),"あり","○"),"なし","×")</f>
        <v/>
      </c>
      <c r="AX67" s="313" t="str">
        <f>SUBSTITUTE(SUBSTITUTE(SUBSTITUTE(SUBSTITUTE(SUBSTITUTE(SUBSTITUTE(IFERROR(VLOOKUP($A67,単組回答!$E:$I,5,FALSE),""),"①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7" s="313" t="str">
        <f>SUBSTITUTE(SUBSTITUTE(SUBSTITUTE(SUBSTITUTE(SUBSTITUTE(SUBSTITUTE(SUBSTITUTE(IFERROR(VLOOKUP($A67,単組回答!$E:$L,8,FALSE),""),"①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7" s="313" t="str">
        <f>SUBSTITUTE(SUBSTITUTE(SUBSTITUTE(SUBSTITUTE(SUBSTITUTE(SUBSTITUTE(IFERROR(VLOOKUP($A67,単組回答!$E:$J,6,FALSE),""),"①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7" s="313" t="str">
        <f>SUBSTITUTE(SUBSTITUTE(SUBSTITUTE(SUBSTITUTE(SUBSTITUTE(SUBSTITUTE(SUBSTITUTE(IFERROR(VLOOKUP($A67,単組回答!$E:$P,12,FALSE),""),"①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7" s="313" t="str">
        <f>SUBSTITUTE(SUBSTITUTE(IFERROR(VLOOKUP($A67,単組回答!$E:$H,4,FALSE),""),"あり","○"),"なし","×")</f>
        <v/>
      </c>
      <c r="BC67" s="83" t="s">
        <v>25</v>
      </c>
      <c r="BD67" s="313" t="str">
        <f>SUBSTITUTE(SUBSTITUTE(IFERROR(VLOOKUP($A67,単組回答!$E:$R,14,FALSE),""),"① 行った","○"),"② 行っていない","×")</f>
        <v/>
      </c>
      <c r="BE67" s="83" t="s">
        <v>25</v>
      </c>
      <c r="BF67" s="316" t="str">
        <f>SUBSTITUTE(SUBSTITUTE(IFERROR(VLOOKUP($A67,単組回答!$E:$T,16,FALSE),""),"① 行った","○"),"② 行っていない","×")</f>
        <v/>
      </c>
    </row>
    <row r="68" spans="1:58" ht="28.5" customHeight="1">
      <c r="A68" s="20">
        <v>18123</v>
      </c>
      <c r="B68" s="21" t="s">
        <v>1218</v>
      </c>
      <c r="C68" s="18"/>
      <c r="D68" s="18"/>
      <c r="E68" s="18">
        <v>0</v>
      </c>
      <c r="F68" s="18"/>
      <c r="G68" s="18"/>
      <c r="H68" s="18"/>
      <c r="I68" s="18"/>
      <c r="J68" s="18"/>
      <c r="K68" s="18"/>
      <c r="L68" s="18"/>
      <c r="M68" s="18"/>
      <c r="N68" s="18"/>
      <c r="O68" s="18"/>
      <c r="P68" s="18">
        <v>0</v>
      </c>
      <c r="Q68" s="18"/>
      <c r="R68" s="18"/>
      <c r="S68" s="18"/>
      <c r="T68" s="18"/>
      <c r="U68" s="18"/>
      <c r="V68" s="18"/>
      <c r="W68" s="18"/>
      <c r="X68" s="18"/>
      <c r="Y68" s="18" t="s">
        <v>26</v>
      </c>
      <c r="Z68" s="18" t="s">
        <v>26</v>
      </c>
      <c r="AA68" s="18" t="e">
        <v>#N/A</v>
      </c>
      <c r="AB68" s="18" t="s">
        <v>26</v>
      </c>
      <c r="AC68" s="18" t="s">
        <v>26</v>
      </c>
      <c r="AD68" s="18" t="s">
        <v>26</v>
      </c>
      <c r="AE68" s="18" t="s">
        <v>26</v>
      </c>
      <c r="AF68" s="18"/>
      <c r="AG68" s="18" t="s">
        <v>26</v>
      </c>
      <c r="AH68" s="18" t="s">
        <v>26</v>
      </c>
      <c r="AI68" s="18" t="s">
        <v>26</v>
      </c>
      <c r="AJ68" s="71" t="s">
        <v>26</v>
      </c>
      <c r="AK68" s="102" t="s">
        <v>26</v>
      </c>
      <c r="AL68" s="83" t="s">
        <v>26</v>
      </c>
      <c r="AM68" s="83" t="s">
        <v>26</v>
      </c>
      <c r="AN68" s="83" t="s">
        <v>26</v>
      </c>
      <c r="AO68" s="83" t="s">
        <v>26</v>
      </c>
      <c r="AP68" s="83" t="s">
        <v>26</v>
      </c>
      <c r="AQ68" s="3" t="s">
        <v>26</v>
      </c>
      <c r="AR68" s="3" t="s">
        <v>26</v>
      </c>
      <c r="AS68" s="3" t="s">
        <v>26</v>
      </c>
      <c r="AT68" s="3" t="s">
        <v>26</v>
      </c>
      <c r="AU68" s="112" t="s">
        <v>26</v>
      </c>
      <c r="AV68" s="314" t="str">
        <f>SUBSTITUTE(SUBSTITUTE(IFERROR(VLOOKUP($A68,単組回答!$E:$F,2,FALSE),""),"あり","○"),"なし","×")</f>
        <v/>
      </c>
      <c r="AW68" s="317" t="str">
        <f>SUBSTITUTE(SUBSTITUTE(IFERROR(VLOOKUP($A68,単組回答!$E:$G,3,FALSE),""),"あり","○"),"なし","×")</f>
        <v/>
      </c>
      <c r="AX68" s="313" t="str">
        <f>SUBSTITUTE(SUBSTITUTE(SUBSTITUTE(SUBSTITUTE(SUBSTITUTE(SUBSTITUTE(IFERROR(VLOOKUP($A68,単組回答!$E:$I,5,FALSE),""),"①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8" s="313" t="str">
        <f>SUBSTITUTE(SUBSTITUTE(SUBSTITUTE(SUBSTITUTE(SUBSTITUTE(SUBSTITUTE(SUBSTITUTE(IFERROR(VLOOKUP($A68,単組回答!$E:$L,8,FALSE),""),"①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8" s="313" t="str">
        <f>SUBSTITUTE(SUBSTITUTE(SUBSTITUTE(SUBSTITUTE(SUBSTITUTE(SUBSTITUTE(IFERROR(VLOOKUP($A68,単組回答!$E:$J,6,FALSE),""),"①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8" s="313" t="str">
        <f>SUBSTITUTE(SUBSTITUTE(SUBSTITUTE(SUBSTITUTE(SUBSTITUTE(SUBSTITUTE(SUBSTITUTE(IFERROR(VLOOKUP($A68,単組回答!$E:$P,12,FALSE),""),"①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8" s="313" t="str">
        <f>SUBSTITUTE(SUBSTITUTE(IFERROR(VLOOKUP($A68,単組回答!$E:$H,4,FALSE),""),"あり","○"),"なし","×")</f>
        <v/>
      </c>
      <c r="BC68" s="83" t="s">
        <v>25</v>
      </c>
      <c r="BD68" s="313" t="str">
        <f>SUBSTITUTE(SUBSTITUTE(IFERROR(VLOOKUP($A68,単組回答!$E:$R,14,FALSE),""),"① 行った","○"),"② 行っていない","×")</f>
        <v/>
      </c>
      <c r="BE68" s="83" t="s">
        <v>25</v>
      </c>
      <c r="BF68" s="316" t="str">
        <f>SUBSTITUTE(SUBSTITUTE(IFERROR(VLOOKUP($A68,単組回答!$E:$T,16,FALSE),""),"① 行った","○"),"② 行っていない","×")</f>
        <v/>
      </c>
    </row>
    <row r="69" spans="1:58" ht="28.5" customHeight="1">
      <c r="A69" s="20">
        <v>18125</v>
      </c>
      <c r="B69" s="21" t="s">
        <v>1219</v>
      </c>
      <c r="C69" s="18"/>
      <c r="D69" s="18"/>
      <c r="E69" s="18">
        <v>0</v>
      </c>
      <c r="F69" s="18"/>
      <c r="G69" s="18"/>
      <c r="H69" s="18"/>
      <c r="I69" s="18"/>
      <c r="J69" s="18"/>
      <c r="K69" s="18"/>
      <c r="L69" s="18"/>
      <c r="M69" s="18"/>
      <c r="N69" s="18"/>
      <c r="O69" s="18"/>
      <c r="P69" s="18">
        <v>0</v>
      </c>
      <c r="Q69" s="18"/>
      <c r="R69" s="18"/>
      <c r="S69" s="18"/>
      <c r="T69" s="18"/>
      <c r="U69" s="18"/>
      <c r="V69" s="18"/>
      <c r="W69" s="18"/>
      <c r="X69" s="18"/>
      <c r="Y69" s="18" t="s">
        <v>26</v>
      </c>
      <c r="Z69" s="18" t="s">
        <v>26</v>
      </c>
      <c r="AA69" s="18" t="e">
        <v>#N/A</v>
      </c>
      <c r="AB69" s="18" t="s">
        <v>26</v>
      </c>
      <c r="AC69" s="18" t="s">
        <v>26</v>
      </c>
      <c r="AD69" s="18" t="s">
        <v>26</v>
      </c>
      <c r="AE69" s="18" t="s">
        <v>26</v>
      </c>
      <c r="AF69" s="18"/>
      <c r="AG69" s="18" t="s">
        <v>26</v>
      </c>
      <c r="AH69" s="18" t="s">
        <v>26</v>
      </c>
      <c r="AI69" s="18" t="s">
        <v>26</v>
      </c>
      <c r="AJ69" s="71" t="s">
        <v>26</v>
      </c>
      <c r="AK69" s="102" t="s">
        <v>26</v>
      </c>
      <c r="AL69" s="83" t="s">
        <v>26</v>
      </c>
      <c r="AM69" s="83" t="s">
        <v>26</v>
      </c>
      <c r="AN69" s="83" t="s">
        <v>26</v>
      </c>
      <c r="AO69" s="83" t="s">
        <v>26</v>
      </c>
      <c r="AP69" s="83" t="s">
        <v>26</v>
      </c>
      <c r="AQ69" s="3" t="s">
        <v>26</v>
      </c>
      <c r="AR69" s="3" t="s">
        <v>26</v>
      </c>
      <c r="AS69" s="3" t="s">
        <v>26</v>
      </c>
      <c r="AT69" s="3" t="s">
        <v>26</v>
      </c>
      <c r="AU69" s="112" t="s">
        <v>26</v>
      </c>
      <c r="AV69" s="314" t="str">
        <f>SUBSTITUTE(SUBSTITUTE(IFERROR(VLOOKUP($A69,単組回答!$E:$F,2,FALSE),""),"あり","○"),"なし","×")</f>
        <v/>
      </c>
      <c r="AW69" s="317" t="str">
        <f>SUBSTITUTE(SUBSTITUTE(IFERROR(VLOOKUP($A69,単組回答!$E:$G,3,FALSE),""),"あり","○"),"なし","×")</f>
        <v/>
      </c>
      <c r="AX69" s="313" t="str">
        <f>SUBSTITUTE(SUBSTITUTE(SUBSTITUTE(SUBSTITUTE(SUBSTITUTE(SUBSTITUTE(IFERROR(VLOOKUP($A69,単組回答!$E:$I,5,FALSE),""),"①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9" s="313" t="str">
        <f>SUBSTITUTE(SUBSTITUTE(SUBSTITUTE(SUBSTITUTE(SUBSTITUTE(SUBSTITUTE(SUBSTITUTE(IFERROR(VLOOKUP($A69,単組回答!$E:$L,8,FALSE),""),"①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9" s="313" t="str">
        <f>SUBSTITUTE(SUBSTITUTE(SUBSTITUTE(SUBSTITUTE(SUBSTITUTE(SUBSTITUTE(IFERROR(VLOOKUP($A69,単組回答!$E:$J,6,FALSE),""),"①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9" s="313" t="str">
        <f>SUBSTITUTE(SUBSTITUTE(SUBSTITUTE(SUBSTITUTE(SUBSTITUTE(SUBSTITUTE(SUBSTITUTE(IFERROR(VLOOKUP($A69,単組回答!$E:$P,12,FALSE),""),"①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9" s="313" t="str">
        <f>SUBSTITUTE(SUBSTITUTE(IFERROR(VLOOKUP($A69,単組回答!$E:$H,4,FALSE),""),"あり","○"),"なし","×")</f>
        <v/>
      </c>
      <c r="BC69" s="83" t="s">
        <v>25</v>
      </c>
      <c r="BD69" s="313" t="str">
        <f>SUBSTITUTE(SUBSTITUTE(IFERROR(VLOOKUP($A69,単組回答!$E:$R,14,FALSE),""),"① 行った","○"),"② 行っていない","×")</f>
        <v/>
      </c>
      <c r="BE69" s="83" t="s">
        <v>25</v>
      </c>
      <c r="BF69" s="316" t="str">
        <f>SUBSTITUTE(SUBSTITUTE(IFERROR(VLOOKUP($A69,単組回答!$E:$T,16,FALSE),""),"① 行った","○"),"② 行っていない","×")</f>
        <v/>
      </c>
    </row>
    <row r="70" spans="1:58" ht="28.5" customHeight="1">
      <c r="A70" s="20">
        <v>18131</v>
      </c>
      <c r="B70" s="21" t="s">
        <v>1220</v>
      </c>
      <c r="C70" s="18"/>
      <c r="D70" s="18"/>
      <c r="E70" s="18">
        <v>0</v>
      </c>
      <c r="F70" s="18"/>
      <c r="G70" s="18"/>
      <c r="H70" s="18"/>
      <c r="I70" s="18"/>
      <c r="J70" s="18"/>
      <c r="K70" s="18"/>
      <c r="L70" s="18"/>
      <c r="M70" s="18"/>
      <c r="N70" s="18"/>
      <c r="O70" s="18"/>
      <c r="P70" s="18">
        <v>0</v>
      </c>
      <c r="Q70" s="18"/>
      <c r="R70" s="18"/>
      <c r="S70" s="18"/>
      <c r="T70" s="18"/>
      <c r="U70" s="18"/>
      <c r="V70" s="18"/>
      <c r="W70" s="18"/>
      <c r="X70" s="18"/>
      <c r="Y70" s="18" t="s">
        <v>26</v>
      </c>
      <c r="Z70" s="18" t="s">
        <v>26</v>
      </c>
      <c r="AA70" s="18" t="e">
        <v>#N/A</v>
      </c>
      <c r="AB70" s="18" t="s">
        <v>26</v>
      </c>
      <c r="AC70" s="18" t="s">
        <v>26</v>
      </c>
      <c r="AD70" s="18" t="s">
        <v>26</v>
      </c>
      <c r="AE70" s="18" t="s">
        <v>26</v>
      </c>
      <c r="AF70" s="18"/>
      <c r="AG70" s="18" t="s">
        <v>26</v>
      </c>
      <c r="AH70" s="18" t="s">
        <v>26</v>
      </c>
      <c r="AI70" s="18" t="s">
        <v>26</v>
      </c>
      <c r="AJ70" s="71" t="s">
        <v>26</v>
      </c>
      <c r="AK70" s="102" t="s">
        <v>26</v>
      </c>
      <c r="AL70" s="83" t="s">
        <v>26</v>
      </c>
      <c r="AM70" s="83" t="s">
        <v>26</v>
      </c>
      <c r="AN70" s="83" t="s">
        <v>26</v>
      </c>
      <c r="AO70" s="83" t="s">
        <v>26</v>
      </c>
      <c r="AP70" s="83" t="s">
        <v>26</v>
      </c>
      <c r="AQ70" s="3" t="s">
        <v>26</v>
      </c>
      <c r="AR70" s="3" t="s">
        <v>26</v>
      </c>
      <c r="AS70" s="3" t="s">
        <v>26</v>
      </c>
      <c r="AT70" s="3" t="s">
        <v>26</v>
      </c>
      <c r="AU70" s="112" t="s">
        <v>26</v>
      </c>
      <c r="AV70" s="314" t="str">
        <f>SUBSTITUTE(SUBSTITUTE(IFERROR(VLOOKUP($A70,単組回答!$E:$F,2,FALSE),""),"あり","○"),"なし","×")</f>
        <v/>
      </c>
      <c r="AW70" s="317" t="str">
        <f>SUBSTITUTE(SUBSTITUTE(IFERROR(VLOOKUP($A70,単組回答!$E:$G,3,FALSE),""),"あり","○"),"なし","×")</f>
        <v/>
      </c>
      <c r="AX70" s="313" t="str">
        <f>SUBSTITUTE(SUBSTITUTE(SUBSTITUTE(SUBSTITUTE(SUBSTITUTE(SUBSTITUTE(IFERROR(VLOOKUP($A70,単組回答!$E:$I,5,FALSE),""),"①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0" s="313" t="str">
        <f>SUBSTITUTE(SUBSTITUTE(SUBSTITUTE(SUBSTITUTE(SUBSTITUTE(SUBSTITUTE(SUBSTITUTE(IFERROR(VLOOKUP($A70,単組回答!$E:$L,8,FALSE),""),"①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0" s="313" t="str">
        <f>SUBSTITUTE(SUBSTITUTE(SUBSTITUTE(SUBSTITUTE(SUBSTITUTE(SUBSTITUTE(IFERROR(VLOOKUP($A70,単組回答!$E:$J,6,FALSE),""),"①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0" s="313" t="str">
        <f>SUBSTITUTE(SUBSTITUTE(SUBSTITUTE(SUBSTITUTE(SUBSTITUTE(SUBSTITUTE(SUBSTITUTE(IFERROR(VLOOKUP($A70,単組回答!$E:$P,12,FALSE),""),"①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0" s="313" t="str">
        <f>SUBSTITUTE(SUBSTITUTE(IFERROR(VLOOKUP($A70,単組回答!$E:$H,4,FALSE),""),"あり","○"),"なし","×")</f>
        <v/>
      </c>
      <c r="BC70" s="83" t="s">
        <v>25</v>
      </c>
      <c r="BD70" s="313" t="str">
        <f>SUBSTITUTE(SUBSTITUTE(IFERROR(VLOOKUP($A70,単組回答!$E:$R,14,FALSE),""),"① 行った","○"),"② 行っていない","×")</f>
        <v/>
      </c>
      <c r="BE70" s="83" t="s">
        <v>25</v>
      </c>
      <c r="BF70" s="316" t="str">
        <f>SUBSTITUTE(SUBSTITUTE(IFERROR(VLOOKUP($A70,単組回答!$E:$T,16,FALSE),""),"① 行った","○"),"② 行っていない","×")</f>
        <v/>
      </c>
    </row>
    <row r="71" spans="1:58" ht="28.5" customHeight="1">
      <c r="A71" s="23">
        <v>18133</v>
      </c>
      <c r="B71" s="24" t="s">
        <v>1221</v>
      </c>
      <c r="C71" s="18"/>
      <c r="D71" s="18"/>
      <c r="E71" s="18">
        <v>0</v>
      </c>
      <c r="F71" s="18"/>
      <c r="G71" s="18"/>
      <c r="H71" s="18"/>
      <c r="I71" s="18"/>
      <c r="J71" s="18"/>
      <c r="K71" s="18"/>
      <c r="L71" s="18"/>
      <c r="M71" s="18"/>
      <c r="N71" s="18"/>
      <c r="O71" s="18"/>
      <c r="P71" s="18">
        <v>0</v>
      </c>
      <c r="Q71" s="18"/>
      <c r="R71" s="18"/>
      <c r="S71" s="18"/>
      <c r="T71" s="18"/>
      <c r="U71" s="18"/>
      <c r="V71" s="18"/>
      <c r="W71" s="18"/>
      <c r="X71" s="18"/>
      <c r="Y71" s="18" t="s">
        <v>26</v>
      </c>
      <c r="Z71" s="18" t="s">
        <v>26</v>
      </c>
      <c r="AA71" s="18" t="e">
        <v>#N/A</v>
      </c>
      <c r="AB71" s="18" t="s">
        <v>26</v>
      </c>
      <c r="AC71" s="18" t="s">
        <v>26</v>
      </c>
      <c r="AD71" s="18" t="s">
        <v>26</v>
      </c>
      <c r="AE71" s="18" t="s">
        <v>26</v>
      </c>
      <c r="AF71" s="18"/>
      <c r="AG71" s="18" t="s">
        <v>26</v>
      </c>
      <c r="AH71" s="18" t="s">
        <v>26</v>
      </c>
      <c r="AI71" s="18" t="s">
        <v>26</v>
      </c>
      <c r="AJ71" s="71" t="s">
        <v>26</v>
      </c>
      <c r="AK71" s="102" t="s">
        <v>26</v>
      </c>
      <c r="AL71" s="83" t="s">
        <v>26</v>
      </c>
      <c r="AM71" s="83" t="s">
        <v>26</v>
      </c>
      <c r="AN71" s="83" t="s">
        <v>26</v>
      </c>
      <c r="AO71" s="83" t="s">
        <v>26</v>
      </c>
      <c r="AP71" s="83" t="s">
        <v>26</v>
      </c>
      <c r="AQ71" s="3" t="s">
        <v>26</v>
      </c>
      <c r="AR71" s="3" t="s">
        <v>26</v>
      </c>
      <c r="AS71" s="3" t="s">
        <v>26</v>
      </c>
      <c r="AT71" s="3" t="s">
        <v>26</v>
      </c>
      <c r="AU71" s="112" t="s">
        <v>26</v>
      </c>
      <c r="AV71" s="314" t="str">
        <f>SUBSTITUTE(SUBSTITUTE(IFERROR(VLOOKUP($A71,単組回答!$E:$F,2,FALSE),""),"あり","○"),"なし","×")</f>
        <v/>
      </c>
      <c r="AW71" s="317" t="str">
        <f>SUBSTITUTE(SUBSTITUTE(IFERROR(VLOOKUP($A71,単組回答!$E:$G,3,FALSE),""),"あり","○"),"なし","×")</f>
        <v/>
      </c>
      <c r="AX71" s="313" t="str">
        <f>SUBSTITUTE(SUBSTITUTE(SUBSTITUTE(SUBSTITUTE(SUBSTITUTE(SUBSTITUTE(IFERROR(VLOOKUP($A71,単組回答!$E:$I,5,FALSE),""),"①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1" s="313" t="str">
        <f>SUBSTITUTE(SUBSTITUTE(SUBSTITUTE(SUBSTITUTE(SUBSTITUTE(SUBSTITUTE(SUBSTITUTE(IFERROR(VLOOKUP($A71,単組回答!$E:$L,8,FALSE),""),"①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1" s="313" t="str">
        <f>SUBSTITUTE(SUBSTITUTE(SUBSTITUTE(SUBSTITUTE(SUBSTITUTE(SUBSTITUTE(IFERROR(VLOOKUP($A71,単組回答!$E:$J,6,FALSE),""),"①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1" s="313" t="str">
        <f>SUBSTITUTE(SUBSTITUTE(SUBSTITUTE(SUBSTITUTE(SUBSTITUTE(SUBSTITUTE(SUBSTITUTE(IFERROR(VLOOKUP($A71,単組回答!$E:$P,12,FALSE),""),"①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1" s="313" t="str">
        <f>SUBSTITUTE(SUBSTITUTE(IFERROR(VLOOKUP($A71,単組回答!$E:$H,4,FALSE),""),"あり","○"),"なし","×")</f>
        <v/>
      </c>
      <c r="BC71" s="83" t="s">
        <v>25</v>
      </c>
      <c r="BD71" s="313" t="str">
        <f>SUBSTITUTE(SUBSTITUTE(IFERROR(VLOOKUP($A71,単組回答!$E:$R,14,FALSE),""),"① 行った","○"),"② 行っていない","×")</f>
        <v/>
      </c>
      <c r="BE71" s="83" t="s">
        <v>25</v>
      </c>
      <c r="BF71" s="316" t="str">
        <f>SUBSTITUTE(SUBSTITUTE(IFERROR(VLOOKUP($A71,単組回答!$E:$T,16,FALSE),""),"① 行った","○"),"② 行っていない","×")</f>
        <v/>
      </c>
    </row>
    <row r="72" spans="1:58" ht="28.5" customHeight="1">
      <c r="A72" s="20">
        <v>18136</v>
      </c>
      <c r="B72" s="21" t="s">
        <v>1222</v>
      </c>
      <c r="C72" s="18"/>
      <c r="D72" s="18"/>
      <c r="E72" s="18">
        <v>0</v>
      </c>
      <c r="F72" s="18"/>
      <c r="G72" s="18"/>
      <c r="H72" s="18"/>
      <c r="I72" s="18"/>
      <c r="J72" s="18"/>
      <c r="K72" s="18"/>
      <c r="L72" s="18"/>
      <c r="M72" s="18"/>
      <c r="N72" s="18"/>
      <c r="O72" s="18"/>
      <c r="P72" s="18">
        <v>0</v>
      </c>
      <c r="Q72" s="18"/>
      <c r="R72" s="18"/>
      <c r="S72" s="18"/>
      <c r="T72" s="18"/>
      <c r="U72" s="18"/>
      <c r="V72" s="18"/>
      <c r="W72" s="18"/>
      <c r="X72" s="18"/>
      <c r="Y72" s="18" t="s">
        <v>26</v>
      </c>
      <c r="Z72" s="18" t="s">
        <v>26</v>
      </c>
      <c r="AA72" s="18" t="e">
        <v>#N/A</v>
      </c>
      <c r="AB72" s="18" t="s">
        <v>26</v>
      </c>
      <c r="AC72" s="18" t="s">
        <v>26</v>
      </c>
      <c r="AD72" s="18" t="s">
        <v>26</v>
      </c>
      <c r="AE72" s="18" t="s">
        <v>26</v>
      </c>
      <c r="AF72" s="18"/>
      <c r="AG72" s="18" t="s">
        <v>26</v>
      </c>
      <c r="AH72" s="18" t="s">
        <v>26</v>
      </c>
      <c r="AI72" s="18" t="s">
        <v>26</v>
      </c>
      <c r="AJ72" s="71" t="s">
        <v>26</v>
      </c>
      <c r="AK72" s="102" t="s">
        <v>26</v>
      </c>
      <c r="AL72" s="83" t="s">
        <v>26</v>
      </c>
      <c r="AM72" s="83" t="s">
        <v>26</v>
      </c>
      <c r="AN72" s="83" t="s">
        <v>26</v>
      </c>
      <c r="AO72" s="83" t="s">
        <v>26</v>
      </c>
      <c r="AP72" s="83" t="s">
        <v>26</v>
      </c>
      <c r="AQ72" s="3" t="s">
        <v>26</v>
      </c>
      <c r="AR72" s="3" t="s">
        <v>26</v>
      </c>
      <c r="AS72" s="3" t="s">
        <v>26</v>
      </c>
      <c r="AT72" s="3" t="s">
        <v>26</v>
      </c>
      <c r="AU72" s="112" t="s">
        <v>26</v>
      </c>
      <c r="AV72" s="314" t="str">
        <f>SUBSTITUTE(SUBSTITUTE(IFERROR(VLOOKUP($A72,単組回答!$E:$F,2,FALSE),""),"あり","○"),"なし","×")</f>
        <v/>
      </c>
      <c r="AW72" s="317" t="str">
        <f>SUBSTITUTE(SUBSTITUTE(IFERROR(VLOOKUP($A72,単組回答!$E:$G,3,FALSE),""),"あり","○"),"なし","×")</f>
        <v/>
      </c>
      <c r="AX72" s="313" t="str">
        <f>SUBSTITUTE(SUBSTITUTE(SUBSTITUTE(SUBSTITUTE(SUBSTITUTE(SUBSTITUTE(IFERROR(VLOOKUP($A72,単組回答!$E:$I,5,FALSE),""),"①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2" s="313" t="str">
        <f>SUBSTITUTE(SUBSTITUTE(SUBSTITUTE(SUBSTITUTE(SUBSTITUTE(SUBSTITUTE(SUBSTITUTE(IFERROR(VLOOKUP($A72,単組回答!$E:$L,8,FALSE),""),"①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2" s="313" t="str">
        <f>SUBSTITUTE(SUBSTITUTE(SUBSTITUTE(SUBSTITUTE(SUBSTITUTE(SUBSTITUTE(IFERROR(VLOOKUP($A72,単組回答!$E:$J,6,FALSE),""),"①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2" s="313" t="str">
        <f>SUBSTITUTE(SUBSTITUTE(SUBSTITUTE(SUBSTITUTE(SUBSTITUTE(SUBSTITUTE(SUBSTITUTE(IFERROR(VLOOKUP($A72,単組回答!$E:$P,12,FALSE),""),"①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2" s="313" t="str">
        <f>SUBSTITUTE(SUBSTITUTE(IFERROR(VLOOKUP($A72,単組回答!$E:$H,4,FALSE),""),"あり","○"),"なし","×")</f>
        <v/>
      </c>
      <c r="BC72" s="83" t="s">
        <v>25</v>
      </c>
      <c r="BD72" s="313" t="str">
        <f>SUBSTITUTE(SUBSTITUTE(IFERROR(VLOOKUP($A72,単組回答!$E:$R,14,FALSE),""),"① 行った","○"),"② 行っていない","×")</f>
        <v/>
      </c>
      <c r="BE72" s="83" t="s">
        <v>25</v>
      </c>
      <c r="BF72" s="316" t="str">
        <f>SUBSTITUTE(SUBSTITUTE(IFERROR(VLOOKUP($A72,単組回答!$E:$T,16,FALSE),""),"① 行った","○"),"② 行っていない","×")</f>
        <v/>
      </c>
    </row>
    <row r="73" spans="1:58" ht="28.5" customHeight="1">
      <c r="A73" s="20">
        <v>18141</v>
      </c>
      <c r="B73" s="21" t="s">
        <v>1223</v>
      </c>
      <c r="C73" s="18"/>
      <c r="D73" s="18"/>
      <c r="E73" s="18">
        <v>0</v>
      </c>
      <c r="F73" s="18"/>
      <c r="G73" s="18"/>
      <c r="H73" s="18"/>
      <c r="I73" s="18"/>
      <c r="J73" s="18"/>
      <c r="K73" s="18"/>
      <c r="L73" s="18"/>
      <c r="M73" s="18"/>
      <c r="N73" s="18"/>
      <c r="O73" s="18"/>
      <c r="P73" s="18">
        <v>0</v>
      </c>
      <c r="Q73" s="18"/>
      <c r="R73" s="18"/>
      <c r="S73" s="18"/>
      <c r="T73" s="18"/>
      <c r="U73" s="18"/>
      <c r="V73" s="18"/>
      <c r="W73" s="18"/>
      <c r="X73" s="18"/>
      <c r="Y73" s="18" t="s">
        <v>26</v>
      </c>
      <c r="Z73" s="18" t="s">
        <v>26</v>
      </c>
      <c r="AA73" s="18" t="e">
        <v>#N/A</v>
      </c>
      <c r="AB73" s="18" t="s">
        <v>26</v>
      </c>
      <c r="AC73" s="18" t="s">
        <v>26</v>
      </c>
      <c r="AD73" s="18" t="s">
        <v>26</v>
      </c>
      <c r="AE73" s="18" t="s">
        <v>26</v>
      </c>
      <c r="AF73" s="18"/>
      <c r="AG73" s="18" t="s">
        <v>26</v>
      </c>
      <c r="AH73" s="18" t="s">
        <v>26</v>
      </c>
      <c r="AI73" s="18" t="s">
        <v>26</v>
      </c>
      <c r="AJ73" s="71" t="s">
        <v>26</v>
      </c>
      <c r="AK73" s="102" t="s">
        <v>26</v>
      </c>
      <c r="AL73" s="83" t="s">
        <v>26</v>
      </c>
      <c r="AM73" s="83" t="s">
        <v>26</v>
      </c>
      <c r="AN73" s="83" t="s">
        <v>26</v>
      </c>
      <c r="AO73" s="83" t="s">
        <v>26</v>
      </c>
      <c r="AP73" s="83" t="s">
        <v>26</v>
      </c>
      <c r="AQ73" s="3" t="s">
        <v>26</v>
      </c>
      <c r="AR73" s="3" t="s">
        <v>26</v>
      </c>
      <c r="AS73" s="3" t="s">
        <v>26</v>
      </c>
      <c r="AT73" s="3" t="s">
        <v>26</v>
      </c>
      <c r="AU73" s="112" t="s">
        <v>26</v>
      </c>
      <c r="AV73" s="314" t="str">
        <f>SUBSTITUTE(SUBSTITUTE(IFERROR(VLOOKUP($A73,単組回答!$E:$F,2,FALSE),""),"あり","○"),"なし","×")</f>
        <v/>
      </c>
      <c r="AW73" s="317" t="str">
        <f>SUBSTITUTE(SUBSTITUTE(IFERROR(VLOOKUP($A73,単組回答!$E:$G,3,FALSE),""),"あり","○"),"なし","×")</f>
        <v/>
      </c>
      <c r="AX73" s="313" t="str">
        <f>SUBSTITUTE(SUBSTITUTE(SUBSTITUTE(SUBSTITUTE(SUBSTITUTE(SUBSTITUTE(IFERROR(VLOOKUP($A73,単組回答!$E:$I,5,FALSE),""),"①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3" s="313" t="str">
        <f>SUBSTITUTE(SUBSTITUTE(SUBSTITUTE(SUBSTITUTE(SUBSTITUTE(SUBSTITUTE(SUBSTITUTE(IFERROR(VLOOKUP($A73,単組回答!$E:$L,8,FALSE),""),"①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3" s="313" t="str">
        <f>SUBSTITUTE(SUBSTITUTE(SUBSTITUTE(SUBSTITUTE(SUBSTITUTE(SUBSTITUTE(IFERROR(VLOOKUP($A73,単組回答!$E:$J,6,FALSE),""),"①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3" s="313" t="str">
        <f>SUBSTITUTE(SUBSTITUTE(SUBSTITUTE(SUBSTITUTE(SUBSTITUTE(SUBSTITUTE(SUBSTITUTE(IFERROR(VLOOKUP($A73,単組回答!$E:$P,12,FALSE),""),"①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3" s="313" t="str">
        <f>SUBSTITUTE(SUBSTITUTE(IFERROR(VLOOKUP($A73,単組回答!$E:$H,4,FALSE),""),"あり","○"),"なし","×")</f>
        <v/>
      </c>
      <c r="BC73" s="83" t="s">
        <v>25</v>
      </c>
      <c r="BD73" s="313" t="str">
        <f>SUBSTITUTE(SUBSTITUTE(IFERROR(VLOOKUP($A73,単組回答!$E:$R,14,FALSE),""),"① 行った","○"),"② 行っていない","×")</f>
        <v/>
      </c>
      <c r="BE73" s="83" t="s">
        <v>25</v>
      </c>
      <c r="BF73" s="316" t="str">
        <f>SUBSTITUTE(SUBSTITUTE(IFERROR(VLOOKUP($A73,単組回答!$E:$T,16,FALSE),""),"① 行った","○"),"② 行っていない","×")</f>
        <v/>
      </c>
    </row>
    <row r="74" spans="1:58" ht="28.5" customHeight="1">
      <c r="A74" s="20">
        <v>18142</v>
      </c>
      <c r="B74" s="21" t="s">
        <v>1224</v>
      </c>
      <c r="C74" s="18"/>
      <c r="D74" s="18"/>
      <c r="E74" s="18">
        <v>0</v>
      </c>
      <c r="F74" s="18"/>
      <c r="G74" s="18"/>
      <c r="H74" s="18"/>
      <c r="I74" s="18"/>
      <c r="J74" s="18"/>
      <c r="K74" s="18"/>
      <c r="L74" s="18"/>
      <c r="M74" s="18"/>
      <c r="N74" s="18"/>
      <c r="O74" s="18"/>
      <c r="P74" s="18">
        <v>0</v>
      </c>
      <c r="Q74" s="18"/>
      <c r="R74" s="18"/>
      <c r="S74" s="18"/>
      <c r="T74" s="18"/>
      <c r="U74" s="18"/>
      <c r="V74" s="18"/>
      <c r="W74" s="18"/>
      <c r="X74" s="18"/>
      <c r="Y74" s="18" t="s">
        <v>26</v>
      </c>
      <c r="Z74" s="18" t="s">
        <v>26</v>
      </c>
      <c r="AA74" s="18" t="e">
        <v>#N/A</v>
      </c>
      <c r="AB74" s="18" t="s">
        <v>26</v>
      </c>
      <c r="AC74" s="18" t="s">
        <v>26</v>
      </c>
      <c r="AD74" s="18" t="s">
        <v>26</v>
      </c>
      <c r="AE74" s="18" t="s">
        <v>26</v>
      </c>
      <c r="AF74" s="18"/>
      <c r="AG74" s="18" t="s">
        <v>26</v>
      </c>
      <c r="AH74" s="18" t="s">
        <v>26</v>
      </c>
      <c r="AI74" s="18" t="s">
        <v>26</v>
      </c>
      <c r="AJ74" s="71" t="s">
        <v>26</v>
      </c>
      <c r="AK74" s="102" t="s">
        <v>26</v>
      </c>
      <c r="AL74" s="83" t="s">
        <v>26</v>
      </c>
      <c r="AM74" s="83" t="s">
        <v>26</v>
      </c>
      <c r="AN74" s="83" t="s">
        <v>26</v>
      </c>
      <c r="AO74" s="83" t="s">
        <v>26</v>
      </c>
      <c r="AP74" s="83" t="s">
        <v>26</v>
      </c>
      <c r="AQ74" s="3" t="s">
        <v>26</v>
      </c>
      <c r="AR74" s="3" t="s">
        <v>26</v>
      </c>
      <c r="AS74" s="3" t="s">
        <v>26</v>
      </c>
      <c r="AT74" s="3" t="s">
        <v>26</v>
      </c>
      <c r="AU74" s="112" t="s">
        <v>26</v>
      </c>
      <c r="AV74" s="314" t="str">
        <f>SUBSTITUTE(SUBSTITUTE(IFERROR(VLOOKUP($A74,単組回答!$E:$F,2,FALSE),""),"あり","○"),"なし","×")</f>
        <v/>
      </c>
      <c r="AW74" s="317" t="str">
        <f>SUBSTITUTE(SUBSTITUTE(IFERROR(VLOOKUP($A74,単組回答!$E:$G,3,FALSE),""),"あり","○"),"なし","×")</f>
        <v/>
      </c>
      <c r="AX74" s="313" t="str">
        <f>SUBSTITUTE(SUBSTITUTE(SUBSTITUTE(SUBSTITUTE(SUBSTITUTE(SUBSTITUTE(IFERROR(VLOOKUP($A74,単組回答!$E:$I,5,FALSE),""),"①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4" s="313" t="str">
        <f>SUBSTITUTE(SUBSTITUTE(SUBSTITUTE(SUBSTITUTE(SUBSTITUTE(SUBSTITUTE(SUBSTITUTE(IFERROR(VLOOKUP($A74,単組回答!$E:$L,8,FALSE),""),"①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4" s="313" t="str">
        <f>SUBSTITUTE(SUBSTITUTE(SUBSTITUTE(SUBSTITUTE(SUBSTITUTE(SUBSTITUTE(IFERROR(VLOOKUP($A74,単組回答!$E:$J,6,FALSE),""),"①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4" s="313" t="str">
        <f>SUBSTITUTE(SUBSTITUTE(SUBSTITUTE(SUBSTITUTE(SUBSTITUTE(SUBSTITUTE(SUBSTITUTE(IFERROR(VLOOKUP($A74,単組回答!$E:$P,12,FALSE),""),"①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4" s="313" t="str">
        <f>SUBSTITUTE(SUBSTITUTE(IFERROR(VLOOKUP($A74,単組回答!$E:$H,4,FALSE),""),"あり","○"),"なし","×")</f>
        <v/>
      </c>
      <c r="BC74" s="83" t="s">
        <v>25</v>
      </c>
      <c r="BD74" s="313" t="str">
        <f>SUBSTITUTE(SUBSTITUTE(IFERROR(VLOOKUP($A74,単組回答!$E:$R,14,FALSE),""),"① 行った","○"),"② 行っていない","×")</f>
        <v/>
      </c>
      <c r="BE74" s="83" t="s">
        <v>25</v>
      </c>
      <c r="BF74" s="316" t="str">
        <f>SUBSTITUTE(SUBSTITUTE(IFERROR(VLOOKUP($A74,単組回答!$E:$T,16,FALSE),""),"① 行った","○"),"② 行っていない","×")</f>
        <v/>
      </c>
    </row>
    <row r="75" spans="1:58" ht="28.5" customHeight="1">
      <c r="A75" s="23">
        <v>18143</v>
      </c>
      <c r="B75" s="24" t="s">
        <v>1225</v>
      </c>
      <c r="C75" s="18"/>
      <c r="D75" s="18"/>
      <c r="E75" s="18">
        <v>0</v>
      </c>
      <c r="F75" s="18"/>
      <c r="G75" s="18"/>
      <c r="H75" s="18"/>
      <c r="I75" s="18"/>
      <c r="J75" s="18"/>
      <c r="K75" s="18"/>
      <c r="L75" s="18"/>
      <c r="M75" s="18"/>
      <c r="N75" s="18"/>
      <c r="O75" s="18"/>
      <c r="P75" s="18">
        <v>0</v>
      </c>
      <c r="Q75" s="18"/>
      <c r="R75" s="18"/>
      <c r="S75" s="18"/>
      <c r="T75" s="18"/>
      <c r="U75" s="18"/>
      <c r="V75" s="18"/>
      <c r="W75" s="18"/>
      <c r="X75" s="18"/>
      <c r="Y75" s="18" t="s">
        <v>26</v>
      </c>
      <c r="Z75" s="18" t="s">
        <v>26</v>
      </c>
      <c r="AA75" s="18" t="e">
        <v>#N/A</v>
      </c>
      <c r="AB75" s="18" t="s">
        <v>26</v>
      </c>
      <c r="AC75" s="18" t="s">
        <v>26</v>
      </c>
      <c r="AD75" s="18" t="s">
        <v>26</v>
      </c>
      <c r="AE75" s="18" t="s">
        <v>26</v>
      </c>
      <c r="AF75" s="18"/>
      <c r="AG75" s="18" t="s">
        <v>26</v>
      </c>
      <c r="AH75" s="18" t="s">
        <v>26</v>
      </c>
      <c r="AI75" s="18" t="s">
        <v>26</v>
      </c>
      <c r="AJ75" s="71" t="s">
        <v>26</v>
      </c>
      <c r="AK75" s="102" t="s">
        <v>26</v>
      </c>
      <c r="AL75" s="83" t="s">
        <v>26</v>
      </c>
      <c r="AM75" s="83" t="s">
        <v>26</v>
      </c>
      <c r="AN75" s="83" t="s">
        <v>26</v>
      </c>
      <c r="AO75" s="83" t="s">
        <v>26</v>
      </c>
      <c r="AP75" s="83" t="s">
        <v>26</v>
      </c>
      <c r="AQ75" s="3" t="s">
        <v>26</v>
      </c>
      <c r="AR75" s="3" t="s">
        <v>26</v>
      </c>
      <c r="AS75" s="3" t="s">
        <v>26</v>
      </c>
      <c r="AT75" s="3" t="s">
        <v>26</v>
      </c>
      <c r="AU75" s="112" t="s">
        <v>26</v>
      </c>
      <c r="AV75" s="314" t="str">
        <f>SUBSTITUTE(SUBSTITUTE(IFERROR(VLOOKUP($A75,単組回答!$E:$F,2,FALSE),""),"あり","○"),"なし","×")</f>
        <v/>
      </c>
      <c r="AW75" s="317" t="str">
        <f>SUBSTITUTE(SUBSTITUTE(IFERROR(VLOOKUP($A75,単組回答!$E:$G,3,FALSE),""),"あり","○"),"なし","×")</f>
        <v/>
      </c>
      <c r="AX75" s="313" t="str">
        <f>SUBSTITUTE(SUBSTITUTE(SUBSTITUTE(SUBSTITUTE(SUBSTITUTE(SUBSTITUTE(IFERROR(VLOOKUP($A75,単組回答!$E:$I,5,FALSE),""),"①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5" s="313" t="str">
        <f>SUBSTITUTE(SUBSTITUTE(SUBSTITUTE(SUBSTITUTE(SUBSTITUTE(SUBSTITUTE(SUBSTITUTE(IFERROR(VLOOKUP($A75,単組回答!$E:$L,8,FALSE),""),"①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5" s="313" t="str">
        <f>SUBSTITUTE(SUBSTITUTE(SUBSTITUTE(SUBSTITUTE(SUBSTITUTE(SUBSTITUTE(IFERROR(VLOOKUP($A75,単組回答!$E:$J,6,FALSE),""),"①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5" s="313" t="str">
        <f>SUBSTITUTE(SUBSTITUTE(SUBSTITUTE(SUBSTITUTE(SUBSTITUTE(SUBSTITUTE(SUBSTITUTE(IFERROR(VLOOKUP($A75,単組回答!$E:$P,12,FALSE),""),"①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5" s="313" t="str">
        <f>SUBSTITUTE(SUBSTITUTE(IFERROR(VLOOKUP($A75,単組回答!$E:$H,4,FALSE),""),"あり","○"),"なし","×")</f>
        <v/>
      </c>
      <c r="BC75" s="83" t="s">
        <v>25</v>
      </c>
      <c r="BD75" s="313" t="str">
        <f>SUBSTITUTE(SUBSTITUTE(IFERROR(VLOOKUP($A75,単組回答!$E:$R,14,FALSE),""),"① 行った","○"),"② 行っていない","×")</f>
        <v/>
      </c>
      <c r="BE75" s="83" t="s">
        <v>25</v>
      </c>
      <c r="BF75" s="316" t="str">
        <f>SUBSTITUTE(SUBSTITUTE(IFERROR(VLOOKUP($A75,単組回答!$E:$T,16,FALSE),""),"① 行った","○"),"② 行っていない","×")</f>
        <v/>
      </c>
    </row>
    <row r="76" spans="1:58" ht="28.5" customHeight="1">
      <c r="A76" s="20">
        <v>18146</v>
      </c>
      <c r="B76" s="21" t="s">
        <v>1226</v>
      </c>
      <c r="C76" s="18"/>
      <c r="D76" s="18"/>
      <c r="E76" s="18">
        <v>0</v>
      </c>
      <c r="F76" s="18"/>
      <c r="G76" s="18"/>
      <c r="H76" s="18"/>
      <c r="I76" s="18"/>
      <c r="J76" s="18"/>
      <c r="K76" s="18"/>
      <c r="L76" s="18"/>
      <c r="M76" s="18"/>
      <c r="N76" s="18"/>
      <c r="O76" s="18"/>
      <c r="P76" s="18">
        <v>0</v>
      </c>
      <c r="Q76" s="18"/>
      <c r="R76" s="18"/>
      <c r="S76" s="18"/>
      <c r="T76" s="18"/>
      <c r="U76" s="18"/>
      <c r="V76" s="18"/>
      <c r="W76" s="18"/>
      <c r="X76" s="18"/>
      <c r="Y76" s="18" t="s">
        <v>26</v>
      </c>
      <c r="Z76" s="18" t="s">
        <v>26</v>
      </c>
      <c r="AA76" s="18" t="e">
        <v>#N/A</v>
      </c>
      <c r="AB76" s="18" t="s">
        <v>26</v>
      </c>
      <c r="AC76" s="18" t="s">
        <v>26</v>
      </c>
      <c r="AD76" s="18" t="s">
        <v>26</v>
      </c>
      <c r="AE76" s="18" t="s">
        <v>26</v>
      </c>
      <c r="AF76" s="18"/>
      <c r="AG76" s="18" t="s">
        <v>26</v>
      </c>
      <c r="AH76" s="18" t="s">
        <v>26</v>
      </c>
      <c r="AI76" s="18" t="s">
        <v>26</v>
      </c>
      <c r="AJ76" s="71" t="s">
        <v>26</v>
      </c>
      <c r="AK76" s="102" t="s">
        <v>26</v>
      </c>
      <c r="AL76" s="83" t="s">
        <v>26</v>
      </c>
      <c r="AM76" s="83" t="s">
        <v>26</v>
      </c>
      <c r="AN76" s="83" t="s">
        <v>26</v>
      </c>
      <c r="AO76" s="83" t="s">
        <v>26</v>
      </c>
      <c r="AP76" s="83" t="s">
        <v>26</v>
      </c>
      <c r="AQ76" s="3" t="s">
        <v>26</v>
      </c>
      <c r="AR76" s="3" t="s">
        <v>26</v>
      </c>
      <c r="AS76" s="3" t="s">
        <v>26</v>
      </c>
      <c r="AT76" s="3" t="s">
        <v>26</v>
      </c>
      <c r="AU76" s="112" t="s">
        <v>26</v>
      </c>
      <c r="AV76" s="314" t="str">
        <f>SUBSTITUTE(SUBSTITUTE(IFERROR(VLOOKUP($A76,単組回答!$E:$F,2,FALSE),""),"あり","○"),"なし","×")</f>
        <v/>
      </c>
      <c r="AW76" s="317" t="str">
        <f>SUBSTITUTE(SUBSTITUTE(IFERROR(VLOOKUP($A76,単組回答!$E:$G,3,FALSE),""),"あり","○"),"なし","×")</f>
        <v/>
      </c>
      <c r="AX76" s="313" t="str">
        <f>SUBSTITUTE(SUBSTITUTE(SUBSTITUTE(SUBSTITUTE(SUBSTITUTE(SUBSTITUTE(IFERROR(VLOOKUP($A76,単組回答!$E:$I,5,FALSE),""),"①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6" s="313" t="str">
        <f>SUBSTITUTE(SUBSTITUTE(SUBSTITUTE(SUBSTITUTE(SUBSTITUTE(SUBSTITUTE(SUBSTITUTE(IFERROR(VLOOKUP($A76,単組回答!$E:$L,8,FALSE),""),"①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6" s="313" t="str">
        <f>SUBSTITUTE(SUBSTITUTE(SUBSTITUTE(SUBSTITUTE(SUBSTITUTE(SUBSTITUTE(IFERROR(VLOOKUP($A76,単組回答!$E:$J,6,FALSE),""),"①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6" s="313" t="str">
        <f>SUBSTITUTE(SUBSTITUTE(SUBSTITUTE(SUBSTITUTE(SUBSTITUTE(SUBSTITUTE(SUBSTITUTE(IFERROR(VLOOKUP($A76,単組回答!$E:$P,12,FALSE),""),"①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6" s="313" t="str">
        <f>SUBSTITUTE(SUBSTITUTE(IFERROR(VLOOKUP($A76,単組回答!$E:$H,4,FALSE),""),"あり","○"),"なし","×")</f>
        <v/>
      </c>
      <c r="BC76" s="83" t="s">
        <v>25</v>
      </c>
      <c r="BD76" s="313" t="str">
        <f>SUBSTITUTE(SUBSTITUTE(IFERROR(VLOOKUP($A76,単組回答!$E:$R,14,FALSE),""),"① 行った","○"),"② 行っていない","×")</f>
        <v/>
      </c>
      <c r="BE76" s="83" t="s">
        <v>25</v>
      </c>
      <c r="BF76" s="316" t="str">
        <f>SUBSTITUTE(SUBSTITUTE(IFERROR(VLOOKUP($A76,単組回答!$E:$T,16,FALSE),""),"① 行った","○"),"② 行っていない","×")</f>
        <v/>
      </c>
    </row>
    <row r="77" spans="1:58" ht="28.5" customHeight="1">
      <c r="A77" s="20">
        <v>18151</v>
      </c>
      <c r="B77" s="21" t="s">
        <v>1227</v>
      </c>
      <c r="C77" s="18"/>
      <c r="D77" s="18"/>
      <c r="E77" s="18">
        <v>0</v>
      </c>
      <c r="F77" s="18"/>
      <c r="G77" s="18"/>
      <c r="H77" s="18"/>
      <c r="I77" s="18"/>
      <c r="J77" s="18"/>
      <c r="K77" s="18"/>
      <c r="L77" s="18"/>
      <c r="M77" s="18"/>
      <c r="N77" s="18"/>
      <c r="O77" s="18"/>
      <c r="P77" s="18">
        <v>0</v>
      </c>
      <c r="Q77" s="18"/>
      <c r="R77" s="18"/>
      <c r="S77" s="18"/>
      <c r="T77" s="18"/>
      <c r="U77" s="18"/>
      <c r="V77" s="18"/>
      <c r="W77" s="18"/>
      <c r="X77" s="18"/>
      <c r="Y77" s="18" t="s">
        <v>26</v>
      </c>
      <c r="Z77" s="18" t="s">
        <v>26</v>
      </c>
      <c r="AA77" s="18" t="e">
        <v>#N/A</v>
      </c>
      <c r="AB77" s="18" t="s">
        <v>26</v>
      </c>
      <c r="AC77" s="18" t="s">
        <v>26</v>
      </c>
      <c r="AD77" s="18" t="s">
        <v>26</v>
      </c>
      <c r="AE77" s="18" t="s">
        <v>26</v>
      </c>
      <c r="AF77" s="18"/>
      <c r="AG77" s="18" t="s">
        <v>26</v>
      </c>
      <c r="AH77" s="18" t="s">
        <v>26</v>
      </c>
      <c r="AI77" s="18" t="s">
        <v>26</v>
      </c>
      <c r="AJ77" s="71" t="s">
        <v>26</v>
      </c>
      <c r="AK77" s="102" t="s">
        <v>26</v>
      </c>
      <c r="AL77" s="83" t="s">
        <v>26</v>
      </c>
      <c r="AM77" s="83" t="s">
        <v>26</v>
      </c>
      <c r="AN77" s="83" t="s">
        <v>26</v>
      </c>
      <c r="AO77" s="83" t="s">
        <v>26</v>
      </c>
      <c r="AP77" s="83" t="s">
        <v>26</v>
      </c>
      <c r="AQ77" s="3" t="s">
        <v>26</v>
      </c>
      <c r="AR77" s="3" t="s">
        <v>26</v>
      </c>
      <c r="AS77" s="3" t="s">
        <v>26</v>
      </c>
      <c r="AT77" s="3" t="s">
        <v>26</v>
      </c>
      <c r="AU77" s="112" t="s">
        <v>26</v>
      </c>
      <c r="AV77" s="314" t="str">
        <f>SUBSTITUTE(SUBSTITUTE(IFERROR(VLOOKUP($A77,単組回答!$E:$F,2,FALSE),""),"あり","○"),"なし","×")</f>
        <v/>
      </c>
      <c r="AW77" s="317" t="str">
        <f>SUBSTITUTE(SUBSTITUTE(IFERROR(VLOOKUP($A77,単組回答!$E:$G,3,FALSE),""),"あり","○"),"なし","×")</f>
        <v/>
      </c>
      <c r="AX77" s="313" t="str">
        <f>SUBSTITUTE(SUBSTITUTE(SUBSTITUTE(SUBSTITUTE(SUBSTITUTE(SUBSTITUTE(IFERROR(VLOOKUP($A77,単組回答!$E:$I,5,FALSE),""),"①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7" s="313" t="str">
        <f>SUBSTITUTE(SUBSTITUTE(SUBSTITUTE(SUBSTITUTE(SUBSTITUTE(SUBSTITUTE(SUBSTITUTE(IFERROR(VLOOKUP($A77,単組回答!$E:$L,8,FALSE),""),"①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7" s="313" t="str">
        <f>SUBSTITUTE(SUBSTITUTE(SUBSTITUTE(SUBSTITUTE(SUBSTITUTE(SUBSTITUTE(IFERROR(VLOOKUP($A77,単組回答!$E:$J,6,FALSE),""),"①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7" s="313" t="str">
        <f>SUBSTITUTE(SUBSTITUTE(SUBSTITUTE(SUBSTITUTE(SUBSTITUTE(SUBSTITUTE(SUBSTITUTE(IFERROR(VLOOKUP($A77,単組回答!$E:$P,12,FALSE),""),"①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7" s="313" t="str">
        <f>SUBSTITUTE(SUBSTITUTE(IFERROR(VLOOKUP($A77,単組回答!$E:$H,4,FALSE),""),"あり","○"),"なし","×")</f>
        <v/>
      </c>
      <c r="BC77" s="83" t="s">
        <v>25</v>
      </c>
      <c r="BD77" s="313" t="str">
        <f>SUBSTITUTE(SUBSTITUTE(IFERROR(VLOOKUP($A77,単組回答!$E:$R,14,FALSE),""),"① 行った","○"),"② 行っていない","×")</f>
        <v/>
      </c>
      <c r="BE77" s="83" t="s">
        <v>25</v>
      </c>
      <c r="BF77" s="316" t="str">
        <f>SUBSTITUTE(SUBSTITUTE(IFERROR(VLOOKUP($A77,単組回答!$E:$T,16,FALSE),""),"① 行った","○"),"② 行っていない","×")</f>
        <v/>
      </c>
    </row>
    <row r="78" spans="1:58" ht="28.5" customHeight="1">
      <c r="A78" s="23">
        <v>18165</v>
      </c>
      <c r="B78" s="24" t="s">
        <v>1228</v>
      </c>
      <c r="C78" s="18"/>
      <c r="D78" s="18"/>
      <c r="E78" s="18">
        <v>0</v>
      </c>
      <c r="F78" s="18"/>
      <c r="G78" s="18"/>
      <c r="H78" s="18"/>
      <c r="I78" s="18"/>
      <c r="J78" s="18"/>
      <c r="K78" s="18"/>
      <c r="L78" s="18"/>
      <c r="M78" s="18"/>
      <c r="N78" s="18"/>
      <c r="O78" s="18"/>
      <c r="P78" s="18">
        <v>0</v>
      </c>
      <c r="Q78" s="18"/>
      <c r="R78" s="18"/>
      <c r="S78" s="18"/>
      <c r="T78" s="18"/>
      <c r="U78" s="18"/>
      <c r="V78" s="18"/>
      <c r="W78" s="18"/>
      <c r="X78" s="18"/>
      <c r="Y78" s="18" t="s">
        <v>26</v>
      </c>
      <c r="Z78" s="18" t="s">
        <v>26</v>
      </c>
      <c r="AA78" s="18" t="e">
        <v>#N/A</v>
      </c>
      <c r="AB78" s="18" t="s">
        <v>26</v>
      </c>
      <c r="AC78" s="18" t="s">
        <v>26</v>
      </c>
      <c r="AD78" s="18" t="s">
        <v>26</v>
      </c>
      <c r="AE78" s="18" t="s">
        <v>26</v>
      </c>
      <c r="AF78" s="18"/>
      <c r="AG78" s="18" t="s">
        <v>26</v>
      </c>
      <c r="AH78" s="18" t="s">
        <v>26</v>
      </c>
      <c r="AI78" s="18" t="s">
        <v>26</v>
      </c>
      <c r="AJ78" s="71" t="s">
        <v>26</v>
      </c>
      <c r="AK78" s="102" t="s">
        <v>26</v>
      </c>
      <c r="AL78" s="83" t="s">
        <v>26</v>
      </c>
      <c r="AM78" s="83" t="s">
        <v>26</v>
      </c>
      <c r="AN78" s="83" t="s">
        <v>26</v>
      </c>
      <c r="AO78" s="83" t="s">
        <v>26</v>
      </c>
      <c r="AP78" s="83" t="s">
        <v>26</v>
      </c>
      <c r="AQ78" s="3" t="s">
        <v>26</v>
      </c>
      <c r="AR78" s="3" t="s">
        <v>26</v>
      </c>
      <c r="AS78" s="3" t="s">
        <v>26</v>
      </c>
      <c r="AT78" s="3" t="s">
        <v>26</v>
      </c>
      <c r="AU78" s="112" t="s">
        <v>26</v>
      </c>
      <c r="AV78" s="314" t="str">
        <f>SUBSTITUTE(SUBSTITUTE(IFERROR(VLOOKUP($A78,単組回答!$E:$F,2,FALSE),""),"あり","○"),"なし","×")</f>
        <v/>
      </c>
      <c r="AW78" s="317" t="str">
        <f>SUBSTITUTE(SUBSTITUTE(IFERROR(VLOOKUP($A78,単組回答!$E:$G,3,FALSE),""),"あり","○"),"なし","×")</f>
        <v/>
      </c>
      <c r="AX78" s="313" t="str">
        <f>SUBSTITUTE(SUBSTITUTE(SUBSTITUTE(SUBSTITUTE(SUBSTITUTE(SUBSTITUTE(IFERROR(VLOOKUP($A78,単組回答!$E:$I,5,FALSE),""),"①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8" s="313" t="str">
        <f>SUBSTITUTE(SUBSTITUTE(SUBSTITUTE(SUBSTITUTE(SUBSTITUTE(SUBSTITUTE(SUBSTITUTE(IFERROR(VLOOKUP($A78,単組回答!$E:$L,8,FALSE),""),"①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8" s="313" t="str">
        <f>SUBSTITUTE(SUBSTITUTE(SUBSTITUTE(SUBSTITUTE(SUBSTITUTE(SUBSTITUTE(IFERROR(VLOOKUP($A78,単組回答!$E:$J,6,FALSE),""),"①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8" s="313" t="str">
        <f>SUBSTITUTE(SUBSTITUTE(SUBSTITUTE(SUBSTITUTE(SUBSTITUTE(SUBSTITUTE(SUBSTITUTE(IFERROR(VLOOKUP($A78,単組回答!$E:$P,12,FALSE),""),"①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8" s="313" t="str">
        <f>SUBSTITUTE(SUBSTITUTE(IFERROR(VLOOKUP($A78,単組回答!$E:$H,4,FALSE),""),"あり","○"),"なし","×")</f>
        <v/>
      </c>
      <c r="BC78" s="83" t="s">
        <v>25</v>
      </c>
      <c r="BD78" s="313" t="str">
        <f>SUBSTITUTE(SUBSTITUTE(IFERROR(VLOOKUP($A78,単組回答!$E:$R,14,FALSE),""),"① 行った","○"),"② 行っていない","×")</f>
        <v/>
      </c>
      <c r="BE78" s="83" t="s">
        <v>25</v>
      </c>
      <c r="BF78" s="316" t="str">
        <f>SUBSTITUTE(SUBSTITUTE(IFERROR(VLOOKUP($A78,単組回答!$E:$T,16,FALSE),""),"① 行った","○"),"② 行っていない","×")</f>
        <v/>
      </c>
    </row>
    <row r="79" spans="1:58" ht="28.5" customHeight="1">
      <c r="A79" s="20">
        <v>18173</v>
      </c>
      <c r="B79" s="21" t="s">
        <v>1229</v>
      </c>
      <c r="C79" s="18"/>
      <c r="D79" s="18"/>
      <c r="E79" s="18">
        <v>0</v>
      </c>
      <c r="F79" s="18"/>
      <c r="G79" s="18"/>
      <c r="H79" s="18"/>
      <c r="I79" s="18"/>
      <c r="J79" s="18"/>
      <c r="K79" s="18"/>
      <c r="L79" s="18"/>
      <c r="M79" s="18"/>
      <c r="N79" s="18"/>
      <c r="O79" s="18"/>
      <c r="P79" s="18">
        <v>0</v>
      </c>
      <c r="Q79" s="18"/>
      <c r="R79" s="18"/>
      <c r="S79" s="18"/>
      <c r="T79" s="18"/>
      <c r="U79" s="18"/>
      <c r="V79" s="18"/>
      <c r="W79" s="18"/>
      <c r="X79" s="18"/>
      <c r="Y79" s="18" t="s">
        <v>26</v>
      </c>
      <c r="Z79" s="18" t="s">
        <v>26</v>
      </c>
      <c r="AA79" s="18" t="e">
        <v>#N/A</v>
      </c>
      <c r="AB79" s="18" t="s">
        <v>26</v>
      </c>
      <c r="AC79" s="18" t="s">
        <v>26</v>
      </c>
      <c r="AD79" s="18" t="s">
        <v>26</v>
      </c>
      <c r="AE79" s="18" t="s">
        <v>26</v>
      </c>
      <c r="AF79" s="18"/>
      <c r="AG79" s="18" t="s">
        <v>26</v>
      </c>
      <c r="AH79" s="18" t="s">
        <v>26</v>
      </c>
      <c r="AI79" s="18" t="s">
        <v>26</v>
      </c>
      <c r="AJ79" s="71" t="s">
        <v>26</v>
      </c>
      <c r="AK79" s="102" t="s">
        <v>26</v>
      </c>
      <c r="AL79" s="83" t="s">
        <v>26</v>
      </c>
      <c r="AM79" s="83" t="s">
        <v>26</v>
      </c>
      <c r="AN79" s="83" t="s">
        <v>26</v>
      </c>
      <c r="AO79" s="83" t="s">
        <v>26</v>
      </c>
      <c r="AP79" s="83" t="s">
        <v>26</v>
      </c>
      <c r="AQ79" s="3" t="s">
        <v>26</v>
      </c>
      <c r="AR79" s="3" t="s">
        <v>26</v>
      </c>
      <c r="AS79" s="3" t="s">
        <v>26</v>
      </c>
      <c r="AT79" s="3" t="s">
        <v>26</v>
      </c>
      <c r="AU79" s="112" t="s">
        <v>26</v>
      </c>
      <c r="AV79" s="314" t="str">
        <f>SUBSTITUTE(SUBSTITUTE(IFERROR(VLOOKUP($A79,単組回答!$E:$F,2,FALSE),""),"あり","○"),"なし","×")</f>
        <v/>
      </c>
      <c r="AW79" s="317" t="str">
        <f>SUBSTITUTE(SUBSTITUTE(IFERROR(VLOOKUP($A79,単組回答!$E:$G,3,FALSE),""),"あり","○"),"なし","×")</f>
        <v/>
      </c>
      <c r="AX79" s="313" t="str">
        <f>SUBSTITUTE(SUBSTITUTE(SUBSTITUTE(SUBSTITUTE(SUBSTITUTE(SUBSTITUTE(IFERROR(VLOOKUP($A79,単組回答!$E:$I,5,FALSE),""),"①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9" s="313" t="str">
        <f>SUBSTITUTE(SUBSTITUTE(SUBSTITUTE(SUBSTITUTE(SUBSTITUTE(SUBSTITUTE(SUBSTITUTE(IFERROR(VLOOKUP($A79,単組回答!$E:$L,8,FALSE),""),"①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9" s="313" t="str">
        <f>SUBSTITUTE(SUBSTITUTE(SUBSTITUTE(SUBSTITUTE(SUBSTITUTE(SUBSTITUTE(IFERROR(VLOOKUP($A79,単組回答!$E:$J,6,FALSE),""),"①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9" s="313" t="str">
        <f>SUBSTITUTE(SUBSTITUTE(SUBSTITUTE(SUBSTITUTE(SUBSTITUTE(SUBSTITUTE(SUBSTITUTE(IFERROR(VLOOKUP($A79,単組回答!$E:$P,12,FALSE),""),"①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9" s="313" t="str">
        <f>SUBSTITUTE(SUBSTITUTE(IFERROR(VLOOKUP($A79,単組回答!$E:$H,4,FALSE),""),"あり","○"),"なし","×")</f>
        <v/>
      </c>
      <c r="BC79" s="83" t="s">
        <v>25</v>
      </c>
      <c r="BD79" s="313" t="str">
        <f>SUBSTITUTE(SUBSTITUTE(IFERROR(VLOOKUP($A79,単組回答!$E:$R,14,FALSE),""),"① 行った","○"),"② 行っていない","×")</f>
        <v/>
      </c>
      <c r="BE79" s="83" t="s">
        <v>25</v>
      </c>
      <c r="BF79" s="316" t="str">
        <f>SUBSTITUTE(SUBSTITUTE(IFERROR(VLOOKUP($A79,単組回答!$E:$T,16,FALSE),""),"① 行った","○"),"② 行っていない","×")</f>
        <v/>
      </c>
    </row>
    <row r="80" spans="1:58" ht="28.5" customHeight="1">
      <c r="A80" s="23">
        <v>18175</v>
      </c>
      <c r="B80" s="24" t="s">
        <v>1230</v>
      </c>
      <c r="C80" s="18"/>
      <c r="D80" s="18"/>
      <c r="E80" s="18">
        <v>0</v>
      </c>
      <c r="F80" s="18"/>
      <c r="G80" s="18"/>
      <c r="H80" s="18"/>
      <c r="I80" s="18"/>
      <c r="J80" s="18"/>
      <c r="K80" s="18"/>
      <c r="L80" s="18"/>
      <c r="M80" s="18"/>
      <c r="N80" s="18"/>
      <c r="O80" s="18"/>
      <c r="P80" s="18">
        <v>0</v>
      </c>
      <c r="Q80" s="18"/>
      <c r="R80" s="18"/>
      <c r="S80" s="18"/>
      <c r="T80" s="18"/>
      <c r="U80" s="18"/>
      <c r="V80" s="18"/>
      <c r="W80" s="18"/>
      <c r="X80" s="18"/>
      <c r="Y80" s="18" t="s">
        <v>26</v>
      </c>
      <c r="Z80" s="18" t="s">
        <v>26</v>
      </c>
      <c r="AA80" s="18" t="e">
        <v>#N/A</v>
      </c>
      <c r="AB80" s="18" t="s">
        <v>26</v>
      </c>
      <c r="AC80" s="18" t="s">
        <v>26</v>
      </c>
      <c r="AD80" s="18" t="s">
        <v>26</v>
      </c>
      <c r="AE80" s="18" t="s">
        <v>26</v>
      </c>
      <c r="AF80" s="18"/>
      <c r="AG80" s="18" t="s">
        <v>26</v>
      </c>
      <c r="AH80" s="18" t="s">
        <v>26</v>
      </c>
      <c r="AI80" s="18" t="s">
        <v>26</v>
      </c>
      <c r="AJ80" s="71" t="s">
        <v>26</v>
      </c>
      <c r="AK80" s="102" t="s">
        <v>26</v>
      </c>
      <c r="AL80" s="83" t="s">
        <v>26</v>
      </c>
      <c r="AM80" s="83" t="s">
        <v>26</v>
      </c>
      <c r="AN80" s="83" t="s">
        <v>26</v>
      </c>
      <c r="AO80" s="83" t="s">
        <v>26</v>
      </c>
      <c r="AP80" s="83" t="s">
        <v>26</v>
      </c>
      <c r="AQ80" s="3" t="s">
        <v>26</v>
      </c>
      <c r="AR80" s="3" t="s">
        <v>26</v>
      </c>
      <c r="AS80" s="3" t="s">
        <v>26</v>
      </c>
      <c r="AT80" s="3" t="s">
        <v>26</v>
      </c>
      <c r="AU80" s="112" t="s">
        <v>26</v>
      </c>
      <c r="AV80" s="314" t="str">
        <f>SUBSTITUTE(SUBSTITUTE(IFERROR(VLOOKUP($A80,単組回答!$E:$F,2,FALSE),""),"あり","○"),"なし","×")</f>
        <v/>
      </c>
      <c r="AW80" s="317" t="str">
        <f>SUBSTITUTE(SUBSTITUTE(IFERROR(VLOOKUP($A80,単組回答!$E:$G,3,FALSE),""),"あり","○"),"なし","×")</f>
        <v/>
      </c>
      <c r="AX80" s="313" t="str">
        <f>SUBSTITUTE(SUBSTITUTE(SUBSTITUTE(SUBSTITUTE(SUBSTITUTE(SUBSTITUTE(IFERROR(VLOOKUP($A80,単組回答!$E:$I,5,FALSE),""),"①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0" s="313" t="str">
        <f>SUBSTITUTE(SUBSTITUTE(SUBSTITUTE(SUBSTITUTE(SUBSTITUTE(SUBSTITUTE(SUBSTITUTE(IFERROR(VLOOKUP($A80,単組回答!$E:$L,8,FALSE),""),"①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0" s="313" t="str">
        <f>SUBSTITUTE(SUBSTITUTE(SUBSTITUTE(SUBSTITUTE(SUBSTITUTE(SUBSTITUTE(IFERROR(VLOOKUP($A80,単組回答!$E:$J,6,FALSE),""),"①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0" s="313" t="str">
        <f>SUBSTITUTE(SUBSTITUTE(SUBSTITUTE(SUBSTITUTE(SUBSTITUTE(SUBSTITUTE(SUBSTITUTE(IFERROR(VLOOKUP($A80,単組回答!$E:$P,12,FALSE),""),"①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0" s="313" t="str">
        <f>SUBSTITUTE(SUBSTITUTE(IFERROR(VLOOKUP($A80,単組回答!$E:$H,4,FALSE),""),"あり","○"),"なし","×")</f>
        <v/>
      </c>
      <c r="BC80" s="83" t="s">
        <v>25</v>
      </c>
      <c r="BD80" s="313" t="str">
        <f>SUBSTITUTE(SUBSTITUTE(IFERROR(VLOOKUP($A80,単組回答!$E:$R,14,FALSE),""),"① 行った","○"),"② 行っていない","×")</f>
        <v/>
      </c>
      <c r="BE80" s="83" t="s">
        <v>25</v>
      </c>
      <c r="BF80" s="316" t="str">
        <f>SUBSTITUTE(SUBSTITUTE(IFERROR(VLOOKUP($A80,単組回答!$E:$T,16,FALSE),""),"① 行った","○"),"② 行っていない","×")</f>
        <v/>
      </c>
    </row>
    <row r="81" spans="1:58" ht="28.5" customHeight="1">
      <c r="A81" s="20">
        <v>18183</v>
      </c>
      <c r="B81" s="21" t="s">
        <v>1231</v>
      </c>
      <c r="C81" s="18"/>
      <c r="D81" s="18"/>
      <c r="E81" s="18">
        <v>0</v>
      </c>
      <c r="F81" s="18"/>
      <c r="G81" s="18"/>
      <c r="H81" s="18"/>
      <c r="I81" s="18"/>
      <c r="J81" s="18"/>
      <c r="K81" s="18"/>
      <c r="L81" s="18"/>
      <c r="M81" s="18"/>
      <c r="N81" s="18"/>
      <c r="O81" s="18"/>
      <c r="P81" s="18">
        <v>0</v>
      </c>
      <c r="Q81" s="18"/>
      <c r="R81" s="18"/>
      <c r="S81" s="18"/>
      <c r="T81" s="18"/>
      <c r="U81" s="18"/>
      <c r="V81" s="18"/>
      <c r="W81" s="18"/>
      <c r="X81" s="18"/>
      <c r="Y81" s="18" t="s">
        <v>26</v>
      </c>
      <c r="Z81" s="18" t="s">
        <v>26</v>
      </c>
      <c r="AA81" s="18" t="e">
        <v>#N/A</v>
      </c>
      <c r="AB81" s="18" t="s">
        <v>26</v>
      </c>
      <c r="AC81" s="18" t="s">
        <v>26</v>
      </c>
      <c r="AD81" s="18" t="s">
        <v>26</v>
      </c>
      <c r="AE81" s="18" t="s">
        <v>26</v>
      </c>
      <c r="AF81" s="18"/>
      <c r="AG81" s="18" t="s">
        <v>26</v>
      </c>
      <c r="AH81" s="18" t="s">
        <v>26</v>
      </c>
      <c r="AI81" s="18" t="s">
        <v>26</v>
      </c>
      <c r="AJ81" s="71" t="s">
        <v>26</v>
      </c>
      <c r="AK81" s="102" t="s">
        <v>26</v>
      </c>
      <c r="AL81" s="83" t="s">
        <v>26</v>
      </c>
      <c r="AM81" s="83" t="s">
        <v>26</v>
      </c>
      <c r="AN81" s="83" t="s">
        <v>26</v>
      </c>
      <c r="AO81" s="83" t="s">
        <v>26</v>
      </c>
      <c r="AP81" s="83" t="s">
        <v>26</v>
      </c>
      <c r="AQ81" s="3" t="s">
        <v>26</v>
      </c>
      <c r="AR81" s="3" t="s">
        <v>26</v>
      </c>
      <c r="AS81" s="3" t="s">
        <v>26</v>
      </c>
      <c r="AT81" s="3" t="s">
        <v>26</v>
      </c>
      <c r="AU81" s="112" t="s">
        <v>26</v>
      </c>
      <c r="AV81" s="314" t="str">
        <f>SUBSTITUTE(SUBSTITUTE(IFERROR(VLOOKUP($A81,単組回答!$E:$F,2,FALSE),""),"あり","○"),"なし","×")</f>
        <v/>
      </c>
      <c r="AW81" s="317" t="str">
        <f>SUBSTITUTE(SUBSTITUTE(IFERROR(VLOOKUP($A81,単組回答!$E:$G,3,FALSE),""),"あり","○"),"なし","×")</f>
        <v/>
      </c>
      <c r="AX81" s="313" t="str">
        <f>SUBSTITUTE(SUBSTITUTE(SUBSTITUTE(SUBSTITUTE(SUBSTITUTE(SUBSTITUTE(IFERROR(VLOOKUP($A81,単組回答!$E:$I,5,FALSE),""),"①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1" s="313" t="str">
        <f>SUBSTITUTE(SUBSTITUTE(SUBSTITUTE(SUBSTITUTE(SUBSTITUTE(SUBSTITUTE(SUBSTITUTE(IFERROR(VLOOKUP($A81,単組回答!$E:$L,8,FALSE),""),"①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1" s="313" t="str">
        <f>SUBSTITUTE(SUBSTITUTE(SUBSTITUTE(SUBSTITUTE(SUBSTITUTE(SUBSTITUTE(IFERROR(VLOOKUP($A81,単組回答!$E:$J,6,FALSE),""),"①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1" s="313" t="str">
        <f>SUBSTITUTE(SUBSTITUTE(SUBSTITUTE(SUBSTITUTE(SUBSTITUTE(SUBSTITUTE(SUBSTITUTE(IFERROR(VLOOKUP($A81,単組回答!$E:$P,12,FALSE),""),"①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1" s="313" t="str">
        <f>SUBSTITUTE(SUBSTITUTE(IFERROR(VLOOKUP($A81,単組回答!$E:$H,4,FALSE),""),"あり","○"),"なし","×")</f>
        <v/>
      </c>
      <c r="BC81" s="83" t="s">
        <v>25</v>
      </c>
      <c r="BD81" s="313" t="str">
        <f>SUBSTITUTE(SUBSTITUTE(IFERROR(VLOOKUP($A81,単組回答!$E:$R,14,FALSE),""),"① 行った","○"),"② 行っていない","×")</f>
        <v/>
      </c>
      <c r="BE81" s="83" t="s">
        <v>25</v>
      </c>
      <c r="BF81" s="316" t="str">
        <f>SUBSTITUTE(SUBSTITUTE(IFERROR(VLOOKUP($A81,単組回答!$E:$T,16,FALSE),""),"① 行った","○"),"② 行っていない","×")</f>
        <v/>
      </c>
    </row>
    <row r="82" spans="1:58" ht="28.5" customHeight="1">
      <c r="A82" s="20">
        <v>18187</v>
      </c>
      <c r="B82" s="21" t="s">
        <v>1232</v>
      </c>
      <c r="C82" s="18"/>
      <c r="D82" s="18"/>
      <c r="E82" s="18">
        <v>0</v>
      </c>
      <c r="F82" s="18"/>
      <c r="G82" s="18"/>
      <c r="H82" s="18"/>
      <c r="I82" s="18"/>
      <c r="J82" s="18"/>
      <c r="K82" s="18"/>
      <c r="L82" s="18"/>
      <c r="M82" s="18"/>
      <c r="N82" s="18"/>
      <c r="O82" s="18"/>
      <c r="P82" s="18">
        <v>0</v>
      </c>
      <c r="Q82" s="18"/>
      <c r="R82" s="18"/>
      <c r="S82" s="18"/>
      <c r="T82" s="18"/>
      <c r="U82" s="18"/>
      <c r="V82" s="18"/>
      <c r="W82" s="18"/>
      <c r="X82" s="18"/>
      <c r="Y82" s="18" t="s">
        <v>26</v>
      </c>
      <c r="Z82" s="18" t="s">
        <v>26</v>
      </c>
      <c r="AA82" s="18" t="e">
        <v>#N/A</v>
      </c>
      <c r="AB82" s="18" t="s">
        <v>26</v>
      </c>
      <c r="AC82" s="18" t="s">
        <v>26</v>
      </c>
      <c r="AD82" s="18" t="s">
        <v>26</v>
      </c>
      <c r="AE82" s="18" t="s">
        <v>26</v>
      </c>
      <c r="AF82" s="18"/>
      <c r="AG82" s="18" t="s">
        <v>26</v>
      </c>
      <c r="AH82" s="18" t="s">
        <v>26</v>
      </c>
      <c r="AI82" s="18" t="s">
        <v>26</v>
      </c>
      <c r="AJ82" s="71" t="s">
        <v>26</v>
      </c>
      <c r="AK82" s="102" t="s">
        <v>26</v>
      </c>
      <c r="AL82" s="83" t="s">
        <v>26</v>
      </c>
      <c r="AM82" s="83" t="s">
        <v>26</v>
      </c>
      <c r="AN82" s="83" t="s">
        <v>26</v>
      </c>
      <c r="AO82" s="83" t="s">
        <v>26</v>
      </c>
      <c r="AP82" s="83" t="s">
        <v>26</v>
      </c>
      <c r="AQ82" s="3" t="s">
        <v>26</v>
      </c>
      <c r="AR82" s="3" t="s">
        <v>26</v>
      </c>
      <c r="AS82" s="3" t="s">
        <v>26</v>
      </c>
      <c r="AT82" s="3" t="s">
        <v>26</v>
      </c>
      <c r="AU82" s="112" t="s">
        <v>26</v>
      </c>
      <c r="AV82" s="314" t="str">
        <f>SUBSTITUTE(SUBSTITUTE(IFERROR(VLOOKUP($A82,単組回答!$E:$F,2,FALSE),""),"あり","○"),"なし","×")</f>
        <v/>
      </c>
      <c r="AW82" s="317" t="str">
        <f>SUBSTITUTE(SUBSTITUTE(IFERROR(VLOOKUP($A82,単組回答!$E:$G,3,FALSE),""),"あり","○"),"なし","×")</f>
        <v/>
      </c>
      <c r="AX82" s="313" t="str">
        <f>SUBSTITUTE(SUBSTITUTE(SUBSTITUTE(SUBSTITUTE(SUBSTITUTE(SUBSTITUTE(IFERROR(VLOOKUP($A82,単組回答!$E:$I,5,FALSE),""),"①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2" s="313" t="str">
        <f>SUBSTITUTE(SUBSTITUTE(SUBSTITUTE(SUBSTITUTE(SUBSTITUTE(SUBSTITUTE(SUBSTITUTE(IFERROR(VLOOKUP($A82,単組回答!$E:$L,8,FALSE),""),"①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2" s="313" t="str">
        <f>SUBSTITUTE(SUBSTITUTE(SUBSTITUTE(SUBSTITUTE(SUBSTITUTE(SUBSTITUTE(IFERROR(VLOOKUP($A82,単組回答!$E:$J,6,FALSE),""),"①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2" s="313" t="str">
        <f>SUBSTITUTE(SUBSTITUTE(SUBSTITUTE(SUBSTITUTE(SUBSTITUTE(SUBSTITUTE(SUBSTITUTE(IFERROR(VLOOKUP($A82,単組回答!$E:$P,12,FALSE),""),"①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2" s="313" t="str">
        <f>SUBSTITUTE(SUBSTITUTE(IFERROR(VLOOKUP($A82,単組回答!$E:$H,4,FALSE),""),"あり","○"),"なし","×")</f>
        <v/>
      </c>
      <c r="BC82" s="83" t="s">
        <v>25</v>
      </c>
      <c r="BD82" s="313" t="str">
        <f>SUBSTITUTE(SUBSTITUTE(IFERROR(VLOOKUP($A82,単組回答!$E:$R,14,FALSE),""),"① 行った","○"),"② 行っていない","×")</f>
        <v/>
      </c>
      <c r="BE82" s="83" t="s">
        <v>25</v>
      </c>
      <c r="BF82" s="316" t="str">
        <f>SUBSTITUTE(SUBSTITUTE(IFERROR(VLOOKUP($A82,単組回答!$E:$T,16,FALSE),""),"① 行った","○"),"② 行っていない","×")</f>
        <v/>
      </c>
    </row>
    <row r="83" spans="1:58" ht="28.5" customHeight="1">
      <c r="A83" s="20">
        <v>18191</v>
      </c>
      <c r="B83" s="21" t="s">
        <v>1233</v>
      </c>
      <c r="C83" s="18"/>
      <c r="D83" s="18"/>
      <c r="E83" s="18">
        <v>0</v>
      </c>
      <c r="F83" s="18"/>
      <c r="G83" s="18"/>
      <c r="H83" s="18"/>
      <c r="I83" s="18"/>
      <c r="J83" s="18"/>
      <c r="K83" s="18"/>
      <c r="L83" s="18"/>
      <c r="M83" s="18"/>
      <c r="N83" s="18"/>
      <c r="O83" s="18"/>
      <c r="P83" s="18">
        <v>0</v>
      </c>
      <c r="Q83" s="18"/>
      <c r="R83" s="18"/>
      <c r="S83" s="18"/>
      <c r="T83" s="18"/>
      <c r="U83" s="18"/>
      <c r="V83" s="18"/>
      <c r="W83" s="18"/>
      <c r="X83" s="18"/>
      <c r="Y83" s="18" t="s">
        <v>26</v>
      </c>
      <c r="Z83" s="18" t="s">
        <v>26</v>
      </c>
      <c r="AA83" s="18" t="e">
        <v>#N/A</v>
      </c>
      <c r="AB83" s="18" t="s">
        <v>26</v>
      </c>
      <c r="AC83" s="18" t="s">
        <v>26</v>
      </c>
      <c r="AD83" s="18" t="s">
        <v>26</v>
      </c>
      <c r="AE83" s="18" t="s">
        <v>26</v>
      </c>
      <c r="AF83" s="18"/>
      <c r="AG83" s="18" t="s">
        <v>26</v>
      </c>
      <c r="AH83" s="18" t="s">
        <v>26</v>
      </c>
      <c r="AI83" s="18" t="s">
        <v>26</v>
      </c>
      <c r="AJ83" s="71" t="s">
        <v>26</v>
      </c>
      <c r="AK83" s="102" t="s">
        <v>26</v>
      </c>
      <c r="AL83" s="83" t="s">
        <v>26</v>
      </c>
      <c r="AM83" s="83" t="s">
        <v>26</v>
      </c>
      <c r="AN83" s="83" t="s">
        <v>26</v>
      </c>
      <c r="AO83" s="83" t="s">
        <v>26</v>
      </c>
      <c r="AP83" s="83" t="s">
        <v>26</v>
      </c>
      <c r="AQ83" s="3" t="s">
        <v>26</v>
      </c>
      <c r="AR83" s="3" t="s">
        <v>26</v>
      </c>
      <c r="AS83" s="3" t="s">
        <v>26</v>
      </c>
      <c r="AT83" s="3" t="s">
        <v>26</v>
      </c>
      <c r="AU83" s="112" t="s">
        <v>26</v>
      </c>
      <c r="AV83" s="314" t="str">
        <f>SUBSTITUTE(SUBSTITUTE(IFERROR(VLOOKUP($A83,単組回答!$E:$F,2,FALSE),""),"あり","○"),"なし","×")</f>
        <v/>
      </c>
      <c r="AW83" s="317" t="str">
        <f>SUBSTITUTE(SUBSTITUTE(IFERROR(VLOOKUP($A83,単組回答!$E:$G,3,FALSE),""),"あり","○"),"なし","×")</f>
        <v/>
      </c>
      <c r="AX83" s="313" t="str">
        <f>SUBSTITUTE(SUBSTITUTE(SUBSTITUTE(SUBSTITUTE(SUBSTITUTE(SUBSTITUTE(IFERROR(VLOOKUP($A83,単組回答!$E:$I,5,FALSE),""),"①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3" s="313" t="str">
        <f>SUBSTITUTE(SUBSTITUTE(SUBSTITUTE(SUBSTITUTE(SUBSTITUTE(SUBSTITUTE(SUBSTITUTE(IFERROR(VLOOKUP($A83,単組回答!$E:$L,8,FALSE),""),"①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3" s="313" t="str">
        <f>SUBSTITUTE(SUBSTITUTE(SUBSTITUTE(SUBSTITUTE(SUBSTITUTE(SUBSTITUTE(IFERROR(VLOOKUP($A83,単組回答!$E:$J,6,FALSE),""),"①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3" s="313" t="str">
        <f>SUBSTITUTE(SUBSTITUTE(SUBSTITUTE(SUBSTITUTE(SUBSTITUTE(SUBSTITUTE(SUBSTITUTE(IFERROR(VLOOKUP($A83,単組回答!$E:$P,12,FALSE),""),"①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3" s="313" t="str">
        <f>SUBSTITUTE(SUBSTITUTE(IFERROR(VLOOKUP($A83,単組回答!$E:$H,4,FALSE),""),"あり","○"),"なし","×")</f>
        <v/>
      </c>
      <c r="BC83" s="83" t="s">
        <v>25</v>
      </c>
      <c r="BD83" s="313" t="str">
        <f>SUBSTITUTE(SUBSTITUTE(IFERROR(VLOOKUP($A83,単組回答!$E:$R,14,FALSE),""),"① 行った","○"),"② 行っていない","×")</f>
        <v/>
      </c>
      <c r="BE83" s="83" t="s">
        <v>25</v>
      </c>
      <c r="BF83" s="316" t="str">
        <f>SUBSTITUTE(SUBSTITUTE(IFERROR(VLOOKUP($A83,単組回答!$E:$T,16,FALSE),""),"① 行った","○"),"② 行っていない","×")</f>
        <v/>
      </c>
    </row>
    <row r="84" spans="1:58" ht="28.5" customHeight="1">
      <c r="A84" s="20">
        <v>18193</v>
      </c>
      <c r="B84" s="21" t="s">
        <v>1234</v>
      </c>
      <c r="C84" s="18"/>
      <c r="D84" s="18"/>
      <c r="E84" s="18">
        <v>0</v>
      </c>
      <c r="F84" s="18"/>
      <c r="G84" s="18"/>
      <c r="H84" s="18"/>
      <c r="I84" s="18"/>
      <c r="J84" s="18"/>
      <c r="K84" s="18"/>
      <c r="L84" s="18"/>
      <c r="M84" s="18"/>
      <c r="N84" s="18"/>
      <c r="O84" s="18"/>
      <c r="P84" s="18">
        <v>0</v>
      </c>
      <c r="Q84" s="18"/>
      <c r="R84" s="18"/>
      <c r="S84" s="18"/>
      <c r="T84" s="18"/>
      <c r="U84" s="18"/>
      <c r="V84" s="18"/>
      <c r="W84" s="18"/>
      <c r="X84" s="18"/>
      <c r="Y84" s="18" t="s">
        <v>26</v>
      </c>
      <c r="Z84" s="18" t="s">
        <v>26</v>
      </c>
      <c r="AA84" s="18" t="e">
        <v>#N/A</v>
      </c>
      <c r="AB84" s="18" t="s">
        <v>26</v>
      </c>
      <c r="AC84" s="18" t="s">
        <v>26</v>
      </c>
      <c r="AD84" s="18" t="s">
        <v>26</v>
      </c>
      <c r="AE84" s="18" t="s">
        <v>26</v>
      </c>
      <c r="AF84" s="18"/>
      <c r="AG84" s="18" t="s">
        <v>26</v>
      </c>
      <c r="AH84" s="18" t="s">
        <v>26</v>
      </c>
      <c r="AI84" s="18" t="s">
        <v>26</v>
      </c>
      <c r="AJ84" s="71" t="s">
        <v>26</v>
      </c>
      <c r="AK84" s="102" t="s">
        <v>26</v>
      </c>
      <c r="AL84" s="83" t="s">
        <v>26</v>
      </c>
      <c r="AM84" s="83" t="s">
        <v>26</v>
      </c>
      <c r="AN84" s="83" t="s">
        <v>26</v>
      </c>
      <c r="AO84" s="83" t="s">
        <v>26</v>
      </c>
      <c r="AP84" s="83" t="s">
        <v>26</v>
      </c>
      <c r="AQ84" s="3" t="s">
        <v>26</v>
      </c>
      <c r="AR84" s="3" t="s">
        <v>26</v>
      </c>
      <c r="AS84" s="3" t="s">
        <v>26</v>
      </c>
      <c r="AT84" s="3" t="s">
        <v>26</v>
      </c>
      <c r="AU84" s="112" t="s">
        <v>26</v>
      </c>
      <c r="AV84" s="314" t="str">
        <f>SUBSTITUTE(SUBSTITUTE(IFERROR(VLOOKUP($A84,単組回答!$E:$F,2,FALSE),""),"あり","○"),"なし","×")</f>
        <v/>
      </c>
      <c r="AW84" s="317" t="str">
        <f>SUBSTITUTE(SUBSTITUTE(IFERROR(VLOOKUP($A84,単組回答!$E:$G,3,FALSE),""),"あり","○"),"なし","×")</f>
        <v/>
      </c>
      <c r="AX84" s="313" t="str">
        <f>SUBSTITUTE(SUBSTITUTE(SUBSTITUTE(SUBSTITUTE(SUBSTITUTE(SUBSTITUTE(IFERROR(VLOOKUP($A84,単組回答!$E:$I,5,FALSE),""),"①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4" s="313" t="str">
        <f>SUBSTITUTE(SUBSTITUTE(SUBSTITUTE(SUBSTITUTE(SUBSTITUTE(SUBSTITUTE(SUBSTITUTE(IFERROR(VLOOKUP($A84,単組回答!$E:$L,8,FALSE),""),"①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4" s="313" t="str">
        <f>SUBSTITUTE(SUBSTITUTE(SUBSTITUTE(SUBSTITUTE(SUBSTITUTE(SUBSTITUTE(IFERROR(VLOOKUP($A84,単組回答!$E:$J,6,FALSE),""),"①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4" s="313" t="str">
        <f>SUBSTITUTE(SUBSTITUTE(SUBSTITUTE(SUBSTITUTE(SUBSTITUTE(SUBSTITUTE(SUBSTITUTE(IFERROR(VLOOKUP($A84,単組回答!$E:$P,12,FALSE),""),"①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4" s="313" t="str">
        <f>SUBSTITUTE(SUBSTITUTE(IFERROR(VLOOKUP($A84,単組回答!$E:$H,4,FALSE),""),"あり","○"),"なし","×")</f>
        <v/>
      </c>
      <c r="BC84" s="83" t="s">
        <v>25</v>
      </c>
      <c r="BD84" s="313" t="str">
        <f>SUBSTITUTE(SUBSTITUTE(IFERROR(VLOOKUP($A84,単組回答!$E:$R,14,FALSE),""),"① 行った","○"),"② 行っていない","×")</f>
        <v/>
      </c>
      <c r="BE84" s="83" t="s">
        <v>25</v>
      </c>
      <c r="BF84" s="316" t="str">
        <f>SUBSTITUTE(SUBSTITUTE(IFERROR(VLOOKUP($A84,単組回答!$E:$T,16,FALSE),""),"① 行った","○"),"② 行っていない","×")</f>
        <v/>
      </c>
    </row>
    <row r="85" spans="1:58" ht="28.5" customHeight="1">
      <c r="A85" s="20">
        <v>18197</v>
      </c>
      <c r="B85" s="21" t="s">
        <v>1235</v>
      </c>
      <c r="C85" s="18"/>
      <c r="D85" s="18"/>
      <c r="E85" s="18">
        <v>0</v>
      </c>
      <c r="F85" s="18"/>
      <c r="G85" s="18"/>
      <c r="H85" s="18"/>
      <c r="I85" s="18"/>
      <c r="J85" s="18"/>
      <c r="K85" s="18"/>
      <c r="L85" s="18"/>
      <c r="M85" s="18"/>
      <c r="N85" s="18"/>
      <c r="O85" s="18"/>
      <c r="P85" s="18">
        <v>0</v>
      </c>
      <c r="Q85" s="18"/>
      <c r="R85" s="18"/>
      <c r="S85" s="18"/>
      <c r="T85" s="18"/>
      <c r="U85" s="18"/>
      <c r="V85" s="18"/>
      <c r="W85" s="18"/>
      <c r="X85" s="18"/>
      <c r="Y85" s="18" t="s">
        <v>26</v>
      </c>
      <c r="Z85" s="18" t="s">
        <v>26</v>
      </c>
      <c r="AA85" s="18" t="e">
        <v>#N/A</v>
      </c>
      <c r="AB85" s="18" t="s">
        <v>26</v>
      </c>
      <c r="AC85" s="18" t="s">
        <v>26</v>
      </c>
      <c r="AD85" s="18" t="s">
        <v>26</v>
      </c>
      <c r="AE85" s="18" t="s">
        <v>26</v>
      </c>
      <c r="AF85" s="18"/>
      <c r="AG85" s="18" t="s">
        <v>26</v>
      </c>
      <c r="AH85" s="18" t="s">
        <v>26</v>
      </c>
      <c r="AI85" s="18" t="s">
        <v>26</v>
      </c>
      <c r="AJ85" s="71" t="s">
        <v>26</v>
      </c>
      <c r="AK85" s="102" t="s">
        <v>26</v>
      </c>
      <c r="AL85" s="83" t="s">
        <v>26</v>
      </c>
      <c r="AM85" s="83" t="s">
        <v>26</v>
      </c>
      <c r="AN85" s="83" t="s">
        <v>26</v>
      </c>
      <c r="AO85" s="83" t="s">
        <v>26</v>
      </c>
      <c r="AP85" s="83" t="s">
        <v>26</v>
      </c>
      <c r="AQ85" s="3" t="s">
        <v>26</v>
      </c>
      <c r="AR85" s="3" t="s">
        <v>26</v>
      </c>
      <c r="AS85" s="3" t="s">
        <v>26</v>
      </c>
      <c r="AT85" s="3" t="s">
        <v>26</v>
      </c>
      <c r="AU85" s="112" t="s">
        <v>26</v>
      </c>
      <c r="AV85" s="314" t="str">
        <f>SUBSTITUTE(SUBSTITUTE(IFERROR(VLOOKUP($A85,単組回答!$E:$F,2,FALSE),""),"あり","○"),"なし","×")</f>
        <v/>
      </c>
      <c r="AW85" s="317" t="str">
        <f>SUBSTITUTE(SUBSTITUTE(IFERROR(VLOOKUP($A85,単組回答!$E:$G,3,FALSE),""),"あり","○"),"なし","×")</f>
        <v/>
      </c>
      <c r="AX85" s="313" t="str">
        <f>SUBSTITUTE(SUBSTITUTE(SUBSTITUTE(SUBSTITUTE(SUBSTITUTE(SUBSTITUTE(IFERROR(VLOOKUP($A85,単組回答!$E:$I,5,FALSE),""),"①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5" s="313" t="str">
        <f>SUBSTITUTE(SUBSTITUTE(SUBSTITUTE(SUBSTITUTE(SUBSTITUTE(SUBSTITUTE(SUBSTITUTE(IFERROR(VLOOKUP($A85,単組回答!$E:$L,8,FALSE),""),"①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5" s="313" t="str">
        <f>SUBSTITUTE(SUBSTITUTE(SUBSTITUTE(SUBSTITUTE(SUBSTITUTE(SUBSTITUTE(IFERROR(VLOOKUP($A85,単組回答!$E:$J,6,FALSE),""),"①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5" s="313" t="str">
        <f>SUBSTITUTE(SUBSTITUTE(SUBSTITUTE(SUBSTITUTE(SUBSTITUTE(SUBSTITUTE(SUBSTITUTE(IFERROR(VLOOKUP($A85,単組回答!$E:$P,12,FALSE),""),"①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5" s="313" t="str">
        <f>SUBSTITUTE(SUBSTITUTE(IFERROR(VLOOKUP($A85,単組回答!$E:$H,4,FALSE),""),"あり","○"),"なし","×")</f>
        <v/>
      </c>
      <c r="BC85" s="83" t="s">
        <v>25</v>
      </c>
      <c r="BD85" s="313" t="str">
        <f>SUBSTITUTE(SUBSTITUTE(IFERROR(VLOOKUP($A85,単組回答!$E:$R,14,FALSE),""),"① 行った","○"),"② 行っていない","×")</f>
        <v/>
      </c>
      <c r="BE85" s="83" t="s">
        <v>25</v>
      </c>
      <c r="BF85" s="316" t="str">
        <f>SUBSTITUTE(SUBSTITUTE(IFERROR(VLOOKUP($A85,単組回答!$E:$T,16,FALSE),""),"① 行った","○"),"② 行っていない","×")</f>
        <v/>
      </c>
    </row>
    <row r="86" spans="1:58" ht="28.5" customHeight="1">
      <c r="A86" s="20"/>
      <c r="B86" s="21"/>
      <c r="C86" s="18"/>
      <c r="D86" s="18"/>
      <c r="E86" s="18">
        <v>0</v>
      </c>
      <c r="F86" s="18"/>
      <c r="G86" s="18"/>
      <c r="H86" s="18"/>
      <c r="I86" s="18"/>
      <c r="J86" s="18"/>
      <c r="K86" s="18"/>
      <c r="L86" s="18"/>
      <c r="M86" s="18"/>
      <c r="N86" s="18" t="s">
        <v>23</v>
      </c>
      <c r="O86" s="18" t="s">
        <v>24</v>
      </c>
      <c r="P86" s="18">
        <v>1</v>
      </c>
      <c r="Q86" s="18" t="s">
        <v>23</v>
      </c>
      <c r="R86" s="18"/>
      <c r="S86" s="18" t="s">
        <v>23</v>
      </c>
      <c r="T86" s="18"/>
      <c r="U86" s="18" t="s">
        <v>23</v>
      </c>
      <c r="V86" s="18"/>
      <c r="W86" s="18" t="s">
        <v>23</v>
      </c>
      <c r="X86" s="18"/>
      <c r="Y86" s="18" t="s">
        <v>26</v>
      </c>
      <c r="Z86" s="18" t="s">
        <v>26</v>
      </c>
      <c r="AA86" s="18" t="e">
        <v>#N/A</v>
      </c>
      <c r="AB86" s="18" t="s">
        <v>26</v>
      </c>
      <c r="AC86" s="18" t="s">
        <v>26</v>
      </c>
      <c r="AD86" s="18" t="s">
        <v>26</v>
      </c>
      <c r="AE86" s="18" t="s">
        <v>26</v>
      </c>
      <c r="AF86" s="18"/>
      <c r="AG86" s="18" t="s">
        <v>26</v>
      </c>
      <c r="AH86" s="18" t="s">
        <v>26</v>
      </c>
      <c r="AI86" s="18" t="s">
        <v>26</v>
      </c>
      <c r="AJ86" s="71" t="s">
        <v>26</v>
      </c>
      <c r="AK86" s="102" t="s">
        <v>26</v>
      </c>
      <c r="AL86" s="83" t="s">
        <v>26</v>
      </c>
      <c r="AM86" s="83" t="s">
        <v>26</v>
      </c>
      <c r="AN86" s="83" t="s">
        <v>26</v>
      </c>
      <c r="AO86" s="83" t="s">
        <v>26</v>
      </c>
      <c r="AP86" s="83" t="s">
        <v>26</v>
      </c>
      <c r="AQ86" s="3" t="s">
        <v>26</v>
      </c>
      <c r="AR86" s="3" t="s">
        <v>26</v>
      </c>
      <c r="AS86" s="3" t="s">
        <v>26</v>
      </c>
      <c r="AT86" s="3" t="s">
        <v>26</v>
      </c>
      <c r="AU86" s="112" t="s">
        <v>26</v>
      </c>
      <c r="AV86" s="111" t="s">
        <v>26</v>
      </c>
      <c r="AW86" s="4" t="s">
        <v>26</v>
      </c>
      <c r="AX86" s="4" t="s">
        <v>26</v>
      </c>
      <c r="AY86" s="4"/>
      <c r="AZ86" s="4" t="s">
        <v>26</v>
      </c>
      <c r="BA86" s="4"/>
      <c r="BB86" s="4" t="s">
        <v>26</v>
      </c>
      <c r="BC86" s="4" t="s">
        <v>26</v>
      </c>
      <c r="BD86" s="4"/>
      <c r="BE86" s="4" t="s">
        <v>26</v>
      </c>
      <c r="BF86" s="107"/>
    </row>
    <row r="87" spans="1:58" ht="28.5" customHeight="1">
      <c r="A87" s="20"/>
      <c r="B87" s="21"/>
      <c r="C87" s="18"/>
      <c r="D87" s="18"/>
      <c r="E87" s="18">
        <v>0</v>
      </c>
      <c r="F87" s="18"/>
      <c r="G87" s="18"/>
      <c r="H87" s="18"/>
      <c r="I87" s="18"/>
      <c r="J87" s="18"/>
      <c r="K87" s="18"/>
      <c r="L87" s="18"/>
      <c r="M87" s="18"/>
      <c r="N87" s="18"/>
      <c r="O87" s="18"/>
      <c r="P87" s="18">
        <v>0</v>
      </c>
      <c r="Q87" s="18"/>
      <c r="R87" s="18"/>
      <c r="S87" s="18"/>
      <c r="T87" s="18"/>
      <c r="U87" s="18"/>
      <c r="V87" s="18"/>
      <c r="W87" s="18"/>
      <c r="X87" s="18"/>
      <c r="Y87" s="18" t="s">
        <v>26</v>
      </c>
      <c r="Z87" s="18" t="s">
        <v>26</v>
      </c>
      <c r="AA87" s="18" t="e">
        <v>#N/A</v>
      </c>
      <c r="AB87" s="18" t="s">
        <v>26</v>
      </c>
      <c r="AC87" s="18" t="s">
        <v>26</v>
      </c>
      <c r="AD87" s="18" t="s">
        <v>26</v>
      </c>
      <c r="AE87" s="18" t="s">
        <v>26</v>
      </c>
      <c r="AF87" s="18"/>
      <c r="AG87" s="18" t="s">
        <v>26</v>
      </c>
      <c r="AH87" s="18" t="s">
        <v>26</v>
      </c>
      <c r="AI87" s="18" t="s">
        <v>26</v>
      </c>
      <c r="AJ87" s="71" t="s">
        <v>26</v>
      </c>
      <c r="AK87" s="102" t="s">
        <v>26</v>
      </c>
      <c r="AL87" s="83" t="s">
        <v>26</v>
      </c>
      <c r="AM87" s="83" t="s">
        <v>26</v>
      </c>
      <c r="AN87" s="83" t="s">
        <v>26</v>
      </c>
      <c r="AO87" s="83" t="s">
        <v>26</v>
      </c>
      <c r="AP87" s="83" t="s">
        <v>26</v>
      </c>
      <c r="AQ87" s="3" t="s">
        <v>26</v>
      </c>
      <c r="AR87" s="3" t="s">
        <v>26</v>
      </c>
      <c r="AS87" s="3" t="s">
        <v>26</v>
      </c>
      <c r="AT87" s="3" t="s">
        <v>26</v>
      </c>
      <c r="AU87" s="112" t="s">
        <v>26</v>
      </c>
      <c r="AV87" s="111" t="s">
        <v>26</v>
      </c>
      <c r="AW87" s="4" t="s">
        <v>26</v>
      </c>
      <c r="AX87" s="4" t="s">
        <v>26</v>
      </c>
      <c r="AY87" s="4"/>
      <c r="AZ87" s="4" t="s">
        <v>26</v>
      </c>
      <c r="BA87" s="4"/>
      <c r="BB87" s="4" t="s">
        <v>26</v>
      </c>
      <c r="BC87" s="4" t="s">
        <v>26</v>
      </c>
      <c r="BD87" s="4"/>
      <c r="BE87" s="4" t="s">
        <v>26</v>
      </c>
      <c r="BF87" s="107"/>
    </row>
    <row r="88" spans="1:58" ht="28.5" customHeight="1">
      <c r="A88" s="20"/>
      <c r="B88" s="21"/>
      <c r="C88" s="18"/>
      <c r="D88" s="18"/>
      <c r="E88" s="18">
        <v>0</v>
      </c>
      <c r="F88" s="18"/>
      <c r="G88" s="18"/>
      <c r="H88" s="18"/>
      <c r="I88" s="18"/>
      <c r="J88" s="18"/>
      <c r="K88" s="18"/>
      <c r="L88" s="18"/>
      <c r="M88" s="18"/>
      <c r="N88" s="18"/>
      <c r="O88" s="18"/>
      <c r="P88" s="18">
        <v>0</v>
      </c>
      <c r="Q88" s="18"/>
      <c r="R88" s="18"/>
      <c r="S88" s="18"/>
      <c r="T88" s="18"/>
      <c r="U88" s="18"/>
      <c r="V88" s="18"/>
      <c r="W88" s="18"/>
      <c r="X88" s="18"/>
      <c r="Y88" s="18" t="s">
        <v>26</v>
      </c>
      <c r="Z88" s="18" t="s">
        <v>26</v>
      </c>
      <c r="AA88" s="18" t="e">
        <v>#N/A</v>
      </c>
      <c r="AB88" s="18" t="s">
        <v>26</v>
      </c>
      <c r="AC88" s="18" t="s">
        <v>26</v>
      </c>
      <c r="AD88" s="18" t="s">
        <v>26</v>
      </c>
      <c r="AE88" s="18" t="s">
        <v>26</v>
      </c>
      <c r="AF88" s="18"/>
      <c r="AG88" s="18" t="s">
        <v>26</v>
      </c>
      <c r="AH88" s="18" t="s">
        <v>26</v>
      </c>
      <c r="AI88" s="18" t="s">
        <v>26</v>
      </c>
      <c r="AJ88" s="71" t="s">
        <v>26</v>
      </c>
      <c r="AK88" s="102" t="s">
        <v>26</v>
      </c>
      <c r="AL88" s="83" t="s">
        <v>26</v>
      </c>
      <c r="AM88" s="83" t="s">
        <v>26</v>
      </c>
      <c r="AN88" s="83" t="s">
        <v>26</v>
      </c>
      <c r="AO88" s="83" t="s">
        <v>26</v>
      </c>
      <c r="AP88" s="83" t="s">
        <v>26</v>
      </c>
      <c r="AQ88" s="3" t="s">
        <v>26</v>
      </c>
      <c r="AR88" s="3" t="s">
        <v>26</v>
      </c>
      <c r="AS88" s="3" t="s">
        <v>26</v>
      </c>
      <c r="AT88" s="3" t="s">
        <v>26</v>
      </c>
      <c r="AU88" s="112" t="s">
        <v>26</v>
      </c>
      <c r="AV88" s="111" t="s">
        <v>26</v>
      </c>
      <c r="AW88" s="4" t="s">
        <v>26</v>
      </c>
      <c r="AX88" s="4" t="s">
        <v>26</v>
      </c>
      <c r="AY88" s="4"/>
      <c r="AZ88" s="4" t="s">
        <v>26</v>
      </c>
      <c r="BA88" s="4"/>
      <c r="BB88" s="4" t="s">
        <v>26</v>
      </c>
      <c r="BC88" s="4" t="s">
        <v>26</v>
      </c>
      <c r="BD88" s="4"/>
      <c r="BE88" s="4" t="s">
        <v>26</v>
      </c>
      <c r="BF88" s="107"/>
    </row>
    <row r="89" spans="1:58" ht="28.5" customHeight="1" thickBot="1">
      <c r="A89" s="237" t="s">
        <v>90</v>
      </c>
      <c r="B89" s="238"/>
      <c r="C89" s="237">
        <v>14</v>
      </c>
      <c r="D89" s="238">
        <v>0</v>
      </c>
      <c r="N89" s="237">
        <v>8</v>
      </c>
      <c r="O89" s="238">
        <v>0</v>
      </c>
      <c r="Y89" s="237">
        <v>0</v>
      </c>
      <c r="Z89" s="238">
        <v>0</v>
      </c>
      <c r="AK89" s="104" t="s">
        <v>26</v>
      </c>
      <c r="AL89" s="105" t="s">
        <v>26</v>
      </c>
      <c r="AM89" s="105" t="s">
        <v>26</v>
      </c>
      <c r="AN89" s="105" t="s">
        <v>26</v>
      </c>
      <c r="AO89" s="105" t="s">
        <v>26</v>
      </c>
      <c r="AP89" s="105" t="s">
        <v>26</v>
      </c>
      <c r="AQ89" s="113" t="s">
        <v>26</v>
      </c>
      <c r="AR89" s="113" t="s">
        <v>26</v>
      </c>
      <c r="AS89" s="113" t="s">
        <v>26</v>
      </c>
      <c r="AT89" s="113" t="s">
        <v>26</v>
      </c>
      <c r="AU89" s="114" t="s">
        <v>26</v>
      </c>
      <c r="AV89" s="245">
        <f>AV90-AW90</f>
        <v>0</v>
      </c>
      <c r="AW89" s="246"/>
      <c r="AX89" s="109" t="s">
        <v>26</v>
      </c>
      <c r="AY89" s="109"/>
      <c r="AZ89" s="109" t="s">
        <v>26</v>
      </c>
      <c r="BA89" s="109"/>
      <c r="BB89" s="109" t="s">
        <v>26</v>
      </c>
      <c r="BC89" s="109" t="s">
        <v>26</v>
      </c>
      <c r="BD89" s="109"/>
      <c r="BE89" s="109" t="s">
        <v>26</v>
      </c>
      <c r="BF89" s="110"/>
    </row>
    <row r="90" spans="1:58" ht="28.5" customHeight="1">
      <c r="AV90" s="12">
        <f>(COUNTIF(AV5:AV85,"○")+COUNTIF(AW5:AW85,"○"))</f>
        <v>0</v>
      </c>
      <c r="AW90" s="12">
        <f>COUNTIFS(AV5:AV85,"○",AW5:AW85,"○")</f>
        <v>0</v>
      </c>
      <c r="AX90" s="12" t="s">
        <v>26</v>
      </c>
      <c r="AY90" s="12"/>
      <c r="AZ90" s="12" t="s">
        <v>26</v>
      </c>
      <c r="BA90" s="12"/>
      <c r="BB90" s="12" t="s">
        <v>26</v>
      </c>
      <c r="BC90" s="12" t="s">
        <v>26</v>
      </c>
      <c r="BD90" s="12"/>
      <c r="BE90" s="12" t="s">
        <v>26</v>
      </c>
      <c r="BF90" s="12"/>
    </row>
    <row r="91" spans="1:58" ht="28.5" customHeight="1">
      <c r="AV91" s="12" t="s">
        <v>26</v>
      </c>
      <c r="AW91" s="12" t="s">
        <v>26</v>
      </c>
      <c r="AX91" s="12" t="s">
        <v>26</v>
      </c>
      <c r="AY91" s="12"/>
      <c r="AZ91" s="12" t="s">
        <v>26</v>
      </c>
      <c r="BA91" s="12"/>
      <c r="BB91" s="12" t="s">
        <v>26</v>
      </c>
      <c r="BC91" s="12" t="s">
        <v>26</v>
      </c>
      <c r="BD91" s="12"/>
      <c r="BE91" s="12" t="s">
        <v>26</v>
      </c>
      <c r="BF91" s="12"/>
    </row>
    <row r="92" spans="1:58" ht="28.5" customHeight="1">
      <c r="AV92" s="12" t="s">
        <v>26</v>
      </c>
      <c r="AW92" s="12" t="s">
        <v>26</v>
      </c>
      <c r="AX92" s="12" t="s">
        <v>26</v>
      </c>
      <c r="AY92" s="12"/>
      <c r="AZ92" s="12" t="s">
        <v>26</v>
      </c>
      <c r="BA92" s="12"/>
      <c r="BB92" s="12" t="s">
        <v>26</v>
      </c>
      <c r="BC92" s="12" t="s">
        <v>26</v>
      </c>
      <c r="BD92" s="12"/>
      <c r="BE92" s="12" t="s">
        <v>26</v>
      </c>
      <c r="BF92" s="12"/>
    </row>
    <row r="93" spans="1:58" ht="28.5" customHeight="1">
      <c r="AV93" s="12" t="s">
        <v>26</v>
      </c>
      <c r="AW93" s="12" t="s">
        <v>26</v>
      </c>
      <c r="AX93" s="12" t="s">
        <v>26</v>
      </c>
      <c r="AY93" s="12"/>
      <c r="AZ93" s="12" t="s">
        <v>26</v>
      </c>
      <c r="BA93" s="12"/>
      <c r="BB93" s="12" t="s">
        <v>26</v>
      </c>
      <c r="BC93" s="12" t="s">
        <v>26</v>
      </c>
      <c r="BD93" s="12"/>
      <c r="BE93" s="12" t="s">
        <v>26</v>
      </c>
      <c r="BF93" s="12"/>
    </row>
    <row r="94" spans="1:58" ht="28.5" customHeight="1">
      <c r="AV94" s="12" t="s">
        <v>26</v>
      </c>
      <c r="AW94" s="12" t="s">
        <v>26</v>
      </c>
      <c r="AX94" s="12" t="s">
        <v>26</v>
      </c>
      <c r="AY94" s="12"/>
      <c r="AZ94" s="12" t="s">
        <v>26</v>
      </c>
      <c r="BA94" s="12"/>
      <c r="BB94" s="12" t="s">
        <v>26</v>
      </c>
      <c r="BC94" s="12" t="s">
        <v>26</v>
      </c>
      <c r="BD94" s="12"/>
      <c r="BE94" s="12" t="s">
        <v>26</v>
      </c>
      <c r="BF94" s="12"/>
    </row>
    <row r="95" spans="1:58" ht="28.5" customHeight="1">
      <c r="AV95" s="12" t="s">
        <v>26</v>
      </c>
      <c r="AW95" s="12" t="s">
        <v>26</v>
      </c>
      <c r="AX95" s="12" t="s">
        <v>26</v>
      </c>
      <c r="AY95" s="12"/>
      <c r="AZ95" s="12" t="s">
        <v>26</v>
      </c>
      <c r="BA95" s="12"/>
      <c r="BB95" s="12" t="s">
        <v>26</v>
      </c>
      <c r="BC95" s="12" t="s">
        <v>26</v>
      </c>
      <c r="BD95" s="12"/>
      <c r="BE95" s="12" t="s">
        <v>26</v>
      </c>
      <c r="BF95" s="12"/>
    </row>
    <row r="96" spans="1: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row r="145" spans="48:58" ht="28.5" customHeight="1">
      <c r="AV145" s="12" t="s">
        <v>26</v>
      </c>
      <c r="AW145" s="12" t="s">
        <v>26</v>
      </c>
      <c r="AX145" s="12" t="s">
        <v>26</v>
      </c>
      <c r="AY145" s="12"/>
      <c r="AZ145" s="12" t="s">
        <v>26</v>
      </c>
      <c r="BA145" s="12"/>
      <c r="BB145" s="12" t="s">
        <v>26</v>
      </c>
      <c r="BC145" s="12" t="s">
        <v>26</v>
      </c>
      <c r="BD145" s="12"/>
      <c r="BE145" s="12" t="s">
        <v>26</v>
      </c>
      <c r="BF145" s="12"/>
    </row>
    <row r="146" spans="48:58" ht="28.5" customHeight="1">
      <c r="AV146" s="12" t="s">
        <v>26</v>
      </c>
      <c r="AW146" s="12" t="s">
        <v>26</v>
      </c>
      <c r="AX146" s="12" t="s">
        <v>26</v>
      </c>
      <c r="AY146" s="12"/>
      <c r="AZ146" s="12" t="s">
        <v>26</v>
      </c>
      <c r="BA146" s="12"/>
      <c r="BB146" s="12" t="s">
        <v>26</v>
      </c>
      <c r="BC146" s="12" t="s">
        <v>26</v>
      </c>
      <c r="BD146" s="12"/>
      <c r="BE146" s="12" t="s">
        <v>26</v>
      </c>
      <c r="BF146" s="12"/>
    </row>
    <row r="147" spans="48:58" ht="28.5" customHeight="1">
      <c r="AV147" s="12" t="s">
        <v>26</v>
      </c>
      <c r="AW147" s="12" t="s">
        <v>26</v>
      </c>
      <c r="AX147" s="12" t="s">
        <v>26</v>
      </c>
      <c r="AY147" s="12"/>
      <c r="AZ147" s="12" t="s">
        <v>26</v>
      </c>
      <c r="BA147" s="12"/>
      <c r="BB147" s="12" t="s">
        <v>26</v>
      </c>
      <c r="BC147" s="12" t="s">
        <v>26</v>
      </c>
      <c r="BD147" s="12"/>
      <c r="BE147" s="12" t="s">
        <v>26</v>
      </c>
      <c r="BF147" s="12"/>
    </row>
    <row r="148" spans="48:58" ht="28.5" customHeight="1">
      <c r="AV148" s="12" t="s">
        <v>26</v>
      </c>
      <c r="AW148" s="12" t="s">
        <v>26</v>
      </c>
      <c r="AX148" s="12" t="s">
        <v>26</v>
      </c>
      <c r="AY148" s="12"/>
      <c r="AZ148" s="12" t="s">
        <v>26</v>
      </c>
      <c r="BA148" s="12"/>
      <c r="BB148" s="12" t="s">
        <v>26</v>
      </c>
      <c r="BC148" s="12" t="s">
        <v>26</v>
      </c>
      <c r="BD148" s="12"/>
      <c r="BE148" s="12" t="s">
        <v>26</v>
      </c>
      <c r="BF148" s="12"/>
    </row>
    <row r="149" spans="48:58" ht="28.5" customHeight="1">
      <c r="AV149" s="12" t="s">
        <v>26</v>
      </c>
      <c r="AW149" s="12" t="s">
        <v>26</v>
      </c>
      <c r="AX149" s="12" t="s">
        <v>26</v>
      </c>
      <c r="AY149" s="12"/>
      <c r="AZ149" s="12" t="s">
        <v>26</v>
      </c>
      <c r="BA149" s="12"/>
      <c r="BB149" s="12" t="s">
        <v>26</v>
      </c>
      <c r="BC149" s="12" t="s">
        <v>26</v>
      </c>
      <c r="BD149" s="12"/>
      <c r="BE149" s="12" t="s">
        <v>26</v>
      </c>
      <c r="BF149" s="12"/>
    </row>
    <row r="150" spans="48:58" ht="28.5" customHeight="1">
      <c r="AV150" s="12" t="s">
        <v>26</v>
      </c>
      <c r="AW150" s="12" t="s">
        <v>26</v>
      </c>
      <c r="AX150" s="12" t="s">
        <v>26</v>
      </c>
      <c r="AY150" s="12"/>
      <c r="AZ150" s="12" t="s">
        <v>26</v>
      </c>
      <c r="BA150" s="12"/>
      <c r="BB150" s="12" t="s">
        <v>26</v>
      </c>
      <c r="BC150" s="12" t="s">
        <v>26</v>
      </c>
      <c r="BD150" s="12"/>
      <c r="BE150" s="12" t="s">
        <v>26</v>
      </c>
      <c r="BF150" s="12"/>
    </row>
    <row r="151" spans="48:58" ht="28.5" customHeight="1">
      <c r="AV151" s="12" t="s">
        <v>26</v>
      </c>
      <c r="AW151" s="12" t="s">
        <v>26</v>
      </c>
      <c r="AX151" s="12" t="s">
        <v>26</v>
      </c>
      <c r="AY151" s="12"/>
      <c r="AZ151" s="12" t="s">
        <v>26</v>
      </c>
      <c r="BA151" s="12"/>
      <c r="BB151" s="12" t="s">
        <v>26</v>
      </c>
      <c r="BC151" s="12" t="s">
        <v>26</v>
      </c>
      <c r="BD151" s="12"/>
      <c r="BE151" s="12" t="s">
        <v>26</v>
      </c>
      <c r="BF151" s="12"/>
    </row>
    <row r="152" spans="48:58" ht="28.5" customHeight="1">
      <c r="AV152" s="12" t="s">
        <v>26</v>
      </c>
      <c r="AW152" s="12" t="s">
        <v>26</v>
      </c>
      <c r="AX152" s="12" t="s">
        <v>26</v>
      </c>
      <c r="AY152" s="12"/>
      <c r="AZ152" s="12" t="s">
        <v>26</v>
      </c>
      <c r="BA152" s="12"/>
      <c r="BB152" s="12" t="s">
        <v>26</v>
      </c>
      <c r="BC152" s="12" t="s">
        <v>26</v>
      </c>
      <c r="BD152" s="12"/>
      <c r="BE152" s="12" t="s">
        <v>26</v>
      </c>
      <c r="BF152" s="12"/>
    </row>
    <row r="153" spans="48:58" ht="28.5" customHeight="1">
      <c r="AV153" s="12" t="s">
        <v>26</v>
      </c>
      <c r="AW153" s="12" t="s">
        <v>26</v>
      </c>
      <c r="AX153" s="12" t="s">
        <v>26</v>
      </c>
      <c r="AY153" s="12"/>
      <c r="AZ153" s="12" t="s">
        <v>26</v>
      </c>
      <c r="BA153" s="12"/>
      <c r="BB153" s="12" t="s">
        <v>26</v>
      </c>
      <c r="BC153" s="12" t="s">
        <v>26</v>
      </c>
      <c r="BD153" s="12"/>
      <c r="BE153" s="12" t="s">
        <v>26</v>
      </c>
      <c r="BF153" s="12"/>
    </row>
    <row r="154" spans="48:58" ht="28.5" customHeight="1">
      <c r="AV154" s="12" t="s">
        <v>26</v>
      </c>
      <c r="AW154" s="12" t="s">
        <v>26</v>
      </c>
      <c r="AX154" s="12" t="s">
        <v>26</v>
      </c>
      <c r="AY154" s="12"/>
      <c r="AZ154" s="12" t="s">
        <v>26</v>
      </c>
      <c r="BA154" s="12"/>
      <c r="BB154" s="12" t="s">
        <v>26</v>
      </c>
      <c r="BC154" s="12" t="s">
        <v>26</v>
      </c>
      <c r="BD154" s="12"/>
      <c r="BE154" s="12" t="s">
        <v>26</v>
      </c>
      <c r="BF154" s="12"/>
    </row>
    <row r="155" spans="48:58" ht="28.5" customHeight="1">
      <c r="AV155" s="12" t="s">
        <v>26</v>
      </c>
      <c r="AW155" s="12" t="s">
        <v>26</v>
      </c>
      <c r="AX155" s="12" t="s">
        <v>26</v>
      </c>
      <c r="AY155" s="12"/>
      <c r="AZ155" s="12" t="s">
        <v>26</v>
      </c>
      <c r="BA155" s="12"/>
      <c r="BB155" s="12" t="s">
        <v>26</v>
      </c>
      <c r="BC155" s="12" t="s">
        <v>26</v>
      </c>
      <c r="BD155" s="12"/>
      <c r="BE155" s="12" t="s">
        <v>26</v>
      </c>
      <c r="BF155" s="12"/>
    </row>
    <row r="156" spans="48:58" ht="28.5" customHeight="1">
      <c r="AV156" s="12" t="s">
        <v>26</v>
      </c>
      <c r="AW156" s="12" t="s">
        <v>26</v>
      </c>
      <c r="AX156" s="12" t="s">
        <v>26</v>
      </c>
      <c r="AY156" s="12"/>
      <c r="AZ156" s="12" t="s">
        <v>26</v>
      </c>
      <c r="BA156" s="12"/>
      <c r="BB156" s="12" t="s">
        <v>26</v>
      </c>
      <c r="BC156" s="12" t="s">
        <v>26</v>
      </c>
      <c r="BD156" s="12"/>
      <c r="BE156" s="12" t="s">
        <v>26</v>
      </c>
      <c r="BF156" s="12"/>
    </row>
    <row r="157" spans="48:58" ht="28.5" customHeight="1">
      <c r="AV157" s="12" t="s">
        <v>26</v>
      </c>
      <c r="AW157" s="12" t="s">
        <v>26</v>
      </c>
      <c r="AX157" s="12" t="s">
        <v>26</v>
      </c>
      <c r="AY157" s="12"/>
      <c r="AZ157" s="12" t="s">
        <v>26</v>
      </c>
      <c r="BA157" s="12"/>
      <c r="BB157" s="12" t="s">
        <v>26</v>
      </c>
      <c r="BC157" s="12" t="s">
        <v>26</v>
      </c>
      <c r="BD157" s="12"/>
      <c r="BE157" s="12" t="s">
        <v>26</v>
      </c>
      <c r="BF157" s="12"/>
    </row>
    <row r="158" spans="48:58" ht="28.5" customHeight="1">
      <c r="AV158" s="12" t="s">
        <v>26</v>
      </c>
      <c r="AW158" s="12" t="s">
        <v>26</v>
      </c>
      <c r="AX158" s="12" t="s">
        <v>26</v>
      </c>
      <c r="AY158" s="12"/>
      <c r="AZ158" s="12" t="s">
        <v>26</v>
      </c>
      <c r="BA158" s="12"/>
      <c r="BB158" s="12" t="s">
        <v>26</v>
      </c>
      <c r="BC158" s="12" t="s">
        <v>26</v>
      </c>
      <c r="BD158" s="12"/>
      <c r="BE158" s="12" t="s">
        <v>26</v>
      </c>
      <c r="BF158" s="12"/>
    </row>
    <row r="159" spans="48:58" ht="28.5" customHeight="1">
      <c r="AV159" s="12" t="s">
        <v>26</v>
      </c>
      <c r="AW159" s="12" t="s">
        <v>26</v>
      </c>
      <c r="AX159" s="12" t="s">
        <v>26</v>
      </c>
      <c r="AY159" s="12"/>
      <c r="AZ159" s="12" t="s">
        <v>26</v>
      </c>
      <c r="BA159" s="12"/>
      <c r="BB159" s="12" t="s">
        <v>26</v>
      </c>
      <c r="BC159" s="12" t="s">
        <v>26</v>
      </c>
      <c r="BD159" s="12"/>
      <c r="BE159" s="12" t="s">
        <v>26</v>
      </c>
      <c r="BF159" s="12"/>
    </row>
    <row r="160" spans="48:58" ht="28.5" customHeight="1">
      <c r="AV160" s="12" t="s">
        <v>26</v>
      </c>
      <c r="AW160" s="12" t="s">
        <v>26</v>
      </c>
      <c r="AX160" s="12" t="s">
        <v>26</v>
      </c>
      <c r="AY160" s="12"/>
      <c r="AZ160" s="12" t="s">
        <v>26</v>
      </c>
      <c r="BA160" s="12"/>
      <c r="BB160" s="12" t="s">
        <v>26</v>
      </c>
      <c r="BC160" s="12" t="s">
        <v>26</v>
      </c>
      <c r="BD160" s="12"/>
      <c r="BE160" s="12" t="s">
        <v>26</v>
      </c>
      <c r="BF160" s="12"/>
    </row>
    <row r="161" spans="48:58" ht="28.5" customHeight="1">
      <c r="AV161" s="12" t="s">
        <v>26</v>
      </c>
      <c r="AW161" s="12" t="s">
        <v>26</v>
      </c>
      <c r="AX161" s="12" t="s">
        <v>26</v>
      </c>
      <c r="AY161" s="12"/>
      <c r="AZ161" s="12" t="s">
        <v>26</v>
      </c>
      <c r="BA161" s="12"/>
      <c r="BB161" s="12" t="s">
        <v>26</v>
      </c>
      <c r="BC161" s="12" t="s">
        <v>26</v>
      </c>
      <c r="BD161" s="12"/>
      <c r="BE161" s="12" t="s">
        <v>26</v>
      </c>
      <c r="BF161" s="12"/>
    </row>
    <row r="162" spans="48:58" ht="28.5" customHeight="1">
      <c r="AV162" s="12" t="s">
        <v>26</v>
      </c>
      <c r="AW162" s="12" t="s">
        <v>26</v>
      </c>
      <c r="AX162" s="12" t="s">
        <v>26</v>
      </c>
      <c r="AY162" s="12"/>
      <c r="AZ162" s="12" t="s">
        <v>26</v>
      </c>
      <c r="BA162" s="12"/>
      <c r="BB162" s="12" t="s">
        <v>26</v>
      </c>
      <c r="BC162" s="12" t="s">
        <v>26</v>
      </c>
      <c r="BD162" s="12"/>
      <c r="BE162" s="12" t="s">
        <v>26</v>
      </c>
      <c r="BF162" s="12"/>
    </row>
    <row r="163" spans="48:58" ht="28.5" customHeight="1">
      <c r="AV163" s="12" t="s">
        <v>26</v>
      </c>
      <c r="AW163" s="12" t="s">
        <v>26</v>
      </c>
      <c r="AX163" s="12" t="s">
        <v>26</v>
      </c>
      <c r="AY163" s="12"/>
      <c r="AZ163" s="12" t="s">
        <v>26</v>
      </c>
      <c r="BA163" s="12"/>
      <c r="BB163" s="12" t="s">
        <v>26</v>
      </c>
      <c r="BC163" s="12" t="s">
        <v>26</v>
      </c>
      <c r="BD163" s="12"/>
      <c r="BE163" s="12" t="s">
        <v>26</v>
      </c>
      <c r="BF163" s="12"/>
    </row>
    <row r="164" spans="48:58" ht="28.5" customHeight="1">
      <c r="AV164" s="12" t="s">
        <v>26</v>
      </c>
      <c r="AW164" s="12" t="s">
        <v>26</v>
      </c>
      <c r="AX164" s="12" t="s">
        <v>26</v>
      </c>
      <c r="AY164" s="12"/>
      <c r="AZ164" s="12" t="s">
        <v>26</v>
      </c>
      <c r="BA164" s="12"/>
      <c r="BB164" s="12" t="s">
        <v>26</v>
      </c>
      <c r="BC164" s="12" t="s">
        <v>26</v>
      </c>
      <c r="BD164" s="12"/>
      <c r="BE164" s="12" t="s">
        <v>26</v>
      </c>
      <c r="BF164" s="12"/>
    </row>
    <row r="165" spans="48:58" ht="28.5" customHeight="1">
      <c r="AV165" s="12" t="s">
        <v>26</v>
      </c>
      <c r="AW165" s="12" t="s">
        <v>26</v>
      </c>
      <c r="AX165" s="12" t="s">
        <v>26</v>
      </c>
      <c r="AY165" s="12"/>
      <c r="AZ165" s="12" t="s">
        <v>26</v>
      </c>
      <c r="BA165" s="12"/>
      <c r="BB165" s="12" t="s">
        <v>26</v>
      </c>
      <c r="BC165" s="12" t="s">
        <v>26</v>
      </c>
      <c r="BD165" s="12"/>
      <c r="BE165" s="12" t="s">
        <v>26</v>
      </c>
      <c r="BF165" s="12"/>
    </row>
    <row r="166" spans="48:58" ht="28.5" customHeight="1">
      <c r="AV166" s="12" t="s">
        <v>26</v>
      </c>
      <c r="AW166" s="12" t="s">
        <v>26</v>
      </c>
      <c r="AX166" s="12" t="s">
        <v>26</v>
      </c>
      <c r="AY166" s="12"/>
      <c r="AZ166" s="12" t="s">
        <v>26</v>
      </c>
      <c r="BA166" s="12"/>
      <c r="BB166" s="12" t="s">
        <v>26</v>
      </c>
      <c r="BC166" s="12" t="s">
        <v>26</v>
      </c>
      <c r="BD166" s="12"/>
      <c r="BE166" s="12" t="s">
        <v>26</v>
      </c>
      <c r="BF166" s="12"/>
    </row>
    <row r="167" spans="48:58" ht="28.5" customHeight="1">
      <c r="AV167" s="12" t="s">
        <v>26</v>
      </c>
      <c r="AW167" s="12" t="s">
        <v>26</v>
      </c>
      <c r="AX167" s="12" t="s">
        <v>26</v>
      </c>
      <c r="AY167" s="12"/>
      <c r="AZ167" s="12" t="s">
        <v>26</v>
      </c>
      <c r="BA167" s="12"/>
      <c r="BB167" s="12" t="s">
        <v>26</v>
      </c>
      <c r="BC167" s="12" t="s">
        <v>26</v>
      </c>
      <c r="BD167" s="12"/>
      <c r="BE167" s="12" t="s">
        <v>26</v>
      </c>
      <c r="BF167" s="12"/>
    </row>
    <row r="168" spans="48:58" ht="28.5" customHeight="1">
      <c r="AV168" s="12" t="s">
        <v>26</v>
      </c>
      <c r="AW168" s="12" t="s">
        <v>26</v>
      </c>
      <c r="AX168" s="12" t="s">
        <v>26</v>
      </c>
      <c r="AY168" s="12"/>
      <c r="AZ168" s="12" t="s">
        <v>26</v>
      </c>
      <c r="BA168" s="12"/>
      <c r="BB168" s="12" t="s">
        <v>26</v>
      </c>
      <c r="BC168" s="12" t="s">
        <v>26</v>
      </c>
      <c r="BD168" s="12"/>
      <c r="BE168" s="12" t="s">
        <v>26</v>
      </c>
      <c r="BF168" s="12"/>
    </row>
    <row r="169" spans="48:58" ht="28.5" customHeight="1">
      <c r="AV169" s="12" t="s">
        <v>26</v>
      </c>
      <c r="AW169" s="12" t="s">
        <v>26</v>
      </c>
      <c r="AX169" s="12" t="s">
        <v>26</v>
      </c>
      <c r="AY169" s="12"/>
      <c r="AZ169" s="12" t="s">
        <v>26</v>
      </c>
      <c r="BA169" s="12"/>
      <c r="BB169" s="12" t="s">
        <v>26</v>
      </c>
      <c r="BC169" s="12" t="s">
        <v>26</v>
      </c>
      <c r="BD169" s="12"/>
      <c r="BE169" s="12" t="s">
        <v>26</v>
      </c>
      <c r="BF169" s="12"/>
    </row>
    <row r="170" spans="48:58" ht="28.5" customHeight="1">
      <c r="AV170" s="12" t="s">
        <v>26</v>
      </c>
      <c r="AW170" s="12" t="s">
        <v>26</v>
      </c>
      <c r="AX170" s="12" t="s">
        <v>26</v>
      </c>
      <c r="AY170" s="12"/>
      <c r="AZ170" s="12" t="s">
        <v>26</v>
      </c>
      <c r="BA170" s="12"/>
      <c r="BB170" s="12" t="s">
        <v>26</v>
      </c>
      <c r="BC170" s="12" t="s">
        <v>26</v>
      </c>
      <c r="BD170" s="12"/>
      <c r="BE170" s="12" t="s">
        <v>26</v>
      </c>
      <c r="BF170" s="12"/>
    </row>
    <row r="171" spans="48:58" ht="28.5" customHeight="1">
      <c r="AV171" s="12" t="s">
        <v>26</v>
      </c>
      <c r="AW171" s="12" t="s">
        <v>26</v>
      </c>
      <c r="AX171" s="12" t="s">
        <v>26</v>
      </c>
      <c r="AY171" s="12"/>
      <c r="AZ171" s="12" t="s">
        <v>26</v>
      </c>
      <c r="BA171" s="12"/>
      <c r="BB171" s="12" t="s">
        <v>26</v>
      </c>
      <c r="BC171" s="12" t="s">
        <v>26</v>
      </c>
      <c r="BD171" s="12"/>
      <c r="BE171" s="12" t="s">
        <v>26</v>
      </c>
      <c r="BF171" s="12"/>
    </row>
    <row r="172" spans="48:58" ht="28.5" customHeight="1">
      <c r="AV172" s="12" t="s">
        <v>26</v>
      </c>
      <c r="AW172" s="12" t="s">
        <v>26</v>
      </c>
      <c r="AX172" s="12" t="s">
        <v>26</v>
      </c>
      <c r="AY172" s="12"/>
      <c r="AZ172" s="12" t="s">
        <v>26</v>
      </c>
      <c r="BA172" s="12"/>
      <c r="BB172" s="12" t="s">
        <v>26</v>
      </c>
      <c r="BC172" s="12" t="s">
        <v>26</v>
      </c>
      <c r="BD172" s="12"/>
      <c r="BE172" s="12" t="s">
        <v>26</v>
      </c>
      <c r="BF172" s="12"/>
    </row>
    <row r="173" spans="48:58" ht="28.5" customHeight="1">
      <c r="AV173" s="12" t="s">
        <v>26</v>
      </c>
      <c r="AW173" s="12" t="s">
        <v>26</v>
      </c>
      <c r="AX173" s="12" t="s">
        <v>26</v>
      </c>
      <c r="AY173" s="12"/>
      <c r="AZ173" s="12" t="s">
        <v>26</v>
      </c>
      <c r="BA173" s="12"/>
      <c r="BB173" s="12" t="s">
        <v>26</v>
      </c>
      <c r="BC173" s="12" t="s">
        <v>26</v>
      </c>
      <c r="BD173" s="12"/>
      <c r="BE173" s="12" t="s">
        <v>26</v>
      </c>
      <c r="BF173" s="12"/>
    </row>
    <row r="174" spans="48:58" ht="28.5" customHeight="1">
      <c r="AV174" s="12" t="s">
        <v>26</v>
      </c>
      <c r="AW174" s="12" t="s">
        <v>26</v>
      </c>
      <c r="AX174" s="12" t="s">
        <v>26</v>
      </c>
      <c r="AY174" s="12"/>
      <c r="AZ174" s="12" t="s">
        <v>26</v>
      </c>
      <c r="BA174" s="12"/>
      <c r="BB174" s="12" t="s">
        <v>26</v>
      </c>
      <c r="BC174" s="12" t="s">
        <v>26</v>
      </c>
      <c r="BD174" s="12"/>
      <c r="BE174" s="12" t="s">
        <v>26</v>
      </c>
      <c r="BF174" s="12"/>
    </row>
    <row r="175" spans="48:58" ht="28.5" customHeight="1">
      <c r="AV175" s="12" t="s">
        <v>26</v>
      </c>
      <c r="AW175" s="12" t="s">
        <v>26</v>
      </c>
      <c r="AX175" s="12" t="s">
        <v>26</v>
      </c>
      <c r="AY175" s="12"/>
      <c r="AZ175" s="12" t="s">
        <v>26</v>
      </c>
      <c r="BA175" s="12"/>
      <c r="BB175" s="12" t="s">
        <v>26</v>
      </c>
      <c r="BC175" s="12" t="s">
        <v>26</v>
      </c>
      <c r="BD175" s="12"/>
      <c r="BE175" s="12" t="s">
        <v>26</v>
      </c>
      <c r="BF175" s="12"/>
    </row>
    <row r="176" spans="48:58" ht="28.5" customHeight="1">
      <c r="AV176" s="12" t="s">
        <v>26</v>
      </c>
      <c r="AW176" s="12" t="s">
        <v>26</v>
      </c>
      <c r="AX176" s="12" t="s">
        <v>26</v>
      </c>
      <c r="AY176" s="12"/>
      <c r="AZ176" s="12" t="s">
        <v>26</v>
      </c>
      <c r="BA176" s="12"/>
      <c r="BB176" s="12" t="s">
        <v>26</v>
      </c>
      <c r="BC176" s="12" t="s">
        <v>26</v>
      </c>
      <c r="BD176" s="12"/>
      <c r="BE176" s="12" t="s">
        <v>26</v>
      </c>
      <c r="BF176" s="12"/>
    </row>
    <row r="177" spans="48:58" ht="28.5" customHeight="1">
      <c r="AV177" s="12" t="s">
        <v>26</v>
      </c>
      <c r="AW177" s="12" t="s">
        <v>26</v>
      </c>
      <c r="AX177" s="12" t="s">
        <v>26</v>
      </c>
      <c r="AY177" s="12"/>
      <c r="AZ177" s="12" t="s">
        <v>26</v>
      </c>
      <c r="BA177" s="12"/>
      <c r="BB177" s="12" t="s">
        <v>26</v>
      </c>
      <c r="BC177" s="12" t="s">
        <v>26</v>
      </c>
      <c r="BD177" s="12"/>
      <c r="BE177" s="12" t="s">
        <v>26</v>
      </c>
      <c r="BF177" s="12"/>
    </row>
    <row r="178" spans="48:58" ht="28.5" customHeight="1">
      <c r="AV178" s="12" t="s">
        <v>26</v>
      </c>
      <c r="AW178" s="12" t="s">
        <v>26</v>
      </c>
      <c r="AX178" s="12" t="s">
        <v>26</v>
      </c>
      <c r="AY178" s="12"/>
      <c r="AZ178" s="12" t="s">
        <v>26</v>
      </c>
      <c r="BA178" s="12"/>
      <c r="BB178" s="12" t="s">
        <v>26</v>
      </c>
      <c r="BC178" s="12" t="s">
        <v>26</v>
      </c>
      <c r="BD178" s="12"/>
      <c r="BE178" s="12" t="s">
        <v>26</v>
      </c>
      <c r="BF178" s="12"/>
    </row>
    <row r="179" spans="48:58" ht="28.5" customHeight="1">
      <c r="AV179" s="12" t="s">
        <v>26</v>
      </c>
      <c r="AW179" s="12" t="s">
        <v>26</v>
      </c>
      <c r="AX179" s="12" t="s">
        <v>26</v>
      </c>
      <c r="AY179" s="12"/>
      <c r="AZ179" s="12" t="s">
        <v>26</v>
      </c>
      <c r="BA179" s="12"/>
      <c r="BB179" s="12" t="s">
        <v>26</v>
      </c>
      <c r="BC179" s="12" t="s">
        <v>26</v>
      </c>
      <c r="BD179" s="12"/>
      <c r="BE179" s="12" t="s">
        <v>26</v>
      </c>
      <c r="BF179" s="12"/>
    </row>
    <row r="180" spans="48:58" ht="28.5" customHeight="1">
      <c r="AV180" s="12" t="s">
        <v>26</v>
      </c>
      <c r="AW180" s="12" t="s">
        <v>26</v>
      </c>
      <c r="AX180" s="12" t="s">
        <v>26</v>
      </c>
      <c r="AY180" s="12"/>
      <c r="AZ180" s="12" t="s">
        <v>26</v>
      </c>
      <c r="BA180" s="12"/>
      <c r="BB180" s="12" t="s">
        <v>26</v>
      </c>
      <c r="BC180" s="12" t="s">
        <v>26</v>
      </c>
      <c r="BD180" s="12"/>
      <c r="BE180" s="12" t="s">
        <v>26</v>
      </c>
      <c r="BF180" s="12"/>
    </row>
    <row r="181" spans="48:58" ht="28.5" customHeight="1">
      <c r="AV181" s="12" t="s">
        <v>26</v>
      </c>
      <c r="AW181" s="12" t="s">
        <v>26</v>
      </c>
      <c r="AX181" s="12" t="s">
        <v>26</v>
      </c>
      <c r="AY181" s="12"/>
      <c r="AZ181" s="12" t="s">
        <v>26</v>
      </c>
      <c r="BA181" s="12"/>
      <c r="BB181" s="12" t="s">
        <v>26</v>
      </c>
      <c r="BC181" s="12" t="s">
        <v>26</v>
      </c>
      <c r="BD181" s="12"/>
      <c r="BE181" s="12" t="s">
        <v>26</v>
      </c>
      <c r="BF181" s="12"/>
    </row>
    <row r="182" spans="48:58" ht="28.5" customHeight="1">
      <c r="AV182" s="12" t="s">
        <v>26</v>
      </c>
      <c r="AW182" s="12" t="s">
        <v>26</v>
      </c>
      <c r="AX182" s="12" t="s">
        <v>26</v>
      </c>
      <c r="AY182" s="12"/>
      <c r="AZ182" s="12" t="s">
        <v>26</v>
      </c>
      <c r="BA182" s="12"/>
      <c r="BB182" s="12" t="s">
        <v>26</v>
      </c>
      <c r="BC182" s="12" t="s">
        <v>26</v>
      </c>
      <c r="BD182" s="12"/>
      <c r="BE182" s="12" t="s">
        <v>26</v>
      </c>
      <c r="BF182" s="12"/>
    </row>
    <row r="183" spans="48:58" ht="28.5" customHeight="1">
      <c r="AV183" s="12" t="s">
        <v>26</v>
      </c>
      <c r="AW183" s="12" t="s">
        <v>26</v>
      </c>
      <c r="AX183" s="12" t="s">
        <v>26</v>
      </c>
      <c r="AY183" s="12"/>
      <c r="AZ183" s="12" t="s">
        <v>26</v>
      </c>
      <c r="BA183" s="12"/>
      <c r="BB183" s="12" t="s">
        <v>26</v>
      </c>
      <c r="BC183" s="12" t="s">
        <v>26</v>
      </c>
      <c r="BD183" s="12"/>
      <c r="BE183" s="12" t="s">
        <v>26</v>
      </c>
      <c r="BF183" s="12"/>
    </row>
    <row r="184" spans="48:58" ht="28.5" customHeight="1">
      <c r="AV184" s="12" t="s">
        <v>26</v>
      </c>
      <c r="AW184" s="12" t="s">
        <v>26</v>
      </c>
      <c r="AX184" s="12" t="s">
        <v>26</v>
      </c>
      <c r="AY184" s="12"/>
      <c r="AZ184" s="12" t="s">
        <v>26</v>
      </c>
      <c r="BA184" s="12"/>
      <c r="BB184" s="12" t="s">
        <v>26</v>
      </c>
      <c r="BC184" s="12" t="s">
        <v>26</v>
      </c>
      <c r="BD184" s="12"/>
      <c r="BE184" s="12" t="s">
        <v>26</v>
      </c>
      <c r="BF184" s="12"/>
    </row>
    <row r="185" spans="48:58" ht="28.5" customHeight="1">
      <c r="AV185" s="12" t="s">
        <v>26</v>
      </c>
      <c r="AW185" s="12" t="s">
        <v>26</v>
      </c>
      <c r="AX185" s="12" t="s">
        <v>26</v>
      </c>
      <c r="AY185" s="12"/>
      <c r="AZ185" s="12" t="s">
        <v>26</v>
      </c>
      <c r="BA185" s="12"/>
      <c r="BB185" s="12" t="s">
        <v>26</v>
      </c>
      <c r="BC185" s="12" t="s">
        <v>26</v>
      </c>
      <c r="BD185" s="12"/>
      <c r="BE185" s="12" t="s">
        <v>26</v>
      </c>
      <c r="BF185" s="12"/>
    </row>
    <row r="186" spans="48:58" ht="28.5" customHeight="1">
      <c r="AV186" s="12" t="s">
        <v>26</v>
      </c>
      <c r="AW186" s="12" t="s">
        <v>26</v>
      </c>
      <c r="AX186" s="12" t="s">
        <v>26</v>
      </c>
      <c r="AY186" s="12"/>
      <c r="AZ186" s="12" t="s">
        <v>26</v>
      </c>
      <c r="BA186" s="12"/>
      <c r="BB186" s="12" t="s">
        <v>26</v>
      </c>
      <c r="BC186" s="12" t="s">
        <v>26</v>
      </c>
      <c r="BD186" s="12"/>
      <c r="BE186" s="12" t="s">
        <v>26</v>
      </c>
      <c r="BF186" s="12"/>
    </row>
    <row r="187" spans="48:58" ht="28.5" customHeight="1">
      <c r="AV187" s="12" t="s">
        <v>26</v>
      </c>
      <c r="AW187" s="12" t="s">
        <v>26</v>
      </c>
      <c r="AX187" s="12" t="s">
        <v>26</v>
      </c>
      <c r="AY187" s="12"/>
      <c r="AZ187" s="12" t="s">
        <v>26</v>
      </c>
      <c r="BA187" s="12"/>
      <c r="BB187" s="12" t="s">
        <v>26</v>
      </c>
      <c r="BC187" s="12" t="s">
        <v>26</v>
      </c>
      <c r="BD187" s="12"/>
      <c r="BE187" s="12" t="s">
        <v>26</v>
      </c>
      <c r="BF187" s="12"/>
    </row>
    <row r="188" spans="48:58" ht="28.5" customHeight="1">
      <c r="AV188" s="12" t="s">
        <v>26</v>
      </c>
      <c r="AW188" s="12" t="s">
        <v>26</v>
      </c>
      <c r="AX188" s="12" t="s">
        <v>26</v>
      </c>
      <c r="AY188" s="12"/>
      <c r="AZ188" s="12" t="s">
        <v>26</v>
      </c>
      <c r="BA188" s="12"/>
      <c r="BB188" s="12" t="s">
        <v>26</v>
      </c>
      <c r="BC188" s="12" t="s">
        <v>26</v>
      </c>
      <c r="BD188" s="12"/>
      <c r="BE188" s="12" t="s">
        <v>26</v>
      </c>
      <c r="BF188" s="12"/>
    </row>
    <row r="189" spans="48:58" ht="28.5" customHeight="1">
      <c r="AV189" s="12" t="s">
        <v>26</v>
      </c>
      <c r="AW189" s="12" t="s">
        <v>26</v>
      </c>
      <c r="AX189" s="12" t="s">
        <v>26</v>
      </c>
      <c r="AY189" s="12"/>
      <c r="AZ189" s="12" t="s">
        <v>26</v>
      </c>
      <c r="BA189" s="12"/>
      <c r="BB189" s="12" t="s">
        <v>26</v>
      </c>
      <c r="BC189" s="12" t="s">
        <v>26</v>
      </c>
      <c r="BD189" s="12"/>
      <c r="BE189" s="12" t="s">
        <v>26</v>
      </c>
      <c r="BF189" s="12"/>
    </row>
    <row r="190" spans="48:58" ht="28.5" customHeight="1">
      <c r="AV190" s="12" t="s">
        <v>26</v>
      </c>
      <c r="AW190" s="12" t="s">
        <v>26</v>
      </c>
      <c r="AX190" s="12" t="s">
        <v>26</v>
      </c>
      <c r="AY190" s="12"/>
      <c r="AZ190" s="12" t="s">
        <v>26</v>
      </c>
      <c r="BA190" s="12"/>
      <c r="BB190" s="12" t="s">
        <v>26</v>
      </c>
      <c r="BC190" s="12" t="s">
        <v>26</v>
      </c>
      <c r="BD190" s="12"/>
      <c r="BE190" s="12" t="s">
        <v>26</v>
      </c>
      <c r="BF190" s="12"/>
    </row>
    <row r="191" spans="48:58" ht="28.5" customHeight="1">
      <c r="AV191" s="12" t="s">
        <v>26</v>
      </c>
      <c r="AW191" s="12" t="s">
        <v>26</v>
      </c>
      <c r="AX191" s="12" t="s">
        <v>26</v>
      </c>
      <c r="AY191" s="12"/>
      <c r="AZ191" s="12" t="s">
        <v>26</v>
      </c>
      <c r="BA191" s="12"/>
      <c r="BB191" s="12" t="s">
        <v>26</v>
      </c>
      <c r="BC191" s="12" t="s">
        <v>26</v>
      </c>
      <c r="BD191" s="12"/>
      <c r="BE191" s="12" t="s">
        <v>26</v>
      </c>
      <c r="BF191" s="12"/>
    </row>
    <row r="192" spans="48:58" ht="28.5" customHeight="1">
      <c r="AV192" s="12" t="s">
        <v>26</v>
      </c>
      <c r="AW192" s="12" t="s">
        <v>26</v>
      </c>
      <c r="AX192" s="12" t="s">
        <v>26</v>
      </c>
      <c r="AY192" s="12"/>
      <c r="AZ192" s="12" t="s">
        <v>26</v>
      </c>
      <c r="BA192" s="12"/>
      <c r="BB192" s="12" t="s">
        <v>26</v>
      </c>
      <c r="BC192" s="12" t="s">
        <v>26</v>
      </c>
      <c r="BD192" s="12"/>
      <c r="BE192" s="12" t="s">
        <v>26</v>
      </c>
      <c r="BF192" s="12"/>
    </row>
    <row r="193" spans="48:58" ht="28.5" customHeight="1">
      <c r="AV193" s="12" t="s">
        <v>26</v>
      </c>
      <c r="AW193" s="12" t="s">
        <v>26</v>
      </c>
      <c r="AX193" s="12" t="s">
        <v>26</v>
      </c>
      <c r="AY193" s="12"/>
      <c r="AZ193" s="12" t="s">
        <v>26</v>
      </c>
      <c r="BA193" s="12"/>
      <c r="BB193" s="12" t="s">
        <v>26</v>
      </c>
      <c r="BC193" s="12" t="s">
        <v>26</v>
      </c>
      <c r="BD193" s="12"/>
      <c r="BE193" s="12" t="s">
        <v>26</v>
      </c>
      <c r="BF193" s="12"/>
    </row>
    <row r="194" spans="48:58" ht="28.5" customHeight="1">
      <c r="AV194" s="12" t="s">
        <v>26</v>
      </c>
      <c r="AW194" s="12" t="s">
        <v>26</v>
      </c>
      <c r="AX194" s="12" t="s">
        <v>26</v>
      </c>
      <c r="AY194" s="12"/>
      <c r="AZ194" s="12" t="s">
        <v>26</v>
      </c>
      <c r="BA194" s="12"/>
      <c r="BB194" s="12" t="s">
        <v>26</v>
      </c>
      <c r="BC194" s="12" t="s">
        <v>26</v>
      </c>
      <c r="BD194" s="12"/>
      <c r="BE194" s="12" t="s">
        <v>26</v>
      </c>
      <c r="BF194" s="12"/>
    </row>
    <row r="195" spans="48:58" ht="28.5" customHeight="1">
      <c r="AV195" s="12" t="s">
        <v>26</v>
      </c>
      <c r="AW195" s="12" t="s">
        <v>26</v>
      </c>
      <c r="AX195" s="12" t="s">
        <v>26</v>
      </c>
      <c r="AY195" s="12"/>
      <c r="AZ195" s="12" t="s">
        <v>26</v>
      </c>
      <c r="BA195" s="12"/>
      <c r="BB195" s="12" t="s">
        <v>26</v>
      </c>
      <c r="BC195" s="12" t="s">
        <v>26</v>
      </c>
      <c r="BD195" s="12"/>
      <c r="BE195" s="12" t="s">
        <v>26</v>
      </c>
      <c r="BF195"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V89:AW89"/>
    <mergeCell ref="A4:B4"/>
    <mergeCell ref="A89:B89"/>
    <mergeCell ref="C89:D89"/>
    <mergeCell ref="N89:O89"/>
    <mergeCell ref="Y89:Z89"/>
  </mergeCells>
  <phoneticPr fontId="3"/>
  <conditionalFormatting sqref="A5:AU87 BG5:XFD87 AV91:BF195 AX90:BF90">
    <cfRule type="cellIs" dxfId="378" priority="8" operator="equal">
      <formula>0</formula>
    </cfRule>
  </conditionalFormatting>
  <conditionalFormatting sqref="BC5 BE5">
    <cfRule type="cellIs" dxfId="377" priority="7" operator="equal">
      <formula>0</formula>
    </cfRule>
  </conditionalFormatting>
  <conditionalFormatting sqref="AX89:BF89 AV86:BF88 BC6:BC85 BE6:BE85">
    <cfRule type="cellIs" dxfId="376" priority="6" operator="equal">
      <formula>0</formula>
    </cfRule>
  </conditionalFormatting>
  <conditionalFormatting sqref="AV90:AW90 AV89">
    <cfRule type="cellIs" dxfId="375" priority="4" operator="equal">
      <formula>0</formula>
    </cfRule>
  </conditionalFormatting>
  <conditionalFormatting sqref="AV5:BB85">
    <cfRule type="cellIs" dxfId="94" priority="3" operator="equal">
      <formula>0</formula>
    </cfRule>
  </conditionalFormatting>
  <conditionalFormatting sqref="BD5:BD85">
    <cfRule type="cellIs" dxfId="93" priority="2" operator="equal">
      <formula>0</formula>
    </cfRule>
  </conditionalFormatting>
  <conditionalFormatting sqref="BF5:BF85">
    <cfRule type="cellIs" dxfId="92"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9B7B-0534-4DF8-9427-08701CF3FF5B}">
  <dimension ref="A1:BF139"/>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43" t="s">
        <v>12</v>
      </c>
      <c r="AR2" s="242" t="s">
        <v>10</v>
      </c>
      <c r="AS2" s="240"/>
      <c r="AT2" s="227" t="s">
        <v>13</v>
      </c>
      <c r="AU2" s="228"/>
      <c r="AV2" s="239" t="s">
        <v>7</v>
      </c>
      <c r="AW2" s="240"/>
      <c r="AX2" s="242" t="s">
        <v>8</v>
      </c>
      <c r="AY2" s="240"/>
      <c r="AZ2" s="242" t="s">
        <v>9</v>
      </c>
      <c r="BA2" s="240"/>
      <c r="BB2" s="243" t="s">
        <v>12</v>
      </c>
      <c r="BC2" s="242" t="s">
        <v>10</v>
      </c>
      <c r="BD2" s="240"/>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44"/>
      <c r="AR3" s="148" t="s">
        <v>18</v>
      </c>
      <c r="AS3" s="148" t="s">
        <v>19</v>
      </c>
      <c r="AT3" s="148" t="s">
        <v>18</v>
      </c>
      <c r="AU3" s="149" t="s">
        <v>19</v>
      </c>
      <c r="AV3" s="147" t="s">
        <v>16</v>
      </c>
      <c r="AW3" s="148" t="s">
        <v>17</v>
      </c>
      <c r="AX3" s="148" t="s">
        <v>18</v>
      </c>
      <c r="AY3" s="148" t="s">
        <v>19</v>
      </c>
      <c r="AZ3" s="148" t="s">
        <v>18</v>
      </c>
      <c r="BA3" s="148" t="s">
        <v>19</v>
      </c>
      <c r="BB3" s="244"/>
      <c r="BC3" s="148" t="s">
        <v>18</v>
      </c>
      <c r="BD3" s="148" t="s">
        <v>19</v>
      </c>
      <c r="BE3" s="148" t="s">
        <v>18</v>
      </c>
      <c r="BF3" s="149" t="s">
        <v>19</v>
      </c>
    </row>
    <row r="4" spans="1:58" ht="28.5" customHeight="1" thickBot="1">
      <c r="A4" s="235" t="s">
        <v>20</v>
      </c>
      <c r="B4" s="236"/>
      <c r="C4" s="132">
        <v>13</v>
      </c>
      <c r="D4" s="132">
        <v>5</v>
      </c>
      <c r="E4" s="132"/>
      <c r="F4" s="132">
        <v>15</v>
      </c>
      <c r="G4" s="132">
        <v>17</v>
      </c>
      <c r="H4" s="132">
        <v>5</v>
      </c>
      <c r="I4" s="132">
        <v>11</v>
      </c>
      <c r="J4" s="132">
        <v>3</v>
      </c>
      <c r="K4" s="132">
        <v>3</v>
      </c>
      <c r="L4" s="132">
        <v>0</v>
      </c>
      <c r="M4" s="132">
        <v>0</v>
      </c>
      <c r="N4" s="132">
        <v>17</v>
      </c>
      <c r="O4" s="132">
        <v>5</v>
      </c>
      <c r="P4" s="132"/>
      <c r="Q4" s="132">
        <v>16</v>
      </c>
      <c r="R4" s="132">
        <v>16</v>
      </c>
      <c r="S4" s="132">
        <v>5</v>
      </c>
      <c r="T4" s="132">
        <v>15</v>
      </c>
      <c r="U4" s="132">
        <v>3</v>
      </c>
      <c r="V4" s="132">
        <v>4</v>
      </c>
      <c r="W4" s="132">
        <v>0</v>
      </c>
      <c r="X4" s="132">
        <v>0</v>
      </c>
      <c r="Y4" s="132">
        <v>12</v>
      </c>
      <c r="Z4" s="132">
        <v>5</v>
      </c>
      <c r="AA4" s="132"/>
      <c r="AB4" s="132">
        <v>15</v>
      </c>
      <c r="AC4" s="132">
        <v>16</v>
      </c>
      <c r="AD4" s="132">
        <v>15</v>
      </c>
      <c r="AE4" s="132">
        <v>10</v>
      </c>
      <c r="AF4" s="132">
        <v>0</v>
      </c>
      <c r="AG4" s="132">
        <v>2</v>
      </c>
      <c r="AH4" s="132">
        <v>18</v>
      </c>
      <c r="AI4" s="132">
        <v>0</v>
      </c>
      <c r="AJ4" s="166">
        <v>0</v>
      </c>
      <c r="AK4" s="137">
        <v>18</v>
      </c>
      <c r="AL4" s="138">
        <v>5</v>
      </c>
      <c r="AM4" s="138">
        <v>18</v>
      </c>
      <c r="AN4" s="138">
        <v>18</v>
      </c>
      <c r="AO4" s="138">
        <v>18</v>
      </c>
      <c r="AP4" s="138">
        <v>18</v>
      </c>
      <c r="AQ4" s="138">
        <v>18</v>
      </c>
      <c r="AR4" s="138">
        <v>1</v>
      </c>
      <c r="AS4" s="138">
        <v>4</v>
      </c>
      <c r="AT4" s="138">
        <v>18</v>
      </c>
      <c r="AU4" s="139">
        <v>13</v>
      </c>
      <c r="AV4" s="137">
        <f t="shared" ref="AV4:BF4" si="0">COUNTIF(AV5:AV33,"○")</f>
        <v>0</v>
      </c>
      <c r="AW4" s="138">
        <f t="shared" si="0"/>
        <v>0</v>
      </c>
      <c r="AX4" s="138">
        <f t="shared" si="0"/>
        <v>0</v>
      </c>
      <c r="AY4" s="138">
        <f t="shared" si="0"/>
        <v>0</v>
      </c>
      <c r="AZ4" s="138">
        <f t="shared" si="0"/>
        <v>0</v>
      </c>
      <c r="BA4" s="138">
        <f t="shared" si="0"/>
        <v>0</v>
      </c>
      <c r="BB4" s="138">
        <f t="shared" si="0"/>
        <v>0</v>
      </c>
      <c r="BC4" s="138">
        <f t="shared" si="0"/>
        <v>4</v>
      </c>
      <c r="BD4" s="138">
        <f t="shared" si="0"/>
        <v>0</v>
      </c>
      <c r="BE4" s="138">
        <f t="shared" si="0"/>
        <v>13</v>
      </c>
      <c r="BF4" s="139">
        <f t="shared" si="0"/>
        <v>0</v>
      </c>
    </row>
    <row r="5" spans="1:58" ht="28.5" customHeight="1">
      <c r="A5" s="123">
        <v>19001</v>
      </c>
      <c r="B5" s="124" t="s">
        <v>225</v>
      </c>
      <c r="C5" s="78" t="s">
        <v>23</v>
      </c>
      <c r="D5" s="78" t="s">
        <v>23</v>
      </c>
      <c r="E5" s="78">
        <v>2</v>
      </c>
      <c r="F5" s="78" t="s">
        <v>23</v>
      </c>
      <c r="G5" s="78" t="s">
        <v>23</v>
      </c>
      <c r="H5" s="78" t="s">
        <v>23</v>
      </c>
      <c r="I5" s="78" t="s">
        <v>23</v>
      </c>
      <c r="J5" s="78"/>
      <c r="K5" s="78" t="s">
        <v>23</v>
      </c>
      <c r="L5" s="78"/>
      <c r="M5" s="78"/>
      <c r="N5" s="78" t="s">
        <v>23</v>
      </c>
      <c r="O5" s="78" t="s">
        <v>23</v>
      </c>
      <c r="P5" s="78">
        <v>2</v>
      </c>
      <c r="Q5" s="78" t="s">
        <v>23</v>
      </c>
      <c r="R5" s="78" t="s">
        <v>23</v>
      </c>
      <c r="S5" s="78" t="s">
        <v>23</v>
      </c>
      <c r="T5" s="78" t="s">
        <v>23</v>
      </c>
      <c r="U5" s="78"/>
      <c r="V5" s="78"/>
      <c r="W5" s="78"/>
      <c r="X5" s="78"/>
      <c r="Y5" s="78" t="s">
        <v>22</v>
      </c>
      <c r="Z5" s="78" t="s">
        <v>22</v>
      </c>
      <c r="AA5" s="78" t="s">
        <v>22</v>
      </c>
      <c r="AB5" s="78" t="s">
        <v>22</v>
      </c>
      <c r="AC5" s="78" t="s">
        <v>22</v>
      </c>
      <c r="AD5" s="78" t="s">
        <v>22</v>
      </c>
      <c r="AE5" s="78" t="s">
        <v>22</v>
      </c>
      <c r="AF5" s="78"/>
      <c r="AG5" s="78" t="s">
        <v>26</v>
      </c>
      <c r="AH5" s="78" t="s">
        <v>22</v>
      </c>
      <c r="AI5" s="78" t="s">
        <v>25</v>
      </c>
      <c r="AJ5" s="165" t="s">
        <v>25</v>
      </c>
      <c r="AK5" s="128" t="s">
        <v>22</v>
      </c>
      <c r="AL5" s="74" t="s">
        <v>22</v>
      </c>
      <c r="AM5" s="74" t="s">
        <v>22</v>
      </c>
      <c r="AN5" s="74" t="s">
        <v>22</v>
      </c>
      <c r="AO5" s="74" t="s">
        <v>22</v>
      </c>
      <c r="AP5" s="74" t="s">
        <v>22</v>
      </c>
      <c r="AQ5" s="74" t="s">
        <v>22</v>
      </c>
      <c r="AR5" s="74"/>
      <c r="AS5" s="74">
        <v>0</v>
      </c>
      <c r="AT5" s="74" t="s">
        <v>22</v>
      </c>
      <c r="AU5" s="129"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74" t="s">
        <v>22</v>
      </c>
      <c r="BF5" s="316" t="str">
        <f>SUBSTITUTE(SUBSTITUTE(IFERROR(VLOOKUP($A5,単組回答!$E:$T,16,FALSE),""),"① 行った","○"),"② 行っていない","×")</f>
        <v/>
      </c>
    </row>
    <row r="6" spans="1:58" ht="28.5" customHeight="1">
      <c r="A6" s="20">
        <v>19002</v>
      </c>
      <c r="B6" s="21" t="s">
        <v>226</v>
      </c>
      <c r="C6" s="18" t="s">
        <v>23</v>
      </c>
      <c r="D6" s="18" t="s">
        <v>24</v>
      </c>
      <c r="E6" s="18">
        <v>1</v>
      </c>
      <c r="F6" s="18" t="s">
        <v>23</v>
      </c>
      <c r="G6" s="18" t="s">
        <v>23</v>
      </c>
      <c r="H6" s="18" t="s">
        <v>23</v>
      </c>
      <c r="I6" s="18" t="s">
        <v>23</v>
      </c>
      <c r="J6" s="18"/>
      <c r="K6" s="18"/>
      <c r="L6" s="18"/>
      <c r="M6" s="18"/>
      <c r="N6" s="18" t="s">
        <v>23</v>
      </c>
      <c r="O6" s="18" t="s">
        <v>24</v>
      </c>
      <c r="P6" s="18">
        <v>1</v>
      </c>
      <c r="Q6" s="18" t="s">
        <v>23</v>
      </c>
      <c r="R6" s="18" t="s">
        <v>23</v>
      </c>
      <c r="S6" s="18" t="s">
        <v>23</v>
      </c>
      <c r="T6" s="18" t="s">
        <v>23</v>
      </c>
      <c r="U6" s="18"/>
      <c r="V6" s="18"/>
      <c r="W6" s="18"/>
      <c r="X6" s="18"/>
      <c r="Y6" s="18" t="s">
        <v>22</v>
      </c>
      <c r="Z6" s="18" t="s">
        <v>25</v>
      </c>
      <c r="AA6" s="18" t="s">
        <v>25</v>
      </c>
      <c r="AB6" s="18" t="s">
        <v>22</v>
      </c>
      <c r="AC6" s="18" t="s">
        <v>22</v>
      </c>
      <c r="AD6" s="18" t="s">
        <v>22</v>
      </c>
      <c r="AE6" s="18" t="s">
        <v>22</v>
      </c>
      <c r="AF6" s="18"/>
      <c r="AG6" s="18" t="s">
        <v>26</v>
      </c>
      <c r="AH6" s="18" t="s">
        <v>22</v>
      </c>
      <c r="AI6" s="18" t="s">
        <v>25</v>
      </c>
      <c r="AJ6" s="71" t="s">
        <v>25</v>
      </c>
      <c r="AK6" s="102" t="s">
        <v>22</v>
      </c>
      <c r="AL6" s="83" t="s">
        <v>25</v>
      </c>
      <c r="AM6" s="83" t="s">
        <v>22</v>
      </c>
      <c r="AN6" s="83" t="s">
        <v>22</v>
      </c>
      <c r="AO6" s="83" t="s">
        <v>22</v>
      </c>
      <c r="AP6" s="83" t="s">
        <v>22</v>
      </c>
      <c r="AQ6" s="83" t="s">
        <v>22</v>
      </c>
      <c r="AR6" s="83"/>
      <c r="AS6" s="83">
        <v>0</v>
      </c>
      <c r="AT6" s="83" t="s">
        <v>22</v>
      </c>
      <c r="AU6" s="103"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22</v>
      </c>
      <c r="BF6" s="316" t="str">
        <f>SUBSTITUTE(SUBSTITUTE(IFERROR(VLOOKUP($A6,単組回答!$E:$T,16,FALSE),""),"① 行った","○"),"② 行っていない","×")</f>
        <v/>
      </c>
    </row>
    <row r="7" spans="1:58" ht="28.5" customHeight="1">
      <c r="A7" s="20">
        <v>19003</v>
      </c>
      <c r="B7" s="21" t="s">
        <v>227</v>
      </c>
      <c r="C7" s="18" t="s">
        <v>23</v>
      </c>
      <c r="D7" s="18" t="s">
        <v>23</v>
      </c>
      <c r="E7" s="18">
        <v>2</v>
      </c>
      <c r="F7" s="18" t="s">
        <v>23</v>
      </c>
      <c r="G7" s="18" t="s">
        <v>23</v>
      </c>
      <c r="H7" s="18"/>
      <c r="I7" s="18" t="s">
        <v>23</v>
      </c>
      <c r="J7" s="18"/>
      <c r="K7" s="18" t="s">
        <v>23</v>
      </c>
      <c r="L7" s="18"/>
      <c r="M7" s="18"/>
      <c r="N7" s="18" t="s">
        <v>23</v>
      </c>
      <c r="O7" s="18" t="s">
        <v>23</v>
      </c>
      <c r="P7" s="18">
        <v>2</v>
      </c>
      <c r="Q7" s="18" t="s">
        <v>23</v>
      </c>
      <c r="R7" s="18" t="s">
        <v>23</v>
      </c>
      <c r="S7" s="18"/>
      <c r="T7" s="18" t="s">
        <v>23</v>
      </c>
      <c r="U7" s="18"/>
      <c r="V7" s="18"/>
      <c r="W7" s="18"/>
      <c r="X7" s="18"/>
      <c r="Y7" s="18" t="s">
        <v>22</v>
      </c>
      <c r="Z7" s="18" t="s">
        <v>22</v>
      </c>
      <c r="AA7" s="18" t="s">
        <v>22</v>
      </c>
      <c r="AB7" s="18" t="s">
        <v>22</v>
      </c>
      <c r="AC7" s="18" t="s">
        <v>22</v>
      </c>
      <c r="AD7" s="18" t="s">
        <v>22</v>
      </c>
      <c r="AE7" s="18" t="s">
        <v>22</v>
      </c>
      <c r="AF7" s="18"/>
      <c r="AG7" s="18" t="s">
        <v>26</v>
      </c>
      <c r="AH7" s="18" t="s">
        <v>22</v>
      </c>
      <c r="AI7" s="18" t="s">
        <v>25</v>
      </c>
      <c r="AJ7" s="71" t="s">
        <v>25</v>
      </c>
      <c r="AK7" s="102" t="s">
        <v>22</v>
      </c>
      <c r="AL7" s="83" t="s">
        <v>22</v>
      </c>
      <c r="AM7" s="83" t="s">
        <v>22</v>
      </c>
      <c r="AN7" s="83" t="s">
        <v>22</v>
      </c>
      <c r="AO7" s="83" t="s">
        <v>22</v>
      </c>
      <c r="AP7" s="83" t="s">
        <v>22</v>
      </c>
      <c r="AQ7" s="83" t="s">
        <v>22</v>
      </c>
      <c r="AR7" s="83"/>
      <c r="AS7" s="83" t="s">
        <v>22</v>
      </c>
      <c r="AT7" s="83" t="s">
        <v>22</v>
      </c>
      <c r="AU7" s="103"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22</v>
      </c>
      <c r="BD7" s="313" t="str">
        <f>SUBSTITUTE(SUBSTITUTE(IFERROR(VLOOKUP($A7,単組回答!$E:$R,14,FALSE),""),"① 行った","○"),"② 行っていない","×")</f>
        <v/>
      </c>
      <c r="BE7" s="83" t="s">
        <v>22</v>
      </c>
      <c r="BF7" s="316" t="str">
        <f>SUBSTITUTE(SUBSTITUTE(IFERROR(VLOOKUP($A7,単組回答!$E:$T,16,FALSE),""),"① 行った","○"),"② 行っていない","×")</f>
        <v/>
      </c>
    </row>
    <row r="8" spans="1:58" ht="28.5" customHeight="1">
      <c r="A8" s="20">
        <v>19004</v>
      </c>
      <c r="B8" s="21" t="s">
        <v>228</v>
      </c>
      <c r="C8" s="18" t="s">
        <v>23</v>
      </c>
      <c r="D8" s="18" t="s">
        <v>24</v>
      </c>
      <c r="E8" s="18">
        <v>1</v>
      </c>
      <c r="F8" s="18" t="s">
        <v>23</v>
      </c>
      <c r="G8" s="18" t="s">
        <v>23</v>
      </c>
      <c r="H8" s="18"/>
      <c r="I8" s="18"/>
      <c r="J8" s="18" t="s">
        <v>23</v>
      </c>
      <c r="K8" s="18" t="s">
        <v>23</v>
      </c>
      <c r="L8" s="18"/>
      <c r="M8" s="18"/>
      <c r="N8" s="18" t="s">
        <v>23</v>
      </c>
      <c r="O8" s="18" t="s">
        <v>24</v>
      </c>
      <c r="P8" s="18">
        <v>1</v>
      </c>
      <c r="Q8" s="18" t="s">
        <v>23</v>
      </c>
      <c r="R8" s="18" t="s">
        <v>23</v>
      </c>
      <c r="S8" s="18"/>
      <c r="T8" s="18" t="s">
        <v>23</v>
      </c>
      <c r="U8" s="18" t="s">
        <v>23</v>
      </c>
      <c r="V8" s="18" t="s">
        <v>23</v>
      </c>
      <c r="W8" s="18"/>
      <c r="X8" s="18"/>
      <c r="Y8" s="18" t="s">
        <v>22</v>
      </c>
      <c r="Z8" s="18" t="s">
        <v>25</v>
      </c>
      <c r="AA8" s="18" t="s">
        <v>25</v>
      </c>
      <c r="AB8" s="18" t="s">
        <v>22</v>
      </c>
      <c r="AC8" s="18" t="s">
        <v>22</v>
      </c>
      <c r="AD8" s="18" t="s">
        <v>22</v>
      </c>
      <c r="AE8" s="18" t="s">
        <v>22</v>
      </c>
      <c r="AF8" s="18"/>
      <c r="AG8" s="18" t="s">
        <v>22</v>
      </c>
      <c r="AH8" s="18" t="s">
        <v>22</v>
      </c>
      <c r="AI8" s="18" t="s">
        <v>25</v>
      </c>
      <c r="AJ8" s="71" t="s">
        <v>25</v>
      </c>
      <c r="AK8" s="102" t="s">
        <v>22</v>
      </c>
      <c r="AL8" s="83" t="s">
        <v>25</v>
      </c>
      <c r="AM8" s="83" t="s">
        <v>22</v>
      </c>
      <c r="AN8" s="83" t="s">
        <v>22</v>
      </c>
      <c r="AO8" s="83" t="s">
        <v>22</v>
      </c>
      <c r="AP8" s="83" t="s">
        <v>22</v>
      </c>
      <c r="AQ8" s="83" t="s">
        <v>22</v>
      </c>
      <c r="AR8" s="83"/>
      <c r="AS8" s="83">
        <v>0</v>
      </c>
      <c r="AT8" s="83" t="s">
        <v>22</v>
      </c>
      <c r="AU8" s="103"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22</v>
      </c>
      <c r="BF8" s="316" t="str">
        <f>SUBSTITUTE(SUBSTITUTE(IFERROR(VLOOKUP($A8,単組回答!$E:$T,16,FALSE),""),"① 行った","○"),"② 行っていない","×")</f>
        <v/>
      </c>
    </row>
    <row r="9" spans="1:58" ht="28.5" customHeight="1">
      <c r="A9" s="20">
        <v>19005</v>
      </c>
      <c r="B9" s="21" t="s">
        <v>229</v>
      </c>
      <c r="C9" s="18" t="s">
        <v>24</v>
      </c>
      <c r="D9" s="18" t="s">
        <v>24</v>
      </c>
      <c r="E9" s="18">
        <v>0</v>
      </c>
      <c r="F9" s="18" t="s">
        <v>23</v>
      </c>
      <c r="G9" s="18" t="s">
        <v>23</v>
      </c>
      <c r="H9" s="18"/>
      <c r="I9" s="18"/>
      <c r="J9" s="18"/>
      <c r="K9" s="18"/>
      <c r="L9" s="18"/>
      <c r="M9" s="18"/>
      <c r="N9" s="18" t="s">
        <v>23</v>
      </c>
      <c r="O9" s="18" t="s">
        <v>24</v>
      </c>
      <c r="P9" s="18">
        <v>1</v>
      </c>
      <c r="Q9" s="18" t="s">
        <v>23</v>
      </c>
      <c r="R9" s="18" t="s">
        <v>23</v>
      </c>
      <c r="S9" s="18"/>
      <c r="T9" s="18" t="s">
        <v>23</v>
      </c>
      <c r="U9" s="18"/>
      <c r="V9" s="18"/>
      <c r="W9" s="18"/>
      <c r="X9" s="18"/>
      <c r="Y9" s="18" t="s">
        <v>25</v>
      </c>
      <c r="Z9" s="18" t="s">
        <v>25</v>
      </c>
      <c r="AA9" s="18" t="s">
        <v>25</v>
      </c>
      <c r="AB9" s="18" t="s">
        <v>22</v>
      </c>
      <c r="AC9" s="18" t="s">
        <v>22</v>
      </c>
      <c r="AD9" s="18" t="s">
        <v>22</v>
      </c>
      <c r="AE9" s="18" t="s">
        <v>22</v>
      </c>
      <c r="AF9" s="18"/>
      <c r="AG9" s="18" t="s">
        <v>26</v>
      </c>
      <c r="AH9" s="18" t="s">
        <v>22</v>
      </c>
      <c r="AI9" s="18" t="s">
        <v>25</v>
      </c>
      <c r="AJ9" s="71" t="s">
        <v>25</v>
      </c>
      <c r="AK9" s="102" t="s">
        <v>22</v>
      </c>
      <c r="AL9" s="83" t="s">
        <v>25</v>
      </c>
      <c r="AM9" s="83" t="s">
        <v>22</v>
      </c>
      <c r="AN9" s="83" t="s">
        <v>22</v>
      </c>
      <c r="AO9" s="83" t="s">
        <v>22</v>
      </c>
      <c r="AP9" s="83" t="s">
        <v>22</v>
      </c>
      <c r="AQ9" s="83" t="s">
        <v>22</v>
      </c>
      <c r="AR9" s="83"/>
      <c r="AS9" s="83">
        <v>0</v>
      </c>
      <c r="AT9" s="83" t="s">
        <v>22</v>
      </c>
      <c r="AU9" s="103"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19006</v>
      </c>
      <c r="B10" s="21" t="s">
        <v>230</v>
      </c>
      <c r="C10" s="18" t="s">
        <v>23</v>
      </c>
      <c r="D10" s="18" t="s">
        <v>23</v>
      </c>
      <c r="E10" s="18">
        <v>2</v>
      </c>
      <c r="F10" s="18" t="s">
        <v>23</v>
      </c>
      <c r="G10" s="18" t="s">
        <v>23</v>
      </c>
      <c r="H10" s="18"/>
      <c r="I10" s="18" t="s">
        <v>23</v>
      </c>
      <c r="J10" s="18" t="s">
        <v>23</v>
      </c>
      <c r="K10" s="18"/>
      <c r="L10" s="18"/>
      <c r="M10" s="18"/>
      <c r="N10" s="18" t="s">
        <v>23</v>
      </c>
      <c r="O10" s="18" t="s">
        <v>23</v>
      </c>
      <c r="P10" s="18">
        <v>2</v>
      </c>
      <c r="Q10" s="18" t="s">
        <v>23</v>
      </c>
      <c r="R10" s="18" t="s">
        <v>23</v>
      </c>
      <c r="S10" s="18"/>
      <c r="T10" s="18" t="s">
        <v>23</v>
      </c>
      <c r="U10" s="18" t="s">
        <v>23</v>
      </c>
      <c r="V10" s="18" t="s">
        <v>23</v>
      </c>
      <c r="W10" s="18"/>
      <c r="X10" s="18"/>
      <c r="Y10" s="18" t="s">
        <v>22</v>
      </c>
      <c r="Z10" s="18" t="s">
        <v>22</v>
      </c>
      <c r="AA10" s="18" t="s">
        <v>22</v>
      </c>
      <c r="AB10" s="18" t="s">
        <v>22</v>
      </c>
      <c r="AC10" s="18" t="s">
        <v>22</v>
      </c>
      <c r="AD10" s="18" t="s">
        <v>22</v>
      </c>
      <c r="AE10" s="18" t="s">
        <v>22</v>
      </c>
      <c r="AF10" s="18"/>
      <c r="AG10" s="18" t="s">
        <v>26</v>
      </c>
      <c r="AH10" s="18" t="s">
        <v>22</v>
      </c>
      <c r="AI10" s="18" t="s">
        <v>25</v>
      </c>
      <c r="AJ10" s="71" t="s">
        <v>25</v>
      </c>
      <c r="AK10" s="102" t="s">
        <v>22</v>
      </c>
      <c r="AL10" s="83" t="s">
        <v>22</v>
      </c>
      <c r="AM10" s="83" t="s">
        <v>22</v>
      </c>
      <c r="AN10" s="83" t="s">
        <v>22</v>
      </c>
      <c r="AO10" s="83" t="s">
        <v>22</v>
      </c>
      <c r="AP10" s="83" t="s">
        <v>22</v>
      </c>
      <c r="AQ10" s="83" t="s">
        <v>22</v>
      </c>
      <c r="AR10" s="83"/>
      <c r="AS10" s="83">
        <v>0</v>
      </c>
      <c r="AT10" s="83" t="s">
        <v>22</v>
      </c>
      <c r="AU10" s="103" t="s">
        <v>22</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22</v>
      </c>
      <c r="BF10" s="316" t="str">
        <f>SUBSTITUTE(SUBSTITUTE(IFERROR(VLOOKUP($A10,単組回答!$E:$T,16,FALSE),""),"① 行った","○"),"② 行っていない","×")</f>
        <v/>
      </c>
    </row>
    <row r="11" spans="1:58" ht="28.5" customHeight="1">
      <c r="A11" s="20">
        <v>19007</v>
      </c>
      <c r="B11" s="21" t="s">
        <v>231</v>
      </c>
      <c r="C11" s="18" t="s">
        <v>24</v>
      </c>
      <c r="D11" s="18" t="s">
        <v>24</v>
      </c>
      <c r="E11" s="18">
        <v>0</v>
      </c>
      <c r="F11" s="18" t="s">
        <v>23</v>
      </c>
      <c r="G11" s="18" t="s">
        <v>23</v>
      </c>
      <c r="H11" s="18"/>
      <c r="I11" s="18"/>
      <c r="J11" s="18"/>
      <c r="K11" s="18"/>
      <c r="L11" s="18"/>
      <c r="M11" s="18"/>
      <c r="N11" s="18" t="s">
        <v>23</v>
      </c>
      <c r="O11" s="18" t="s">
        <v>24</v>
      </c>
      <c r="P11" s="18">
        <v>1</v>
      </c>
      <c r="Q11" s="18" t="s">
        <v>23</v>
      </c>
      <c r="R11" s="18" t="s">
        <v>23</v>
      </c>
      <c r="S11" s="18"/>
      <c r="T11" s="18" t="s">
        <v>23</v>
      </c>
      <c r="U11" s="18"/>
      <c r="V11" s="18" t="s">
        <v>23</v>
      </c>
      <c r="W11" s="18"/>
      <c r="X11" s="18"/>
      <c r="Y11" s="18" t="s">
        <v>25</v>
      </c>
      <c r="Z11" s="18" t="s">
        <v>25</v>
      </c>
      <c r="AA11" s="18" t="s">
        <v>25</v>
      </c>
      <c r="AB11" s="18" t="s">
        <v>22</v>
      </c>
      <c r="AC11" s="18" t="s">
        <v>22</v>
      </c>
      <c r="AD11" s="18" t="s">
        <v>22</v>
      </c>
      <c r="AE11" s="18" t="s">
        <v>25</v>
      </c>
      <c r="AF11" s="18"/>
      <c r="AG11" s="18" t="s">
        <v>22</v>
      </c>
      <c r="AH11" s="18" t="s">
        <v>22</v>
      </c>
      <c r="AI11" s="18" t="s">
        <v>25</v>
      </c>
      <c r="AJ11" s="71" t="s">
        <v>25</v>
      </c>
      <c r="AK11" s="102" t="s">
        <v>22</v>
      </c>
      <c r="AL11" s="83" t="s">
        <v>25</v>
      </c>
      <c r="AM11" s="83" t="s">
        <v>22</v>
      </c>
      <c r="AN11" s="83" t="s">
        <v>22</v>
      </c>
      <c r="AO11" s="83" t="s">
        <v>22</v>
      </c>
      <c r="AP11" s="83" t="s">
        <v>22</v>
      </c>
      <c r="AQ11" s="83" t="s">
        <v>22</v>
      </c>
      <c r="AR11" s="83"/>
      <c r="AS11" s="83">
        <v>0</v>
      </c>
      <c r="AT11" s="83" t="s">
        <v>22</v>
      </c>
      <c r="AU11" s="103"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19008</v>
      </c>
      <c r="B12" s="21" t="s">
        <v>232</v>
      </c>
      <c r="C12" s="18" t="s">
        <v>23</v>
      </c>
      <c r="D12" s="18" t="s">
        <v>24</v>
      </c>
      <c r="E12" s="18">
        <v>1</v>
      </c>
      <c r="F12" s="18" t="s">
        <v>23</v>
      </c>
      <c r="G12" s="18" t="s">
        <v>23</v>
      </c>
      <c r="H12" s="18"/>
      <c r="I12" s="18" t="s">
        <v>23</v>
      </c>
      <c r="J12" s="18"/>
      <c r="K12" s="18"/>
      <c r="L12" s="18"/>
      <c r="M12" s="18"/>
      <c r="N12" s="18" t="s">
        <v>23</v>
      </c>
      <c r="O12" s="18" t="s">
        <v>24</v>
      </c>
      <c r="P12" s="18">
        <v>1</v>
      </c>
      <c r="Q12" s="18" t="s">
        <v>22</v>
      </c>
      <c r="R12" s="18" t="s">
        <v>23</v>
      </c>
      <c r="S12" s="18"/>
      <c r="T12" s="18" t="s">
        <v>23</v>
      </c>
      <c r="U12" s="18"/>
      <c r="V12" s="18"/>
      <c r="W12" s="18"/>
      <c r="X12" s="18"/>
      <c r="Y12" s="18" t="s">
        <v>22</v>
      </c>
      <c r="Z12" s="18" t="s">
        <v>25</v>
      </c>
      <c r="AA12" s="18" t="s">
        <v>25</v>
      </c>
      <c r="AB12" s="18" t="s">
        <v>22</v>
      </c>
      <c r="AC12" s="18" t="s">
        <v>22</v>
      </c>
      <c r="AD12" s="18" t="s">
        <v>22</v>
      </c>
      <c r="AE12" s="18" t="s">
        <v>22</v>
      </c>
      <c r="AF12" s="18"/>
      <c r="AG12" s="18" t="s">
        <v>26</v>
      </c>
      <c r="AH12" s="18" t="s">
        <v>22</v>
      </c>
      <c r="AI12" s="18" t="s">
        <v>25</v>
      </c>
      <c r="AJ12" s="71" t="s">
        <v>25</v>
      </c>
      <c r="AK12" s="102" t="s">
        <v>22</v>
      </c>
      <c r="AL12" s="83" t="s">
        <v>25</v>
      </c>
      <c r="AM12" s="83" t="s">
        <v>22</v>
      </c>
      <c r="AN12" s="83" t="s">
        <v>22</v>
      </c>
      <c r="AO12" s="83" t="s">
        <v>22</v>
      </c>
      <c r="AP12" s="83" t="s">
        <v>22</v>
      </c>
      <c r="AQ12" s="83" t="s">
        <v>22</v>
      </c>
      <c r="AR12" s="83"/>
      <c r="AS12" s="83" t="s">
        <v>22</v>
      </c>
      <c r="AT12" s="83" t="s">
        <v>22</v>
      </c>
      <c r="AU12" s="103" t="s">
        <v>22</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22</v>
      </c>
      <c r="BD12" s="313" t="str">
        <f>SUBSTITUTE(SUBSTITUTE(IFERROR(VLOOKUP($A12,単組回答!$E:$R,14,FALSE),""),"① 行った","○"),"② 行っていない","×")</f>
        <v/>
      </c>
      <c r="BE12" s="83" t="s">
        <v>22</v>
      </c>
      <c r="BF12" s="316" t="str">
        <f>SUBSTITUTE(SUBSTITUTE(IFERROR(VLOOKUP($A12,単組回答!$E:$T,16,FALSE),""),"① 行った","○"),"② 行っていない","×")</f>
        <v/>
      </c>
    </row>
    <row r="13" spans="1:58" ht="28.5" customHeight="1">
      <c r="A13" s="20">
        <v>19009</v>
      </c>
      <c r="B13" s="21" t="s">
        <v>233</v>
      </c>
      <c r="C13" s="18" t="s">
        <v>23</v>
      </c>
      <c r="D13" s="18" t="s">
        <v>24</v>
      </c>
      <c r="E13" s="18">
        <v>1</v>
      </c>
      <c r="F13" s="18"/>
      <c r="G13" s="18" t="s">
        <v>23</v>
      </c>
      <c r="H13" s="18"/>
      <c r="I13" s="18"/>
      <c r="J13" s="18"/>
      <c r="K13" s="18"/>
      <c r="L13" s="18"/>
      <c r="M13" s="18"/>
      <c r="N13" s="18" t="s">
        <v>23</v>
      </c>
      <c r="O13" s="18" t="s">
        <v>24</v>
      </c>
      <c r="P13" s="18">
        <v>1</v>
      </c>
      <c r="Q13" s="18"/>
      <c r="R13" s="18" t="s">
        <v>23</v>
      </c>
      <c r="S13" s="18"/>
      <c r="T13" s="18" t="s">
        <v>23</v>
      </c>
      <c r="U13" s="18"/>
      <c r="V13" s="18"/>
      <c r="W13" s="18"/>
      <c r="X13" s="18"/>
      <c r="Y13" s="18" t="s">
        <v>22</v>
      </c>
      <c r="Z13" s="18" t="s">
        <v>25</v>
      </c>
      <c r="AA13" s="18" t="s">
        <v>25</v>
      </c>
      <c r="AB13" s="18" t="s">
        <v>25</v>
      </c>
      <c r="AC13" s="18" t="s">
        <v>22</v>
      </c>
      <c r="AD13" s="18" t="s">
        <v>26</v>
      </c>
      <c r="AE13" s="18" t="s">
        <v>25</v>
      </c>
      <c r="AF13" s="18"/>
      <c r="AG13" s="18" t="s">
        <v>26</v>
      </c>
      <c r="AH13" s="18" t="s">
        <v>22</v>
      </c>
      <c r="AI13" s="18" t="s">
        <v>25</v>
      </c>
      <c r="AJ13" s="71" t="s">
        <v>25</v>
      </c>
      <c r="AK13" s="102" t="s">
        <v>22</v>
      </c>
      <c r="AL13" s="83" t="s">
        <v>25</v>
      </c>
      <c r="AM13" s="83" t="s">
        <v>22</v>
      </c>
      <c r="AN13" s="83" t="s">
        <v>22</v>
      </c>
      <c r="AO13" s="83" t="s">
        <v>22</v>
      </c>
      <c r="AP13" s="83" t="s">
        <v>22</v>
      </c>
      <c r="AQ13" s="83" t="s">
        <v>22</v>
      </c>
      <c r="AR13" s="83"/>
      <c r="AS13" s="83" t="s">
        <v>22</v>
      </c>
      <c r="AT13" s="83" t="s">
        <v>22</v>
      </c>
      <c r="AU13" s="103"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22</v>
      </c>
      <c r="BD13" s="313" t="str">
        <f>SUBSTITUTE(SUBSTITUTE(IFERROR(VLOOKUP($A13,単組回答!$E:$R,14,FALSE),""),"① 行った","○"),"② 行っていない","×")</f>
        <v/>
      </c>
      <c r="BE13" s="83" t="s">
        <v>22</v>
      </c>
      <c r="BF13" s="316" t="str">
        <f>SUBSTITUTE(SUBSTITUTE(IFERROR(VLOOKUP($A13,単組回答!$E:$T,16,FALSE),""),"① 行った","○"),"② 行っていない","×")</f>
        <v/>
      </c>
    </row>
    <row r="14" spans="1:58" ht="28.5" customHeight="1">
      <c r="A14" s="20">
        <v>19010</v>
      </c>
      <c r="B14" s="21" t="s">
        <v>234</v>
      </c>
      <c r="C14" s="18" t="s">
        <v>23</v>
      </c>
      <c r="D14" s="18" t="s">
        <v>24</v>
      </c>
      <c r="E14" s="18">
        <v>1</v>
      </c>
      <c r="F14" s="18"/>
      <c r="G14" s="18" t="s">
        <v>23</v>
      </c>
      <c r="H14" s="18"/>
      <c r="I14" s="18" t="s">
        <v>23</v>
      </c>
      <c r="J14" s="18"/>
      <c r="K14" s="18"/>
      <c r="L14" s="18"/>
      <c r="M14" s="18"/>
      <c r="N14" s="18" t="s">
        <v>23</v>
      </c>
      <c r="O14" s="18" t="s">
        <v>24</v>
      </c>
      <c r="P14" s="18">
        <v>1</v>
      </c>
      <c r="Q14" s="18"/>
      <c r="R14" s="18" t="s">
        <v>23</v>
      </c>
      <c r="S14" s="18"/>
      <c r="T14" s="18"/>
      <c r="U14" s="18"/>
      <c r="V14" s="18"/>
      <c r="W14" s="18"/>
      <c r="X14" s="18"/>
      <c r="Y14" s="18" t="s">
        <v>25</v>
      </c>
      <c r="Z14" s="18" t="s">
        <v>25</v>
      </c>
      <c r="AA14" s="18" t="s">
        <v>25</v>
      </c>
      <c r="AB14" s="18" t="s">
        <v>26</v>
      </c>
      <c r="AC14" s="18" t="s">
        <v>22</v>
      </c>
      <c r="AD14" s="18" t="s">
        <v>26</v>
      </c>
      <c r="AE14" s="18" t="s">
        <v>25</v>
      </c>
      <c r="AF14" s="18"/>
      <c r="AG14" s="18" t="s">
        <v>26</v>
      </c>
      <c r="AH14" s="18" t="s">
        <v>22</v>
      </c>
      <c r="AI14" s="18" t="s">
        <v>26</v>
      </c>
      <c r="AJ14" s="71" t="s">
        <v>25</v>
      </c>
      <c r="AK14" s="102" t="s">
        <v>22</v>
      </c>
      <c r="AL14" s="83" t="s">
        <v>25</v>
      </c>
      <c r="AM14" s="83" t="s">
        <v>22</v>
      </c>
      <c r="AN14" s="83" t="s">
        <v>22</v>
      </c>
      <c r="AO14" s="83" t="s">
        <v>22</v>
      </c>
      <c r="AP14" s="83" t="s">
        <v>22</v>
      </c>
      <c r="AQ14" s="83" t="s">
        <v>22</v>
      </c>
      <c r="AR14" s="83"/>
      <c r="AS14" s="83">
        <v>0</v>
      </c>
      <c r="AT14" s="83" t="s">
        <v>22</v>
      </c>
      <c r="AU14" s="103"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22</v>
      </c>
      <c r="BF14" s="316" t="str">
        <f>SUBSTITUTE(SUBSTITUTE(IFERROR(VLOOKUP($A14,単組回答!$E:$T,16,FALSE),""),"① 行った","○"),"② 行っていない","×")</f>
        <v/>
      </c>
    </row>
    <row r="15" spans="1:58" ht="28.5" customHeight="1">
      <c r="A15" s="20">
        <v>19011</v>
      </c>
      <c r="B15" s="21" t="s">
        <v>235</v>
      </c>
      <c r="C15" s="18" t="s">
        <v>24</v>
      </c>
      <c r="D15" s="18" t="s">
        <v>24</v>
      </c>
      <c r="E15" s="18">
        <v>0</v>
      </c>
      <c r="F15" s="18" t="s">
        <v>23</v>
      </c>
      <c r="G15" s="18" t="s">
        <v>23</v>
      </c>
      <c r="H15" s="18"/>
      <c r="I15" s="18" t="s">
        <v>23</v>
      </c>
      <c r="J15" s="18" t="s">
        <v>23</v>
      </c>
      <c r="K15" s="18"/>
      <c r="L15" s="18"/>
      <c r="M15" s="18"/>
      <c r="N15" s="18" t="s">
        <v>23</v>
      </c>
      <c r="O15" s="18" t="s">
        <v>24</v>
      </c>
      <c r="P15" s="18">
        <v>1</v>
      </c>
      <c r="Q15" s="18" t="s">
        <v>23</v>
      </c>
      <c r="R15" s="18"/>
      <c r="S15" s="18"/>
      <c r="T15" s="18"/>
      <c r="U15" s="18" t="s">
        <v>23</v>
      </c>
      <c r="V15" s="18"/>
      <c r="W15" s="18"/>
      <c r="X15" s="18"/>
      <c r="Y15" s="18" t="s">
        <v>25</v>
      </c>
      <c r="Z15" s="18" t="s">
        <v>25</v>
      </c>
      <c r="AA15" s="18" t="s">
        <v>25</v>
      </c>
      <c r="AB15" s="18" t="s">
        <v>22</v>
      </c>
      <c r="AC15" s="18" t="s">
        <v>22</v>
      </c>
      <c r="AD15" s="18" t="s">
        <v>22</v>
      </c>
      <c r="AE15" s="18" t="s">
        <v>25</v>
      </c>
      <c r="AF15" s="18"/>
      <c r="AG15" s="18" t="s">
        <v>26</v>
      </c>
      <c r="AH15" s="18" t="s">
        <v>22</v>
      </c>
      <c r="AI15" s="18" t="s">
        <v>25</v>
      </c>
      <c r="AJ15" s="71" t="s">
        <v>25</v>
      </c>
      <c r="AK15" s="102" t="s">
        <v>22</v>
      </c>
      <c r="AL15" s="83" t="s">
        <v>25</v>
      </c>
      <c r="AM15" s="83" t="s">
        <v>22</v>
      </c>
      <c r="AN15" s="83" t="s">
        <v>22</v>
      </c>
      <c r="AO15" s="83" t="s">
        <v>22</v>
      </c>
      <c r="AP15" s="83" t="s">
        <v>22</v>
      </c>
      <c r="AQ15" s="83" t="s">
        <v>22</v>
      </c>
      <c r="AR15" s="83"/>
      <c r="AS15" s="83">
        <v>0</v>
      </c>
      <c r="AT15" s="83" t="s">
        <v>22</v>
      </c>
      <c r="AU15" s="103" t="s">
        <v>25</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19014</v>
      </c>
      <c r="B16" s="21" t="s">
        <v>236</v>
      </c>
      <c r="C16" s="18" t="s">
        <v>23</v>
      </c>
      <c r="D16" s="18" t="s">
        <v>23</v>
      </c>
      <c r="E16" s="18">
        <v>2</v>
      </c>
      <c r="F16" s="18" t="s">
        <v>23</v>
      </c>
      <c r="G16" s="18" t="s">
        <v>23</v>
      </c>
      <c r="H16" s="18"/>
      <c r="I16" s="18" t="s">
        <v>23</v>
      </c>
      <c r="J16" s="18"/>
      <c r="K16" s="18"/>
      <c r="L16" s="18"/>
      <c r="M16" s="18"/>
      <c r="N16" s="18" t="s">
        <v>23</v>
      </c>
      <c r="O16" s="18" t="s">
        <v>23</v>
      </c>
      <c r="P16" s="18">
        <v>2</v>
      </c>
      <c r="Q16" s="18" t="s">
        <v>23</v>
      </c>
      <c r="R16" s="18" t="s">
        <v>23</v>
      </c>
      <c r="S16" s="18"/>
      <c r="T16" s="18" t="s">
        <v>23</v>
      </c>
      <c r="U16" s="18"/>
      <c r="V16" s="18" t="s">
        <v>23</v>
      </c>
      <c r="W16" s="18"/>
      <c r="X16" s="18"/>
      <c r="Y16" s="18" t="s">
        <v>22</v>
      </c>
      <c r="Z16" s="18" t="s">
        <v>22</v>
      </c>
      <c r="AA16" s="18" t="s">
        <v>22</v>
      </c>
      <c r="AB16" s="18" t="s">
        <v>22</v>
      </c>
      <c r="AC16" s="18" t="s">
        <v>22</v>
      </c>
      <c r="AD16" s="18" t="s">
        <v>22</v>
      </c>
      <c r="AE16" s="18" t="s">
        <v>22</v>
      </c>
      <c r="AF16" s="18"/>
      <c r="AG16" s="18" t="s">
        <v>26</v>
      </c>
      <c r="AH16" s="18" t="s">
        <v>22</v>
      </c>
      <c r="AI16" s="18" t="s">
        <v>25</v>
      </c>
      <c r="AJ16" s="71" t="s">
        <v>25</v>
      </c>
      <c r="AK16" s="102" t="s">
        <v>22</v>
      </c>
      <c r="AL16" s="83" t="s">
        <v>22</v>
      </c>
      <c r="AM16" s="83" t="s">
        <v>22</v>
      </c>
      <c r="AN16" s="83" t="s">
        <v>22</v>
      </c>
      <c r="AO16" s="83" t="s">
        <v>22</v>
      </c>
      <c r="AP16" s="83" t="s">
        <v>22</v>
      </c>
      <c r="AQ16" s="83" t="s">
        <v>22</v>
      </c>
      <c r="AR16" s="83"/>
      <c r="AS16" s="83">
        <v>0</v>
      </c>
      <c r="AT16" s="83" t="s">
        <v>22</v>
      </c>
      <c r="AU16" s="103"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22</v>
      </c>
      <c r="BF16" s="316" t="str">
        <f>SUBSTITUTE(SUBSTITUTE(IFERROR(VLOOKUP($A16,単組回答!$E:$T,16,FALSE),""),"① 行った","○"),"② 行っていない","×")</f>
        <v/>
      </c>
    </row>
    <row r="17" spans="1:58" ht="28.5" customHeight="1">
      <c r="A17" s="20">
        <v>19019</v>
      </c>
      <c r="B17" s="21" t="s">
        <v>237</v>
      </c>
      <c r="C17" s="18" t="s">
        <v>23</v>
      </c>
      <c r="D17" s="18" t="s">
        <v>23</v>
      </c>
      <c r="E17" s="18">
        <v>2</v>
      </c>
      <c r="F17" s="18" t="s">
        <v>23</v>
      </c>
      <c r="G17" s="18" t="s">
        <v>23</v>
      </c>
      <c r="H17" s="18"/>
      <c r="I17" s="18" t="s">
        <v>23</v>
      </c>
      <c r="J17" s="18"/>
      <c r="K17" s="18"/>
      <c r="L17" s="18"/>
      <c r="M17" s="18"/>
      <c r="N17" s="18" t="s">
        <v>24</v>
      </c>
      <c r="O17" s="18" t="s">
        <v>23</v>
      </c>
      <c r="P17" s="18">
        <v>1</v>
      </c>
      <c r="Q17" s="18" t="s">
        <v>23</v>
      </c>
      <c r="R17" s="18" t="s">
        <v>23</v>
      </c>
      <c r="S17" s="18"/>
      <c r="T17" s="18" t="s">
        <v>23</v>
      </c>
      <c r="U17" s="18"/>
      <c r="V17" s="18"/>
      <c r="W17" s="18"/>
      <c r="X17" s="18"/>
      <c r="Y17" s="18" t="s">
        <v>22</v>
      </c>
      <c r="Z17" s="18" t="s">
        <v>22</v>
      </c>
      <c r="AA17" s="18" t="s">
        <v>22</v>
      </c>
      <c r="AB17" s="18" t="s">
        <v>22</v>
      </c>
      <c r="AC17" s="18" t="s">
        <v>25</v>
      </c>
      <c r="AD17" s="18" t="s">
        <v>22</v>
      </c>
      <c r="AE17" s="18" t="s">
        <v>25</v>
      </c>
      <c r="AF17" s="18"/>
      <c r="AG17" s="18" t="s">
        <v>26</v>
      </c>
      <c r="AH17" s="18" t="s">
        <v>22</v>
      </c>
      <c r="AI17" s="18" t="s">
        <v>24</v>
      </c>
      <c r="AJ17" s="71" t="s">
        <v>25</v>
      </c>
      <c r="AK17" s="102" t="s">
        <v>22</v>
      </c>
      <c r="AL17" s="83" t="s">
        <v>22</v>
      </c>
      <c r="AM17" s="83" t="s">
        <v>22</v>
      </c>
      <c r="AN17" s="83" t="s">
        <v>22</v>
      </c>
      <c r="AO17" s="83" t="s">
        <v>22</v>
      </c>
      <c r="AP17" s="83" t="s">
        <v>22</v>
      </c>
      <c r="AQ17" s="83" t="s">
        <v>22</v>
      </c>
      <c r="AR17" s="83"/>
      <c r="AS17" s="83">
        <v>0</v>
      </c>
      <c r="AT17" s="83" t="s">
        <v>22</v>
      </c>
      <c r="AU17" s="103" t="s">
        <v>22</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22</v>
      </c>
      <c r="BF17" s="316" t="str">
        <f>SUBSTITUTE(SUBSTITUTE(IFERROR(VLOOKUP($A17,単組回答!$E:$T,16,FALSE),""),"① 行った","○"),"② 行っていない","×")</f>
        <v/>
      </c>
    </row>
    <row r="18" spans="1:58" ht="28.5" customHeight="1">
      <c r="A18" s="20">
        <v>19025</v>
      </c>
      <c r="B18" s="21" t="s">
        <v>238</v>
      </c>
      <c r="C18" s="18" t="s">
        <v>23</v>
      </c>
      <c r="D18" s="18" t="s">
        <v>24</v>
      </c>
      <c r="E18" s="18">
        <v>1</v>
      </c>
      <c r="F18" s="18" t="s">
        <v>23</v>
      </c>
      <c r="G18" s="18" t="s">
        <v>23</v>
      </c>
      <c r="H18" s="18" t="s">
        <v>23</v>
      </c>
      <c r="I18" s="18"/>
      <c r="J18" s="18"/>
      <c r="K18" s="18"/>
      <c r="L18" s="18"/>
      <c r="M18" s="18"/>
      <c r="N18" s="18" t="s">
        <v>23</v>
      </c>
      <c r="O18" s="18" t="s">
        <v>24</v>
      </c>
      <c r="P18" s="18">
        <v>1</v>
      </c>
      <c r="Q18" s="18" t="s">
        <v>23</v>
      </c>
      <c r="R18" s="18" t="s">
        <v>23</v>
      </c>
      <c r="S18" s="18" t="s">
        <v>23</v>
      </c>
      <c r="T18" s="18" t="s">
        <v>23</v>
      </c>
      <c r="U18" s="18"/>
      <c r="V18" s="18"/>
      <c r="W18" s="18"/>
      <c r="X18" s="18"/>
      <c r="Y18" s="18" t="s">
        <v>22</v>
      </c>
      <c r="Z18" s="18" t="s">
        <v>25</v>
      </c>
      <c r="AA18" s="18" t="s">
        <v>25</v>
      </c>
      <c r="AB18" s="18" t="s">
        <v>22</v>
      </c>
      <c r="AC18" s="18" t="s">
        <v>25</v>
      </c>
      <c r="AD18" s="18" t="s">
        <v>22</v>
      </c>
      <c r="AE18" s="18" t="s">
        <v>25</v>
      </c>
      <c r="AF18" s="18"/>
      <c r="AG18" s="18" t="s">
        <v>26</v>
      </c>
      <c r="AH18" s="18" t="s">
        <v>22</v>
      </c>
      <c r="AI18" s="18" t="s">
        <v>25</v>
      </c>
      <c r="AJ18" s="71" t="s">
        <v>25</v>
      </c>
      <c r="AK18" s="102" t="s">
        <v>22</v>
      </c>
      <c r="AL18" s="83" t="s">
        <v>25</v>
      </c>
      <c r="AM18" s="83" t="s">
        <v>22</v>
      </c>
      <c r="AN18" s="83" t="s">
        <v>22</v>
      </c>
      <c r="AO18" s="83" t="s">
        <v>22</v>
      </c>
      <c r="AP18" s="83" t="s">
        <v>22</v>
      </c>
      <c r="AQ18" s="83" t="s">
        <v>22</v>
      </c>
      <c r="AR18" s="83"/>
      <c r="AS18" s="83">
        <v>0</v>
      </c>
      <c r="AT18" s="83" t="s">
        <v>22</v>
      </c>
      <c r="AU18" s="103" t="s">
        <v>25</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19028</v>
      </c>
      <c r="B19" s="21" t="s">
        <v>239</v>
      </c>
      <c r="C19" s="18" t="s">
        <v>23</v>
      </c>
      <c r="D19" s="18" t="s">
        <v>24</v>
      </c>
      <c r="E19" s="18">
        <v>1</v>
      </c>
      <c r="F19" s="18" t="s">
        <v>23</v>
      </c>
      <c r="G19" s="18" t="s">
        <v>23</v>
      </c>
      <c r="H19" s="18" t="s">
        <v>23</v>
      </c>
      <c r="I19" s="18" t="s">
        <v>23</v>
      </c>
      <c r="J19" s="18"/>
      <c r="K19" s="18"/>
      <c r="L19" s="18"/>
      <c r="M19" s="18"/>
      <c r="N19" s="18" t="s">
        <v>23</v>
      </c>
      <c r="O19" s="18" t="s">
        <v>24</v>
      </c>
      <c r="P19" s="18">
        <v>1</v>
      </c>
      <c r="Q19" s="18" t="s">
        <v>23</v>
      </c>
      <c r="R19" s="18" t="s">
        <v>23</v>
      </c>
      <c r="S19" s="18" t="s">
        <v>22</v>
      </c>
      <c r="T19" s="18" t="s">
        <v>23</v>
      </c>
      <c r="U19" s="18"/>
      <c r="V19" s="18"/>
      <c r="W19" s="18"/>
      <c r="X19" s="18"/>
      <c r="Y19" s="18" t="s">
        <v>22</v>
      </c>
      <c r="Z19" s="18" t="s">
        <v>25</v>
      </c>
      <c r="AA19" s="18" t="s">
        <v>25</v>
      </c>
      <c r="AB19" s="18" t="s">
        <v>22</v>
      </c>
      <c r="AC19" s="18" t="s">
        <v>22</v>
      </c>
      <c r="AD19" s="18" t="s">
        <v>22</v>
      </c>
      <c r="AE19" s="18" t="s">
        <v>22</v>
      </c>
      <c r="AF19" s="18"/>
      <c r="AG19" s="18" t="s">
        <v>26</v>
      </c>
      <c r="AH19" s="18" t="s">
        <v>22</v>
      </c>
      <c r="AI19" s="18" t="s">
        <v>25</v>
      </c>
      <c r="AJ19" s="71" t="s">
        <v>25</v>
      </c>
      <c r="AK19" s="102" t="s">
        <v>22</v>
      </c>
      <c r="AL19" s="83" t="s">
        <v>25</v>
      </c>
      <c r="AM19" s="83" t="s">
        <v>22</v>
      </c>
      <c r="AN19" s="83" t="s">
        <v>22</v>
      </c>
      <c r="AO19" s="83" t="s">
        <v>22</v>
      </c>
      <c r="AP19" s="83" t="s">
        <v>22</v>
      </c>
      <c r="AQ19" s="83" t="s">
        <v>22</v>
      </c>
      <c r="AR19" s="83" t="s">
        <v>22</v>
      </c>
      <c r="AS19" s="83" t="s">
        <v>22</v>
      </c>
      <c r="AT19" s="83" t="s">
        <v>22</v>
      </c>
      <c r="AU19" s="103" t="s">
        <v>22</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22</v>
      </c>
      <c r="BD19" s="313" t="str">
        <f>SUBSTITUTE(SUBSTITUTE(IFERROR(VLOOKUP($A19,単組回答!$E:$R,14,FALSE),""),"① 行った","○"),"② 行っていない","×")</f>
        <v/>
      </c>
      <c r="BE19" s="83" t="s">
        <v>22</v>
      </c>
      <c r="BF19" s="316" t="str">
        <f>SUBSTITUTE(SUBSTITUTE(IFERROR(VLOOKUP($A19,単組回答!$E:$T,16,FALSE),""),"① 行った","○"),"② 行っていない","×")</f>
        <v/>
      </c>
    </row>
    <row r="20" spans="1:58" ht="28.5" customHeight="1">
      <c r="A20" s="20">
        <v>19030</v>
      </c>
      <c r="B20" s="21" t="s">
        <v>240</v>
      </c>
      <c r="C20" s="18" t="s">
        <v>24</v>
      </c>
      <c r="D20" s="18" t="s">
        <v>24</v>
      </c>
      <c r="E20" s="18">
        <v>0</v>
      </c>
      <c r="F20" s="18"/>
      <c r="G20" s="18"/>
      <c r="H20" s="18"/>
      <c r="I20" s="18"/>
      <c r="J20" s="18"/>
      <c r="K20" s="18"/>
      <c r="L20" s="18"/>
      <c r="M20" s="18"/>
      <c r="N20" s="18" t="s">
        <v>23</v>
      </c>
      <c r="O20" s="18" t="s">
        <v>24</v>
      </c>
      <c r="P20" s="18">
        <v>1</v>
      </c>
      <c r="Q20" s="18" t="s">
        <v>23</v>
      </c>
      <c r="R20" s="18" t="s">
        <v>23</v>
      </c>
      <c r="S20" s="18"/>
      <c r="T20" s="18" t="s">
        <v>23</v>
      </c>
      <c r="U20" s="18"/>
      <c r="V20" s="18"/>
      <c r="W20" s="18"/>
      <c r="X20" s="18"/>
      <c r="Y20" s="18" t="s">
        <v>25</v>
      </c>
      <c r="Z20" s="18" t="s">
        <v>25</v>
      </c>
      <c r="AA20" s="18" t="s">
        <v>25</v>
      </c>
      <c r="AB20" s="18" t="s">
        <v>25</v>
      </c>
      <c r="AC20" s="18" t="s">
        <v>22</v>
      </c>
      <c r="AD20" s="18" t="s">
        <v>26</v>
      </c>
      <c r="AE20" s="18" t="s">
        <v>25</v>
      </c>
      <c r="AF20" s="18"/>
      <c r="AG20" s="18" t="s">
        <v>26</v>
      </c>
      <c r="AH20" s="18" t="s">
        <v>22</v>
      </c>
      <c r="AI20" s="18" t="s">
        <v>25</v>
      </c>
      <c r="AJ20" s="71" t="s">
        <v>25</v>
      </c>
      <c r="AK20" s="102" t="s">
        <v>22</v>
      </c>
      <c r="AL20" s="83" t="s">
        <v>25</v>
      </c>
      <c r="AM20" s="83" t="s">
        <v>22</v>
      </c>
      <c r="AN20" s="83" t="s">
        <v>22</v>
      </c>
      <c r="AO20" s="83" t="s">
        <v>22</v>
      </c>
      <c r="AP20" s="83" t="s">
        <v>22</v>
      </c>
      <c r="AQ20" s="83" t="s">
        <v>22</v>
      </c>
      <c r="AR20" s="83"/>
      <c r="AS20" s="83">
        <v>0</v>
      </c>
      <c r="AT20" s="83" t="s">
        <v>22</v>
      </c>
      <c r="AU20" s="103" t="s">
        <v>22</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22</v>
      </c>
      <c r="BF20" s="316" t="str">
        <f>SUBSTITUTE(SUBSTITUTE(IFERROR(VLOOKUP($A20,単組回答!$E:$T,16,FALSE),""),"① 行った","○"),"② 行っていない","×")</f>
        <v/>
      </c>
    </row>
    <row r="21" spans="1:58" ht="28.5" customHeight="1">
      <c r="A21" s="20">
        <v>19032</v>
      </c>
      <c r="B21" s="21" t="s">
        <v>241</v>
      </c>
      <c r="C21" s="18" t="s">
        <v>24</v>
      </c>
      <c r="D21" s="18" t="s">
        <v>24</v>
      </c>
      <c r="E21" s="18">
        <v>0</v>
      </c>
      <c r="F21" s="18" t="s">
        <v>23</v>
      </c>
      <c r="G21" s="18" t="s">
        <v>23</v>
      </c>
      <c r="H21" s="18"/>
      <c r="I21" s="18"/>
      <c r="J21" s="18"/>
      <c r="K21" s="18"/>
      <c r="L21" s="18"/>
      <c r="M21" s="18"/>
      <c r="N21" s="18" t="s">
        <v>23</v>
      </c>
      <c r="O21" s="18" t="s">
        <v>24</v>
      </c>
      <c r="P21" s="18">
        <v>1</v>
      </c>
      <c r="Q21" s="18" t="s">
        <v>23</v>
      </c>
      <c r="R21" s="18"/>
      <c r="S21" s="18"/>
      <c r="T21" s="18"/>
      <c r="U21" s="18"/>
      <c r="V21" s="18"/>
      <c r="W21" s="18"/>
      <c r="X21" s="18"/>
      <c r="Y21" s="18" t="s">
        <v>25</v>
      </c>
      <c r="Z21" s="18" t="s">
        <v>25</v>
      </c>
      <c r="AA21" s="18" t="s">
        <v>25</v>
      </c>
      <c r="AB21" s="18" t="s">
        <v>22</v>
      </c>
      <c r="AC21" s="18" t="s">
        <v>22</v>
      </c>
      <c r="AD21" s="18" t="s">
        <v>22</v>
      </c>
      <c r="AE21" s="18" t="s">
        <v>25</v>
      </c>
      <c r="AF21" s="18"/>
      <c r="AG21" s="18" t="s">
        <v>26</v>
      </c>
      <c r="AH21" s="18" t="s">
        <v>22</v>
      </c>
      <c r="AI21" s="18" t="s">
        <v>25</v>
      </c>
      <c r="AJ21" s="71" t="s">
        <v>25</v>
      </c>
      <c r="AK21" s="102" t="s">
        <v>22</v>
      </c>
      <c r="AL21" s="83" t="s">
        <v>25</v>
      </c>
      <c r="AM21" s="83" t="s">
        <v>22</v>
      </c>
      <c r="AN21" s="83" t="s">
        <v>22</v>
      </c>
      <c r="AO21" s="83" t="s">
        <v>22</v>
      </c>
      <c r="AP21" s="83" t="s">
        <v>22</v>
      </c>
      <c r="AQ21" s="83" t="s">
        <v>22</v>
      </c>
      <c r="AR21" s="83"/>
      <c r="AS21" s="83">
        <v>0</v>
      </c>
      <c r="AT21" s="83" t="s">
        <v>22</v>
      </c>
      <c r="AU21" s="103" t="s">
        <v>22</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22</v>
      </c>
      <c r="BF21" s="316" t="str">
        <f>SUBSTITUTE(SUBSTITUTE(IFERROR(VLOOKUP($A21,単組回答!$E:$T,16,FALSE),""),"① 行った","○"),"② 行っていない","×")</f>
        <v/>
      </c>
    </row>
    <row r="22" spans="1:58" ht="28.5" customHeight="1">
      <c r="A22" s="20">
        <v>19034</v>
      </c>
      <c r="B22" s="21" t="s">
        <v>242</v>
      </c>
      <c r="C22" s="18" t="s">
        <v>23</v>
      </c>
      <c r="D22" s="18" t="s">
        <v>24</v>
      </c>
      <c r="E22" s="18">
        <v>1</v>
      </c>
      <c r="F22" s="18" t="s">
        <v>23</v>
      </c>
      <c r="G22" s="18" t="s">
        <v>23</v>
      </c>
      <c r="H22" s="18" t="s">
        <v>23</v>
      </c>
      <c r="I22" s="18" t="s">
        <v>23</v>
      </c>
      <c r="J22" s="18"/>
      <c r="K22" s="18"/>
      <c r="L22" s="18"/>
      <c r="M22" s="18"/>
      <c r="N22" s="18" t="s">
        <v>23</v>
      </c>
      <c r="O22" s="18" t="s">
        <v>24</v>
      </c>
      <c r="P22" s="18">
        <v>1</v>
      </c>
      <c r="Q22" s="18" t="s">
        <v>23</v>
      </c>
      <c r="R22" s="18" t="s">
        <v>23</v>
      </c>
      <c r="S22" s="18" t="s">
        <v>23</v>
      </c>
      <c r="T22" s="18" t="s">
        <v>23</v>
      </c>
      <c r="U22" s="18"/>
      <c r="V22" s="18"/>
      <c r="W22" s="18"/>
      <c r="X22" s="18"/>
      <c r="Y22" s="18" t="s">
        <v>22</v>
      </c>
      <c r="Z22" s="18" t="s">
        <v>25</v>
      </c>
      <c r="AA22" s="18" t="s">
        <v>25</v>
      </c>
      <c r="AB22" s="18" t="s">
        <v>22</v>
      </c>
      <c r="AC22" s="18" t="s">
        <v>22</v>
      </c>
      <c r="AD22" s="18" t="s">
        <v>22</v>
      </c>
      <c r="AE22" s="18" t="s">
        <v>22</v>
      </c>
      <c r="AF22" s="18"/>
      <c r="AG22" s="18" t="s">
        <v>26</v>
      </c>
      <c r="AH22" s="18" t="s">
        <v>22</v>
      </c>
      <c r="AI22" s="18" t="s">
        <v>25</v>
      </c>
      <c r="AJ22" s="71" t="s">
        <v>25</v>
      </c>
      <c r="AK22" s="102" t="s">
        <v>22</v>
      </c>
      <c r="AL22" s="83" t="s">
        <v>25</v>
      </c>
      <c r="AM22" s="83" t="s">
        <v>22</v>
      </c>
      <c r="AN22" s="83" t="s">
        <v>22</v>
      </c>
      <c r="AO22" s="83" t="s">
        <v>22</v>
      </c>
      <c r="AP22" s="83" t="s">
        <v>22</v>
      </c>
      <c r="AQ22" s="83" t="s">
        <v>22</v>
      </c>
      <c r="AR22" s="83"/>
      <c r="AS22" s="83">
        <v>0</v>
      </c>
      <c r="AT22" s="83" t="s">
        <v>22</v>
      </c>
      <c r="AU22" s="103" t="s">
        <v>25</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19036</v>
      </c>
      <c r="B23" s="21" t="s">
        <v>243</v>
      </c>
      <c r="C23" s="22"/>
      <c r="D23" s="18"/>
      <c r="E23" s="18">
        <v>0</v>
      </c>
      <c r="F23" s="18"/>
      <c r="G23" s="18"/>
      <c r="H23" s="18"/>
      <c r="I23" s="18"/>
      <c r="J23" s="18"/>
      <c r="K23" s="18"/>
      <c r="L23" s="18"/>
      <c r="M23" s="18"/>
      <c r="N23" s="18"/>
      <c r="O23" s="18"/>
      <c r="P23" s="18">
        <v>0</v>
      </c>
      <c r="Q23" s="18"/>
      <c r="R23" s="18"/>
      <c r="S23" s="18"/>
      <c r="T23" s="18"/>
      <c r="U23" s="18"/>
      <c r="V23" s="18"/>
      <c r="W23" s="18"/>
      <c r="X23" s="18"/>
      <c r="Y23" s="18" t="s">
        <v>26</v>
      </c>
      <c r="Z23" s="18" t="s">
        <v>26</v>
      </c>
      <c r="AA23" s="18" t="e">
        <v>#N/A</v>
      </c>
      <c r="AB23" s="18" t="s">
        <v>26</v>
      </c>
      <c r="AC23" s="18" t="s">
        <v>26</v>
      </c>
      <c r="AD23" s="18" t="s">
        <v>26</v>
      </c>
      <c r="AE23" s="18" t="s">
        <v>26</v>
      </c>
      <c r="AF23" s="18"/>
      <c r="AG23" s="18" t="s">
        <v>26</v>
      </c>
      <c r="AH23" s="18" t="s">
        <v>26</v>
      </c>
      <c r="AI23" s="18" t="s">
        <v>26</v>
      </c>
      <c r="AJ23" s="71" t="s">
        <v>26</v>
      </c>
      <c r="AK23" s="102" t="s">
        <v>26</v>
      </c>
      <c r="AL23" s="83" t="s">
        <v>26</v>
      </c>
      <c r="AM23" s="83" t="s">
        <v>26</v>
      </c>
      <c r="AN23" s="83" t="s">
        <v>26</v>
      </c>
      <c r="AO23" s="83" t="s">
        <v>26</v>
      </c>
      <c r="AP23" s="83" t="s">
        <v>26</v>
      </c>
      <c r="AQ23" s="83" t="s">
        <v>26</v>
      </c>
      <c r="AR23" s="83" t="s">
        <v>26</v>
      </c>
      <c r="AS23" s="83" t="s">
        <v>26</v>
      </c>
      <c r="AT23" s="83" t="s">
        <v>26</v>
      </c>
      <c r="AU23" s="103"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19038</v>
      </c>
      <c r="B24" s="21" t="s">
        <v>244</v>
      </c>
      <c r="C24" s="22"/>
      <c r="D24" s="18"/>
      <c r="E24" s="18">
        <v>0</v>
      </c>
      <c r="F24" s="18"/>
      <c r="G24" s="18"/>
      <c r="H24" s="18"/>
      <c r="I24" s="18"/>
      <c r="J24" s="18"/>
      <c r="K24" s="18"/>
      <c r="L24" s="18"/>
      <c r="M24" s="18"/>
      <c r="N24" s="18"/>
      <c r="O24" s="18"/>
      <c r="P24" s="18">
        <v>0</v>
      </c>
      <c r="Q24" s="18"/>
      <c r="R24" s="18"/>
      <c r="S24" s="18"/>
      <c r="T24" s="18"/>
      <c r="U24" s="18"/>
      <c r="V24" s="18"/>
      <c r="W24" s="18"/>
      <c r="X24" s="18"/>
      <c r="Y24" s="18" t="s">
        <v>26</v>
      </c>
      <c r="Z24" s="18" t="s">
        <v>26</v>
      </c>
      <c r="AA24" s="18" t="e">
        <v>#N/A</v>
      </c>
      <c r="AB24" s="18" t="s">
        <v>26</v>
      </c>
      <c r="AC24" s="18" t="s">
        <v>26</v>
      </c>
      <c r="AD24" s="18" t="s">
        <v>26</v>
      </c>
      <c r="AE24" s="18" t="s">
        <v>26</v>
      </c>
      <c r="AF24" s="18"/>
      <c r="AG24" s="18" t="s">
        <v>26</v>
      </c>
      <c r="AH24" s="18" t="s">
        <v>26</v>
      </c>
      <c r="AI24" s="18" t="s">
        <v>26</v>
      </c>
      <c r="AJ24" s="71" t="s">
        <v>26</v>
      </c>
      <c r="AK24" s="102" t="s">
        <v>26</v>
      </c>
      <c r="AL24" s="83" t="s">
        <v>26</v>
      </c>
      <c r="AM24" s="83" t="s">
        <v>26</v>
      </c>
      <c r="AN24" s="83" t="s">
        <v>26</v>
      </c>
      <c r="AO24" s="83" t="s">
        <v>26</v>
      </c>
      <c r="AP24" s="83" t="s">
        <v>26</v>
      </c>
      <c r="AQ24" s="83" t="s">
        <v>26</v>
      </c>
      <c r="AR24" s="83" t="s">
        <v>26</v>
      </c>
      <c r="AS24" s="83" t="s">
        <v>26</v>
      </c>
      <c r="AT24" s="83" t="s">
        <v>26</v>
      </c>
      <c r="AU24" s="103"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19039</v>
      </c>
      <c r="B25" s="21" t="s">
        <v>245</v>
      </c>
      <c r="C25" s="22"/>
      <c r="D25" s="18"/>
      <c r="E25" s="18">
        <v>0</v>
      </c>
      <c r="F25" s="18"/>
      <c r="G25" s="18"/>
      <c r="H25" s="18"/>
      <c r="I25" s="18"/>
      <c r="J25" s="18"/>
      <c r="K25" s="18"/>
      <c r="L25" s="18"/>
      <c r="M25" s="18"/>
      <c r="N25" s="18"/>
      <c r="O25" s="18"/>
      <c r="P25" s="18">
        <v>0</v>
      </c>
      <c r="Q25" s="18"/>
      <c r="R25" s="18"/>
      <c r="S25" s="18"/>
      <c r="T25" s="18"/>
      <c r="U25" s="18"/>
      <c r="V25" s="18"/>
      <c r="W25" s="18"/>
      <c r="X25" s="18"/>
      <c r="Y25" s="18" t="s">
        <v>26</v>
      </c>
      <c r="Z25" s="18" t="s">
        <v>26</v>
      </c>
      <c r="AA25" s="18" t="e">
        <v>#N/A</v>
      </c>
      <c r="AB25" s="18" t="s">
        <v>26</v>
      </c>
      <c r="AC25" s="18" t="s">
        <v>26</v>
      </c>
      <c r="AD25" s="18" t="s">
        <v>26</v>
      </c>
      <c r="AE25" s="18" t="s">
        <v>26</v>
      </c>
      <c r="AF25" s="18"/>
      <c r="AG25" s="18" t="s">
        <v>26</v>
      </c>
      <c r="AH25" s="18" t="s">
        <v>26</v>
      </c>
      <c r="AI25" s="18" t="s">
        <v>26</v>
      </c>
      <c r="AJ25" s="71" t="s">
        <v>26</v>
      </c>
      <c r="AK25" s="102" t="s">
        <v>26</v>
      </c>
      <c r="AL25" s="83" t="s">
        <v>26</v>
      </c>
      <c r="AM25" s="83" t="s">
        <v>26</v>
      </c>
      <c r="AN25" s="83" t="s">
        <v>26</v>
      </c>
      <c r="AO25" s="83" t="s">
        <v>26</v>
      </c>
      <c r="AP25" s="83" t="s">
        <v>26</v>
      </c>
      <c r="AQ25" s="83" t="s">
        <v>26</v>
      </c>
      <c r="AR25" s="83" t="s">
        <v>26</v>
      </c>
      <c r="AS25" s="83" t="s">
        <v>26</v>
      </c>
      <c r="AT25" s="83" t="s">
        <v>26</v>
      </c>
      <c r="AU25" s="103"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19046</v>
      </c>
      <c r="B26" s="21" t="s">
        <v>246</v>
      </c>
      <c r="C26" s="22"/>
      <c r="D26" s="18"/>
      <c r="E26" s="18">
        <v>0</v>
      </c>
      <c r="F26" s="18"/>
      <c r="G26" s="18"/>
      <c r="H26" s="18"/>
      <c r="I26" s="18"/>
      <c r="J26" s="18"/>
      <c r="K26" s="18"/>
      <c r="L26" s="18"/>
      <c r="M26" s="18"/>
      <c r="N26" s="18"/>
      <c r="O26" s="18"/>
      <c r="P26" s="18">
        <v>0</v>
      </c>
      <c r="Q26" s="18"/>
      <c r="R26" s="18"/>
      <c r="S26" s="18"/>
      <c r="T26" s="18"/>
      <c r="U26" s="18"/>
      <c r="V26" s="18"/>
      <c r="W26" s="18"/>
      <c r="X26" s="18"/>
      <c r="Y26" s="18" t="s">
        <v>26</v>
      </c>
      <c r="Z26" s="18" t="s">
        <v>26</v>
      </c>
      <c r="AA26" s="18" t="e">
        <v>#N/A</v>
      </c>
      <c r="AB26" s="18" t="s">
        <v>26</v>
      </c>
      <c r="AC26" s="18" t="s">
        <v>26</v>
      </c>
      <c r="AD26" s="18" t="s">
        <v>26</v>
      </c>
      <c r="AE26" s="18" t="s">
        <v>26</v>
      </c>
      <c r="AF26" s="18"/>
      <c r="AG26" s="18" t="s">
        <v>26</v>
      </c>
      <c r="AH26" s="18" t="s">
        <v>26</v>
      </c>
      <c r="AI26" s="18" t="s">
        <v>26</v>
      </c>
      <c r="AJ26" s="71" t="s">
        <v>26</v>
      </c>
      <c r="AK26" s="102" t="s">
        <v>26</v>
      </c>
      <c r="AL26" s="83" t="s">
        <v>26</v>
      </c>
      <c r="AM26" s="83" t="s">
        <v>26</v>
      </c>
      <c r="AN26" s="83" t="s">
        <v>26</v>
      </c>
      <c r="AO26" s="83" t="s">
        <v>26</v>
      </c>
      <c r="AP26" s="83" t="s">
        <v>26</v>
      </c>
      <c r="AQ26" s="83" t="s">
        <v>26</v>
      </c>
      <c r="AR26" s="83" t="s">
        <v>26</v>
      </c>
      <c r="AS26" s="83" t="s">
        <v>26</v>
      </c>
      <c r="AT26" s="83" t="s">
        <v>26</v>
      </c>
      <c r="AU26" s="103"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19065</v>
      </c>
      <c r="B27" s="21" t="s">
        <v>247</v>
      </c>
      <c r="C27" s="18"/>
      <c r="D27" s="18"/>
      <c r="E27" s="18">
        <v>0</v>
      </c>
      <c r="F27" s="18"/>
      <c r="G27" s="18"/>
      <c r="H27" s="18"/>
      <c r="I27" s="18"/>
      <c r="J27" s="18"/>
      <c r="K27" s="18"/>
      <c r="L27" s="18"/>
      <c r="M27" s="18"/>
      <c r="N27" s="18"/>
      <c r="O27" s="18"/>
      <c r="P27" s="18">
        <v>0</v>
      </c>
      <c r="Q27" s="18"/>
      <c r="R27" s="18"/>
      <c r="S27" s="18"/>
      <c r="T27" s="18"/>
      <c r="U27" s="18"/>
      <c r="V27" s="18"/>
      <c r="W27" s="18"/>
      <c r="X27" s="18"/>
      <c r="Y27" s="18" t="s">
        <v>26</v>
      </c>
      <c r="Z27" s="18" t="s">
        <v>26</v>
      </c>
      <c r="AA27" s="18" t="e">
        <v>#N/A</v>
      </c>
      <c r="AB27" s="18" t="s">
        <v>26</v>
      </c>
      <c r="AC27" s="18" t="s">
        <v>26</v>
      </c>
      <c r="AD27" s="18" t="s">
        <v>26</v>
      </c>
      <c r="AE27" s="18" t="s">
        <v>26</v>
      </c>
      <c r="AF27" s="18"/>
      <c r="AG27" s="18" t="s">
        <v>26</v>
      </c>
      <c r="AH27" s="18" t="s">
        <v>26</v>
      </c>
      <c r="AI27" s="18" t="s">
        <v>26</v>
      </c>
      <c r="AJ27" s="71" t="s">
        <v>26</v>
      </c>
      <c r="AK27" s="102" t="s">
        <v>26</v>
      </c>
      <c r="AL27" s="83" t="s">
        <v>26</v>
      </c>
      <c r="AM27" s="83" t="s">
        <v>26</v>
      </c>
      <c r="AN27" s="83" t="s">
        <v>26</v>
      </c>
      <c r="AO27" s="83" t="s">
        <v>26</v>
      </c>
      <c r="AP27" s="83" t="s">
        <v>26</v>
      </c>
      <c r="AQ27" s="83" t="s">
        <v>26</v>
      </c>
      <c r="AR27" s="83" t="s">
        <v>26</v>
      </c>
      <c r="AS27" s="83" t="s">
        <v>26</v>
      </c>
      <c r="AT27" s="83" t="s">
        <v>26</v>
      </c>
      <c r="AU27" s="103"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19070</v>
      </c>
      <c r="B28" s="21" t="s">
        <v>248</v>
      </c>
      <c r="C28" s="18"/>
      <c r="D28" s="18"/>
      <c r="E28" s="18">
        <v>0</v>
      </c>
      <c r="F28" s="18"/>
      <c r="G28" s="18"/>
      <c r="H28" s="18"/>
      <c r="I28" s="18"/>
      <c r="J28" s="18"/>
      <c r="K28" s="18"/>
      <c r="L28" s="18"/>
      <c r="M28" s="18"/>
      <c r="N28" s="18"/>
      <c r="O28" s="18"/>
      <c r="P28" s="18">
        <v>0</v>
      </c>
      <c r="Q28" s="18"/>
      <c r="R28" s="18"/>
      <c r="S28" s="18"/>
      <c r="T28" s="18"/>
      <c r="U28" s="18"/>
      <c r="V28" s="18"/>
      <c r="W28" s="18"/>
      <c r="X28" s="18"/>
      <c r="Y28" s="18" t="s">
        <v>26</v>
      </c>
      <c r="Z28" s="18" t="s">
        <v>26</v>
      </c>
      <c r="AA28" s="18" t="e">
        <v>#N/A</v>
      </c>
      <c r="AB28" s="18" t="s">
        <v>26</v>
      </c>
      <c r="AC28" s="18" t="s">
        <v>26</v>
      </c>
      <c r="AD28" s="18" t="s">
        <v>26</v>
      </c>
      <c r="AE28" s="18" t="s">
        <v>26</v>
      </c>
      <c r="AF28" s="18"/>
      <c r="AG28" s="18" t="s">
        <v>26</v>
      </c>
      <c r="AH28" s="18" t="s">
        <v>26</v>
      </c>
      <c r="AI28" s="18" t="s">
        <v>26</v>
      </c>
      <c r="AJ28" s="71" t="s">
        <v>26</v>
      </c>
      <c r="AK28" s="102" t="s">
        <v>26</v>
      </c>
      <c r="AL28" s="83" t="s">
        <v>26</v>
      </c>
      <c r="AM28" s="83" t="s">
        <v>26</v>
      </c>
      <c r="AN28" s="83" t="s">
        <v>26</v>
      </c>
      <c r="AO28" s="83" t="s">
        <v>26</v>
      </c>
      <c r="AP28" s="83" t="s">
        <v>26</v>
      </c>
      <c r="AQ28" s="83" t="s">
        <v>26</v>
      </c>
      <c r="AR28" s="83" t="s">
        <v>26</v>
      </c>
      <c r="AS28" s="83" t="s">
        <v>26</v>
      </c>
      <c r="AT28" s="83" t="s">
        <v>26</v>
      </c>
      <c r="AU28" s="103"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19071</v>
      </c>
      <c r="B29" s="21" t="s">
        <v>249</v>
      </c>
      <c r="C29" s="18"/>
      <c r="D29" s="18"/>
      <c r="E29" s="18">
        <v>0</v>
      </c>
      <c r="F29" s="18"/>
      <c r="G29" s="18"/>
      <c r="H29" s="18"/>
      <c r="I29" s="18"/>
      <c r="J29" s="18"/>
      <c r="K29" s="18"/>
      <c r="L29" s="18"/>
      <c r="M29" s="18"/>
      <c r="N29" s="18"/>
      <c r="O29" s="18"/>
      <c r="P29" s="18">
        <v>0</v>
      </c>
      <c r="Q29" s="18"/>
      <c r="R29" s="18"/>
      <c r="S29" s="18"/>
      <c r="T29" s="18"/>
      <c r="U29" s="18"/>
      <c r="V29" s="18"/>
      <c r="W29" s="18"/>
      <c r="X29" s="18"/>
      <c r="Y29" s="18" t="s">
        <v>26</v>
      </c>
      <c r="Z29" s="18" t="s">
        <v>26</v>
      </c>
      <c r="AA29" s="18" t="e">
        <v>#N/A</v>
      </c>
      <c r="AB29" s="18" t="s">
        <v>26</v>
      </c>
      <c r="AC29" s="18" t="s">
        <v>26</v>
      </c>
      <c r="AD29" s="18" t="s">
        <v>26</v>
      </c>
      <c r="AE29" s="18" t="s">
        <v>26</v>
      </c>
      <c r="AF29" s="18"/>
      <c r="AG29" s="18" t="s">
        <v>26</v>
      </c>
      <c r="AH29" s="18" t="s">
        <v>26</v>
      </c>
      <c r="AI29" s="18" t="s">
        <v>26</v>
      </c>
      <c r="AJ29" s="71" t="s">
        <v>26</v>
      </c>
      <c r="AK29" s="102" t="s">
        <v>26</v>
      </c>
      <c r="AL29" s="83" t="s">
        <v>26</v>
      </c>
      <c r="AM29" s="83" t="s">
        <v>26</v>
      </c>
      <c r="AN29" s="83" t="s">
        <v>26</v>
      </c>
      <c r="AO29" s="83" t="s">
        <v>26</v>
      </c>
      <c r="AP29" s="83" t="s">
        <v>26</v>
      </c>
      <c r="AQ29" s="83" t="s">
        <v>26</v>
      </c>
      <c r="AR29" s="83" t="s">
        <v>26</v>
      </c>
      <c r="AS29" s="83" t="s">
        <v>26</v>
      </c>
      <c r="AT29" s="83" t="s">
        <v>26</v>
      </c>
      <c r="AU29" s="103"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c r="B30" s="21"/>
      <c r="C30" s="18"/>
      <c r="D30" s="18"/>
      <c r="E30" s="18">
        <v>0</v>
      </c>
      <c r="F30" s="18"/>
      <c r="G30" s="18"/>
      <c r="H30" s="18"/>
      <c r="I30" s="18"/>
      <c r="J30" s="18"/>
      <c r="K30" s="18"/>
      <c r="L30" s="18"/>
      <c r="M30" s="18"/>
      <c r="N30" s="18"/>
      <c r="O30" s="18"/>
      <c r="P30" s="18">
        <v>0</v>
      </c>
      <c r="Q30" s="18"/>
      <c r="R30" s="18"/>
      <c r="S30" s="18"/>
      <c r="T30" s="18"/>
      <c r="U30" s="18"/>
      <c r="V30" s="18"/>
      <c r="W30" s="18"/>
      <c r="X30" s="18"/>
      <c r="Y30" s="18" t="s">
        <v>26</v>
      </c>
      <c r="Z30" s="18" t="s">
        <v>26</v>
      </c>
      <c r="AA30" s="18" t="e">
        <v>#N/A</v>
      </c>
      <c r="AB30" s="18" t="s">
        <v>26</v>
      </c>
      <c r="AC30" s="18" t="s">
        <v>26</v>
      </c>
      <c r="AD30" s="18" t="s">
        <v>26</v>
      </c>
      <c r="AE30" s="18" t="s">
        <v>26</v>
      </c>
      <c r="AF30" s="18"/>
      <c r="AG30" s="18" t="s">
        <v>26</v>
      </c>
      <c r="AH30" s="18" t="s">
        <v>26</v>
      </c>
      <c r="AI30" s="18" t="s">
        <v>26</v>
      </c>
      <c r="AJ30" s="71" t="s">
        <v>26</v>
      </c>
      <c r="AK30" s="102" t="s">
        <v>26</v>
      </c>
      <c r="AL30" s="83" t="s">
        <v>26</v>
      </c>
      <c r="AM30" s="83" t="s">
        <v>26</v>
      </c>
      <c r="AN30" s="83" t="s">
        <v>26</v>
      </c>
      <c r="AO30" s="83" t="s">
        <v>26</v>
      </c>
      <c r="AP30" s="83" t="s">
        <v>26</v>
      </c>
      <c r="AQ30" s="83" t="s">
        <v>26</v>
      </c>
      <c r="AR30" s="83" t="s">
        <v>26</v>
      </c>
      <c r="AS30" s="83" t="s">
        <v>26</v>
      </c>
      <c r="AT30" s="83" t="s">
        <v>26</v>
      </c>
      <c r="AU30" s="103" t="s">
        <v>26</v>
      </c>
      <c r="AV30" s="111" t="s">
        <v>26</v>
      </c>
      <c r="AW30" s="4" t="s">
        <v>26</v>
      </c>
      <c r="AX30" s="4" t="s">
        <v>26</v>
      </c>
      <c r="AY30" s="4"/>
      <c r="AZ30" s="4" t="s">
        <v>26</v>
      </c>
      <c r="BA30" s="4"/>
      <c r="BB30" s="4" t="s">
        <v>26</v>
      </c>
      <c r="BC30" s="4" t="s">
        <v>26</v>
      </c>
      <c r="BD30" s="4"/>
      <c r="BE30" s="4" t="s">
        <v>26</v>
      </c>
      <c r="BF30" s="107"/>
    </row>
    <row r="31" spans="1:58" ht="28.5" customHeight="1">
      <c r="A31" s="20"/>
      <c r="B31" s="21"/>
      <c r="C31" s="18"/>
      <c r="D31" s="18"/>
      <c r="E31" s="18">
        <v>0</v>
      </c>
      <c r="F31" s="18"/>
      <c r="G31" s="18"/>
      <c r="H31" s="18"/>
      <c r="I31" s="18"/>
      <c r="J31" s="18"/>
      <c r="K31" s="18"/>
      <c r="L31" s="18"/>
      <c r="M31" s="18"/>
      <c r="N31" s="18"/>
      <c r="O31" s="18"/>
      <c r="P31" s="18">
        <v>0</v>
      </c>
      <c r="Q31" s="18"/>
      <c r="R31" s="18"/>
      <c r="S31" s="18"/>
      <c r="T31" s="18"/>
      <c r="U31" s="18"/>
      <c r="V31" s="18"/>
      <c r="W31" s="18"/>
      <c r="X31" s="18"/>
      <c r="Y31" s="18" t="s">
        <v>26</v>
      </c>
      <c r="Z31" s="18" t="s">
        <v>26</v>
      </c>
      <c r="AA31" s="18" t="e">
        <v>#N/A</v>
      </c>
      <c r="AB31" s="18" t="s">
        <v>26</v>
      </c>
      <c r="AC31" s="18" t="s">
        <v>26</v>
      </c>
      <c r="AD31" s="18" t="s">
        <v>26</v>
      </c>
      <c r="AE31" s="18" t="s">
        <v>26</v>
      </c>
      <c r="AF31" s="18"/>
      <c r="AG31" s="18" t="s">
        <v>26</v>
      </c>
      <c r="AH31" s="18" t="s">
        <v>26</v>
      </c>
      <c r="AI31" s="18" t="s">
        <v>26</v>
      </c>
      <c r="AJ31" s="71" t="s">
        <v>26</v>
      </c>
      <c r="AK31" s="102" t="s">
        <v>26</v>
      </c>
      <c r="AL31" s="83" t="s">
        <v>26</v>
      </c>
      <c r="AM31" s="83" t="s">
        <v>26</v>
      </c>
      <c r="AN31" s="83" t="s">
        <v>26</v>
      </c>
      <c r="AO31" s="83" t="s">
        <v>26</v>
      </c>
      <c r="AP31" s="83" t="s">
        <v>26</v>
      </c>
      <c r="AQ31" s="83" t="s">
        <v>26</v>
      </c>
      <c r="AR31" s="83" t="s">
        <v>26</v>
      </c>
      <c r="AS31" s="83" t="s">
        <v>26</v>
      </c>
      <c r="AT31" s="83" t="s">
        <v>26</v>
      </c>
      <c r="AU31" s="103" t="s">
        <v>26</v>
      </c>
      <c r="AV31" s="111" t="s">
        <v>26</v>
      </c>
      <c r="AW31" s="4" t="s">
        <v>26</v>
      </c>
      <c r="AX31" s="4" t="s">
        <v>26</v>
      </c>
      <c r="AY31" s="4"/>
      <c r="AZ31" s="4" t="s">
        <v>26</v>
      </c>
      <c r="BA31" s="4"/>
      <c r="BB31" s="4" t="s">
        <v>26</v>
      </c>
      <c r="BC31" s="4" t="s">
        <v>26</v>
      </c>
      <c r="BD31" s="4"/>
      <c r="BE31" s="4" t="s">
        <v>26</v>
      </c>
      <c r="BF31" s="107"/>
    </row>
    <row r="32" spans="1:58" ht="28.5" customHeight="1">
      <c r="A32" s="20"/>
      <c r="B32" s="21"/>
      <c r="C32" s="18"/>
      <c r="D32" s="18"/>
      <c r="E32" s="18">
        <v>0</v>
      </c>
      <c r="F32" s="18"/>
      <c r="G32" s="18"/>
      <c r="H32" s="18"/>
      <c r="I32" s="18"/>
      <c r="J32" s="18"/>
      <c r="K32" s="18"/>
      <c r="L32" s="18"/>
      <c r="M32" s="18"/>
      <c r="N32" s="18"/>
      <c r="O32" s="18"/>
      <c r="P32" s="18">
        <v>0</v>
      </c>
      <c r="Q32" s="18"/>
      <c r="R32" s="18"/>
      <c r="S32" s="18"/>
      <c r="T32" s="18"/>
      <c r="U32" s="18"/>
      <c r="V32" s="18"/>
      <c r="W32" s="18"/>
      <c r="X32" s="18"/>
      <c r="Y32" s="18" t="s">
        <v>26</v>
      </c>
      <c r="Z32" s="18" t="s">
        <v>26</v>
      </c>
      <c r="AA32" s="18" t="e">
        <v>#N/A</v>
      </c>
      <c r="AB32" s="18" t="s">
        <v>26</v>
      </c>
      <c r="AC32" s="18" t="s">
        <v>26</v>
      </c>
      <c r="AD32" s="18" t="s">
        <v>26</v>
      </c>
      <c r="AE32" s="18" t="s">
        <v>26</v>
      </c>
      <c r="AF32" s="18"/>
      <c r="AG32" s="18" t="s">
        <v>26</v>
      </c>
      <c r="AH32" s="18" t="s">
        <v>26</v>
      </c>
      <c r="AI32" s="18" t="s">
        <v>26</v>
      </c>
      <c r="AJ32" s="71" t="s">
        <v>26</v>
      </c>
      <c r="AK32" s="102" t="s">
        <v>26</v>
      </c>
      <c r="AL32" s="83" t="s">
        <v>26</v>
      </c>
      <c r="AM32" s="83" t="s">
        <v>26</v>
      </c>
      <c r="AN32" s="83" t="s">
        <v>26</v>
      </c>
      <c r="AO32" s="83" t="s">
        <v>26</v>
      </c>
      <c r="AP32" s="83" t="s">
        <v>26</v>
      </c>
      <c r="AQ32" s="83" t="s">
        <v>26</v>
      </c>
      <c r="AR32" s="83" t="s">
        <v>26</v>
      </c>
      <c r="AS32" s="83" t="s">
        <v>26</v>
      </c>
      <c r="AT32" s="83" t="s">
        <v>26</v>
      </c>
      <c r="AU32" s="103" t="s">
        <v>26</v>
      </c>
      <c r="AV32" s="111" t="s">
        <v>26</v>
      </c>
      <c r="AW32" s="4" t="s">
        <v>26</v>
      </c>
      <c r="AX32" s="4" t="s">
        <v>26</v>
      </c>
      <c r="AY32" s="4"/>
      <c r="AZ32" s="4" t="s">
        <v>26</v>
      </c>
      <c r="BA32" s="4"/>
      <c r="BB32" s="4" t="s">
        <v>26</v>
      </c>
      <c r="BC32" s="4" t="s">
        <v>26</v>
      </c>
      <c r="BD32" s="4"/>
      <c r="BE32" s="4" t="s">
        <v>26</v>
      </c>
      <c r="BF32" s="107"/>
    </row>
    <row r="33" spans="1:58" ht="28.5" customHeight="1" thickBot="1">
      <c r="A33" s="237" t="s">
        <v>90</v>
      </c>
      <c r="B33" s="238"/>
      <c r="C33" s="237">
        <v>13</v>
      </c>
      <c r="D33" s="238">
        <v>0</v>
      </c>
      <c r="N33" s="237">
        <v>18</v>
      </c>
      <c r="O33" s="238">
        <v>0</v>
      </c>
      <c r="AK33" s="104" t="s">
        <v>26</v>
      </c>
      <c r="AL33" s="105" t="s">
        <v>26</v>
      </c>
      <c r="AM33" s="105" t="s">
        <v>26</v>
      </c>
      <c r="AN33" s="105" t="s">
        <v>26</v>
      </c>
      <c r="AO33" s="105" t="s">
        <v>26</v>
      </c>
      <c r="AP33" s="105" t="s">
        <v>26</v>
      </c>
      <c r="AQ33" s="105" t="s">
        <v>26</v>
      </c>
      <c r="AR33" s="105" t="s">
        <v>26</v>
      </c>
      <c r="AS33" s="105" t="s">
        <v>26</v>
      </c>
      <c r="AT33" s="105" t="s">
        <v>26</v>
      </c>
      <c r="AU33" s="106" t="s">
        <v>26</v>
      </c>
      <c r="AV33" s="245">
        <f>AV34-AW34</f>
        <v>0</v>
      </c>
      <c r="AW33" s="246"/>
      <c r="AX33" s="109" t="s">
        <v>26</v>
      </c>
      <c r="AY33" s="109"/>
      <c r="AZ33" s="109" t="s">
        <v>26</v>
      </c>
      <c r="BA33" s="109"/>
      <c r="BB33" s="109" t="s">
        <v>26</v>
      </c>
      <c r="BC33" s="109" t="s">
        <v>26</v>
      </c>
      <c r="BD33" s="109"/>
      <c r="BE33" s="109" t="s">
        <v>26</v>
      </c>
      <c r="BF33" s="110"/>
    </row>
    <row r="34" spans="1:58" ht="28.5" customHeight="1">
      <c r="AV34" s="12">
        <f>(COUNTIF(AV5:AV29,"○")+COUNTIF(AW5:AW29,"○"))</f>
        <v>0</v>
      </c>
      <c r="AW34" s="12">
        <f>COUNTIFS(AV5:AV29,"○",AW5:AW29,"○")</f>
        <v>0</v>
      </c>
      <c r="AX34" s="1" t="s">
        <v>26</v>
      </c>
      <c r="AZ34" s="1" t="s">
        <v>26</v>
      </c>
      <c r="BB34" s="1" t="s">
        <v>26</v>
      </c>
      <c r="BC34" s="1" t="s">
        <v>26</v>
      </c>
      <c r="BE34" s="1" t="s">
        <v>26</v>
      </c>
    </row>
    <row r="35" spans="1:58" ht="28.5" customHeight="1">
      <c r="AV35" s="1" t="s">
        <v>26</v>
      </c>
      <c r="AW35" s="1" t="s">
        <v>26</v>
      </c>
      <c r="AX35" s="1" t="s">
        <v>26</v>
      </c>
      <c r="AZ35" s="1" t="s">
        <v>26</v>
      </c>
      <c r="BB35" s="1" t="s">
        <v>26</v>
      </c>
      <c r="BC35" s="1" t="s">
        <v>26</v>
      </c>
      <c r="BE35" s="1" t="s">
        <v>26</v>
      </c>
    </row>
    <row r="36" spans="1:58" ht="28.5" customHeight="1">
      <c r="AV36" s="1" t="s">
        <v>26</v>
      </c>
      <c r="AW36" s="1" t="s">
        <v>26</v>
      </c>
      <c r="AX36" s="1" t="s">
        <v>26</v>
      </c>
      <c r="AZ36" s="1" t="s">
        <v>26</v>
      </c>
      <c r="BB36" s="1" t="s">
        <v>26</v>
      </c>
      <c r="BC36" s="1" t="s">
        <v>26</v>
      </c>
      <c r="BE36" s="1" t="s">
        <v>26</v>
      </c>
    </row>
    <row r="37" spans="1:58" ht="28.5" customHeight="1">
      <c r="AV37" s="1" t="s">
        <v>26</v>
      </c>
      <c r="AW37" s="1" t="s">
        <v>26</v>
      </c>
      <c r="AX37" s="1" t="s">
        <v>26</v>
      </c>
      <c r="AZ37" s="1" t="s">
        <v>26</v>
      </c>
      <c r="BB37" s="1" t="s">
        <v>26</v>
      </c>
      <c r="BC37" s="1" t="s">
        <v>26</v>
      </c>
      <c r="BE37" s="1" t="s">
        <v>26</v>
      </c>
    </row>
    <row r="38" spans="1:58" ht="28.5" customHeight="1">
      <c r="AV38" s="1" t="s">
        <v>26</v>
      </c>
      <c r="AW38" s="1" t="s">
        <v>26</v>
      </c>
      <c r="AX38" s="1" t="s">
        <v>26</v>
      </c>
      <c r="AZ38" s="1" t="s">
        <v>26</v>
      </c>
      <c r="BB38" s="1" t="s">
        <v>26</v>
      </c>
      <c r="BC38" s="1" t="s">
        <v>26</v>
      </c>
      <c r="BE38" s="1" t="s">
        <v>26</v>
      </c>
    </row>
    <row r="39" spans="1:58" ht="28.5" customHeight="1">
      <c r="AV39" s="1" t="s">
        <v>26</v>
      </c>
      <c r="AW39" s="1" t="s">
        <v>26</v>
      </c>
      <c r="AX39" s="1" t="s">
        <v>26</v>
      </c>
      <c r="AZ39" s="1" t="s">
        <v>26</v>
      </c>
      <c r="BB39" s="1" t="s">
        <v>26</v>
      </c>
      <c r="BC39" s="1" t="s">
        <v>26</v>
      </c>
      <c r="BE39" s="1" t="s">
        <v>26</v>
      </c>
    </row>
    <row r="40" spans="1:58" ht="28.5" customHeight="1">
      <c r="AV40" s="1" t="s">
        <v>26</v>
      </c>
      <c r="AW40" s="1" t="s">
        <v>26</v>
      </c>
      <c r="AX40" s="1" t="s">
        <v>26</v>
      </c>
      <c r="AZ40" s="1" t="s">
        <v>26</v>
      </c>
      <c r="BB40" s="1" t="s">
        <v>26</v>
      </c>
      <c r="BC40" s="1" t="s">
        <v>26</v>
      </c>
      <c r="BE40" s="1" t="s">
        <v>26</v>
      </c>
    </row>
    <row r="41" spans="1:58" ht="28.5" customHeight="1">
      <c r="AV41" s="1" t="s">
        <v>26</v>
      </c>
      <c r="AW41" s="1" t="s">
        <v>26</v>
      </c>
      <c r="AX41" s="1" t="s">
        <v>26</v>
      </c>
      <c r="AZ41" s="1" t="s">
        <v>26</v>
      </c>
      <c r="BB41" s="1" t="s">
        <v>26</v>
      </c>
      <c r="BC41" s="1" t="s">
        <v>26</v>
      </c>
      <c r="BE41" s="1" t="s">
        <v>26</v>
      </c>
    </row>
    <row r="42" spans="1:58" ht="28.5" customHeight="1">
      <c r="AV42" s="1" t="s">
        <v>26</v>
      </c>
      <c r="AW42" s="1" t="s">
        <v>26</v>
      </c>
      <c r="AX42" s="1" t="s">
        <v>26</v>
      </c>
      <c r="AZ42" s="1" t="s">
        <v>26</v>
      </c>
      <c r="BB42" s="1" t="s">
        <v>26</v>
      </c>
      <c r="BC42" s="1" t="s">
        <v>26</v>
      </c>
      <c r="BE42" s="1" t="s">
        <v>26</v>
      </c>
    </row>
    <row r="43" spans="1:58" ht="28.5" customHeight="1">
      <c r="AV43" s="1" t="s">
        <v>26</v>
      </c>
      <c r="AW43" s="1" t="s">
        <v>26</v>
      </c>
      <c r="AX43" s="1" t="s">
        <v>26</v>
      </c>
      <c r="AZ43" s="1" t="s">
        <v>26</v>
      </c>
      <c r="BB43" s="1" t="s">
        <v>26</v>
      </c>
      <c r="BC43" s="1" t="s">
        <v>26</v>
      </c>
      <c r="BE43" s="1" t="s">
        <v>26</v>
      </c>
    </row>
    <row r="44" spans="1:58" ht="28.5" customHeight="1">
      <c r="AV44" s="1" t="s">
        <v>26</v>
      </c>
      <c r="AW44" s="1" t="s">
        <v>26</v>
      </c>
      <c r="AX44" s="1" t="s">
        <v>26</v>
      </c>
      <c r="AZ44" s="1" t="s">
        <v>26</v>
      </c>
      <c r="BB44" s="1" t="s">
        <v>26</v>
      </c>
      <c r="BC44" s="1" t="s">
        <v>26</v>
      </c>
      <c r="BE44" s="1" t="s">
        <v>26</v>
      </c>
    </row>
    <row r="45" spans="1:58" ht="28.5" customHeight="1">
      <c r="AV45" s="1" t="s">
        <v>26</v>
      </c>
      <c r="AW45" s="1" t="s">
        <v>26</v>
      </c>
      <c r="AX45" s="1" t="s">
        <v>26</v>
      </c>
      <c r="AZ45" s="1" t="s">
        <v>26</v>
      </c>
      <c r="BB45" s="1" t="s">
        <v>26</v>
      </c>
      <c r="BC45" s="1" t="s">
        <v>26</v>
      </c>
      <c r="BE45" s="1" t="s">
        <v>26</v>
      </c>
    </row>
    <row r="46" spans="1:58" ht="28.5" customHeight="1">
      <c r="AV46" s="1" t="s">
        <v>26</v>
      </c>
      <c r="AW46" s="1" t="s">
        <v>26</v>
      </c>
      <c r="AX46" s="1" t="s">
        <v>26</v>
      </c>
      <c r="AZ46" s="1" t="s">
        <v>26</v>
      </c>
      <c r="BB46" s="1" t="s">
        <v>26</v>
      </c>
      <c r="BC46" s="1" t="s">
        <v>26</v>
      </c>
      <c r="BE46" s="1" t="s">
        <v>26</v>
      </c>
    </row>
    <row r="47" spans="1:58" ht="28.5" customHeight="1">
      <c r="AV47" s="1" t="s">
        <v>26</v>
      </c>
      <c r="AW47" s="1" t="s">
        <v>26</v>
      </c>
      <c r="AX47" s="1" t="s">
        <v>26</v>
      </c>
      <c r="AZ47" s="1" t="s">
        <v>26</v>
      </c>
      <c r="BB47" s="1" t="s">
        <v>26</v>
      </c>
      <c r="BC47" s="1" t="s">
        <v>26</v>
      </c>
      <c r="BE47" s="1" t="s">
        <v>26</v>
      </c>
    </row>
    <row r="48" spans="1:58" ht="28.5" customHeight="1">
      <c r="AV48" s="1" t="s">
        <v>26</v>
      </c>
      <c r="AW48" s="1" t="s">
        <v>26</v>
      </c>
      <c r="AX48" s="1" t="s">
        <v>26</v>
      </c>
      <c r="AZ48" s="1" t="s">
        <v>26</v>
      </c>
      <c r="BB48" s="1" t="s">
        <v>26</v>
      </c>
      <c r="BC48" s="1" t="s">
        <v>26</v>
      </c>
      <c r="BE48" s="1" t="s">
        <v>26</v>
      </c>
    </row>
    <row r="49" spans="48:57" ht="28.5" customHeight="1">
      <c r="AV49" s="1" t="s">
        <v>26</v>
      </c>
      <c r="AW49" s="1" t="s">
        <v>26</v>
      </c>
      <c r="AX49" s="1" t="s">
        <v>26</v>
      </c>
      <c r="AZ49" s="1" t="s">
        <v>26</v>
      </c>
      <c r="BB49" s="1" t="s">
        <v>26</v>
      </c>
      <c r="BC49" s="1" t="s">
        <v>26</v>
      </c>
      <c r="BE49" s="1" t="s">
        <v>26</v>
      </c>
    </row>
    <row r="50" spans="48:57" ht="28.5" customHeight="1">
      <c r="AV50" s="1" t="s">
        <v>26</v>
      </c>
      <c r="AW50" s="1" t="s">
        <v>26</v>
      </c>
      <c r="AX50" s="1" t="s">
        <v>26</v>
      </c>
      <c r="AZ50" s="1" t="s">
        <v>26</v>
      </c>
      <c r="BB50" s="1" t="s">
        <v>26</v>
      </c>
      <c r="BC50" s="1" t="s">
        <v>26</v>
      </c>
      <c r="BE50" s="1" t="s">
        <v>26</v>
      </c>
    </row>
    <row r="51" spans="48:57" ht="28.5" customHeight="1">
      <c r="AV51" s="1" t="s">
        <v>26</v>
      </c>
      <c r="AW51" s="1" t="s">
        <v>26</v>
      </c>
      <c r="AX51" s="1" t="s">
        <v>26</v>
      </c>
      <c r="AZ51" s="1" t="s">
        <v>26</v>
      </c>
      <c r="BB51" s="1" t="s">
        <v>26</v>
      </c>
      <c r="BC51" s="1" t="s">
        <v>26</v>
      </c>
      <c r="BE51" s="1" t="s">
        <v>26</v>
      </c>
    </row>
    <row r="52" spans="48:57" ht="28.5" customHeight="1">
      <c r="AV52" s="1" t="s">
        <v>26</v>
      </c>
      <c r="AW52" s="1" t="s">
        <v>26</v>
      </c>
      <c r="AX52" s="1" t="s">
        <v>26</v>
      </c>
      <c r="AZ52" s="1" t="s">
        <v>26</v>
      </c>
      <c r="BB52" s="1" t="s">
        <v>26</v>
      </c>
      <c r="BC52" s="1" t="s">
        <v>26</v>
      </c>
      <c r="BE52" s="1" t="s">
        <v>26</v>
      </c>
    </row>
    <row r="53" spans="48:57" ht="28.5" customHeight="1">
      <c r="AV53" s="1" t="s">
        <v>26</v>
      </c>
      <c r="AW53" s="1" t="s">
        <v>26</v>
      </c>
      <c r="AX53" s="1" t="s">
        <v>26</v>
      </c>
      <c r="AZ53" s="1" t="s">
        <v>26</v>
      </c>
      <c r="BB53" s="1" t="s">
        <v>26</v>
      </c>
      <c r="BC53" s="1" t="s">
        <v>26</v>
      </c>
      <c r="BE53" s="1" t="s">
        <v>26</v>
      </c>
    </row>
    <row r="54" spans="48:57" ht="28.5" customHeight="1">
      <c r="AV54" s="1" t="s">
        <v>26</v>
      </c>
      <c r="AW54" s="1" t="s">
        <v>26</v>
      </c>
      <c r="AX54" s="1" t="s">
        <v>26</v>
      </c>
      <c r="AZ54" s="1" t="s">
        <v>26</v>
      </c>
      <c r="BB54" s="1" t="s">
        <v>26</v>
      </c>
      <c r="BC54" s="1" t="s">
        <v>26</v>
      </c>
      <c r="BE54" s="1" t="s">
        <v>26</v>
      </c>
    </row>
    <row r="55" spans="48:57" ht="28.5" customHeight="1">
      <c r="AV55" s="1" t="s">
        <v>26</v>
      </c>
      <c r="AW55" s="1" t="s">
        <v>26</v>
      </c>
      <c r="AX55" s="1" t="s">
        <v>26</v>
      </c>
      <c r="AZ55" s="1" t="s">
        <v>26</v>
      </c>
      <c r="BB55" s="1" t="s">
        <v>26</v>
      </c>
      <c r="BC55" s="1" t="s">
        <v>26</v>
      </c>
      <c r="BE55" s="1" t="s">
        <v>26</v>
      </c>
    </row>
    <row r="56" spans="48:57" ht="28.5" customHeight="1">
      <c r="AV56" s="1" t="s">
        <v>26</v>
      </c>
      <c r="AW56" s="1" t="s">
        <v>26</v>
      </c>
      <c r="AX56" s="1" t="s">
        <v>26</v>
      </c>
      <c r="AZ56" s="1" t="s">
        <v>26</v>
      </c>
      <c r="BB56" s="1" t="s">
        <v>26</v>
      </c>
      <c r="BC56" s="1" t="s">
        <v>26</v>
      </c>
      <c r="BE56" s="1" t="s">
        <v>26</v>
      </c>
    </row>
    <row r="57" spans="48:57" ht="28.5" customHeight="1">
      <c r="AV57" s="1" t="s">
        <v>26</v>
      </c>
      <c r="AW57" s="1" t="s">
        <v>26</v>
      </c>
      <c r="AX57" s="1" t="s">
        <v>26</v>
      </c>
      <c r="AZ57" s="1" t="s">
        <v>26</v>
      </c>
      <c r="BB57" s="1" t="s">
        <v>26</v>
      </c>
      <c r="BC57" s="1" t="s">
        <v>26</v>
      </c>
      <c r="BE57" s="1" t="s">
        <v>26</v>
      </c>
    </row>
    <row r="58" spans="48:57" ht="28.5" customHeight="1">
      <c r="AV58" s="1" t="s">
        <v>26</v>
      </c>
      <c r="AW58" s="1" t="s">
        <v>26</v>
      </c>
      <c r="AX58" s="1" t="s">
        <v>26</v>
      </c>
      <c r="AZ58" s="1" t="s">
        <v>26</v>
      </c>
      <c r="BB58" s="1" t="s">
        <v>26</v>
      </c>
      <c r="BC58" s="1" t="s">
        <v>26</v>
      </c>
      <c r="BE58" s="1" t="s">
        <v>26</v>
      </c>
    </row>
    <row r="59" spans="48:57" ht="28.5" customHeight="1">
      <c r="AV59" s="1" t="s">
        <v>26</v>
      </c>
      <c r="AW59" s="1" t="s">
        <v>26</v>
      </c>
      <c r="AX59" s="1" t="s">
        <v>26</v>
      </c>
      <c r="AZ59" s="1" t="s">
        <v>26</v>
      </c>
      <c r="BB59" s="1" t="s">
        <v>26</v>
      </c>
      <c r="BC59" s="1" t="s">
        <v>26</v>
      </c>
      <c r="BE59" s="1" t="s">
        <v>26</v>
      </c>
    </row>
    <row r="60" spans="48:57" ht="28.5" customHeight="1">
      <c r="AV60" s="1" t="s">
        <v>26</v>
      </c>
      <c r="AW60" s="1" t="s">
        <v>26</v>
      </c>
      <c r="AX60" s="1" t="s">
        <v>26</v>
      </c>
      <c r="AZ60" s="1" t="s">
        <v>26</v>
      </c>
      <c r="BB60" s="1" t="s">
        <v>26</v>
      </c>
      <c r="BC60" s="1" t="s">
        <v>26</v>
      </c>
      <c r="BE60" s="1" t="s">
        <v>26</v>
      </c>
    </row>
    <row r="61" spans="48:57" ht="28.5" customHeight="1">
      <c r="AV61" s="1" t="s">
        <v>26</v>
      </c>
      <c r="AW61" s="1" t="s">
        <v>26</v>
      </c>
      <c r="AX61" s="1" t="s">
        <v>26</v>
      </c>
      <c r="AZ61" s="1" t="s">
        <v>26</v>
      </c>
      <c r="BB61" s="1" t="s">
        <v>26</v>
      </c>
      <c r="BC61" s="1" t="s">
        <v>26</v>
      </c>
      <c r="BE61" s="1" t="s">
        <v>26</v>
      </c>
    </row>
    <row r="62" spans="48:57" ht="28.5" customHeight="1">
      <c r="AV62" s="1" t="s">
        <v>26</v>
      </c>
      <c r="AW62" s="1" t="s">
        <v>26</v>
      </c>
      <c r="AX62" s="1" t="s">
        <v>26</v>
      </c>
      <c r="AZ62" s="1" t="s">
        <v>26</v>
      </c>
      <c r="BB62" s="1" t="s">
        <v>26</v>
      </c>
      <c r="BC62" s="1" t="s">
        <v>26</v>
      </c>
      <c r="BE62" s="1" t="s">
        <v>26</v>
      </c>
    </row>
    <row r="63" spans="48:57" ht="28.5" customHeight="1">
      <c r="AV63" s="1" t="s">
        <v>26</v>
      </c>
      <c r="AW63" s="1" t="s">
        <v>26</v>
      </c>
      <c r="AX63" s="1" t="s">
        <v>26</v>
      </c>
      <c r="AZ63" s="1" t="s">
        <v>26</v>
      </c>
      <c r="BB63" s="1" t="s">
        <v>26</v>
      </c>
      <c r="BC63" s="1" t="s">
        <v>26</v>
      </c>
      <c r="BE63" s="1" t="s">
        <v>26</v>
      </c>
    </row>
    <row r="64" spans="48:57" ht="28.5" customHeight="1">
      <c r="AV64" s="1" t="s">
        <v>26</v>
      </c>
      <c r="AW64" s="1" t="s">
        <v>26</v>
      </c>
      <c r="AX64" s="1" t="s">
        <v>26</v>
      </c>
      <c r="AZ64" s="1" t="s">
        <v>26</v>
      </c>
      <c r="BB64" s="1" t="s">
        <v>26</v>
      </c>
      <c r="BC64" s="1" t="s">
        <v>26</v>
      </c>
      <c r="BE64" s="1" t="s">
        <v>26</v>
      </c>
    </row>
    <row r="65" spans="48:57" ht="28.5" customHeight="1">
      <c r="AV65" s="1" t="s">
        <v>26</v>
      </c>
      <c r="AW65" s="1" t="s">
        <v>26</v>
      </c>
      <c r="AX65" s="1" t="s">
        <v>26</v>
      </c>
      <c r="AZ65" s="1" t="s">
        <v>26</v>
      </c>
      <c r="BB65" s="1" t="s">
        <v>26</v>
      </c>
      <c r="BC65" s="1" t="s">
        <v>26</v>
      </c>
      <c r="BE65" s="1" t="s">
        <v>26</v>
      </c>
    </row>
    <row r="66" spans="48:57" ht="28.5" customHeight="1">
      <c r="AV66" s="1" t="s">
        <v>26</v>
      </c>
      <c r="AW66" s="1" t="s">
        <v>26</v>
      </c>
      <c r="AX66" s="1" t="s">
        <v>26</v>
      </c>
      <c r="AZ66" s="1" t="s">
        <v>26</v>
      </c>
      <c r="BB66" s="1" t="s">
        <v>26</v>
      </c>
      <c r="BC66" s="1" t="s">
        <v>26</v>
      </c>
      <c r="BE66" s="1" t="s">
        <v>26</v>
      </c>
    </row>
    <row r="67" spans="48:57" ht="28.5" customHeight="1">
      <c r="AV67" s="1" t="s">
        <v>26</v>
      </c>
      <c r="AW67" s="1" t="s">
        <v>26</v>
      </c>
      <c r="AX67" s="1" t="s">
        <v>26</v>
      </c>
      <c r="AZ67" s="1" t="s">
        <v>26</v>
      </c>
      <c r="BB67" s="1" t="s">
        <v>26</v>
      </c>
      <c r="BC67" s="1" t="s">
        <v>26</v>
      </c>
      <c r="BE67" s="1" t="s">
        <v>26</v>
      </c>
    </row>
    <row r="68" spans="48:57" ht="28.5" customHeight="1">
      <c r="AV68" s="1" t="s">
        <v>26</v>
      </c>
      <c r="AW68" s="1" t="s">
        <v>26</v>
      </c>
      <c r="AX68" s="1" t="s">
        <v>26</v>
      </c>
      <c r="AZ68" s="1" t="s">
        <v>26</v>
      </c>
      <c r="BB68" s="1" t="s">
        <v>26</v>
      </c>
      <c r="BC68" s="1" t="s">
        <v>26</v>
      </c>
      <c r="BE68" s="1" t="s">
        <v>26</v>
      </c>
    </row>
    <row r="69" spans="48:57" ht="28.5" customHeight="1">
      <c r="AV69" s="1" t="s">
        <v>26</v>
      </c>
      <c r="AW69" s="1" t="s">
        <v>26</v>
      </c>
      <c r="AX69" s="1" t="s">
        <v>26</v>
      </c>
      <c r="AZ69" s="1" t="s">
        <v>26</v>
      </c>
      <c r="BB69" s="1" t="s">
        <v>26</v>
      </c>
      <c r="BC69" s="1" t="s">
        <v>26</v>
      </c>
      <c r="BE69" s="1" t="s">
        <v>26</v>
      </c>
    </row>
    <row r="70" spans="48:57" ht="28.5" customHeight="1">
      <c r="AV70" s="1" t="s">
        <v>26</v>
      </c>
      <c r="AW70" s="1" t="s">
        <v>26</v>
      </c>
      <c r="AX70" s="1" t="s">
        <v>26</v>
      </c>
      <c r="AZ70" s="1" t="s">
        <v>26</v>
      </c>
      <c r="BB70" s="1" t="s">
        <v>26</v>
      </c>
      <c r="BC70" s="1" t="s">
        <v>26</v>
      </c>
      <c r="BE70" s="1" t="s">
        <v>26</v>
      </c>
    </row>
    <row r="71" spans="48:57" ht="28.5" customHeight="1">
      <c r="AV71" s="1" t="s">
        <v>26</v>
      </c>
      <c r="AW71" s="1" t="s">
        <v>26</v>
      </c>
      <c r="AX71" s="1" t="s">
        <v>26</v>
      </c>
      <c r="AZ71" s="1" t="s">
        <v>26</v>
      </c>
      <c r="BB71" s="1" t="s">
        <v>26</v>
      </c>
      <c r="BC71" s="1" t="s">
        <v>26</v>
      </c>
      <c r="BE71" s="1" t="s">
        <v>26</v>
      </c>
    </row>
    <row r="72" spans="48:57" ht="28.5" customHeight="1">
      <c r="AV72" s="1" t="s">
        <v>26</v>
      </c>
      <c r="AW72" s="1" t="s">
        <v>26</v>
      </c>
      <c r="AX72" s="1" t="s">
        <v>26</v>
      </c>
      <c r="AZ72" s="1" t="s">
        <v>26</v>
      </c>
      <c r="BB72" s="1" t="s">
        <v>26</v>
      </c>
      <c r="BC72" s="1" t="s">
        <v>26</v>
      </c>
      <c r="BE72" s="1" t="s">
        <v>26</v>
      </c>
    </row>
    <row r="73" spans="48:57" ht="28.5" customHeight="1">
      <c r="AV73" s="1" t="s">
        <v>26</v>
      </c>
      <c r="AW73" s="1" t="s">
        <v>26</v>
      </c>
      <c r="AX73" s="1" t="s">
        <v>26</v>
      </c>
      <c r="AZ73" s="1" t="s">
        <v>26</v>
      </c>
      <c r="BB73" s="1" t="s">
        <v>26</v>
      </c>
      <c r="BC73" s="1" t="s">
        <v>26</v>
      </c>
      <c r="BE73" s="1" t="s">
        <v>26</v>
      </c>
    </row>
    <row r="74" spans="48:57" ht="28.5" customHeight="1">
      <c r="AV74" s="1" t="s">
        <v>26</v>
      </c>
      <c r="AW74" s="1" t="s">
        <v>26</v>
      </c>
      <c r="AX74" s="1" t="s">
        <v>26</v>
      </c>
      <c r="AZ74" s="1" t="s">
        <v>26</v>
      </c>
      <c r="BB74" s="1" t="s">
        <v>26</v>
      </c>
      <c r="BC74" s="1" t="s">
        <v>26</v>
      </c>
      <c r="BE74" s="1" t="s">
        <v>26</v>
      </c>
    </row>
    <row r="75" spans="48:57" ht="28.5" customHeight="1">
      <c r="AV75" s="1" t="s">
        <v>26</v>
      </c>
      <c r="AW75" s="1" t="s">
        <v>26</v>
      </c>
      <c r="AX75" s="1" t="s">
        <v>26</v>
      </c>
      <c r="AZ75" s="1" t="s">
        <v>26</v>
      </c>
      <c r="BB75" s="1" t="s">
        <v>26</v>
      </c>
      <c r="BC75" s="1" t="s">
        <v>26</v>
      </c>
      <c r="BE75" s="1" t="s">
        <v>26</v>
      </c>
    </row>
    <row r="76" spans="48:57" ht="28.5" customHeight="1">
      <c r="AV76" s="1" t="s">
        <v>26</v>
      </c>
      <c r="AW76" s="1" t="s">
        <v>26</v>
      </c>
      <c r="AX76" s="1" t="s">
        <v>26</v>
      </c>
      <c r="AZ76" s="1" t="s">
        <v>26</v>
      </c>
      <c r="BB76" s="1" t="s">
        <v>26</v>
      </c>
      <c r="BC76" s="1" t="s">
        <v>26</v>
      </c>
      <c r="BE76" s="1" t="s">
        <v>26</v>
      </c>
    </row>
    <row r="77" spans="48:57" ht="28.5" customHeight="1">
      <c r="AV77" s="1" t="s">
        <v>26</v>
      </c>
      <c r="AW77" s="1" t="s">
        <v>26</v>
      </c>
      <c r="AX77" s="1" t="s">
        <v>26</v>
      </c>
      <c r="AZ77" s="1" t="s">
        <v>26</v>
      </c>
      <c r="BB77" s="1" t="s">
        <v>26</v>
      </c>
      <c r="BC77" s="1" t="s">
        <v>26</v>
      </c>
      <c r="BE77" s="1" t="s">
        <v>26</v>
      </c>
    </row>
    <row r="78" spans="48:57" ht="28.5" customHeight="1">
      <c r="AV78" s="1" t="s">
        <v>26</v>
      </c>
      <c r="AW78" s="1" t="s">
        <v>26</v>
      </c>
      <c r="AX78" s="1" t="s">
        <v>26</v>
      </c>
      <c r="AZ78" s="1" t="s">
        <v>26</v>
      </c>
      <c r="BB78" s="1" t="s">
        <v>26</v>
      </c>
      <c r="BC78" s="1" t="s">
        <v>26</v>
      </c>
      <c r="BE78" s="1" t="s">
        <v>26</v>
      </c>
    </row>
    <row r="79" spans="48:57" ht="28.5" customHeight="1">
      <c r="AV79" s="1" t="s">
        <v>26</v>
      </c>
      <c r="AW79" s="1" t="s">
        <v>26</v>
      </c>
      <c r="AX79" s="1" t="s">
        <v>26</v>
      </c>
      <c r="AZ79" s="1" t="s">
        <v>26</v>
      </c>
      <c r="BB79" s="1" t="s">
        <v>26</v>
      </c>
      <c r="BC79" s="1" t="s">
        <v>26</v>
      </c>
      <c r="BE79" s="1" t="s">
        <v>26</v>
      </c>
    </row>
    <row r="80" spans="48:57" ht="28.5" customHeight="1">
      <c r="AV80" s="1" t="s">
        <v>26</v>
      </c>
      <c r="AW80" s="1" t="s">
        <v>26</v>
      </c>
      <c r="AX80" s="1" t="s">
        <v>26</v>
      </c>
      <c r="AZ80" s="1" t="s">
        <v>26</v>
      </c>
      <c r="BB80" s="1" t="s">
        <v>26</v>
      </c>
      <c r="BC80" s="1" t="s">
        <v>26</v>
      </c>
      <c r="BE80" s="1" t="s">
        <v>26</v>
      </c>
    </row>
    <row r="81" spans="48:57" ht="28.5" customHeight="1">
      <c r="AV81" s="1" t="s">
        <v>26</v>
      </c>
      <c r="AW81" s="1" t="s">
        <v>26</v>
      </c>
      <c r="AX81" s="1" t="s">
        <v>26</v>
      </c>
      <c r="AZ81" s="1" t="s">
        <v>26</v>
      </c>
      <c r="BB81" s="1" t="s">
        <v>26</v>
      </c>
      <c r="BC81" s="1" t="s">
        <v>26</v>
      </c>
      <c r="BE81" s="1" t="s">
        <v>26</v>
      </c>
    </row>
    <row r="82" spans="48:57" ht="28.5" customHeight="1">
      <c r="AV82" s="1" t="s">
        <v>26</v>
      </c>
      <c r="AW82" s="1" t="s">
        <v>26</v>
      </c>
      <c r="AX82" s="1" t="s">
        <v>26</v>
      </c>
      <c r="AZ82" s="1" t="s">
        <v>26</v>
      </c>
      <c r="BB82" s="1" t="s">
        <v>26</v>
      </c>
      <c r="BC82" s="1" t="s">
        <v>26</v>
      </c>
      <c r="BE82" s="1" t="s">
        <v>26</v>
      </c>
    </row>
    <row r="83" spans="48:57" ht="28.5" customHeight="1">
      <c r="AV83" s="1" t="s">
        <v>26</v>
      </c>
      <c r="AW83" s="1" t="s">
        <v>26</v>
      </c>
      <c r="AX83" s="1" t="s">
        <v>26</v>
      </c>
      <c r="AZ83" s="1" t="s">
        <v>26</v>
      </c>
      <c r="BB83" s="1" t="s">
        <v>26</v>
      </c>
      <c r="BC83" s="1" t="s">
        <v>26</v>
      </c>
      <c r="BE83" s="1" t="s">
        <v>26</v>
      </c>
    </row>
    <row r="84" spans="48:57" ht="28.5" customHeight="1">
      <c r="AV84" s="1" t="s">
        <v>26</v>
      </c>
      <c r="AW84" s="1" t="s">
        <v>26</v>
      </c>
      <c r="AX84" s="1" t="s">
        <v>26</v>
      </c>
      <c r="AZ84" s="1" t="s">
        <v>26</v>
      </c>
      <c r="BB84" s="1" t="s">
        <v>26</v>
      </c>
      <c r="BC84" s="1" t="s">
        <v>26</v>
      </c>
      <c r="BE84" s="1" t="s">
        <v>26</v>
      </c>
    </row>
    <row r="85" spans="48:57" ht="28.5" customHeight="1">
      <c r="AV85" s="1" t="s">
        <v>26</v>
      </c>
      <c r="AW85" s="1" t="s">
        <v>26</v>
      </c>
      <c r="AX85" s="1" t="s">
        <v>26</v>
      </c>
      <c r="AZ85" s="1" t="s">
        <v>26</v>
      </c>
      <c r="BB85" s="1" t="s">
        <v>26</v>
      </c>
      <c r="BC85" s="1" t="s">
        <v>26</v>
      </c>
      <c r="BE85" s="1" t="s">
        <v>26</v>
      </c>
    </row>
    <row r="86" spans="48:57" ht="28.5" customHeight="1">
      <c r="AV86" s="1" t="s">
        <v>26</v>
      </c>
      <c r="AW86" s="1" t="s">
        <v>26</v>
      </c>
      <c r="AX86" s="1" t="s">
        <v>26</v>
      </c>
      <c r="AZ86" s="1" t="s">
        <v>26</v>
      </c>
      <c r="BB86" s="1" t="s">
        <v>26</v>
      </c>
      <c r="BC86" s="1" t="s">
        <v>26</v>
      </c>
      <c r="BE86" s="1" t="s">
        <v>26</v>
      </c>
    </row>
    <row r="87" spans="48:57" ht="28.5" customHeight="1">
      <c r="AV87" s="1" t="s">
        <v>26</v>
      </c>
      <c r="AW87" s="1" t="s">
        <v>26</v>
      </c>
      <c r="AX87" s="1" t="s">
        <v>26</v>
      </c>
      <c r="AZ87" s="1" t="s">
        <v>26</v>
      </c>
      <c r="BB87" s="1" t="s">
        <v>26</v>
      </c>
      <c r="BC87" s="1" t="s">
        <v>26</v>
      </c>
      <c r="BE87" s="1" t="s">
        <v>26</v>
      </c>
    </row>
    <row r="88" spans="48:57" ht="28.5" customHeight="1">
      <c r="AV88" s="1" t="s">
        <v>26</v>
      </c>
      <c r="AW88" s="1" t="s">
        <v>26</v>
      </c>
      <c r="AX88" s="1" t="s">
        <v>26</v>
      </c>
      <c r="AZ88" s="1" t="s">
        <v>26</v>
      </c>
      <c r="BB88" s="1" t="s">
        <v>26</v>
      </c>
      <c r="BC88" s="1" t="s">
        <v>26</v>
      </c>
      <c r="BE88" s="1" t="s">
        <v>26</v>
      </c>
    </row>
    <row r="89" spans="48:57" ht="28.5" customHeight="1">
      <c r="AV89" s="1" t="s">
        <v>26</v>
      </c>
      <c r="AW89" s="1" t="s">
        <v>26</v>
      </c>
      <c r="AX89" s="1" t="s">
        <v>26</v>
      </c>
      <c r="AZ89" s="1" t="s">
        <v>26</v>
      </c>
      <c r="BB89" s="1" t="s">
        <v>26</v>
      </c>
      <c r="BC89" s="1" t="s">
        <v>26</v>
      </c>
      <c r="BE89" s="1" t="s">
        <v>26</v>
      </c>
    </row>
    <row r="90" spans="48:57" ht="28.5" customHeight="1">
      <c r="AV90" s="1" t="s">
        <v>26</v>
      </c>
      <c r="AW90" s="1" t="s">
        <v>26</v>
      </c>
      <c r="AX90" s="1" t="s">
        <v>26</v>
      </c>
      <c r="AZ90" s="1" t="s">
        <v>26</v>
      </c>
      <c r="BB90" s="1" t="s">
        <v>26</v>
      </c>
      <c r="BC90" s="1" t="s">
        <v>26</v>
      </c>
      <c r="BE90" s="1" t="s">
        <v>26</v>
      </c>
    </row>
    <row r="91" spans="48:57" ht="28.5" customHeight="1">
      <c r="AV91" s="1" t="s">
        <v>26</v>
      </c>
      <c r="AW91" s="1" t="s">
        <v>26</v>
      </c>
      <c r="AX91" s="1" t="s">
        <v>26</v>
      </c>
      <c r="AZ91" s="1" t="s">
        <v>26</v>
      </c>
      <c r="BB91" s="1" t="s">
        <v>26</v>
      </c>
      <c r="BC91" s="1" t="s">
        <v>26</v>
      </c>
      <c r="BE91" s="1" t="s">
        <v>26</v>
      </c>
    </row>
    <row r="92" spans="48:57" ht="28.5" customHeight="1">
      <c r="AV92" s="1" t="s">
        <v>26</v>
      </c>
      <c r="AW92" s="1" t="s">
        <v>26</v>
      </c>
      <c r="AX92" s="1" t="s">
        <v>26</v>
      </c>
      <c r="AZ92" s="1" t="s">
        <v>26</v>
      </c>
      <c r="BB92" s="1" t="s">
        <v>26</v>
      </c>
      <c r="BC92" s="1" t="s">
        <v>26</v>
      </c>
      <c r="BE92" s="1" t="s">
        <v>26</v>
      </c>
    </row>
    <row r="93" spans="48:57" ht="28.5" customHeight="1">
      <c r="AV93" s="1" t="s">
        <v>26</v>
      </c>
      <c r="AW93" s="1" t="s">
        <v>26</v>
      </c>
      <c r="AX93" s="1" t="s">
        <v>26</v>
      </c>
      <c r="AZ93" s="1" t="s">
        <v>26</v>
      </c>
      <c r="BB93" s="1" t="s">
        <v>26</v>
      </c>
      <c r="BC93" s="1" t="s">
        <v>26</v>
      </c>
      <c r="BE93" s="1" t="s">
        <v>26</v>
      </c>
    </row>
    <row r="94" spans="48:57" ht="28.5" customHeight="1">
      <c r="AV94" s="1" t="s">
        <v>26</v>
      </c>
      <c r="AW94" s="1" t="s">
        <v>26</v>
      </c>
      <c r="AX94" s="1" t="s">
        <v>26</v>
      </c>
      <c r="AZ94" s="1" t="s">
        <v>26</v>
      </c>
      <c r="BB94" s="1" t="s">
        <v>26</v>
      </c>
      <c r="BC94" s="1" t="s">
        <v>26</v>
      </c>
      <c r="BE94" s="1" t="s">
        <v>26</v>
      </c>
    </row>
    <row r="95" spans="48:57" ht="28.5" customHeight="1">
      <c r="AV95" s="1" t="s">
        <v>26</v>
      </c>
      <c r="AW95" s="1" t="s">
        <v>26</v>
      </c>
      <c r="AX95" s="1" t="s">
        <v>26</v>
      </c>
      <c r="AZ95" s="1" t="s">
        <v>26</v>
      </c>
      <c r="BB95" s="1" t="s">
        <v>26</v>
      </c>
      <c r="BC95" s="1" t="s">
        <v>26</v>
      </c>
      <c r="BE95" s="1" t="s">
        <v>26</v>
      </c>
    </row>
    <row r="96" spans="48:57" ht="28.5" customHeight="1">
      <c r="AV96" s="1" t="s">
        <v>26</v>
      </c>
      <c r="AW96" s="1" t="s">
        <v>26</v>
      </c>
      <c r="AX96" s="1" t="s">
        <v>26</v>
      </c>
      <c r="AZ96" s="1" t="s">
        <v>26</v>
      </c>
      <c r="BB96" s="1" t="s">
        <v>26</v>
      </c>
      <c r="BC96" s="1" t="s">
        <v>26</v>
      </c>
      <c r="BE96" s="1" t="s">
        <v>26</v>
      </c>
    </row>
    <row r="97" spans="48:57" ht="28.5" customHeight="1">
      <c r="AV97" s="1" t="s">
        <v>26</v>
      </c>
      <c r="AW97" s="1" t="s">
        <v>26</v>
      </c>
      <c r="AX97" s="1" t="s">
        <v>26</v>
      </c>
      <c r="AZ97" s="1" t="s">
        <v>26</v>
      </c>
      <c r="BB97" s="1" t="s">
        <v>26</v>
      </c>
      <c r="BC97" s="1" t="s">
        <v>26</v>
      </c>
      <c r="BE97" s="1" t="s">
        <v>26</v>
      </c>
    </row>
    <row r="98" spans="48:57" ht="28.5" customHeight="1">
      <c r="AV98" s="1" t="s">
        <v>26</v>
      </c>
      <c r="AW98" s="1" t="s">
        <v>26</v>
      </c>
      <c r="AX98" s="1" t="s">
        <v>26</v>
      </c>
      <c r="AZ98" s="1" t="s">
        <v>26</v>
      </c>
      <c r="BB98" s="1" t="s">
        <v>26</v>
      </c>
      <c r="BC98" s="1" t="s">
        <v>26</v>
      </c>
      <c r="BE98" s="1" t="s">
        <v>26</v>
      </c>
    </row>
    <row r="99" spans="48:57" ht="28.5" customHeight="1">
      <c r="AV99" s="1" t="s">
        <v>26</v>
      </c>
      <c r="AW99" s="1" t="s">
        <v>26</v>
      </c>
      <c r="AX99" s="1" t="s">
        <v>26</v>
      </c>
      <c r="AZ99" s="1" t="s">
        <v>26</v>
      </c>
      <c r="BB99" s="1" t="s">
        <v>26</v>
      </c>
      <c r="BC99" s="1" t="s">
        <v>26</v>
      </c>
      <c r="BE99" s="1" t="s">
        <v>26</v>
      </c>
    </row>
    <row r="100" spans="48:57" ht="28.5" customHeight="1">
      <c r="AV100" s="1" t="s">
        <v>26</v>
      </c>
      <c r="AW100" s="1" t="s">
        <v>26</v>
      </c>
      <c r="AX100" s="1" t="s">
        <v>26</v>
      </c>
      <c r="AZ100" s="1" t="s">
        <v>26</v>
      </c>
      <c r="BB100" s="1" t="s">
        <v>26</v>
      </c>
      <c r="BC100" s="1" t="s">
        <v>26</v>
      </c>
      <c r="BE100" s="1" t="s">
        <v>26</v>
      </c>
    </row>
    <row r="101" spans="48:57" ht="28.5" customHeight="1">
      <c r="AV101" s="1" t="s">
        <v>26</v>
      </c>
      <c r="AW101" s="1" t="s">
        <v>26</v>
      </c>
      <c r="AX101" s="1" t="s">
        <v>26</v>
      </c>
      <c r="AZ101" s="1" t="s">
        <v>26</v>
      </c>
      <c r="BB101" s="1" t="s">
        <v>26</v>
      </c>
      <c r="BC101" s="1" t="s">
        <v>26</v>
      </c>
      <c r="BE101" s="1" t="s">
        <v>26</v>
      </c>
    </row>
    <row r="102" spans="48:57" ht="28.5" customHeight="1">
      <c r="AV102" s="1" t="s">
        <v>26</v>
      </c>
      <c r="AW102" s="1" t="s">
        <v>26</v>
      </c>
      <c r="AX102" s="1" t="s">
        <v>26</v>
      </c>
      <c r="AZ102" s="1" t="s">
        <v>26</v>
      </c>
      <c r="BB102" s="1" t="s">
        <v>26</v>
      </c>
      <c r="BC102" s="1" t="s">
        <v>26</v>
      </c>
      <c r="BE102" s="1" t="s">
        <v>26</v>
      </c>
    </row>
    <row r="103" spans="48:57" ht="28.5" customHeight="1">
      <c r="AV103" s="1" t="s">
        <v>26</v>
      </c>
      <c r="AW103" s="1" t="s">
        <v>26</v>
      </c>
      <c r="AX103" s="1" t="s">
        <v>26</v>
      </c>
      <c r="AZ103" s="1" t="s">
        <v>26</v>
      </c>
      <c r="BB103" s="1" t="s">
        <v>26</v>
      </c>
      <c r="BC103" s="1" t="s">
        <v>26</v>
      </c>
      <c r="BE103" s="1" t="s">
        <v>26</v>
      </c>
    </row>
    <row r="104" spans="48:57" ht="28.5" customHeight="1">
      <c r="AV104" s="1" t="s">
        <v>26</v>
      </c>
      <c r="AW104" s="1" t="s">
        <v>26</v>
      </c>
      <c r="AX104" s="1" t="s">
        <v>26</v>
      </c>
      <c r="AZ104" s="1" t="s">
        <v>26</v>
      </c>
      <c r="BB104" s="1" t="s">
        <v>26</v>
      </c>
      <c r="BC104" s="1" t="s">
        <v>26</v>
      </c>
      <c r="BE104" s="1" t="s">
        <v>26</v>
      </c>
    </row>
    <row r="105" spans="48:57" ht="28.5" customHeight="1">
      <c r="AV105" s="1" t="s">
        <v>26</v>
      </c>
      <c r="AW105" s="1" t="s">
        <v>26</v>
      </c>
      <c r="AX105" s="1" t="s">
        <v>26</v>
      </c>
      <c r="AZ105" s="1" t="s">
        <v>26</v>
      </c>
      <c r="BB105" s="1" t="s">
        <v>26</v>
      </c>
      <c r="BC105" s="1" t="s">
        <v>26</v>
      </c>
      <c r="BE105" s="1" t="s">
        <v>26</v>
      </c>
    </row>
    <row r="106" spans="48:57" ht="28.5" customHeight="1">
      <c r="AV106" s="1" t="s">
        <v>26</v>
      </c>
      <c r="AW106" s="1" t="s">
        <v>26</v>
      </c>
      <c r="AX106" s="1" t="s">
        <v>26</v>
      </c>
      <c r="AZ106" s="1" t="s">
        <v>26</v>
      </c>
      <c r="BB106" s="1" t="s">
        <v>26</v>
      </c>
      <c r="BC106" s="1" t="s">
        <v>26</v>
      </c>
      <c r="BE106" s="1" t="s">
        <v>26</v>
      </c>
    </row>
    <row r="107" spans="48:57" ht="28.5" customHeight="1">
      <c r="AV107" s="1" t="s">
        <v>26</v>
      </c>
      <c r="AW107" s="1" t="s">
        <v>26</v>
      </c>
      <c r="AX107" s="1" t="s">
        <v>26</v>
      </c>
      <c r="AZ107" s="1" t="s">
        <v>26</v>
      </c>
      <c r="BB107" s="1" t="s">
        <v>26</v>
      </c>
      <c r="BC107" s="1" t="s">
        <v>26</v>
      </c>
      <c r="BE107" s="1" t="s">
        <v>26</v>
      </c>
    </row>
    <row r="108" spans="48:57" ht="28.5" customHeight="1">
      <c r="AV108" s="1" t="s">
        <v>26</v>
      </c>
      <c r="AW108" s="1" t="s">
        <v>26</v>
      </c>
      <c r="AX108" s="1" t="s">
        <v>26</v>
      </c>
      <c r="AZ108" s="1" t="s">
        <v>26</v>
      </c>
      <c r="BB108" s="1" t="s">
        <v>26</v>
      </c>
      <c r="BC108" s="1" t="s">
        <v>26</v>
      </c>
      <c r="BE108" s="1" t="s">
        <v>26</v>
      </c>
    </row>
    <row r="109" spans="48:57" ht="28.5" customHeight="1">
      <c r="AV109" s="1" t="s">
        <v>26</v>
      </c>
      <c r="AW109" s="1" t="s">
        <v>26</v>
      </c>
      <c r="AX109" s="1" t="s">
        <v>26</v>
      </c>
      <c r="AZ109" s="1" t="s">
        <v>26</v>
      </c>
      <c r="BB109" s="1" t="s">
        <v>26</v>
      </c>
      <c r="BC109" s="1" t="s">
        <v>26</v>
      </c>
      <c r="BE109" s="1" t="s">
        <v>26</v>
      </c>
    </row>
    <row r="110" spans="48:57" ht="28.5" customHeight="1">
      <c r="AV110" s="1" t="s">
        <v>26</v>
      </c>
      <c r="AW110" s="1" t="s">
        <v>26</v>
      </c>
      <c r="AX110" s="1" t="s">
        <v>26</v>
      </c>
      <c r="AZ110" s="1" t="s">
        <v>26</v>
      </c>
      <c r="BB110" s="1" t="s">
        <v>26</v>
      </c>
      <c r="BC110" s="1" t="s">
        <v>26</v>
      </c>
      <c r="BE110" s="1" t="s">
        <v>26</v>
      </c>
    </row>
    <row r="111" spans="48:57" ht="28.5" customHeight="1">
      <c r="AV111" s="1" t="s">
        <v>26</v>
      </c>
      <c r="AW111" s="1" t="s">
        <v>26</v>
      </c>
      <c r="AX111" s="1" t="s">
        <v>26</v>
      </c>
      <c r="AZ111" s="1" t="s">
        <v>26</v>
      </c>
      <c r="BB111" s="1" t="s">
        <v>26</v>
      </c>
      <c r="BC111" s="1" t="s">
        <v>26</v>
      </c>
      <c r="BE111" s="1" t="s">
        <v>26</v>
      </c>
    </row>
    <row r="112" spans="48:57" ht="28.5" customHeight="1">
      <c r="AV112" s="1" t="s">
        <v>26</v>
      </c>
      <c r="AW112" s="1" t="s">
        <v>26</v>
      </c>
      <c r="AX112" s="1" t="s">
        <v>26</v>
      </c>
      <c r="AZ112" s="1" t="s">
        <v>26</v>
      </c>
      <c r="BB112" s="1" t="s">
        <v>26</v>
      </c>
      <c r="BC112" s="1" t="s">
        <v>26</v>
      </c>
      <c r="BE112" s="1" t="s">
        <v>26</v>
      </c>
    </row>
    <row r="113" spans="48:57" ht="28.5" customHeight="1">
      <c r="AV113" s="1" t="s">
        <v>26</v>
      </c>
      <c r="AW113" s="1" t="s">
        <v>26</v>
      </c>
      <c r="AX113" s="1" t="s">
        <v>26</v>
      </c>
      <c r="AZ113" s="1" t="s">
        <v>26</v>
      </c>
      <c r="BB113" s="1" t="s">
        <v>26</v>
      </c>
      <c r="BC113" s="1" t="s">
        <v>26</v>
      </c>
      <c r="BE113" s="1" t="s">
        <v>26</v>
      </c>
    </row>
    <row r="114" spans="48:57" ht="28.5" customHeight="1">
      <c r="AV114" s="1" t="s">
        <v>26</v>
      </c>
      <c r="AW114" s="1" t="s">
        <v>26</v>
      </c>
      <c r="AX114" s="1" t="s">
        <v>26</v>
      </c>
      <c r="AZ114" s="1" t="s">
        <v>26</v>
      </c>
      <c r="BB114" s="1" t="s">
        <v>26</v>
      </c>
      <c r="BC114" s="1" t="s">
        <v>26</v>
      </c>
      <c r="BE114" s="1" t="s">
        <v>26</v>
      </c>
    </row>
    <row r="115" spans="48:57" ht="28.5" customHeight="1">
      <c r="AV115" s="1" t="s">
        <v>26</v>
      </c>
      <c r="AW115" s="1" t="s">
        <v>26</v>
      </c>
      <c r="AX115" s="1" t="s">
        <v>26</v>
      </c>
      <c r="AZ115" s="1" t="s">
        <v>26</v>
      </c>
      <c r="BB115" s="1" t="s">
        <v>26</v>
      </c>
      <c r="BC115" s="1" t="s">
        <v>26</v>
      </c>
      <c r="BE115" s="1" t="s">
        <v>26</v>
      </c>
    </row>
    <row r="116" spans="48:57" ht="28.5" customHeight="1">
      <c r="AV116" s="1" t="s">
        <v>26</v>
      </c>
      <c r="AW116" s="1" t="s">
        <v>26</v>
      </c>
      <c r="AX116" s="1" t="s">
        <v>26</v>
      </c>
      <c r="AZ116" s="1" t="s">
        <v>26</v>
      </c>
      <c r="BB116" s="1" t="s">
        <v>26</v>
      </c>
      <c r="BC116" s="1" t="s">
        <v>26</v>
      </c>
      <c r="BE116" s="1" t="s">
        <v>26</v>
      </c>
    </row>
    <row r="117" spans="48:57" ht="28.5" customHeight="1">
      <c r="AV117" s="1" t="s">
        <v>26</v>
      </c>
      <c r="AW117" s="1" t="s">
        <v>26</v>
      </c>
      <c r="AX117" s="1" t="s">
        <v>26</v>
      </c>
      <c r="AZ117" s="1" t="s">
        <v>26</v>
      </c>
      <c r="BB117" s="1" t="s">
        <v>26</v>
      </c>
      <c r="BC117" s="1" t="s">
        <v>26</v>
      </c>
      <c r="BE117" s="1" t="s">
        <v>26</v>
      </c>
    </row>
    <row r="118" spans="48:57" ht="28.5" customHeight="1">
      <c r="AV118" s="1" t="s">
        <v>26</v>
      </c>
      <c r="AW118" s="1" t="s">
        <v>26</v>
      </c>
      <c r="AX118" s="1" t="s">
        <v>26</v>
      </c>
      <c r="AZ118" s="1" t="s">
        <v>26</v>
      </c>
      <c r="BB118" s="1" t="s">
        <v>26</v>
      </c>
      <c r="BC118" s="1" t="s">
        <v>26</v>
      </c>
      <c r="BE118" s="1" t="s">
        <v>26</v>
      </c>
    </row>
    <row r="119" spans="48:57" ht="28.5" customHeight="1">
      <c r="AV119" s="1" t="s">
        <v>26</v>
      </c>
      <c r="AW119" s="1" t="s">
        <v>26</v>
      </c>
      <c r="AX119" s="1" t="s">
        <v>26</v>
      </c>
      <c r="AZ119" s="1" t="s">
        <v>26</v>
      </c>
      <c r="BB119" s="1" t="s">
        <v>26</v>
      </c>
      <c r="BC119" s="1" t="s">
        <v>26</v>
      </c>
      <c r="BE119" s="1" t="s">
        <v>26</v>
      </c>
    </row>
    <row r="120" spans="48:57" ht="28.5" customHeight="1">
      <c r="AV120" s="1" t="s">
        <v>26</v>
      </c>
      <c r="AW120" s="1" t="s">
        <v>26</v>
      </c>
      <c r="AX120" s="1" t="s">
        <v>26</v>
      </c>
      <c r="AZ120" s="1" t="s">
        <v>26</v>
      </c>
      <c r="BB120" s="1" t="s">
        <v>26</v>
      </c>
      <c r="BC120" s="1" t="s">
        <v>26</v>
      </c>
      <c r="BE120" s="1" t="s">
        <v>26</v>
      </c>
    </row>
    <row r="121" spans="48:57" ht="28.5" customHeight="1">
      <c r="AV121" s="1" t="s">
        <v>26</v>
      </c>
      <c r="AW121" s="1" t="s">
        <v>26</v>
      </c>
      <c r="AX121" s="1" t="s">
        <v>26</v>
      </c>
      <c r="AZ121" s="1" t="s">
        <v>26</v>
      </c>
      <c r="BB121" s="1" t="s">
        <v>26</v>
      </c>
      <c r="BC121" s="1" t="s">
        <v>26</v>
      </c>
      <c r="BE121" s="1" t="s">
        <v>26</v>
      </c>
    </row>
    <row r="122" spans="48:57" ht="28.5" customHeight="1">
      <c r="AV122" s="1" t="s">
        <v>26</v>
      </c>
      <c r="AW122" s="1" t="s">
        <v>26</v>
      </c>
      <c r="AX122" s="1" t="s">
        <v>26</v>
      </c>
      <c r="AZ122" s="1" t="s">
        <v>26</v>
      </c>
      <c r="BB122" s="1" t="s">
        <v>26</v>
      </c>
      <c r="BC122" s="1" t="s">
        <v>26</v>
      </c>
      <c r="BE122" s="1" t="s">
        <v>26</v>
      </c>
    </row>
    <row r="123" spans="48:57" ht="28.5" customHeight="1">
      <c r="AV123" s="1" t="s">
        <v>26</v>
      </c>
      <c r="AW123" s="1" t="s">
        <v>26</v>
      </c>
      <c r="AX123" s="1" t="s">
        <v>26</v>
      </c>
      <c r="AZ123" s="1" t="s">
        <v>26</v>
      </c>
      <c r="BB123" s="1" t="s">
        <v>26</v>
      </c>
      <c r="BC123" s="1" t="s">
        <v>26</v>
      </c>
      <c r="BE123" s="1" t="s">
        <v>26</v>
      </c>
    </row>
    <row r="124" spans="48:57" ht="28.5" customHeight="1">
      <c r="AV124" s="1" t="s">
        <v>26</v>
      </c>
      <c r="AW124" s="1" t="s">
        <v>26</v>
      </c>
      <c r="AX124" s="1" t="s">
        <v>26</v>
      </c>
      <c r="AZ124" s="1" t="s">
        <v>26</v>
      </c>
      <c r="BB124" s="1" t="s">
        <v>26</v>
      </c>
      <c r="BC124" s="1" t="s">
        <v>26</v>
      </c>
      <c r="BE124" s="1" t="s">
        <v>26</v>
      </c>
    </row>
    <row r="125" spans="48:57" ht="28.5" customHeight="1">
      <c r="AV125" s="1" t="s">
        <v>26</v>
      </c>
      <c r="AW125" s="1" t="s">
        <v>26</v>
      </c>
      <c r="AX125" s="1" t="s">
        <v>26</v>
      </c>
      <c r="AZ125" s="1" t="s">
        <v>26</v>
      </c>
      <c r="BB125" s="1" t="s">
        <v>26</v>
      </c>
      <c r="BC125" s="1" t="s">
        <v>26</v>
      </c>
      <c r="BE125" s="1" t="s">
        <v>26</v>
      </c>
    </row>
    <row r="126" spans="48:57" ht="28.5" customHeight="1">
      <c r="AV126" s="1" t="s">
        <v>26</v>
      </c>
      <c r="AW126" s="1" t="s">
        <v>26</v>
      </c>
      <c r="AX126" s="1" t="s">
        <v>26</v>
      </c>
      <c r="AZ126" s="1" t="s">
        <v>26</v>
      </c>
      <c r="BB126" s="1" t="s">
        <v>26</v>
      </c>
      <c r="BC126" s="1" t="s">
        <v>26</v>
      </c>
      <c r="BE126" s="1" t="s">
        <v>26</v>
      </c>
    </row>
    <row r="127" spans="48:57" ht="28.5" customHeight="1">
      <c r="AV127" s="1" t="s">
        <v>26</v>
      </c>
      <c r="AW127" s="1" t="s">
        <v>26</v>
      </c>
      <c r="AX127" s="1" t="s">
        <v>26</v>
      </c>
      <c r="AZ127" s="1" t="s">
        <v>26</v>
      </c>
      <c r="BB127" s="1" t="s">
        <v>26</v>
      </c>
      <c r="BC127" s="1" t="s">
        <v>26</v>
      </c>
      <c r="BE127" s="1" t="s">
        <v>26</v>
      </c>
    </row>
    <row r="128" spans="48:57" ht="28.5" customHeight="1">
      <c r="AV128" s="1" t="s">
        <v>26</v>
      </c>
      <c r="AW128" s="1" t="s">
        <v>26</v>
      </c>
      <c r="AX128" s="1" t="s">
        <v>26</v>
      </c>
      <c r="AZ128" s="1" t="s">
        <v>26</v>
      </c>
      <c r="BB128" s="1" t="s">
        <v>26</v>
      </c>
      <c r="BC128" s="1" t="s">
        <v>26</v>
      </c>
      <c r="BE128" s="1" t="s">
        <v>26</v>
      </c>
    </row>
    <row r="129" spans="48:57" ht="28.5" customHeight="1">
      <c r="AV129" s="1" t="s">
        <v>26</v>
      </c>
      <c r="AW129" s="1" t="s">
        <v>26</v>
      </c>
      <c r="AX129" s="1" t="s">
        <v>26</v>
      </c>
      <c r="AZ129" s="1" t="s">
        <v>26</v>
      </c>
      <c r="BB129" s="1" t="s">
        <v>26</v>
      </c>
      <c r="BC129" s="1" t="s">
        <v>26</v>
      </c>
      <c r="BE129" s="1" t="s">
        <v>26</v>
      </c>
    </row>
    <row r="130" spans="48:57" ht="28.5" customHeight="1">
      <c r="AV130" s="1" t="s">
        <v>26</v>
      </c>
      <c r="AW130" s="1" t="s">
        <v>26</v>
      </c>
      <c r="AX130" s="1" t="s">
        <v>26</v>
      </c>
      <c r="AZ130" s="1" t="s">
        <v>26</v>
      </c>
      <c r="BB130" s="1" t="s">
        <v>26</v>
      </c>
      <c r="BC130" s="1" t="s">
        <v>26</v>
      </c>
      <c r="BE130" s="1" t="s">
        <v>26</v>
      </c>
    </row>
    <row r="131" spans="48:57" ht="28.5" customHeight="1">
      <c r="AV131" s="1" t="s">
        <v>26</v>
      </c>
      <c r="AW131" s="1" t="s">
        <v>26</v>
      </c>
      <c r="AX131" s="1" t="s">
        <v>26</v>
      </c>
      <c r="AZ131" s="1" t="s">
        <v>26</v>
      </c>
      <c r="BB131" s="1" t="s">
        <v>26</v>
      </c>
      <c r="BC131" s="1" t="s">
        <v>26</v>
      </c>
      <c r="BE131" s="1" t="s">
        <v>26</v>
      </c>
    </row>
    <row r="132" spans="48:57" ht="28.5" customHeight="1">
      <c r="AV132" s="1" t="s">
        <v>26</v>
      </c>
      <c r="AW132" s="1" t="s">
        <v>26</v>
      </c>
      <c r="AX132" s="1" t="s">
        <v>26</v>
      </c>
      <c r="AZ132" s="1" t="s">
        <v>26</v>
      </c>
      <c r="BB132" s="1" t="s">
        <v>26</v>
      </c>
      <c r="BC132" s="1" t="s">
        <v>26</v>
      </c>
      <c r="BE132" s="1" t="s">
        <v>26</v>
      </c>
    </row>
    <row r="133" spans="48:57" ht="28.5" customHeight="1">
      <c r="AV133" s="1" t="s">
        <v>26</v>
      </c>
      <c r="AW133" s="1" t="s">
        <v>26</v>
      </c>
      <c r="AX133" s="1" t="s">
        <v>26</v>
      </c>
      <c r="AZ133" s="1" t="s">
        <v>26</v>
      </c>
      <c r="BB133" s="1" t="s">
        <v>26</v>
      </c>
      <c r="BC133" s="1" t="s">
        <v>26</v>
      </c>
      <c r="BE133" s="1" t="s">
        <v>26</v>
      </c>
    </row>
    <row r="134" spans="48:57" ht="28.5" customHeight="1">
      <c r="AV134" s="1" t="s">
        <v>26</v>
      </c>
      <c r="AW134" s="1" t="s">
        <v>26</v>
      </c>
      <c r="AX134" s="1" t="s">
        <v>26</v>
      </c>
      <c r="AZ134" s="1" t="s">
        <v>26</v>
      </c>
      <c r="BB134" s="1" t="s">
        <v>26</v>
      </c>
      <c r="BC134" s="1" t="s">
        <v>26</v>
      </c>
      <c r="BE134" s="1" t="s">
        <v>26</v>
      </c>
    </row>
    <row r="135" spans="48:57" ht="28.5" customHeight="1">
      <c r="AV135" s="1" t="s">
        <v>26</v>
      </c>
      <c r="AW135" s="1" t="s">
        <v>26</v>
      </c>
      <c r="AX135" s="1" t="s">
        <v>26</v>
      </c>
      <c r="AZ135" s="1" t="s">
        <v>26</v>
      </c>
      <c r="BB135" s="1" t="s">
        <v>26</v>
      </c>
      <c r="BC135" s="1" t="s">
        <v>26</v>
      </c>
      <c r="BE135" s="1" t="s">
        <v>26</v>
      </c>
    </row>
    <row r="136" spans="48:57" ht="28.5" customHeight="1">
      <c r="AV136" s="1" t="s">
        <v>26</v>
      </c>
      <c r="AW136" s="1" t="s">
        <v>26</v>
      </c>
      <c r="AX136" s="1" t="s">
        <v>26</v>
      </c>
      <c r="AZ136" s="1" t="s">
        <v>26</v>
      </c>
      <c r="BB136" s="1" t="s">
        <v>26</v>
      </c>
      <c r="BC136" s="1" t="s">
        <v>26</v>
      </c>
      <c r="BE136" s="1" t="s">
        <v>26</v>
      </c>
    </row>
    <row r="137" spans="48:57" ht="28.5" customHeight="1">
      <c r="AV137" s="1" t="s">
        <v>26</v>
      </c>
      <c r="AW137" s="1" t="s">
        <v>26</v>
      </c>
      <c r="AX137" s="1" t="s">
        <v>26</v>
      </c>
      <c r="AZ137" s="1" t="s">
        <v>26</v>
      </c>
      <c r="BB137" s="1" t="s">
        <v>26</v>
      </c>
      <c r="BC137" s="1" t="s">
        <v>26</v>
      </c>
      <c r="BE137" s="1" t="s">
        <v>26</v>
      </c>
    </row>
    <row r="138" spans="48:57" ht="28.5" customHeight="1">
      <c r="AV138" s="1" t="s">
        <v>26</v>
      </c>
      <c r="AW138" s="1" t="s">
        <v>26</v>
      </c>
      <c r="AX138" s="1" t="s">
        <v>26</v>
      </c>
      <c r="AZ138" s="1" t="s">
        <v>26</v>
      </c>
      <c r="BB138" s="1" t="s">
        <v>26</v>
      </c>
      <c r="BC138" s="1" t="s">
        <v>26</v>
      </c>
      <c r="BE138" s="1" t="s">
        <v>26</v>
      </c>
    </row>
    <row r="139" spans="48:57" ht="28.5" customHeight="1">
      <c r="AV139" s="1" t="s">
        <v>26</v>
      </c>
      <c r="AW139" s="1" t="s">
        <v>26</v>
      </c>
      <c r="AX139" s="1" t="s">
        <v>26</v>
      </c>
      <c r="AZ139" s="1" t="s">
        <v>26</v>
      </c>
      <c r="BB139" s="1" t="s">
        <v>26</v>
      </c>
      <c r="BC139" s="1" t="s">
        <v>26</v>
      </c>
      <c r="BE139" s="1" t="s">
        <v>26</v>
      </c>
    </row>
  </sheetData>
  <mergeCells count="39">
    <mergeCell ref="AV33:AW33"/>
    <mergeCell ref="AI2:AJ2"/>
    <mergeCell ref="W2:X2"/>
    <mergeCell ref="Y2:Z2"/>
    <mergeCell ref="AB2:AC2"/>
    <mergeCell ref="AD2:AE2"/>
    <mergeCell ref="AF2:AF3"/>
    <mergeCell ref="AG2:AH2"/>
    <mergeCell ref="AV2:AW2"/>
    <mergeCell ref="AK2:AL2"/>
    <mergeCell ref="AM2:AN2"/>
    <mergeCell ref="AO2:AP2"/>
    <mergeCell ref="AQ2:AQ3"/>
    <mergeCell ref="AR2:AS2"/>
    <mergeCell ref="AT2:AU2"/>
    <mergeCell ref="AX2:AY2"/>
    <mergeCell ref="AZ2:BA2"/>
    <mergeCell ref="BB2:BB3"/>
    <mergeCell ref="BC2:BD2"/>
    <mergeCell ref="BE2:BF2"/>
    <mergeCell ref="C1:M1"/>
    <mergeCell ref="N1:X1"/>
    <mergeCell ref="Y1:AJ1"/>
    <mergeCell ref="AK1:AU1"/>
    <mergeCell ref="AV1:BF1"/>
    <mergeCell ref="Q2:R2"/>
    <mergeCell ref="S2:T2"/>
    <mergeCell ref="U2:V2"/>
    <mergeCell ref="A2:B2"/>
    <mergeCell ref="C2:D2"/>
    <mergeCell ref="F2:G2"/>
    <mergeCell ref="H2:I2"/>
    <mergeCell ref="J2:K2"/>
    <mergeCell ref="A4:B4"/>
    <mergeCell ref="A33:B33"/>
    <mergeCell ref="C33:D33"/>
    <mergeCell ref="L2:M2"/>
    <mergeCell ref="N2:O2"/>
    <mergeCell ref="N33:O33"/>
  </mergeCells>
  <phoneticPr fontId="3"/>
  <conditionalFormatting sqref="A5:AU31 BG5:XFD31 AV30:BF32 AV35:BF139 AX33:BF34">
    <cfRule type="cellIs" dxfId="374" priority="12" operator="equal">
      <formula>0</formula>
    </cfRule>
  </conditionalFormatting>
  <conditionalFormatting sqref="BC5:BC19 BE5:BE22">
    <cfRule type="cellIs" dxfId="373" priority="10" operator="equal">
      <formula>0</formula>
    </cfRule>
  </conditionalFormatting>
  <conditionalFormatting sqref="AV34:AW34 AV33">
    <cfRule type="cellIs" dxfId="372" priority="9" operator="equal">
      <formula>0</formula>
    </cfRule>
  </conditionalFormatting>
  <conditionalFormatting sqref="BC20:BC29">
    <cfRule type="cellIs" dxfId="368" priority="5" operator="equal">
      <formula>0</formula>
    </cfRule>
  </conditionalFormatting>
  <conditionalFormatting sqref="BE23:BE29">
    <cfRule type="cellIs" dxfId="367" priority="4" operator="equal">
      <formula>0</formula>
    </cfRule>
  </conditionalFormatting>
  <conditionalFormatting sqref="AV5:BB29">
    <cfRule type="cellIs" dxfId="91" priority="3" operator="equal">
      <formula>0</formula>
    </cfRule>
  </conditionalFormatting>
  <conditionalFormatting sqref="BD5:BD29">
    <cfRule type="cellIs" dxfId="90" priority="2" operator="equal">
      <formula>0</formula>
    </cfRule>
  </conditionalFormatting>
  <conditionalFormatting sqref="BF5:BF29">
    <cfRule type="cellIs" dxfId="89"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2073A-9C89-4E2D-83E9-1A69DC29DEBE}">
  <dimension ref="A1:BF133"/>
  <sheetViews>
    <sheetView view="pageBreakPreview" zoomScale="90" zoomScaleNormal="10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08203125" style="25" hidden="1" customWidth="1" outlineLevel="1"/>
    <col min="25" max="26" width="9.08203125" style="26" hidden="1" customWidth="1" outlineLevel="1"/>
    <col min="27" max="27" width="8.08203125" style="26" hidden="1" customWidth="1" outlineLevel="1"/>
    <col min="28" max="34" width="9.08203125" style="26" hidden="1" customWidth="1" outlineLevel="1"/>
    <col min="35" max="36" width="8.08203125" style="26" hidden="1" customWidth="1" outlineLevel="1"/>
    <col min="37" max="37" width="9" style="29" customWidth="1" collapsed="1"/>
    <col min="38" max="40" width="9" style="29" customWidth="1"/>
    <col min="41" max="47" width="9" style="17" customWidth="1"/>
    <col min="48" max="49" width="8.58203125" style="1" customWidth="1"/>
    <col min="50" max="50" width="7.5" style="1" bestFit="1" customWidth="1"/>
    <col min="51" max="51" width="9" style="1"/>
    <col min="52" max="52" width="7.5" style="1" bestFit="1" customWidth="1"/>
    <col min="53" max="53" width="9" style="1"/>
    <col min="54" max="54" width="17.08203125" style="1" bestFit="1" customWidth="1"/>
    <col min="55" max="55" width="11.5" style="1" customWidth="1"/>
    <col min="56" max="56" width="7.5820312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43" t="s">
        <v>12</v>
      </c>
      <c r="AR2" s="242" t="s">
        <v>10</v>
      </c>
      <c r="AS2" s="240"/>
      <c r="AT2" s="227" t="s">
        <v>13</v>
      </c>
      <c r="AU2" s="228"/>
      <c r="AV2" s="239" t="s">
        <v>7</v>
      </c>
      <c r="AW2" s="240"/>
      <c r="AX2" s="242" t="s">
        <v>8</v>
      </c>
      <c r="AY2" s="240"/>
      <c r="AZ2" s="242" t="s">
        <v>9</v>
      </c>
      <c r="BA2" s="240"/>
      <c r="BB2" s="243" t="s">
        <v>12</v>
      </c>
      <c r="BC2" s="242" t="s">
        <v>10</v>
      </c>
      <c r="BD2" s="240"/>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44"/>
      <c r="AR3" s="148" t="s">
        <v>18</v>
      </c>
      <c r="AS3" s="148" t="s">
        <v>19</v>
      </c>
      <c r="AT3" s="148" t="s">
        <v>18</v>
      </c>
      <c r="AU3" s="149" t="s">
        <v>19</v>
      </c>
      <c r="AV3" s="147" t="s">
        <v>16</v>
      </c>
      <c r="AW3" s="148" t="s">
        <v>17</v>
      </c>
      <c r="AX3" s="148" t="s">
        <v>18</v>
      </c>
      <c r="AY3" s="148" t="s">
        <v>19</v>
      </c>
      <c r="AZ3" s="148" t="s">
        <v>18</v>
      </c>
      <c r="BA3" s="148" t="s">
        <v>19</v>
      </c>
      <c r="BB3" s="244"/>
      <c r="BC3" s="148" t="s">
        <v>18</v>
      </c>
      <c r="BD3" s="148" t="s">
        <v>19</v>
      </c>
      <c r="BE3" s="148" t="s">
        <v>18</v>
      </c>
      <c r="BF3" s="149" t="s">
        <v>19</v>
      </c>
    </row>
    <row r="4" spans="1:58" ht="28.5" customHeight="1" thickBot="1">
      <c r="A4" s="235" t="s">
        <v>20</v>
      </c>
      <c r="B4" s="236"/>
      <c r="C4" s="132">
        <v>11</v>
      </c>
      <c r="D4" s="132">
        <v>0</v>
      </c>
      <c r="E4" s="132"/>
      <c r="F4" s="132">
        <v>8</v>
      </c>
      <c r="G4" s="132">
        <v>0</v>
      </c>
      <c r="H4" s="132">
        <v>4</v>
      </c>
      <c r="I4" s="132">
        <v>6</v>
      </c>
      <c r="J4" s="132">
        <v>0</v>
      </c>
      <c r="K4" s="132">
        <v>7</v>
      </c>
      <c r="L4" s="132">
        <v>0</v>
      </c>
      <c r="M4" s="132">
        <v>0</v>
      </c>
      <c r="N4" s="132">
        <v>10</v>
      </c>
      <c r="O4" s="132">
        <v>0</v>
      </c>
      <c r="P4" s="132"/>
      <c r="Q4" s="132">
        <v>3</v>
      </c>
      <c r="R4" s="132">
        <v>4</v>
      </c>
      <c r="S4" s="132">
        <v>2</v>
      </c>
      <c r="T4" s="132">
        <v>4</v>
      </c>
      <c r="U4" s="132">
        <v>0</v>
      </c>
      <c r="V4" s="132">
        <v>0</v>
      </c>
      <c r="W4" s="132">
        <v>0</v>
      </c>
      <c r="X4" s="132">
        <v>0</v>
      </c>
      <c r="Y4" s="134">
        <v>10</v>
      </c>
      <c r="Z4" s="134">
        <v>2</v>
      </c>
      <c r="AA4" s="134"/>
      <c r="AB4" s="134">
        <v>2</v>
      </c>
      <c r="AC4" s="134">
        <v>10</v>
      </c>
      <c r="AD4" s="134">
        <v>1</v>
      </c>
      <c r="AE4" s="134">
        <v>6</v>
      </c>
      <c r="AF4" s="134">
        <v>0</v>
      </c>
      <c r="AG4" s="134">
        <v>0</v>
      </c>
      <c r="AH4" s="134">
        <v>0</v>
      </c>
      <c r="AI4" s="134">
        <v>0</v>
      </c>
      <c r="AJ4" s="136">
        <v>1</v>
      </c>
      <c r="AK4" s="137">
        <v>8</v>
      </c>
      <c r="AL4" s="138">
        <v>1</v>
      </c>
      <c r="AM4" s="138">
        <v>0</v>
      </c>
      <c r="AN4" s="138">
        <v>8</v>
      </c>
      <c r="AO4" s="138">
        <v>0</v>
      </c>
      <c r="AP4" s="138">
        <v>8</v>
      </c>
      <c r="AQ4" s="138">
        <v>8</v>
      </c>
      <c r="AR4" s="138">
        <v>0</v>
      </c>
      <c r="AS4" s="138">
        <v>1</v>
      </c>
      <c r="AT4" s="138">
        <v>1</v>
      </c>
      <c r="AU4" s="139">
        <v>0</v>
      </c>
      <c r="AV4" s="137">
        <f t="shared" ref="AV4:BF4" si="0">COUNTIF(AV5:AV36,"○")</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0</v>
      </c>
      <c r="BF4" s="139">
        <f t="shared" si="0"/>
        <v>0</v>
      </c>
    </row>
    <row r="5" spans="1:58" ht="28.5" customHeight="1">
      <c r="A5" s="123">
        <v>20001</v>
      </c>
      <c r="B5" s="124" t="s">
        <v>1236</v>
      </c>
      <c r="C5" s="78" t="s">
        <v>23</v>
      </c>
      <c r="D5" s="78" t="s">
        <v>24</v>
      </c>
      <c r="E5" s="78">
        <v>1</v>
      </c>
      <c r="F5" s="78" t="s">
        <v>23</v>
      </c>
      <c r="G5" s="78"/>
      <c r="H5" s="78" t="s">
        <v>23</v>
      </c>
      <c r="I5" s="78" t="s">
        <v>23</v>
      </c>
      <c r="J5" s="78"/>
      <c r="K5" s="78" t="s">
        <v>23</v>
      </c>
      <c r="L5" s="78"/>
      <c r="M5" s="78"/>
      <c r="N5" s="78" t="s">
        <v>23</v>
      </c>
      <c r="O5" s="78" t="s">
        <v>25</v>
      </c>
      <c r="P5" s="78">
        <v>1</v>
      </c>
      <c r="Q5" s="78" t="s">
        <v>23</v>
      </c>
      <c r="R5" s="78" t="s">
        <v>23</v>
      </c>
      <c r="S5" s="78" t="s">
        <v>23</v>
      </c>
      <c r="T5" s="78" t="s">
        <v>23</v>
      </c>
      <c r="U5" s="78"/>
      <c r="V5" s="78"/>
      <c r="W5" s="78"/>
      <c r="X5" s="78"/>
      <c r="Y5" s="77" t="s">
        <v>22</v>
      </c>
      <c r="Z5" s="77" t="s">
        <v>25</v>
      </c>
      <c r="AA5" s="77" t="s">
        <v>25</v>
      </c>
      <c r="AB5" s="77" t="s">
        <v>22</v>
      </c>
      <c r="AC5" s="77" t="s">
        <v>22</v>
      </c>
      <c r="AD5" s="77" t="s">
        <v>22</v>
      </c>
      <c r="AE5" s="77" t="s">
        <v>25</v>
      </c>
      <c r="AF5" s="77"/>
      <c r="AG5" s="77" t="s">
        <v>25</v>
      </c>
      <c r="AH5" s="77">
        <v>0</v>
      </c>
      <c r="AI5" s="77" t="s">
        <v>25</v>
      </c>
      <c r="AJ5" s="127" t="s">
        <v>25</v>
      </c>
      <c r="AK5" s="128" t="s">
        <v>22</v>
      </c>
      <c r="AL5" s="74" t="s">
        <v>25</v>
      </c>
      <c r="AM5" s="74" t="s">
        <v>25</v>
      </c>
      <c r="AN5" s="74" t="s">
        <v>22</v>
      </c>
      <c r="AO5" s="74">
        <v>0</v>
      </c>
      <c r="AP5" s="74" t="s">
        <v>22</v>
      </c>
      <c r="AQ5" s="74" t="s">
        <v>27</v>
      </c>
      <c r="AR5" s="74"/>
      <c r="AS5" s="74" t="s">
        <v>22</v>
      </c>
      <c r="AT5" s="74"/>
      <c r="AU5" s="129" t="s">
        <v>25</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83" t="s">
        <v>25</v>
      </c>
      <c r="BF5" s="316" t="str">
        <f>SUBSTITUTE(SUBSTITUTE(IFERROR(VLOOKUP($A5,単組回答!$E:$T,16,FALSE),""),"① 行った","○"),"② 行っていない","×")</f>
        <v/>
      </c>
    </row>
    <row r="6" spans="1:58" ht="28.5" customHeight="1">
      <c r="A6" s="20">
        <v>20002</v>
      </c>
      <c r="B6" s="21" t="s">
        <v>1237</v>
      </c>
      <c r="C6" s="18" t="s">
        <v>23</v>
      </c>
      <c r="D6" s="18" t="s">
        <v>24</v>
      </c>
      <c r="E6" s="18">
        <v>1</v>
      </c>
      <c r="F6" s="18" t="s">
        <v>23</v>
      </c>
      <c r="G6" s="18"/>
      <c r="H6" s="18" t="s">
        <v>23</v>
      </c>
      <c r="I6" s="18" t="s">
        <v>22</v>
      </c>
      <c r="J6" s="18"/>
      <c r="K6" s="18" t="s">
        <v>22</v>
      </c>
      <c r="L6" s="18"/>
      <c r="M6" s="18"/>
      <c r="N6" s="18" t="s">
        <v>23</v>
      </c>
      <c r="O6" s="18" t="s">
        <v>25</v>
      </c>
      <c r="P6" s="18">
        <v>1</v>
      </c>
      <c r="Q6" s="18" t="s">
        <v>23</v>
      </c>
      <c r="R6" s="18" t="s">
        <v>23</v>
      </c>
      <c r="S6" s="18"/>
      <c r="T6" s="18" t="s">
        <v>23</v>
      </c>
      <c r="U6" s="18"/>
      <c r="V6" s="18"/>
      <c r="W6" s="18"/>
      <c r="X6" s="18"/>
      <c r="Y6" s="19" t="s">
        <v>22</v>
      </c>
      <c r="Z6" s="19" t="s">
        <v>25</v>
      </c>
      <c r="AA6" s="19" t="s">
        <v>25</v>
      </c>
      <c r="AB6" s="19" t="s">
        <v>22</v>
      </c>
      <c r="AC6" s="19" t="s">
        <v>22</v>
      </c>
      <c r="AD6" s="19" t="s">
        <v>25</v>
      </c>
      <c r="AE6" s="19" t="s">
        <v>22</v>
      </c>
      <c r="AF6" s="19"/>
      <c r="AG6" s="19" t="s">
        <v>26</v>
      </c>
      <c r="AH6" s="19" t="s">
        <v>25</v>
      </c>
      <c r="AI6" s="19" t="s">
        <v>25</v>
      </c>
      <c r="AJ6" s="75" t="s">
        <v>22</v>
      </c>
      <c r="AK6" s="102" t="s">
        <v>22</v>
      </c>
      <c r="AL6" s="83" t="s">
        <v>25</v>
      </c>
      <c r="AM6" s="83" t="s">
        <v>25</v>
      </c>
      <c r="AN6" s="83" t="s">
        <v>22</v>
      </c>
      <c r="AO6" s="83">
        <v>0</v>
      </c>
      <c r="AP6" s="83" t="s">
        <v>22</v>
      </c>
      <c r="AQ6" s="83" t="s">
        <v>27</v>
      </c>
      <c r="AR6" s="83" t="s">
        <v>24</v>
      </c>
      <c r="AS6" s="83" t="s">
        <v>25</v>
      </c>
      <c r="AT6" s="83" t="s">
        <v>22</v>
      </c>
      <c r="AU6" s="103"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20003</v>
      </c>
      <c r="B7" s="21" t="s">
        <v>1238</v>
      </c>
      <c r="C7" s="18" t="s">
        <v>23</v>
      </c>
      <c r="D7" s="18" t="s">
        <v>24</v>
      </c>
      <c r="E7" s="18">
        <v>1</v>
      </c>
      <c r="F7" s="18" t="s">
        <v>23</v>
      </c>
      <c r="G7" s="18"/>
      <c r="H7" s="18" t="s">
        <v>23</v>
      </c>
      <c r="I7" s="18" t="s">
        <v>22</v>
      </c>
      <c r="J7" s="18"/>
      <c r="K7" s="18" t="s">
        <v>22</v>
      </c>
      <c r="L7" s="18"/>
      <c r="M7" s="18"/>
      <c r="N7" s="18" t="s">
        <v>24</v>
      </c>
      <c r="O7" s="18" t="s">
        <v>25</v>
      </c>
      <c r="P7" s="18">
        <v>0</v>
      </c>
      <c r="Q7" s="18" t="s">
        <v>23</v>
      </c>
      <c r="R7" s="18" t="s">
        <v>23</v>
      </c>
      <c r="S7" s="18" t="s">
        <v>23</v>
      </c>
      <c r="T7" s="18" t="s">
        <v>23</v>
      </c>
      <c r="U7" s="18"/>
      <c r="V7" s="18"/>
      <c r="W7" s="18"/>
      <c r="X7" s="18"/>
      <c r="Y7" s="19" t="s">
        <v>25</v>
      </c>
      <c r="Z7" s="19" t="s">
        <v>25</v>
      </c>
      <c r="AA7" s="19" t="s">
        <v>25</v>
      </c>
      <c r="AB7" s="19" t="s">
        <v>26</v>
      </c>
      <c r="AC7" s="19" t="s">
        <v>22</v>
      </c>
      <c r="AD7" s="19" t="s">
        <v>26</v>
      </c>
      <c r="AE7" s="19" t="s">
        <v>22</v>
      </c>
      <c r="AF7" s="19"/>
      <c r="AG7" s="19" t="s">
        <v>26</v>
      </c>
      <c r="AH7" s="19">
        <v>0</v>
      </c>
      <c r="AI7" s="19" t="s">
        <v>26</v>
      </c>
      <c r="AJ7" s="75" t="s">
        <v>25</v>
      </c>
      <c r="AK7" s="102" t="s">
        <v>22</v>
      </c>
      <c r="AL7" s="83" t="s">
        <v>25</v>
      </c>
      <c r="AM7" s="83" t="s">
        <v>25</v>
      </c>
      <c r="AN7" s="83" t="s">
        <v>22</v>
      </c>
      <c r="AO7" s="83">
        <v>0</v>
      </c>
      <c r="AP7" s="83" t="s">
        <v>22</v>
      </c>
      <c r="AQ7" s="83" t="s">
        <v>27</v>
      </c>
      <c r="AR7" s="83" t="s">
        <v>25</v>
      </c>
      <c r="AS7" s="83" t="s">
        <v>25</v>
      </c>
      <c r="AT7" s="83" t="s">
        <v>25</v>
      </c>
      <c r="AU7" s="103"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20004</v>
      </c>
      <c r="B8" s="21" t="s">
        <v>1239</v>
      </c>
      <c r="C8" s="18" t="s">
        <v>23</v>
      </c>
      <c r="D8" s="18" t="s">
        <v>24</v>
      </c>
      <c r="E8" s="18">
        <v>1</v>
      </c>
      <c r="F8" s="18" t="s">
        <v>23</v>
      </c>
      <c r="G8" s="18"/>
      <c r="H8" s="18"/>
      <c r="I8" s="18" t="s">
        <v>22</v>
      </c>
      <c r="J8" s="18"/>
      <c r="K8" s="18"/>
      <c r="L8" s="18"/>
      <c r="M8" s="18"/>
      <c r="N8" s="18" t="s">
        <v>23</v>
      </c>
      <c r="O8" s="18" t="s">
        <v>25</v>
      </c>
      <c r="P8" s="18">
        <v>1</v>
      </c>
      <c r="Q8" s="18"/>
      <c r="R8" s="18" t="s">
        <v>23</v>
      </c>
      <c r="S8" s="18"/>
      <c r="T8" s="18" t="s">
        <v>23</v>
      </c>
      <c r="U8" s="18"/>
      <c r="V8" s="18"/>
      <c r="W8" s="18"/>
      <c r="X8" s="18"/>
      <c r="Y8" s="19" t="s">
        <v>22</v>
      </c>
      <c r="Z8" s="19" t="s">
        <v>25</v>
      </c>
      <c r="AA8" s="19" t="s">
        <v>25</v>
      </c>
      <c r="AB8" s="19" t="s">
        <v>26</v>
      </c>
      <c r="AC8" s="19" t="s">
        <v>22</v>
      </c>
      <c r="AD8" s="19" t="s">
        <v>26</v>
      </c>
      <c r="AE8" s="19" t="s">
        <v>25</v>
      </c>
      <c r="AF8" s="19"/>
      <c r="AG8" s="19" t="s">
        <v>26</v>
      </c>
      <c r="AH8" s="19">
        <v>0</v>
      </c>
      <c r="AI8" s="19" t="s">
        <v>26</v>
      </c>
      <c r="AJ8" s="75" t="s">
        <v>25</v>
      </c>
      <c r="AK8" s="102" t="s">
        <v>22</v>
      </c>
      <c r="AL8" s="83" t="s">
        <v>25</v>
      </c>
      <c r="AM8" s="83" t="s">
        <v>25</v>
      </c>
      <c r="AN8" s="83" t="s">
        <v>22</v>
      </c>
      <c r="AO8" s="83">
        <v>0</v>
      </c>
      <c r="AP8" s="83" t="s">
        <v>22</v>
      </c>
      <c r="AQ8" s="83" t="s">
        <v>27</v>
      </c>
      <c r="AR8" s="83" t="s">
        <v>26</v>
      </c>
      <c r="AS8" s="83" t="s">
        <v>25</v>
      </c>
      <c r="AT8" s="83" t="s">
        <v>26</v>
      </c>
      <c r="AU8" s="103"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20005</v>
      </c>
      <c r="B9" s="21" t="s">
        <v>1240</v>
      </c>
      <c r="C9" s="45" t="s">
        <v>23</v>
      </c>
      <c r="D9" s="18" t="s">
        <v>24</v>
      </c>
      <c r="E9" s="18">
        <v>1</v>
      </c>
      <c r="F9" s="18" t="s">
        <v>23</v>
      </c>
      <c r="G9" s="18"/>
      <c r="H9" s="18"/>
      <c r="I9" s="18" t="s">
        <v>23</v>
      </c>
      <c r="J9" s="18"/>
      <c r="K9" s="18"/>
      <c r="L9" s="18"/>
      <c r="M9" s="18"/>
      <c r="N9" s="18" t="s">
        <v>23</v>
      </c>
      <c r="O9" s="18" t="s">
        <v>25</v>
      </c>
      <c r="P9" s="18">
        <v>1</v>
      </c>
      <c r="Q9" s="18"/>
      <c r="R9" s="18"/>
      <c r="S9" s="18"/>
      <c r="T9" s="18"/>
      <c r="U9" s="18"/>
      <c r="V9" s="18"/>
      <c r="W9" s="18"/>
      <c r="X9" s="18"/>
      <c r="Y9" s="19" t="s">
        <v>22</v>
      </c>
      <c r="Z9" s="19" t="s">
        <v>25</v>
      </c>
      <c r="AA9" s="19" t="s">
        <v>25</v>
      </c>
      <c r="AB9" s="19" t="s">
        <v>26</v>
      </c>
      <c r="AC9" s="19" t="s">
        <v>25</v>
      </c>
      <c r="AD9" s="19" t="s">
        <v>26</v>
      </c>
      <c r="AE9" s="19" t="s">
        <v>25</v>
      </c>
      <c r="AF9" s="19"/>
      <c r="AG9" s="19" t="s">
        <v>26</v>
      </c>
      <c r="AH9" s="19">
        <v>0</v>
      </c>
      <c r="AI9" s="19" t="s">
        <v>26</v>
      </c>
      <c r="AJ9" s="75" t="s">
        <v>25</v>
      </c>
      <c r="AK9" s="102" t="s">
        <v>22</v>
      </c>
      <c r="AL9" s="83" t="s">
        <v>25</v>
      </c>
      <c r="AM9" s="83" t="s">
        <v>25</v>
      </c>
      <c r="AN9" s="83" t="s">
        <v>22</v>
      </c>
      <c r="AO9" s="83">
        <v>0</v>
      </c>
      <c r="AP9" s="83" t="s">
        <v>22</v>
      </c>
      <c r="AQ9" s="83" t="s">
        <v>27</v>
      </c>
      <c r="AR9" s="83" t="s">
        <v>26</v>
      </c>
      <c r="AS9" s="83" t="s">
        <v>25</v>
      </c>
      <c r="AT9" s="83" t="s">
        <v>26</v>
      </c>
      <c r="AU9" s="103"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20006</v>
      </c>
      <c r="B10" s="21" t="s">
        <v>1241</v>
      </c>
      <c r="C10" s="45" t="s">
        <v>23</v>
      </c>
      <c r="D10" s="18" t="s">
        <v>24</v>
      </c>
      <c r="E10" s="18">
        <v>1</v>
      </c>
      <c r="F10" s="18"/>
      <c r="G10" s="18"/>
      <c r="H10" s="18"/>
      <c r="I10" s="18"/>
      <c r="J10" s="18"/>
      <c r="K10" s="18" t="s">
        <v>23</v>
      </c>
      <c r="L10" s="18"/>
      <c r="M10" s="18"/>
      <c r="N10" s="18"/>
      <c r="O10" s="18"/>
      <c r="P10" s="18">
        <v>0</v>
      </c>
      <c r="Q10" s="18"/>
      <c r="R10" s="18"/>
      <c r="S10" s="18"/>
      <c r="T10" s="18"/>
      <c r="U10" s="18"/>
      <c r="V10" s="18"/>
      <c r="W10" s="18"/>
      <c r="X10" s="18"/>
      <c r="Y10" s="62" t="s">
        <v>25</v>
      </c>
      <c r="Z10" s="62" t="s">
        <v>25</v>
      </c>
      <c r="AA10" s="62" t="s">
        <v>25</v>
      </c>
      <c r="AB10" s="62" t="s">
        <v>25</v>
      </c>
      <c r="AC10" s="62" t="s">
        <v>25</v>
      </c>
      <c r="AD10" s="62" t="s">
        <v>25</v>
      </c>
      <c r="AE10" s="62" t="s">
        <v>25</v>
      </c>
      <c r="AF10" s="62" t="s">
        <v>25</v>
      </c>
      <c r="AG10" s="62" t="s">
        <v>25</v>
      </c>
      <c r="AH10" s="62" t="s">
        <v>25</v>
      </c>
      <c r="AI10" s="62" t="s">
        <v>25</v>
      </c>
      <c r="AJ10" s="178" t="s">
        <v>25</v>
      </c>
      <c r="AK10" s="102" t="s">
        <v>26</v>
      </c>
      <c r="AL10" s="83" t="s">
        <v>26</v>
      </c>
      <c r="AM10" s="83" t="s">
        <v>26</v>
      </c>
      <c r="AN10" s="83" t="s">
        <v>26</v>
      </c>
      <c r="AO10" s="83" t="s">
        <v>26</v>
      </c>
      <c r="AP10" s="83" t="s">
        <v>26</v>
      </c>
      <c r="AQ10" s="83" t="s">
        <v>26</v>
      </c>
      <c r="AR10" s="83" t="s">
        <v>26</v>
      </c>
      <c r="AS10" s="83" t="s">
        <v>26</v>
      </c>
      <c r="AT10" s="83" t="s">
        <v>26</v>
      </c>
      <c r="AU10" s="103"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20007</v>
      </c>
      <c r="B11" s="21" t="s">
        <v>1242</v>
      </c>
      <c r="C11" s="18" t="s">
        <v>23</v>
      </c>
      <c r="D11" s="18" t="s">
        <v>24</v>
      </c>
      <c r="E11" s="18">
        <v>1</v>
      </c>
      <c r="F11" s="18" t="s">
        <v>23</v>
      </c>
      <c r="G11" s="18"/>
      <c r="H11" s="18" t="s">
        <v>23</v>
      </c>
      <c r="I11" s="18" t="s">
        <v>23</v>
      </c>
      <c r="J11" s="18"/>
      <c r="K11" s="18" t="s">
        <v>23</v>
      </c>
      <c r="L11" s="18"/>
      <c r="M11" s="18"/>
      <c r="N11" s="18" t="s">
        <v>23</v>
      </c>
      <c r="O11" s="18" t="s">
        <v>24</v>
      </c>
      <c r="P11" s="18">
        <v>1</v>
      </c>
      <c r="Q11" s="18"/>
      <c r="R11" s="18"/>
      <c r="S11" s="18"/>
      <c r="T11" s="18"/>
      <c r="U11" s="18"/>
      <c r="V11" s="18"/>
      <c r="W11" s="18"/>
      <c r="X11" s="18"/>
      <c r="Y11" s="19" t="s">
        <v>22</v>
      </c>
      <c r="Z11" s="19" t="s">
        <v>22</v>
      </c>
      <c r="AA11" s="19" t="s">
        <v>22</v>
      </c>
      <c r="AB11" s="19" t="s">
        <v>25</v>
      </c>
      <c r="AC11" s="19" t="s">
        <v>22</v>
      </c>
      <c r="AD11" s="19" t="s">
        <v>25</v>
      </c>
      <c r="AE11" s="19" t="s">
        <v>25</v>
      </c>
      <c r="AF11" s="19"/>
      <c r="AG11" s="19" t="s">
        <v>26</v>
      </c>
      <c r="AH11" s="19">
        <v>0</v>
      </c>
      <c r="AI11" s="19" t="s">
        <v>25</v>
      </c>
      <c r="AJ11" s="75" t="s">
        <v>25</v>
      </c>
      <c r="AK11" s="102" t="s">
        <v>22</v>
      </c>
      <c r="AL11" s="83" t="s">
        <v>25</v>
      </c>
      <c r="AM11" s="83" t="s">
        <v>25</v>
      </c>
      <c r="AN11" s="83" t="s">
        <v>22</v>
      </c>
      <c r="AO11" s="83">
        <v>0</v>
      </c>
      <c r="AP11" s="83" t="s">
        <v>22</v>
      </c>
      <c r="AQ11" s="83" t="s">
        <v>27</v>
      </c>
      <c r="AR11" s="83" t="s">
        <v>26</v>
      </c>
      <c r="AS11" s="83" t="s">
        <v>25</v>
      </c>
      <c r="AT11" s="83" t="s">
        <v>26</v>
      </c>
      <c r="AU11" s="103"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20009</v>
      </c>
      <c r="B12" s="21" t="s">
        <v>1243</v>
      </c>
      <c r="C12" s="18" t="s">
        <v>23</v>
      </c>
      <c r="D12" s="18" t="s">
        <v>24</v>
      </c>
      <c r="E12" s="18">
        <v>1</v>
      </c>
      <c r="F12" s="18" t="s">
        <v>23</v>
      </c>
      <c r="G12" s="18"/>
      <c r="H12" s="18"/>
      <c r="I12" s="18"/>
      <c r="J12" s="18"/>
      <c r="K12" s="18" t="s">
        <v>23</v>
      </c>
      <c r="L12" s="18"/>
      <c r="M12" s="18"/>
      <c r="N12" s="18" t="s">
        <v>23</v>
      </c>
      <c r="O12" s="18" t="s">
        <v>24</v>
      </c>
      <c r="P12" s="18">
        <v>1</v>
      </c>
      <c r="Q12" s="18"/>
      <c r="R12" s="18"/>
      <c r="S12" s="18"/>
      <c r="T12" s="18"/>
      <c r="U12" s="18"/>
      <c r="V12" s="18"/>
      <c r="W12" s="18"/>
      <c r="X12" s="18"/>
      <c r="Y12" s="19" t="s">
        <v>22</v>
      </c>
      <c r="Z12" s="19" t="s">
        <v>25</v>
      </c>
      <c r="AA12" s="19" t="s">
        <v>25</v>
      </c>
      <c r="AB12" s="19" t="s">
        <v>26</v>
      </c>
      <c r="AC12" s="19" t="s">
        <v>22</v>
      </c>
      <c r="AD12" s="19" t="s">
        <v>26</v>
      </c>
      <c r="AE12" s="19" t="s">
        <v>25</v>
      </c>
      <c r="AF12" s="19"/>
      <c r="AG12" s="19" t="s">
        <v>26</v>
      </c>
      <c r="AH12" s="19">
        <v>0</v>
      </c>
      <c r="AI12" s="19" t="s">
        <v>26</v>
      </c>
      <c r="AJ12" s="75" t="s">
        <v>25</v>
      </c>
      <c r="AK12" s="102" t="s">
        <v>22</v>
      </c>
      <c r="AL12" s="83" t="s">
        <v>25</v>
      </c>
      <c r="AM12" s="83" t="s">
        <v>25</v>
      </c>
      <c r="AN12" s="83" t="s">
        <v>22</v>
      </c>
      <c r="AO12" s="83">
        <v>0</v>
      </c>
      <c r="AP12" s="83" t="s">
        <v>22</v>
      </c>
      <c r="AQ12" s="83" t="s">
        <v>27</v>
      </c>
      <c r="AR12" s="83" t="s">
        <v>26</v>
      </c>
      <c r="AS12" s="83" t="s">
        <v>25</v>
      </c>
      <c r="AT12" s="83" t="s">
        <v>26</v>
      </c>
      <c r="AU12" s="103"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20011</v>
      </c>
      <c r="B13" s="21" t="s">
        <v>1244</v>
      </c>
      <c r="C13" s="18" t="s">
        <v>23</v>
      </c>
      <c r="D13" s="18" t="s">
        <v>24</v>
      </c>
      <c r="E13" s="18">
        <v>1</v>
      </c>
      <c r="F13" s="18"/>
      <c r="G13" s="18"/>
      <c r="H13" s="18"/>
      <c r="I13" s="18"/>
      <c r="J13" s="18"/>
      <c r="K13" s="18" t="s">
        <v>23</v>
      </c>
      <c r="L13" s="18"/>
      <c r="M13" s="18"/>
      <c r="N13" s="18" t="s">
        <v>23</v>
      </c>
      <c r="O13" s="18" t="s">
        <v>24</v>
      </c>
      <c r="P13" s="18">
        <v>1</v>
      </c>
      <c r="Q13" s="18"/>
      <c r="R13" s="18"/>
      <c r="S13" s="18"/>
      <c r="T13" s="18"/>
      <c r="U13" s="18"/>
      <c r="V13" s="18"/>
      <c r="W13" s="18"/>
      <c r="X13" s="18"/>
      <c r="Y13" s="19" t="s">
        <v>22</v>
      </c>
      <c r="Z13" s="19" t="s">
        <v>25</v>
      </c>
      <c r="AA13" s="19" t="s">
        <v>25</v>
      </c>
      <c r="AB13" s="19" t="s">
        <v>26</v>
      </c>
      <c r="AC13" s="19" t="s">
        <v>22</v>
      </c>
      <c r="AD13" s="19" t="s">
        <v>26</v>
      </c>
      <c r="AE13" s="19" t="s">
        <v>22</v>
      </c>
      <c r="AF13" s="19"/>
      <c r="AG13" s="19" t="s">
        <v>26</v>
      </c>
      <c r="AH13" s="19">
        <v>0</v>
      </c>
      <c r="AI13" s="19" t="s">
        <v>26</v>
      </c>
      <c r="AJ13" s="75" t="s">
        <v>25</v>
      </c>
      <c r="AK13" s="102" t="s">
        <v>22</v>
      </c>
      <c r="AL13" s="83" t="s">
        <v>25</v>
      </c>
      <c r="AM13" s="83" t="s">
        <v>25</v>
      </c>
      <c r="AN13" s="83" t="s">
        <v>22</v>
      </c>
      <c r="AO13" s="83">
        <v>0</v>
      </c>
      <c r="AP13" s="83" t="s">
        <v>22</v>
      </c>
      <c r="AQ13" s="83" t="s">
        <v>27</v>
      </c>
      <c r="AR13" s="83" t="s">
        <v>26</v>
      </c>
      <c r="AS13" s="83" t="s">
        <v>25</v>
      </c>
      <c r="AT13" s="83" t="s">
        <v>26</v>
      </c>
      <c r="AU13" s="103"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20012</v>
      </c>
      <c r="B14" s="21" t="s">
        <v>1245</v>
      </c>
      <c r="C14" s="45"/>
      <c r="D14" s="18"/>
      <c r="E14" s="18">
        <v>0</v>
      </c>
      <c r="F14" s="18"/>
      <c r="G14" s="18"/>
      <c r="H14" s="18"/>
      <c r="I14" s="18"/>
      <c r="J14" s="18"/>
      <c r="K14" s="18"/>
      <c r="L14" s="18"/>
      <c r="M14" s="18"/>
      <c r="N14" s="18"/>
      <c r="O14" s="18"/>
      <c r="P14" s="18">
        <v>0</v>
      </c>
      <c r="Q14" s="18"/>
      <c r="R14" s="18"/>
      <c r="S14" s="18"/>
      <c r="T14" s="18"/>
      <c r="U14" s="18"/>
      <c r="V14" s="18"/>
      <c r="W14" s="18"/>
      <c r="X14" s="18"/>
      <c r="Y14" s="62" t="s">
        <v>25</v>
      </c>
      <c r="Z14" s="62" t="s">
        <v>25</v>
      </c>
      <c r="AA14" s="62" t="s">
        <v>25</v>
      </c>
      <c r="AB14" s="62" t="s">
        <v>25</v>
      </c>
      <c r="AC14" s="62" t="s">
        <v>25</v>
      </c>
      <c r="AD14" s="62" t="s">
        <v>25</v>
      </c>
      <c r="AE14" s="62" t="s">
        <v>25</v>
      </c>
      <c r="AF14" s="62" t="s">
        <v>25</v>
      </c>
      <c r="AG14" s="62" t="s">
        <v>25</v>
      </c>
      <c r="AH14" s="62" t="s">
        <v>25</v>
      </c>
      <c r="AI14" s="62" t="s">
        <v>25</v>
      </c>
      <c r="AJ14" s="178" t="s">
        <v>25</v>
      </c>
      <c r="AK14" s="102" t="s">
        <v>26</v>
      </c>
      <c r="AL14" s="83" t="s">
        <v>26</v>
      </c>
      <c r="AM14" s="83" t="s">
        <v>26</v>
      </c>
      <c r="AN14" s="83" t="s">
        <v>26</v>
      </c>
      <c r="AO14" s="83" t="s">
        <v>26</v>
      </c>
      <c r="AP14" s="83" t="s">
        <v>26</v>
      </c>
      <c r="AQ14" s="83" t="s">
        <v>26</v>
      </c>
      <c r="AR14" s="83" t="s">
        <v>26</v>
      </c>
      <c r="AS14" s="83" t="s">
        <v>26</v>
      </c>
      <c r="AT14" s="83" t="s">
        <v>26</v>
      </c>
      <c r="AU14" s="103" t="s">
        <v>26</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20015</v>
      </c>
      <c r="B15" s="21" t="s">
        <v>1246</v>
      </c>
      <c r="C15" s="45"/>
      <c r="D15" s="18"/>
      <c r="E15" s="18">
        <v>0</v>
      </c>
      <c r="F15" s="18"/>
      <c r="G15" s="18"/>
      <c r="H15" s="18"/>
      <c r="I15" s="18"/>
      <c r="J15" s="18"/>
      <c r="K15" s="18"/>
      <c r="L15" s="18"/>
      <c r="M15" s="18"/>
      <c r="N15" s="18"/>
      <c r="O15" s="18"/>
      <c r="P15" s="18">
        <v>0</v>
      </c>
      <c r="Q15" s="18"/>
      <c r="R15" s="18"/>
      <c r="S15" s="18"/>
      <c r="T15" s="18"/>
      <c r="U15" s="18"/>
      <c r="V15" s="18"/>
      <c r="W15" s="18"/>
      <c r="X15" s="18"/>
      <c r="Y15" s="62" t="s">
        <v>25</v>
      </c>
      <c r="Z15" s="62" t="s">
        <v>25</v>
      </c>
      <c r="AA15" s="62" t="s">
        <v>25</v>
      </c>
      <c r="AB15" s="62" t="s">
        <v>25</v>
      </c>
      <c r="AC15" s="62" t="s">
        <v>25</v>
      </c>
      <c r="AD15" s="62" t="s">
        <v>25</v>
      </c>
      <c r="AE15" s="62" t="s">
        <v>25</v>
      </c>
      <c r="AF15" s="62" t="s">
        <v>25</v>
      </c>
      <c r="AG15" s="62" t="s">
        <v>25</v>
      </c>
      <c r="AH15" s="62" t="s">
        <v>25</v>
      </c>
      <c r="AI15" s="62" t="s">
        <v>25</v>
      </c>
      <c r="AJ15" s="178" t="s">
        <v>25</v>
      </c>
      <c r="AK15" s="102" t="s">
        <v>26</v>
      </c>
      <c r="AL15" s="83" t="s">
        <v>26</v>
      </c>
      <c r="AM15" s="83" t="s">
        <v>26</v>
      </c>
      <c r="AN15" s="83" t="s">
        <v>26</v>
      </c>
      <c r="AO15" s="83" t="s">
        <v>26</v>
      </c>
      <c r="AP15" s="83" t="s">
        <v>26</v>
      </c>
      <c r="AQ15" s="83" t="s">
        <v>26</v>
      </c>
      <c r="AR15" s="83" t="s">
        <v>26</v>
      </c>
      <c r="AS15" s="83" t="s">
        <v>26</v>
      </c>
      <c r="AT15" s="83" t="s">
        <v>26</v>
      </c>
      <c r="AU15" s="103"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20016</v>
      </c>
      <c r="B16" s="21" t="s">
        <v>1247</v>
      </c>
      <c r="C16" s="45"/>
      <c r="D16" s="18"/>
      <c r="E16" s="18">
        <v>0</v>
      </c>
      <c r="F16" s="18"/>
      <c r="G16" s="18"/>
      <c r="H16" s="18"/>
      <c r="I16" s="18"/>
      <c r="J16" s="18"/>
      <c r="K16" s="18"/>
      <c r="L16" s="18"/>
      <c r="M16" s="18"/>
      <c r="N16" s="18"/>
      <c r="O16" s="18"/>
      <c r="P16" s="18">
        <v>0</v>
      </c>
      <c r="Q16" s="18"/>
      <c r="R16" s="18"/>
      <c r="S16" s="18"/>
      <c r="T16" s="18"/>
      <c r="U16" s="18"/>
      <c r="V16" s="18"/>
      <c r="W16" s="18"/>
      <c r="X16" s="18"/>
      <c r="Y16" s="62" t="s">
        <v>25</v>
      </c>
      <c r="Z16" s="62" t="s">
        <v>22</v>
      </c>
      <c r="AA16" s="19" t="e">
        <v>#N/A</v>
      </c>
      <c r="AB16" s="62" t="s">
        <v>25</v>
      </c>
      <c r="AC16" s="62" t="s">
        <v>25</v>
      </c>
      <c r="AD16" s="62" t="s">
        <v>25</v>
      </c>
      <c r="AE16" s="62" t="s">
        <v>25</v>
      </c>
      <c r="AF16" s="62" t="s">
        <v>25</v>
      </c>
      <c r="AG16" s="62" t="s">
        <v>25</v>
      </c>
      <c r="AH16" s="62" t="s">
        <v>25</v>
      </c>
      <c r="AI16" s="62" t="s">
        <v>25</v>
      </c>
      <c r="AJ16" s="178" t="s">
        <v>25</v>
      </c>
      <c r="AK16" s="102" t="s">
        <v>25</v>
      </c>
      <c r="AL16" s="83" t="s">
        <v>22</v>
      </c>
      <c r="AM16" s="83" t="s">
        <v>25</v>
      </c>
      <c r="AN16" s="83" t="s">
        <v>25</v>
      </c>
      <c r="AO16" s="83">
        <v>0</v>
      </c>
      <c r="AP16" s="83">
        <v>0</v>
      </c>
      <c r="AQ16" s="83">
        <v>0</v>
      </c>
      <c r="AR16" s="83" t="s">
        <v>26</v>
      </c>
      <c r="AS16" s="83">
        <v>0</v>
      </c>
      <c r="AT16" s="83" t="s">
        <v>26</v>
      </c>
      <c r="AU16" s="103">
        <v>0</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20017</v>
      </c>
      <c r="B17" s="21" t="s">
        <v>1248</v>
      </c>
      <c r="C17" s="45"/>
      <c r="D17" s="18"/>
      <c r="E17" s="18">
        <v>0</v>
      </c>
      <c r="F17" s="18"/>
      <c r="G17" s="18"/>
      <c r="H17" s="18"/>
      <c r="I17" s="18"/>
      <c r="J17" s="18"/>
      <c r="K17" s="18"/>
      <c r="L17" s="18"/>
      <c r="M17" s="18"/>
      <c r="N17" s="18" t="s">
        <v>23</v>
      </c>
      <c r="O17" s="18" t="s">
        <v>24</v>
      </c>
      <c r="P17" s="18">
        <v>1</v>
      </c>
      <c r="Q17" s="18"/>
      <c r="R17" s="18"/>
      <c r="S17" s="18"/>
      <c r="T17" s="18"/>
      <c r="U17" s="18"/>
      <c r="V17" s="18"/>
      <c r="W17" s="18"/>
      <c r="X17" s="18"/>
      <c r="Y17" s="62" t="s">
        <v>25</v>
      </c>
      <c r="Z17" s="62" t="s">
        <v>25</v>
      </c>
      <c r="AA17" s="19" t="e">
        <v>#N/A</v>
      </c>
      <c r="AB17" s="62" t="s">
        <v>25</v>
      </c>
      <c r="AC17" s="62" t="s">
        <v>25</v>
      </c>
      <c r="AD17" s="62" t="s">
        <v>25</v>
      </c>
      <c r="AE17" s="62" t="s">
        <v>25</v>
      </c>
      <c r="AF17" s="62" t="s">
        <v>25</v>
      </c>
      <c r="AG17" s="62" t="s">
        <v>25</v>
      </c>
      <c r="AH17" s="62" t="s">
        <v>25</v>
      </c>
      <c r="AI17" s="62" t="s">
        <v>25</v>
      </c>
      <c r="AJ17" s="178" t="s">
        <v>25</v>
      </c>
      <c r="AK17" s="102" t="s">
        <v>26</v>
      </c>
      <c r="AL17" s="83" t="s">
        <v>26</v>
      </c>
      <c r="AM17" s="83" t="s">
        <v>26</v>
      </c>
      <c r="AN17" s="83" t="s">
        <v>26</v>
      </c>
      <c r="AO17" s="83" t="s">
        <v>26</v>
      </c>
      <c r="AP17" s="83" t="s">
        <v>26</v>
      </c>
      <c r="AQ17" s="83" t="s">
        <v>26</v>
      </c>
      <c r="AR17" s="83" t="s">
        <v>26</v>
      </c>
      <c r="AS17" s="83" t="s">
        <v>26</v>
      </c>
      <c r="AT17" s="83" t="s">
        <v>26</v>
      </c>
      <c r="AU17" s="103"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20019</v>
      </c>
      <c r="B18" s="21" t="s">
        <v>1249</v>
      </c>
      <c r="C18" s="18" t="s">
        <v>23</v>
      </c>
      <c r="D18" s="18" t="s">
        <v>24</v>
      </c>
      <c r="E18" s="18">
        <v>1</v>
      </c>
      <c r="F18" s="18" t="s">
        <v>23</v>
      </c>
      <c r="G18" s="18"/>
      <c r="H18" s="18"/>
      <c r="I18" s="18"/>
      <c r="J18" s="18"/>
      <c r="K18" s="18"/>
      <c r="L18" s="18"/>
      <c r="M18" s="18"/>
      <c r="N18" s="18"/>
      <c r="O18" s="18"/>
      <c r="P18" s="18">
        <v>0</v>
      </c>
      <c r="Q18" s="18"/>
      <c r="R18" s="18"/>
      <c r="S18" s="18"/>
      <c r="T18" s="18"/>
      <c r="U18" s="18"/>
      <c r="V18" s="18"/>
      <c r="W18" s="18"/>
      <c r="X18" s="18"/>
      <c r="Y18" s="62" t="s">
        <v>22</v>
      </c>
      <c r="Z18" s="62" t="s">
        <v>25</v>
      </c>
      <c r="AA18" s="62" t="s">
        <v>25</v>
      </c>
      <c r="AB18" s="62" t="s">
        <v>26</v>
      </c>
      <c r="AC18" s="62" t="s">
        <v>22</v>
      </c>
      <c r="AD18" s="62" t="s">
        <v>26</v>
      </c>
      <c r="AE18" s="62" t="s">
        <v>22</v>
      </c>
      <c r="AF18" s="62" t="s">
        <v>25</v>
      </c>
      <c r="AG18" s="62" t="s">
        <v>25</v>
      </c>
      <c r="AH18" s="62" t="s">
        <v>25</v>
      </c>
      <c r="AI18" s="62" t="s">
        <v>25</v>
      </c>
      <c r="AJ18" s="178" t="s">
        <v>25</v>
      </c>
      <c r="AK18" s="102" t="s">
        <v>26</v>
      </c>
      <c r="AL18" s="83" t="s">
        <v>26</v>
      </c>
      <c r="AM18" s="83" t="s">
        <v>26</v>
      </c>
      <c r="AN18" s="83" t="s">
        <v>26</v>
      </c>
      <c r="AO18" s="83" t="s">
        <v>26</v>
      </c>
      <c r="AP18" s="83" t="s">
        <v>26</v>
      </c>
      <c r="AQ18" s="83" t="s">
        <v>26</v>
      </c>
      <c r="AR18" s="83" t="s">
        <v>26</v>
      </c>
      <c r="AS18" s="83" t="s">
        <v>26</v>
      </c>
      <c r="AT18" s="83" t="s">
        <v>26</v>
      </c>
      <c r="AU18" s="103"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20023</v>
      </c>
      <c r="B19" s="21" t="s">
        <v>1250</v>
      </c>
      <c r="C19" s="45"/>
      <c r="D19" s="18"/>
      <c r="E19" s="18">
        <v>0</v>
      </c>
      <c r="F19" s="18"/>
      <c r="G19" s="18"/>
      <c r="H19" s="18"/>
      <c r="I19" s="18"/>
      <c r="J19" s="18"/>
      <c r="K19" s="18"/>
      <c r="L19" s="18"/>
      <c r="M19" s="18"/>
      <c r="N19" s="18"/>
      <c r="O19" s="18"/>
      <c r="P19" s="18">
        <v>0</v>
      </c>
      <c r="Q19" s="18"/>
      <c r="R19" s="18"/>
      <c r="S19" s="18"/>
      <c r="T19" s="18"/>
      <c r="U19" s="18"/>
      <c r="V19" s="18"/>
      <c r="W19" s="18"/>
      <c r="X19" s="18"/>
      <c r="Y19" s="62" t="s">
        <v>22</v>
      </c>
      <c r="Z19" s="62" t="s">
        <v>25</v>
      </c>
      <c r="AA19" s="62" t="e">
        <v>#N/A</v>
      </c>
      <c r="AB19" s="62" t="s">
        <v>26</v>
      </c>
      <c r="AC19" s="62" t="s">
        <v>22</v>
      </c>
      <c r="AD19" s="62" t="s">
        <v>26</v>
      </c>
      <c r="AE19" s="62" t="s">
        <v>22</v>
      </c>
      <c r="AF19" s="62" t="s">
        <v>25</v>
      </c>
      <c r="AG19" s="62" t="s">
        <v>25</v>
      </c>
      <c r="AH19" s="62" t="s">
        <v>25</v>
      </c>
      <c r="AI19" s="62" t="s">
        <v>25</v>
      </c>
      <c r="AJ19" s="178" t="s">
        <v>25</v>
      </c>
      <c r="AK19" s="102" t="s">
        <v>26</v>
      </c>
      <c r="AL19" s="83" t="s">
        <v>26</v>
      </c>
      <c r="AM19" s="83" t="s">
        <v>26</v>
      </c>
      <c r="AN19" s="83" t="s">
        <v>26</v>
      </c>
      <c r="AO19" s="83" t="s">
        <v>26</v>
      </c>
      <c r="AP19" s="83" t="s">
        <v>26</v>
      </c>
      <c r="AQ19" s="83" t="s">
        <v>26</v>
      </c>
      <c r="AR19" s="83" t="s">
        <v>26</v>
      </c>
      <c r="AS19" s="83" t="s">
        <v>26</v>
      </c>
      <c r="AT19" s="83" t="s">
        <v>26</v>
      </c>
      <c r="AU19" s="103"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20033</v>
      </c>
      <c r="B20" s="21" t="s">
        <v>1251</v>
      </c>
      <c r="C20" s="45"/>
      <c r="D20" s="18"/>
      <c r="E20" s="18">
        <v>0</v>
      </c>
      <c r="F20" s="18"/>
      <c r="G20" s="18"/>
      <c r="H20" s="18"/>
      <c r="I20" s="18"/>
      <c r="J20" s="18"/>
      <c r="K20" s="18"/>
      <c r="L20" s="18"/>
      <c r="M20" s="18"/>
      <c r="N20" s="18" t="s">
        <v>23</v>
      </c>
      <c r="O20" s="18" t="s">
        <v>24</v>
      </c>
      <c r="P20" s="18">
        <v>1</v>
      </c>
      <c r="Q20" s="18"/>
      <c r="R20" s="18"/>
      <c r="S20" s="18"/>
      <c r="T20" s="18"/>
      <c r="U20" s="18"/>
      <c r="V20" s="18"/>
      <c r="W20" s="18"/>
      <c r="X20" s="18"/>
      <c r="Y20" s="62" t="s">
        <v>25</v>
      </c>
      <c r="Z20" s="62" t="s">
        <v>25</v>
      </c>
      <c r="AA20" s="62" t="s">
        <v>25</v>
      </c>
      <c r="AB20" s="62" t="s">
        <v>25</v>
      </c>
      <c r="AC20" s="62" t="s">
        <v>25</v>
      </c>
      <c r="AD20" s="62" t="s">
        <v>25</v>
      </c>
      <c r="AE20" s="62" t="s">
        <v>25</v>
      </c>
      <c r="AF20" s="62" t="s">
        <v>25</v>
      </c>
      <c r="AG20" s="62" t="s">
        <v>25</v>
      </c>
      <c r="AH20" s="62" t="s">
        <v>25</v>
      </c>
      <c r="AI20" s="62" t="s">
        <v>25</v>
      </c>
      <c r="AJ20" s="178" t="s">
        <v>25</v>
      </c>
      <c r="AK20" s="102" t="s">
        <v>26</v>
      </c>
      <c r="AL20" s="83" t="s">
        <v>26</v>
      </c>
      <c r="AM20" s="83" t="s">
        <v>26</v>
      </c>
      <c r="AN20" s="83" t="s">
        <v>26</v>
      </c>
      <c r="AO20" s="83" t="s">
        <v>26</v>
      </c>
      <c r="AP20" s="83" t="s">
        <v>26</v>
      </c>
      <c r="AQ20" s="83" t="s">
        <v>26</v>
      </c>
      <c r="AR20" s="83" t="s">
        <v>26</v>
      </c>
      <c r="AS20" s="83" t="s">
        <v>26</v>
      </c>
      <c r="AT20" s="83" t="s">
        <v>26</v>
      </c>
      <c r="AU20" s="103"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20034</v>
      </c>
      <c r="B21" s="21" t="s">
        <v>1252</v>
      </c>
      <c r="C21" s="45"/>
      <c r="D21" s="18"/>
      <c r="E21" s="18">
        <v>0</v>
      </c>
      <c r="F21" s="18"/>
      <c r="G21" s="18"/>
      <c r="H21" s="18"/>
      <c r="I21" s="18"/>
      <c r="J21" s="18"/>
      <c r="K21" s="18"/>
      <c r="L21" s="18"/>
      <c r="M21" s="18"/>
      <c r="N21" s="18"/>
      <c r="O21" s="18"/>
      <c r="P21" s="18">
        <v>0</v>
      </c>
      <c r="Q21" s="18"/>
      <c r="R21" s="18"/>
      <c r="S21" s="18"/>
      <c r="T21" s="18"/>
      <c r="U21" s="18"/>
      <c r="V21" s="18"/>
      <c r="W21" s="18"/>
      <c r="X21" s="18"/>
      <c r="Y21" s="63" t="s">
        <v>26</v>
      </c>
      <c r="Z21" s="63" t="s">
        <v>26</v>
      </c>
      <c r="AA21" s="63" t="e">
        <v>#N/A</v>
      </c>
      <c r="AB21" s="63" t="s">
        <v>26</v>
      </c>
      <c r="AC21" s="63" t="s">
        <v>26</v>
      </c>
      <c r="AD21" s="63" t="s">
        <v>26</v>
      </c>
      <c r="AE21" s="63" t="s">
        <v>26</v>
      </c>
      <c r="AF21" s="63"/>
      <c r="AG21" s="63" t="s">
        <v>26</v>
      </c>
      <c r="AH21" s="63" t="s">
        <v>26</v>
      </c>
      <c r="AI21" s="63" t="s">
        <v>26</v>
      </c>
      <c r="AJ21" s="202" t="s">
        <v>26</v>
      </c>
      <c r="AK21" s="102" t="s">
        <v>26</v>
      </c>
      <c r="AL21" s="83" t="s">
        <v>26</v>
      </c>
      <c r="AM21" s="83" t="s">
        <v>26</v>
      </c>
      <c r="AN21" s="83" t="s">
        <v>26</v>
      </c>
      <c r="AO21" s="83" t="s">
        <v>26</v>
      </c>
      <c r="AP21" s="83" t="s">
        <v>26</v>
      </c>
      <c r="AQ21" s="83" t="s">
        <v>26</v>
      </c>
      <c r="AR21" s="83" t="s">
        <v>26</v>
      </c>
      <c r="AS21" s="83" t="s">
        <v>26</v>
      </c>
      <c r="AT21" s="83" t="s">
        <v>26</v>
      </c>
      <c r="AU21" s="103"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20035</v>
      </c>
      <c r="B22" s="21" t="s">
        <v>1253</v>
      </c>
      <c r="C22" s="45"/>
      <c r="D22" s="18"/>
      <c r="E22" s="18">
        <v>0</v>
      </c>
      <c r="F22" s="18"/>
      <c r="G22" s="18"/>
      <c r="H22" s="18"/>
      <c r="I22" s="18"/>
      <c r="J22" s="18"/>
      <c r="K22" s="18"/>
      <c r="L22" s="18"/>
      <c r="M22" s="18"/>
      <c r="N22" s="18"/>
      <c r="O22" s="18"/>
      <c r="P22" s="18">
        <v>0</v>
      </c>
      <c r="Q22" s="18"/>
      <c r="R22" s="18"/>
      <c r="S22" s="18"/>
      <c r="T22" s="18"/>
      <c r="U22" s="18"/>
      <c r="V22" s="18"/>
      <c r="W22" s="18"/>
      <c r="X22" s="18"/>
      <c r="Y22" s="63" t="s">
        <v>26</v>
      </c>
      <c r="Z22" s="63" t="s">
        <v>26</v>
      </c>
      <c r="AA22" s="63" t="e">
        <v>#N/A</v>
      </c>
      <c r="AB22" s="63" t="s">
        <v>26</v>
      </c>
      <c r="AC22" s="63" t="s">
        <v>26</v>
      </c>
      <c r="AD22" s="63" t="s">
        <v>26</v>
      </c>
      <c r="AE22" s="63" t="s">
        <v>26</v>
      </c>
      <c r="AF22" s="63"/>
      <c r="AG22" s="63" t="s">
        <v>26</v>
      </c>
      <c r="AH22" s="63" t="s">
        <v>26</v>
      </c>
      <c r="AI22" s="63" t="s">
        <v>26</v>
      </c>
      <c r="AJ22" s="202" t="s">
        <v>26</v>
      </c>
      <c r="AK22" s="102" t="s">
        <v>26</v>
      </c>
      <c r="AL22" s="83" t="s">
        <v>26</v>
      </c>
      <c r="AM22" s="83" t="s">
        <v>26</v>
      </c>
      <c r="AN22" s="83" t="s">
        <v>26</v>
      </c>
      <c r="AO22" s="83" t="s">
        <v>26</v>
      </c>
      <c r="AP22" s="83" t="s">
        <v>26</v>
      </c>
      <c r="AQ22" s="83" t="s">
        <v>26</v>
      </c>
      <c r="AR22" s="83" t="s">
        <v>26</v>
      </c>
      <c r="AS22" s="83" t="s">
        <v>26</v>
      </c>
      <c r="AT22" s="83" t="s">
        <v>26</v>
      </c>
      <c r="AU22" s="103"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20036</v>
      </c>
      <c r="B23" s="21" t="s">
        <v>1254</v>
      </c>
      <c r="C23" s="45"/>
      <c r="D23" s="18"/>
      <c r="E23" s="18">
        <v>0</v>
      </c>
      <c r="F23" s="18"/>
      <c r="G23" s="18"/>
      <c r="H23" s="18"/>
      <c r="I23" s="18"/>
      <c r="J23" s="18"/>
      <c r="K23" s="18"/>
      <c r="L23" s="18"/>
      <c r="M23" s="18"/>
      <c r="N23" s="18"/>
      <c r="O23" s="18"/>
      <c r="P23" s="18">
        <v>0</v>
      </c>
      <c r="Q23" s="18"/>
      <c r="R23" s="18"/>
      <c r="S23" s="18"/>
      <c r="T23" s="18"/>
      <c r="U23" s="18"/>
      <c r="V23" s="18"/>
      <c r="W23" s="18"/>
      <c r="X23" s="18"/>
      <c r="Y23" s="63" t="s">
        <v>26</v>
      </c>
      <c r="Z23" s="63" t="s">
        <v>26</v>
      </c>
      <c r="AA23" s="63" t="e">
        <v>#N/A</v>
      </c>
      <c r="AB23" s="63" t="s">
        <v>26</v>
      </c>
      <c r="AC23" s="63" t="s">
        <v>26</v>
      </c>
      <c r="AD23" s="63" t="s">
        <v>26</v>
      </c>
      <c r="AE23" s="63" t="s">
        <v>26</v>
      </c>
      <c r="AF23" s="63"/>
      <c r="AG23" s="63" t="s">
        <v>26</v>
      </c>
      <c r="AH23" s="63" t="s">
        <v>26</v>
      </c>
      <c r="AI23" s="63" t="s">
        <v>26</v>
      </c>
      <c r="AJ23" s="202" t="s">
        <v>26</v>
      </c>
      <c r="AK23" s="102" t="s">
        <v>26</v>
      </c>
      <c r="AL23" s="83" t="s">
        <v>26</v>
      </c>
      <c r="AM23" s="83" t="s">
        <v>26</v>
      </c>
      <c r="AN23" s="83" t="s">
        <v>26</v>
      </c>
      <c r="AO23" s="83" t="s">
        <v>26</v>
      </c>
      <c r="AP23" s="83" t="s">
        <v>26</v>
      </c>
      <c r="AQ23" s="83" t="s">
        <v>26</v>
      </c>
      <c r="AR23" s="83" t="s">
        <v>26</v>
      </c>
      <c r="AS23" s="83" t="s">
        <v>26</v>
      </c>
      <c r="AT23" s="83" t="s">
        <v>26</v>
      </c>
      <c r="AU23" s="103"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20040</v>
      </c>
      <c r="B24" s="21" t="s">
        <v>1255</v>
      </c>
      <c r="C24" s="45"/>
      <c r="D24" s="18"/>
      <c r="E24" s="18">
        <v>0</v>
      </c>
      <c r="F24" s="18"/>
      <c r="G24" s="18"/>
      <c r="H24" s="18"/>
      <c r="I24" s="18"/>
      <c r="J24" s="18"/>
      <c r="K24" s="18"/>
      <c r="L24" s="18"/>
      <c r="M24" s="18"/>
      <c r="N24" s="18"/>
      <c r="O24" s="18"/>
      <c r="P24" s="18">
        <v>0</v>
      </c>
      <c r="Q24" s="18"/>
      <c r="R24" s="18"/>
      <c r="S24" s="18"/>
      <c r="T24" s="18"/>
      <c r="U24" s="18"/>
      <c r="V24" s="18"/>
      <c r="W24" s="18"/>
      <c r="X24" s="18"/>
      <c r="Y24" s="63" t="s">
        <v>26</v>
      </c>
      <c r="Z24" s="63" t="s">
        <v>26</v>
      </c>
      <c r="AA24" s="63" t="e">
        <v>#N/A</v>
      </c>
      <c r="AB24" s="63" t="s">
        <v>26</v>
      </c>
      <c r="AC24" s="63" t="s">
        <v>26</v>
      </c>
      <c r="AD24" s="63" t="s">
        <v>26</v>
      </c>
      <c r="AE24" s="63" t="s">
        <v>26</v>
      </c>
      <c r="AF24" s="63"/>
      <c r="AG24" s="63" t="s">
        <v>26</v>
      </c>
      <c r="AH24" s="63" t="s">
        <v>26</v>
      </c>
      <c r="AI24" s="63" t="s">
        <v>26</v>
      </c>
      <c r="AJ24" s="202" t="s">
        <v>26</v>
      </c>
      <c r="AK24" s="102" t="s">
        <v>26</v>
      </c>
      <c r="AL24" s="83" t="s">
        <v>26</v>
      </c>
      <c r="AM24" s="83" t="s">
        <v>26</v>
      </c>
      <c r="AN24" s="83" t="s">
        <v>26</v>
      </c>
      <c r="AO24" s="83" t="s">
        <v>26</v>
      </c>
      <c r="AP24" s="83" t="s">
        <v>26</v>
      </c>
      <c r="AQ24" s="83" t="s">
        <v>26</v>
      </c>
      <c r="AR24" s="83" t="s">
        <v>26</v>
      </c>
      <c r="AS24" s="83" t="s">
        <v>26</v>
      </c>
      <c r="AT24" s="83" t="s">
        <v>26</v>
      </c>
      <c r="AU24" s="103"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20042</v>
      </c>
      <c r="B25" s="21" t="s">
        <v>1256</v>
      </c>
      <c r="C25" s="45"/>
      <c r="D25" s="18"/>
      <c r="E25" s="18">
        <v>0</v>
      </c>
      <c r="F25" s="18"/>
      <c r="G25" s="18"/>
      <c r="H25" s="18"/>
      <c r="I25" s="18"/>
      <c r="J25" s="18"/>
      <c r="K25" s="18"/>
      <c r="L25" s="18"/>
      <c r="M25" s="18"/>
      <c r="N25" s="18"/>
      <c r="O25" s="18"/>
      <c r="P25" s="18">
        <v>0</v>
      </c>
      <c r="Q25" s="18"/>
      <c r="R25" s="18"/>
      <c r="S25" s="18"/>
      <c r="T25" s="18"/>
      <c r="U25" s="18"/>
      <c r="V25" s="18"/>
      <c r="W25" s="18"/>
      <c r="X25" s="18"/>
      <c r="Y25" s="63" t="s">
        <v>26</v>
      </c>
      <c r="Z25" s="63" t="s">
        <v>26</v>
      </c>
      <c r="AA25" s="63" t="e">
        <v>#N/A</v>
      </c>
      <c r="AB25" s="63" t="s">
        <v>26</v>
      </c>
      <c r="AC25" s="63" t="s">
        <v>26</v>
      </c>
      <c r="AD25" s="63" t="s">
        <v>26</v>
      </c>
      <c r="AE25" s="63" t="s">
        <v>26</v>
      </c>
      <c r="AF25" s="63"/>
      <c r="AG25" s="63" t="s">
        <v>26</v>
      </c>
      <c r="AH25" s="63" t="s">
        <v>26</v>
      </c>
      <c r="AI25" s="63" t="s">
        <v>26</v>
      </c>
      <c r="AJ25" s="202" t="s">
        <v>26</v>
      </c>
      <c r="AK25" s="102" t="s">
        <v>26</v>
      </c>
      <c r="AL25" s="83" t="s">
        <v>26</v>
      </c>
      <c r="AM25" s="83" t="s">
        <v>26</v>
      </c>
      <c r="AN25" s="83" t="s">
        <v>26</v>
      </c>
      <c r="AO25" s="83" t="s">
        <v>26</v>
      </c>
      <c r="AP25" s="83" t="s">
        <v>26</v>
      </c>
      <c r="AQ25" s="83" t="s">
        <v>26</v>
      </c>
      <c r="AR25" s="83" t="s">
        <v>26</v>
      </c>
      <c r="AS25" s="83" t="s">
        <v>26</v>
      </c>
      <c r="AT25" s="83" t="s">
        <v>26</v>
      </c>
      <c r="AU25" s="103"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20046</v>
      </c>
      <c r="B26" s="21" t="s">
        <v>1257</v>
      </c>
      <c r="C26" s="45"/>
      <c r="D26" s="18"/>
      <c r="E26" s="18">
        <v>0</v>
      </c>
      <c r="F26" s="18"/>
      <c r="G26" s="18"/>
      <c r="H26" s="18"/>
      <c r="I26" s="18"/>
      <c r="J26" s="18"/>
      <c r="K26" s="18"/>
      <c r="L26" s="18"/>
      <c r="M26" s="18"/>
      <c r="N26" s="18"/>
      <c r="O26" s="18"/>
      <c r="P26" s="18">
        <v>0</v>
      </c>
      <c r="Q26" s="18"/>
      <c r="R26" s="18"/>
      <c r="S26" s="18"/>
      <c r="T26" s="18"/>
      <c r="U26" s="18"/>
      <c r="V26" s="18"/>
      <c r="W26" s="18"/>
      <c r="X26" s="18"/>
      <c r="Y26" s="63" t="s">
        <v>26</v>
      </c>
      <c r="Z26" s="63" t="s">
        <v>26</v>
      </c>
      <c r="AA26" s="63" t="e">
        <v>#N/A</v>
      </c>
      <c r="AB26" s="63" t="s">
        <v>26</v>
      </c>
      <c r="AC26" s="63" t="s">
        <v>26</v>
      </c>
      <c r="AD26" s="63" t="s">
        <v>26</v>
      </c>
      <c r="AE26" s="63" t="s">
        <v>26</v>
      </c>
      <c r="AF26" s="63"/>
      <c r="AG26" s="63" t="s">
        <v>26</v>
      </c>
      <c r="AH26" s="63" t="s">
        <v>26</v>
      </c>
      <c r="AI26" s="63" t="s">
        <v>26</v>
      </c>
      <c r="AJ26" s="202" t="s">
        <v>26</v>
      </c>
      <c r="AK26" s="102" t="s">
        <v>26</v>
      </c>
      <c r="AL26" s="83" t="s">
        <v>26</v>
      </c>
      <c r="AM26" s="83" t="s">
        <v>26</v>
      </c>
      <c r="AN26" s="83" t="s">
        <v>26</v>
      </c>
      <c r="AO26" s="83" t="s">
        <v>26</v>
      </c>
      <c r="AP26" s="83" t="s">
        <v>26</v>
      </c>
      <c r="AQ26" s="83" t="s">
        <v>26</v>
      </c>
      <c r="AR26" s="83" t="s">
        <v>26</v>
      </c>
      <c r="AS26" s="83" t="s">
        <v>26</v>
      </c>
      <c r="AT26" s="83" t="s">
        <v>26</v>
      </c>
      <c r="AU26" s="103"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20050</v>
      </c>
      <c r="B27" s="21" t="s">
        <v>1258</v>
      </c>
      <c r="C27" s="18" t="s">
        <v>24</v>
      </c>
      <c r="D27" s="18" t="s">
        <v>24</v>
      </c>
      <c r="E27" s="18">
        <v>0</v>
      </c>
      <c r="F27" s="18"/>
      <c r="G27" s="18"/>
      <c r="H27" s="18"/>
      <c r="I27" s="18"/>
      <c r="J27" s="18"/>
      <c r="K27" s="18"/>
      <c r="L27" s="18"/>
      <c r="M27" s="18"/>
      <c r="N27" s="18" t="s">
        <v>23</v>
      </c>
      <c r="O27" s="18" t="s">
        <v>24</v>
      </c>
      <c r="P27" s="18">
        <v>1</v>
      </c>
      <c r="Q27" s="18"/>
      <c r="R27" s="18"/>
      <c r="S27" s="18"/>
      <c r="T27" s="18"/>
      <c r="U27" s="18"/>
      <c r="V27" s="18"/>
      <c r="W27" s="18"/>
      <c r="X27" s="18"/>
      <c r="Y27" s="19" t="s">
        <v>25</v>
      </c>
      <c r="Z27" s="19" t="s">
        <v>25</v>
      </c>
      <c r="AA27" s="19" t="s">
        <v>25</v>
      </c>
      <c r="AB27" s="19" t="s">
        <v>26</v>
      </c>
      <c r="AC27" s="19" t="s">
        <v>22</v>
      </c>
      <c r="AD27" s="19" t="s">
        <v>26</v>
      </c>
      <c r="AE27" s="19" t="s">
        <v>22</v>
      </c>
      <c r="AF27" s="19"/>
      <c r="AG27" s="19" t="s">
        <v>26</v>
      </c>
      <c r="AH27" s="19">
        <v>0</v>
      </c>
      <c r="AI27" s="19" t="s">
        <v>26</v>
      </c>
      <c r="AJ27" s="75" t="s">
        <v>25</v>
      </c>
      <c r="AK27" s="102" t="s">
        <v>26</v>
      </c>
      <c r="AL27" s="83" t="s">
        <v>26</v>
      </c>
      <c r="AM27" s="83" t="s">
        <v>26</v>
      </c>
      <c r="AN27" s="83" t="s">
        <v>26</v>
      </c>
      <c r="AO27" s="83" t="s">
        <v>26</v>
      </c>
      <c r="AP27" s="83" t="s">
        <v>26</v>
      </c>
      <c r="AQ27" s="83" t="s">
        <v>26</v>
      </c>
      <c r="AR27" s="83" t="s">
        <v>26</v>
      </c>
      <c r="AS27" s="83" t="s">
        <v>26</v>
      </c>
      <c r="AT27" s="83" t="s">
        <v>26</v>
      </c>
      <c r="AU27" s="103"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20051</v>
      </c>
      <c r="B28" s="21" t="s">
        <v>1259</v>
      </c>
      <c r="C28" s="18" t="s">
        <v>23</v>
      </c>
      <c r="D28" s="18" t="s">
        <v>24</v>
      </c>
      <c r="E28" s="18">
        <v>1</v>
      </c>
      <c r="F28" s="18"/>
      <c r="G28" s="18"/>
      <c r="H28" s="18"/>
      <c r="I28" s="18"/>
      <c r="J28" s="18"/>
      <c r="K28" s="18"/>
      <c r="L28" s="18"/>
      <c r="M28" s="18"/>
      <c r="N28" s="18"/>
      <c r="O28" s="18"/>
      <c r="P28" s="18">
        <v>0</v>
      </c>
      <c r="Q28" s="18"/>
      <c r="R28" s="18"/>
      <c r="S28" s="18"/>
      <c r="T28" s="18"/>
      <c r="U28" s="18"/>
      <c r="V28" s="18"/>
      <c r="W28" s="18"/>
      <c r="X28" s="18"/>
      <c r="Y28" s="62" t="s">
        <v>22</v>
      </c>
      <c r="Z28" s="62" t="s">
        <v>25</v>
      </c>
      <c r="AA28" s="62" t="s">
        <v>25</v>
      </c>
      <c r="AB28" s="62" t="s">
        <v>25</v>
      </c>
      <c r="AC28" s="62" t="s">
        <v>25</v>
      </c>
      <c r="AD28" s="62" t="s">
        <v>25</v>
      </c>
      <c r="AE28" s="62" t="s">
        <v>25</v>
      </c>
      <c r="AF28" s="62" t="s">
        <v>25</v>
      </c>
      <c r="AG28" s="62" t="s">
        <v>25</v>
      </c>
      <c r="AH28" s="62" t="s">
        <v>25</v>
      </c>
      <c r="AI28" s="62" t="s">
        <v>25</v>
      </c>
      <c r="AJ28" s="178" t="s">
        <v>25</v>
      </c>
      <c r="AK28" s="102" t="s">
        <v>26</v>
      </c>
      <c r="AL28" s="83" t="s">
        <v>26</v>
      </c>
      <c r="AM28" s="83" t="s">
        <v>26</v>
      </c>
      <c r="AN28" s="83" t="s">
        <v>26</v>
      </c>
      <c r="AO28" s="83" t="s">
        <v>26</v>
      </c>
      <c r="AP28" s="83" t="s">
        <v>26</v>
      </c>
      <c r="AQ28" s="83" t="s">
        <v>26</v>
      </c>
      <c r="AR28" s="83" t="s">
        <v>26</v>
      </c>
      <c r="AS28" s="83" t="s">
        <v>26</v>
      </c>
      <c r="AT28" s="83" t="s">
        <v>26</v>
      </c>
      <c r="AU28" s="103"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20068</v>
      </c>
      <c r="B29" s="21" t="s">
        <v>1260</v>
      </c>
      <c r="C29" s="18"/>
      <c r="D29" s="18"/>
      <c r="E29" s="18">
        <v>0</v>
      </c>
      <c r="F29" s="18"/>
      <c r="G29" s="18"/>
      <c r="H29" s="18"/>
      <c r="I29" s="18"/>
      <c r="J29" s="18"/>
      <c r="K29" s="18"/>
      <c r="L29" s="18"/>
      <c r="M29" s="18"/>
      <c r="N29" s="18"/>
      <c r="O29" s="18"/>
      <c r="P29" s="18">
        <v>0</v>
      </c>
      <c r="Q29" s="18"/>
      <c r="R29" s="18"/>
      <c r="S29" s="18"/>
      <c r="T29" s="18"/>
      <c r="U29" s="18"/>
      <c r="V29" s="18"/>
      <c r="W29" s="18"/>
      <c r="X29" s="18"/>
      <c r="Y29" s="63" t="s">
        <v>26</v>
      </c>
      <c r="Z29" s="63" t="s">
        <v>26</v>
      </c>
      <c r="AA29" s="63" t="e">
        <v>#N/A</v>
      </c>
      <c r="AB29" s="63" t="s">
        <v>26</v>
      </c>
      <c r="AC29" s="63" t="s">
        <v>26</v>
      </c>
      <c r="AD29" s="63" t="s">
        <v>26</v>
      </c>
      <c r="AE29" s="63" t="s">
        <v>26</v>
      </c>
      <c r="AF29" s="63"/>
      <c r="AG29" s="63" t="s">
        <v>26</v>
      </c>
      <c r="AH29" s="63" t="s">
        <v>26</v>
      </c>
      <c r="AI29" s="63" t="s">
        <v>26</v>
      </c>
      <c r="AJ29" s="202" t="s">
        <v>26</v>
      </c>
      <c r="AK29" s="102" t="s">
        <v>26</v>
      </c>
      <c r="AL29" s="83" t="s">
        <v>26</v>
      </c>
      <c r="AM29" s="83" t="s">
        <v>26</v>
      </c>
      <c r="AN29" s="83" t="s">
        <v>26</v>
      </c>
      <c r="AO29" s="83" t="s">
        <v>26</v>
      </c>
      <c r="AP29" s="83" t="s">
        <v>26</v>
      </c>
      <c r="AQ29" s="83" t="s">
        <v>26</v>
      </c>
      <c r="AR29" s="83" t="s">
        <v>26</v>
      </c>
      <c r="AS29" s="83" t="s">
        <v>26</v>
      </c>
      <c r="AT29" s="83" t="s">
        <v>26</v>
      </c>
      <c r="AU29" s="103"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20069</v>
      </c>
      <c r="B30" s="21" t="s">
        <v>1261</v>
      </c>
      <c r="C30" s="18"/>
      <c r="D30" s="18"/>
      <c r="E30" s="18">
        <v>0</v>
      </c>
      <c r="F30" s="18"/>
      <c r="G30" s="18"/>
      <c r="H30" s="18"/>
      <c r="I30" s="18"/>
      <c r="J30" s="18"/>
      <c r="K30" s="18"/>
      <c r="L30" s="18"/>
      <c r="M30" s="18"/>
      <c r="N30" s="18"/>
      <c r="O30" s="18"/>
      <c r="P30" s="18">
        <v>0</v>
      </c>
      <c r="Q30" s="18"/>
      <c r="R30" s="18"/>
      <c r="S30" s="18"/>
      <c r="T30" s="18"/>
      <c r="U30" s="18"/>
      <c r="V30" s="18"/>
      <c r="W30" s="18"/>
      <c r="X30" s="18"/>
      <c r="Y30" s="63" t="s">
        <v>26</v>
      </c>
      <c r="Z30" s="63" t="s">
        <v>26</v>
      </c>
      <c r="AA30" s="63" t="e">
        <v>#N/A</v>
      </c>
      <c r="AB30" s="63" t="s">
        <v>26</v>
      </c>
      <c r="AC30" s="63" t="s">
        <v>26</v>
      </c>
      <c r="AD30" s="63" t="s">
        <v>26</v>
      </c>
      <c r="AE30" s="63" t="s">
        <v>26</v>
      </c>
      <c r="AF30" s="63"/>
      <c r="AG30" s="63" t="s">
        <v>26</v>
      </c>
      <c r="AH30" s="63" t="s">
        <v>26</v>
      </c>
      <c r="AI30" s="63" t="s">
        <v>26</v>
      </c>
      <c r="AJ30" s="202" t="s">
        <v>26</v>
      </c>
      <c r="AK30" s="102" t="s">
        <v>26</v>
      </c>
      <c r="AL30" s="83" t="s">
        <v>26</v>
      </c>
      <c r="AM30" s="83" t="s">
        <v>26</v>
      </c>
      <c r="AN30" s="83" t="s">
        <v>26</v>
      </c>
      <c r="AO30" s="83" t="s">
        <v>26</v>
      </c>
      <c r="AP30" s="83" t="s">
        <v>26</v>
      </c>
      <c r="AQ30" s="83" t="s">
        <v>26</v>
      </c>
      <c r="AR30" s="83" t="s">
        <v>26</v>
      </c>
      <c r="AS30" s="83" t="s">
        <v>26</v>
      </c>
      <c r="AT30" s="83" t="s">
        <v>26</v>
      </c>
      <c r="AU30" s="103"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20070</v>
      </c>
      <c r="B31" s="21" t="s">
        <v>1262</v>
      </c>
      <c r="C31" s="18"/>
      <c r="D31" s="18"/>
      <c r="E31" s="18">
        <v>0</v>
      </c>
      <c r="F31" s="18"/>
      <c r="G31" s="18"/>
      <c r="H31" s="18"/>
      <c r="I31" s="18"/>
      <c r="J31" s="18"/>
      <c r="K31" s="18"/>
      <c r="L31" s="18"/>
      <c r="M31" s="18"/>
      <c r="N31" s="18"/>
      <c r="O31" s="18"/>
      <c r="P31" s="18">
        <v>0</v>
      </c>
      <c r="Q31" s="18"/>
      <c r="R31" s="18"/>
      <c r="S31" s="18"/>
      <c r="T31" s="18"/>
      <c r="U31" s="18"/>
      <c r="V31" s="18"/>
      <c r="W31" s="18"/>
      <c r="X31" s="18"/>
      <c r="Y31" s="63" t="s">
        <v>26</v>
      </c>
      <c r="Z31" s="63" t="s">
        <v>26</v>
      </c>
      <c r="AA31" s="63" t="e">
        <v>#N/A</v>
      </c>
      <c r="AB31" s="63" t="s">
        <v>26</v>
      </c>
      <c r="AC31" s="63" t="s">
        <v>26</v>
      </c>
      <c r="AD31" s="63" t="s">
        <v>26</v>
      </c>
      <c r="AE31" s="63" t="s">
        <v>26</v>
      </c>
      <c r="AF31" s="63"/>
      <c r="AG31" s="63" t="s">
        <v>26</v>
      </c>
      <c r="AH31" s="63" t="s">
        <v>26</v>
      </c>
      <c r="AI31" s="63" t="s">
        <v>26</v>
      </c>
      <c r="AJ31" s="202" t="s">
        <v>26</v>
      </c>
      <c r="AK31" s="102" t="s">
        <v>26</v>
      </c>
      <c r="AL31" s="83" t="s">
        <v>26</v>
      </c>
      <c r="AM31" s="83" t="s">
        <v>26</v>
      </c>
      <c r="AN31" s="83" t="s">
        <v>26</v>
      </c>
      <c r="AO31" s="83" t="s">
        <v>26</v>
      </c>
      <c r="AP31" s="83" t="s">
        <v>26</v>
      </c>
      <c r="AQ31" s="83" t="s">
        <v>26</v>
      </c>
      <c r="AR31" s="83" t="s">
        <v>26</v>
      </c>
      <c r="AS31" s="83" t="s">
        <v>26</v>
      </c>
      <c r="AT31" s="83" t="s">
        <v>26</v>
      </c>
      <c r="AU31" s="103"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20072</v>
      </c>
      <c r="B32" s="21" t="s">
        <v>1263</v>
      </c>
      <c r="C32" s="18"/>
      <c r="D32" s="18"/>
      <c r="E32" s="18">
        <v>0</v>
      </c>
      <c r="F32" s="18"/>
      <c r="G32" s="18"/>
      <c r="H32" s="18"/>
      <c r="I32" s="18"/>
      <c r="J32" s="18"/>
      <c r="K32" s="18"/>
      <c r="L32" s="18"/>
      <c r="M32" s="18"/>
      <c r="N32" s="18"/>
      <c r="O32" s="18"/>
      <c r="P32" s="18">
        <v>0</v>
      </c>
      <c r="Q32" s="18"/>
      <c r="R32" s="18"/>
      <c r="S32" s="18"/>
      <c r="T32" s="18"/>
      <c r="U32" s="18"/>
      <c r="V32" s="18"/>
      <c r="W32" s="18"/>
      <c r="X32" s="18"/>
      <c r="Y32" s="63" t="s">
        <v>26</v>
      </c>
      <c r="Z32" s="63" t="s">
        <v>26</v>
      </c>
      <c r="AA32" s="63" t="e">
        <v>#N/A</v>
      </c>
      <c r="AB32" s="63" t="s">
        <v>26</v>
      </c>
      <c r="AC32" s="63" t="s">
        <v>26</v>
      </c>
      <c r="AD32" s="63" t="s">
        <v>26</v>
      </c>
      <c r="AE32" s="63" t="s">
        <v>26</v>
      </c>
      <c r="AF32" s="63"/>
      <c r="AG32" s="63" t="s">
        <v>26</v>
      </c>
      <c r="AH32" s="63" t="s">
        <v>26</v>
      </c>
      <c r="AI32" s="63" t="s">
        <v>26</v>
      </c>
      <c r="AJ32" s="202" t="s">
        <v>26</v>
      </c>
      <c r="AK32" s="102" t="s">
        <v>26</v>
      </c>
      <c r="AL32" s="83" t="s">
        <v>26</v>
      </c>
      <c r="AM32" s="83" t="s">
        <v>26</v>
      </c>
      <c r="AN32" s="83" t="s">
        <v>26</v>
      </c>
      <c r="AO32" s="83" t="s">
        <v>26</v>
      </c>
      <c r="AP32" s="83" t="s">
        <v>26</v>
      </c>
      <c r="AQ32" s="83" t="s">
        <v>26</v>
      </c>
      <c r="AR32" s="83" t="s">
        <v>26</v>
      </c>
      <c r="AS32" s="83" t="s">
        <v>26</v>
      </c>
      <c r="AT32" s="83" t="s">
        <v>26</v>
      </c>
      <c r="AU32" s="103"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25</v>
      </c>
      <c r="BD32" s="313" t="str">
        <f>SUBSTITUTE(SUBSTITUTE(IFERROR(VLOOKUP($A32,単組回答!$E:$R,14,FALSE),""),"① 行った","○"),"② 行っていない","×")</f>
        <v/>
      </c>
      <c r="BE32" s="83" t="s">
        <v>25</v>
      </c>
      <c r="BF32" s="316" t="str">
        <f>SUBSTITUTE(SUBSTITUTE(IFERROR(VLOOKUP($A32,単組回答!$E:$T,16,FALSE),""),"① 行った","○"),"② 行っていない","×")</f>
        <v/>
      </c>
    </row>
    <row r="33" spans="1:58" ht="28.5" customHeight="1">
      <c r="A33" s="20"/>
      <c r="B33" s="21"/>
      <c r="C33" s="18"/>
      <c r="D33" s="18"/>
      <c r="E33" s="18">
        <v>0</v>
      </c>
      <c r="F33" s="18"/>
      <c r="G33" s="18"/>
      <c r="H33" s="18"/>
      <c r="I33" s="18"/>
      <c r="J33" s="18"/>
      <c r="K33" s="18"/>
      <c r="L33" s="18"/>
      <c r="M33" s="18"/>
      <c r="N33" s="18"/>
      <c r="O33" s="18"/>
      <c r="P33" s="18">
        <v>0</v>
      </c>
      <c r="Q33" s="18"/>
      <c r="R33" s="18"/>
      <c r="S33" s="18"/>
      <c r="T33" s="18"/>
      <c r="U33" s="18"/>
      <c r="V33" s="18"/>
      <c r="W33" s="18"/>
      <c r="X33" s="18"/>
      <c r="Y33" s="19" t="s">
        <v>26</v>
      </c>
      <c r="Z33" s="19" t="s">
        <v>26</v>
      </c>
      <c r="AA33" s="19" t="e">
        <v>#N/A</v>
      </c>
      <c r="AB33" s="19" t="s">
        <v>26</v>
      </c>
      <c r="AC33" s="19" t="s">
        <v>26</v>
      </c>
      <c r="AD33" s="19" t="s">
        <v>26</v>
      </c>
      <c r="AE33" s="19" t="s">
        <v>26</v>
      </c>
      <c r="AF33" s="19"/>
      <c r="AG33" s="19" t="s">
        <v>26</v>
      </c>
      <c r="AH33" s="19" t="s">
        <v>26</v>
      </c>
      <c r="AI33" s="19" t="s">
        <v>26</v>
      </c>
      <c r="AJ33" s="75" t="s">
        <v>26</v>
      </c>
      <c r="AK33" s="102" t="s">
        <v>26</v>
      </c>
      <c r="AL33" s="83" t="s">
        <v>26</v>
      </c>
      <c r="AM33" s="83" t="s">
        <v>26</v>
      </c>
      <c r="AN33" s="83" t="s">
        <v>26</v>
      </c>
      <c r="AO33" s="83" t="s">
        <v>26</v>
      </c>
      <c r="AP33" s="83" t="s">
        <v>26</v>
      </c>
      <c r="AQ33" s="83" t="s">
        <v>26</v>
      </c>
      <c r="AR33" s="83" t="s">
        <v>26</v>
      </c>
      <c r="AS33" s="83" t="s">
        <v>26</v>
      </c>
      <c r="AT33" s="83" t="s">
        <v>26</v>
      </c>
      <c r="AU33" s="103" t="s">
        <v>26</v>
      </c>
      <c r="AV33" s="111" t="s">
        <v>26</v>
      </c>
      <c r="AW33" s="4" t="s">
        <v>26</v>
      </c>
      <c r="AX33" s="4" t="s">
        <v>26</v>
      </c>
      <c r="AY33" s="4"/>
      <c r="AZ33" s="4" t="s">
        <v>26</v>
      </c>
      <c r="BA33" s="4"/>
      <c r="BB33" s="4" t="s">
        <v>26</v>
      </c>
      <c r="BC33" s="4" t="s">
        <v>26</v>
      </c>
      <c r="BD33" s="4"/>
      <c r="BE33" s="4" t="s">
        <v>26</v>
      </c>
      <c r="BF33" s="107"/>
    </row>
    <row r="34" spans="1:58" ht="28.5" customHeight="1">
      <c r="A34" s="20"/>
      <c r="B34" s="21"/>
      <c r="C34" s="18"/>
      <c r="D34" s="18"/>
      <c r="E34" s="18">
        <v>0</v>
      </c>
      <c r="F34" s="18"/>
      <c r="G34" s="18"/>
      <c r="H34" s="18"/>
      <c r="I34" s="18"/>
      <c r="J34" s="18"/>
      <c r="K34" s="18"/>
      <c r="L34" s="18"/>
      <c r="M34" s="18"/>
      <c r="N34" s="18"/>
      <c r="O34" s="18"/>
      <c r="P34" s="18">
        <v>0</v>
      </c>
      <c r="Q34" s="18"/>
      <c r="R34" s="18"/>
      <c r="S34" s="18"/>
      <c r="T34" s="18"/>
      <c r="U34" s="18"/>
      <c r="V34" s="18"/>
      <c r="W34" s="18"/>
      <c r="X34" s="18"/>
      <c r="Y34" s="19" t="s">
        <v>26</v>
      </c>
      <c r="Z34" s="19" t="s">
        <v>26</v>
      </c>
      <c r="AA34" s="19" t="e">
        <v>#N/A</v>
      </c>
      <c r="AB34" s="19" t="s">
        <v>26</v>
      </c>
      <c r="AC34" s="19" t="s">
        <v>26</v>
      </c>
      <c r="AD34" s="19" t="s">
        <v>26</v>
      </c>
      <c r="AE34" s="19" t="s">
        <v>26</v>
      </c>
      <c r="AF34" s="19"/>
      <c r="AG34" s="19" t="s">
        <v>26</v>
      </c>
      <c r="AH34" s="19" t="s">
        <v>26</v>
      </c>
      <c r="AI34" s="19" t="s">
        <v>26</v>
      </c>
      <c r="AJ34" s="75" t="s">
        <v>26</v>
      </c>
      <c r="AK34" s="102" t="s">
        <v>26</v>
      </c>
      <c r="AL34" s="83" t="s">
        <v>26</v>
      </c>
      <c r="AM34" s="83" t="s">
        <v>26</v>
      </c>
      <c r="AN34" s="83" t="s">
        <v>26</v>
      </c>
      <c r="AO34" s="83" t="s">
        <v>26</v>
      </c>
      <c r="AP34" s="83" t="s">
        <v>26</v>
      </c>
      <c r="AQ34" s="83" t="s">
        <v>26</v>
      </c>
      <c r="AR34" s="83" t="s">
        <v>26</v>
      </c>
      <c r="AS34" s="83" t="s">
        <v>26</v>
      </c>
      <c r="AT34" s="83" t="s">
        <v>26</v>
      </c>
      <c r="AU34" s="103" t="s">
        <v>26</v>
      </c>
      <c r="AV34" s="111" t="s">
        <v>26</v>
      </c>
      <c r="AW34" s="4" t="s">
        <v>26</v>
      </c>
      <c r="AX34" s="4" t="s">
        <v>26</v>
      </c>
      <c r="AY34" s="4"/>
      <c r="AZ34" s="4" t="s">
        <v>26</v>
      </c>
      <c r="BA34" s="4"/>
      <c r="BB34" s="4" t="s">
        <v>26</v>
      </c>
      <c r="BC34" s="4" t="s">
        <v>26</v>
      </c>
      <c r="BD34" s="4"/>
      <c r="BE34" s="4" t="s">
        <v>26</v>
      </c>
      <c r="BF34" s="107"/>
    </row>
    <row r="35" spans="1:58" ht="28.5" customHeight="1">
      <c r="A35" s="20"/>
      <c r="B35" s="21"/>
      <c r="C35" s="18"/>
      <c r="D35" s="18"/>
      <c r="E35" s="18">
        <v>0</v>
      </c>
      <c r="F35" s="18"/>
      <c r="G35" s="18"/>
      <c r="H35" s="18"/>
      <c r="I35" s="18"/>
      <c r="J35" s="18"/>
      <c r="K35" s="18"/>
      <c r="L35" s="18"/>
      <c r="M35" s="18"/>
      <c r="N35" s="18"/>
      <c r="O35" s="18"/>
      <c r="P35" s="18">
        <v>0</v>
      </c>
      <c r="Q35" s="18"/>
      <c r="R35" s="18"/>
      <c r="S35" s="18"/>
      <c r="T35" s="18"/>
      <c r="U35" s="18"/>
      <c r="V35" s="18"/>
      <c r="W35" s="18"/>
      <c r="X35" s="18"/>
      <c r="Y35" s="19" t="s">
        <v>26</v>
      </c>
      <c r="Z35" s="19" t="s">
        <v>26</v>
      </c>
      <c r="AA35" s="19" t="e">
        <v>#N/A</v>
      </c>
      <c r="AB35" s="19" t="s">
        <v>26</v>
      </c>
      <c r="AC35" s="19"/>
      <c r="AD35" s="19" t="s">
        <v>26</v>
      </c>
      <c r="AE35" s="19"/>
      <c r="AF35" s="19"/>
      <c r="AG35" s="19" t="s">
        <v>26</v>
      </c>
      <c r="AH35" s="19"/>
      <c r="AI35" s="19" t="s">
        <v>26</v>
      </c>
      <c r="AJ35" s="75"/>
      <c r="AK35" s="102" t="s">
        <v>26</v>
      </c>
      <c r="AL35" s="83" t="s">
        <v>26</v>
      </c>
      <c r="AM35" s="83" t="s">
        <v>26</v>
      </c>
      <c r="AN35" s="83" t="s">
        <v>26</v>
      </c>
      <c r="AO35" s="83" t="s">
        <v>26</v>
      </c>
      <c r="AP35" s="83" t="s">
        <v>26</v>
      </c>
      <c r="AQ35" s="83" t="s">
        <v>26</v>
      </c>
      <c r="AR35" s="83" t="s">
        <v>26</v>
      </c>
      <c r="AS35" s="83" t="s">
        <v>26</v>
      </c>
      <c r="AT35" s="83" t="s">
        <v>26</v>
      </c>
      <c r="AU35" s="103" t="s">
        <v>26</v>
      </c>
      <c r="AV35" s="111" t="s">
        <v>26</v>
      </c>
      <c r="AW35" s="4" t="s">
        <v>26</v>
      </c>
      <c r="AX35" s="4" t="s">
        <v>26</v>
      </c>
      <c r="AY35" s="4"/>
      <c r="AZ35" s="4" t="s">
        <v>26</v>
      </c>
      <c r="BA35" s="4"/>
      <c r="BB35" s="4" t="s">
        <v>26</v>
      </c>
      <c r="BC35" s="4" t="s">
        <v>26</v>
      </c>
      <c r="BD35" s="4"/>
      <c r="BE35" s="4" t="s">
        <v>26</v>
      </c>
      <c r="BF35" s="107"/>
    </row>
    <row r="36" spans="1:58" ht="28.5" customHeight="1" thickBot="1">
      <c r="A36" s="237" t="s">
        <v>90</v>
      </c>
      <c r="B36" s="238"/>
      <c r="C36" s="237">
        <v>11</v>
      </c>
      <c r="D36" s="238">
        <v>0</v>
      </c>
      <c r="N36" s="237">
        <v>10</v>
      </c>
      <c r="O36" s="238">
        <v>0</v>
      </c>
      <c r="Y36" s="251">
        <v>0</v>
      </c>
      <c r="Z36" s="252">
        <v>0</v>
      </c>
      <c r="AB36" s="260" t="s">
        <v>958</v>
      </c>
      <c r="AC36" s="260"/>
      <c r="AD36" s="260"/>
      <c r="AE36" s="260"/>
      <c r="AF36" s="260"/>
      <c r="AG36" s="260"/>
      <c r="AH36" s="260"/>
      <c r="AI36" s="260"/>
      <c r="AJ36" s="260"/>
      <c r="AK36" s="104" t="s">
        <v>26</v>
      </c>
      <c r="AL36" s="105" t="s">
        <v>26</v>
      </c>
      <c r="AM36" s="105" t="s">
        <v>26</v>
      </c>
      <c r="AN36" s="105" t="s">
        <v>26</v>
      </c>
      <c r="AO36" s="105" t="s">
        <v>26</v>
      </c>
      <c r="AP36" s="105" t="s">
        <v>26</v>
      </c>
      <c r="AQ36" s="105" t="s">
        <v>26</v>
      </c>
      <c r="AR36" s="105" t="s">
        <v>26</v>
      </c>
      <c r="AS36" s="105" t="s">
        <v>26</v>
      </c>
      <c r="AT36" s="105" t="s">
        <v>26</v>
      </c>
      <c r="AU36" s="106" t="s">
        <v>26</v>
      </c>
      <c r="AV36" s="245">
        <f>AV37-AW37</f>
        <v>0</v>
      </c>
      <c r="AW36" s="246"/>
      <c r="AX36" s="109" t="s">
        <v>26</v>
      </c>
      <c r="AY36" s="109"/>
      <c r="AZ36" s="109" t="s">
        <v>26</v>
      </c>
      <c r="BA36" s="109"/>
      <c r="BB36" s="109" t="s">
        <v>26</v>
      </c>
      <c r="BC36" s="109" t="s">
        <v>26</v>
      </c>
      <c r="BD36" s="109"/>
      <c r="BE36" s="109" t="s">
        <v>26</v>
      </c>
      <c r="BF36" s="110"/>
    </row>
    <row r="37" spans="1:58" ht="28.5" customHeight="1">
      <c r="AV37" s="12">
        <f>(COUNTIF(AV5:AV32,"○")+COUNTIF(AW5:AW32,"○"))</f>
        <v>0</v>
      </c>
      <c r="AW37" s="12">
        <f>COUNTIFS(AV5:AV32,"○",AW5:AW32,"○")</f>
        <v>0</v>
      </c>
      <c r="AX37" s="1" t="s">
        <v>26</v>
      </c>
      <c r="AZ37" s="1" t="s">
        <v>26</v>
      </c>
      <c r="BB37" s="1" t="s">
        <v>26</v>
      </c>
      <c r="BC37" s="1" t="s">
        <v>26</v>
      </c>
      <c r="BE37" s="1" t="s">
        <v>26</v>
      </c>
    </row>
    <row r="38" spans="1:58" ht="28.5" customHeight="1">
      <c r="AV38" s="1" t="s">
        <v>26</v>
      </c>
      <c r="AW38" s="1" t="s">
        <v>26</v>
      </c>
      <c r="AX38" s="1" t="s">
        <v>26</v>
      </c>
      <c r="AZ38" s="1" t="s">
        <v>26</v>
      </c>
      <c r="BB38" s="1" t="s">
        <v>26</v>
      </c>
      <c r="BC38" s="1" t="s">
        <v>26</v>
      </c>
      <c r="BE38" s="1" t="s">
        <v>26</v>
      </c>
    </row>
    <row r="39" spans="1:58" ht="28.5" customHeight="1">
      <c r="AV39" s="1" t="s">
        <v>26</v>
      </c>
      <c r="AW39" s="1" t="s">
        <v>26</v>
      </c>
      <c r="AX39" s="1" t="s">
        <v>26</v>
      </c>
      <c r="AZ39" s="1" t="s">
        <v>26</v>
      </c>
      <c r="BB39" s="1" t="s">
        <v>26</v>
      </c>
      <c r="BC39" s="1" t="s">
        <v>26</v>
      </c>
      <c r="BE39" s="1" t="s">
        <v>26</v>
      </c>
    </row>
    <row r="40" spans="1:58" ht="28.5" customHeight="1">
      <c r="AV40" s="1" t="s">
        <v>26</v>
      </c>
      <c r="AW40" s="1" t="s">
        <v>26</v>
      </c>
      <c r="AX40" s="1" t="s">
        <v>26</v>
      </c>
      <c r="AZ40" s="1" t="s">
        <v>26</v>
      </c>
      <c r="BB40" s="1" t="s">
        <v>26</v>
      </c>
      <c r="BC40" s="1" t="s">
        <v>26</v>
      </c>
      <c r="BE40" s="1" t="s">
        <v>26</v>
      </c>
    </row>
    <row r="41" spans="1:58" ht="28.5" customHeight="1">
      <c r="AV41" s="1" t="s">
        <v>26</v>
      </c>
      <c r="AW41" s="1" t="s">
        <v>26</v>
      </c>
      <c r="AX41" s="1" t="s">
        <v>26</v>
      </c>
      <c r="AZ41" s="1" t="s">
        <v>26</v>
      </c>
      <c r="BB41" s="1" t="s">
        <v>26</v>
      </c>
      <c r="BC41" s="1" t="s">
        <v>26</v>
      </c>
      <c r="BE41" s="1" t="s">
        <v>26</v>
      </c>
    </row>
    <row r="42" spans="1:58" ht="28.5" customHeight="1">
      <c r="AV42" s="1" t="s">
        <v>26</v>
      </c>
      <c r="AW42" s="1" t="s">
        <v>26</v>
      </c>
      <c r="AX42" s="1" t="s">
        <v>26</v>
      </c>
      <c r="AZ42" s="1" t="s">
        <v>26</v>
      </c>
      <c r="BB42" s="1" t="s">
        <v>26</v>
      </c>
      <c r="BC42" s="1" t="s">
        <v>26</v>
      </c>
      <c r="BE42" s="1" t="s">
        <v>26</v>
      </c>
    </row>
    <row r="43" spans="1:58" ht="28.5" customHeight="1">
      <c r="AV43" s="1" t="s">
        <v>26</v>
      </c>
      <c r="AW43" s="1" t="s">
        <v>26</v>
      </c>
      <c r="AX43" s="1" t="s">
        <v>26</v>
      </c>
      <c r="AZ43" s="1" t="s">
        <v>26</v>
      </c>
      <c r="BB43" s="1" t="s">
        <v>26</v>
      </c>
      <c r="BC43" s="1" t="s">
        <v>26</v>
      </c>
      <c r="BE43" s="1" t="s">
        <v>26</v>
      </c>
    </row>
    <row r="44" spans="1:58" ht="28.5" customHeight="1">
      <c r="AV44" s="1" t="s">
        <v>26</v>
      </c>
      <c r="AW44" s="1" t="s">
        <v>26</v>
      </c>
      <c r="AX44" s="1" t="s">
        <v>26</v>
      </c>
      <c r="AZ44" s="1" t="s">
        <v>26</v>
      </c>
      <c r="BB44" s="1" t="s">
        <v>26</v>
      </c>
      <c r="BC44" s="1" t="s">
        <v>26</v>
      </c>
      <c r="BE44" s="1" t="s">
        <v>26</v>
      </c>
    </row>
    <row r="45" spans="1:58" ht="28.5" customHeight="1">
      <c r="AV45" s="1" t="s">
        <v>26</v>
      </c>
      <c r="AW45" s="1" t="s">
        <v>26</v>
      </c>
      <c r="AX45" s="1" t="s">
        <v>26</v>
      </c>
      <c r="AZ45" s="1" t="s">
        <v>26</v>
      </c>
      <c r="BB45" s="1" t="s">
        <v>26</v>
      </c>
      <c r="BC45" s="1" t="s">
        <v>26</v>
      </c>
      <c r="BE45" s="1" t="s">
        <v>26</v>
      </c>
    </row>
    <row r="46" spans="1:58" ht="28.5" customHeight="1">
      <c r="AV46" s="1" t="s">
        <v>26</v>
      </c>
      <c r="AW46" s="1" t="s">
        <v>26</v>
      </c>
      <c r="AX46" s="1" t="s">
        <v>26</v>
      </c>
      <c r="AZ46" s="1" t="s">
        <v>26</v>
      </c>
      <c r="BB46" s="1" t="s">
        <v>26</v>
      </c>
      <c r="BC46" s="1" t="s">
        <v>26</v>
      </c>
      <c r="BE46" s="1" t="s">
        <v>26</v>
      </c>
    </row>
    <row r="47" spans="1:58" ht="28.5" customHeight="1">
      <c r="AV47" s="1" t="s">
        <v>26</v>
      </c>
      <c r="AW47" s="1" t="s">
        <v>26</v>
      </c>
      <c r="AX47" s="1" t="s">
        <v>26</v>
      </c>
      <c r="AZ47" s="1" t="s">
        <v>26</v>
      </c>
      <c r="BB47" s="1" t="s">
        <v>26</v>
      </c>
      <c r="BC47" s="1" t="s">
        <v>26</v>
      </c>
      <c r="BE47" s="1" t="s">
        <v>26</v>
      </c>
    </row>
    <row r="48" spans="1:58" ht="28.5" customHeight="1">
      <c r="AV48" s="1" t="s">
        <v>26</v>
      </c>
      <c r="AW48" s="1" t="s">
        <v>26</v>
      </c>
      <c r="AX48" s="1" t="s">
        <v>26</v>
      </c>
      <c r="AZ48" s="1" t="s">
        <v>26</v>
      </c>
      <c r="BB48" s="1" t="s">
        <v>26</v>
      </c>
      <c r="BC48" s="1" t="s">
        <v>26</v>
      </c>
      <c r="BE48" s="1" t="s">
        <v>26</v>
      </c>
    </row>
    <row r="49" spans="48:57" ht="28.5" customHeight="1">
      <c r="AV49" s="1" t="s">
        <v>26</v>
      </c>
      <c r="AW49" s="1" t="s">
        <v>26</v>
      </c>
      <c r="AX49" s="1" t="s">
        <v>26</v>
      </c>
      <c r="AZ49" s="1" t="s">
        <v>26</v>
      </c>
      <c r="BB49" s="1" t="s">
        <v>26</v>
      </c>
      <c r="BC49" s="1" t="s">
        <v>26</v>
      </c>
      <c r="BE49" s="1" t="s">
        <v>26</v>
      </c>
    </row>
    <row r="50" spans="48:57" ht="28.5" customHeight="1">
      <c r="AV50" s="1" t="s">
        <v>26</v>
      </c>
      <c r="AW50" s="1" t="s">
        <v>26</v>
      </c>
      <c r="AX50" s="1" t="s">
        <v>26</v>
      </c>
      <c r="AZ50" s="1" t="s">
        <v>26</v>
      </c>
      <c r="BB50" s="1" t="s">
        <v>26</v>
      </c>
      <c r="BC50" s="1" t="s">
        <v>26</v>
      </c>
      <c r="BE50" s="1" t="s">
        <v>26</v>
      </c>
    </row>
    <row r="51" spans="48:57" ht="28.5" customHeight="1">
      <c r="AV51" s="1" t="s">
        <v>26</v>
      </c>
      <c r="AW51" s="1" t="s">
        <v>26</v>
      </c>
      <c r="AX51" s="1" t="s">
        <v>26</v>
      </c>
      <c r="AZ51" s="1" t="s">
        <v>26</v>
      </c>
      <c r="BB51" s="1" t="s">
        <v>26</v>
      </c>
      <c r="BC51" s="1" t="s">
        <v>26</v>
      </c>
      <c r="BE51" s="1" t="s">
        <v>26</v>
      </c>
    </row>
    <row r="52" spans="48:57" ht="28.5" customHeight="1">
      <c r="AV52" s="1" t="s">
        <v>26</v>
      </c>
      <c r="AW52" s="1" t="s">
        <v>26</v>
      </c>
      <c r="AX52" s="1" t="s">
        <v>26</v>
      </c>
      <c r="AZ52" s="1" t="s">
        <v>26</v>
      </c>
      <c r="BB52" s="1" t="s">
        <v>26</v>
      </c>
      <c r="BC52" s="1" t="s">
        <v>26</v>
      </c>
      <c r="BE52" s="1" t="s">
        <v>26</v>
      </c>
    </row>
    <row r="53" spans="48:57" ht="28.5" customHeight="1">
      <c r="AV53" s="1" t="s">
        <v>26</v>
      </c>
      <c r="AW53" s="1" t="s">
        <v>26</v>
      </c>
      <c r="AX53" s="1" t="s">
        <v>26</v>
      </c>
      <c r="AZ53" s="1" t="s">
        <v>26</v>
      </c>
      <c r="BB53" s="1" t="s">
        <v>26</v>
      </c>
      <c r="BC53" s="1" t="s">
        <v>26</v>
      </c>
      <c r="BE53" s="1" t="s">
        <v>26</v>
      </c>
    </row>
    <row r="54" spans="48:57" ht="28.5" customHeight="1">
      <c r="AV54" s="1" t="s">
        <v>26</v>
      </c>
      <c r="AW54" s="1" t="s">
        <v>26</v>
      </c>
      <c r="AX54" s="1" t="s">
        <v>26</v>
      </c>
      <c r="AZ54" s="1" t="s">
        <v>26</v>
      </c>
      <c r="BB54" s="1" t="s">
        <v>26</v>
      </c>
      <c r="BC54" s="1" t="s">
        <v>26</v>
      </c>
      <c r="BE54" s="1" t="s">
        <v>26</v>
      </c>
    </row>
    <row r="55" spans="48:57" ht="28.5" customHeight="1">
      <c r="AV55" s="1" t="s">
        <v>26</v>
      </c>
      <c r="AW55" s="1" t="s">
        <v>26</v>
      </c>
      <c r="AX55" s="1" t="s">
        <v>26</v>
      </c>
      <c r="AZ55" s="1" t="s">
        <v>26</v>
      </c>
      <c r="BB55" s="1" t="s">
        <v>26</v>
      </c>
      <c r="BC55" s="1" t="s">
        <v>26</v>
      </c>
      <c r="BE55" s="1" t="s">
        <v>26</v>
      </c>
    </row>
    <row r="56" spans="48:57" ht="28.5" customHeight="1">
      <c r="AV56" s="1" t="s">
        <v>26</v>
      </c>
      <c r="AW56" s="1" t="s">
        <v>26</v>
      </c>
      <c r="AX56" s="1" t="s">
        <v>26</v>
      </c>
      <c r="AZ56" s="1" t="s">
        <v>26</v>
      </c>
      <c r="BB56" s="1" t="s">
        <v>26</v>
      </c>
      <c r="BC56" s="1" t="s">
        <v>26</v>
      </c>
      <c r="BE56" s="1" t="s">
        <v>26</v>
      </c>
    </row>
    <row r="57" spans="48:57" ht="28.5" customHeight="1">
      <c r="AV57" s="1" t="s">
        <v>26</v>
      </c>
      <c r="AW57" s="1" t="s">
        <v>26</v>
      </c>
      <c r="AX57" s="1" t="s">
        <v>26</v>
      </c>
      <c r="AZ57" s="1" t="s">
        <v>26</v>
      </c>
      <c r="BB57" s="1" t="s">
        <v>26</v>
      </c>
      <c r="BC57" s="1" t="s">
        <v>26</v>
      </c>
      <c r="BE57" s="1" t="s">
        <v>26</v>
      </c>
    </row>
    <row r="58" spans="48:57" ht="28.5" customHeight="1">
      <c r="AV58" s="1" t="s">
        <v>26</v>
      </c>
      <c r="AW58" s="1" t="s">
        <v>26</v>
      </c>
      <c r="AX58" s="1" t="s">
        <v>26</v>
      </c>
      <c r="AZ58" s="1" t="s">
        <v>26</v>
      </c>
      <c r="BB58" s="1" t="s">
        <v>26</v>
      </c>
      <c r="BC58" s="1" t="s">
        <v>26</v>
      </c>
      <c r="BE58" s="1" t="s">
        <v>26</v>
      </c>
    </row>
    <row r="59" spans="48:57" ht="28.5" customHeight="1">
      <c r="AV59" s="1" t="s">
        <v>26</v>
      </c>
      <c r="AW59" s="1" t="s">
        <v>26</v>
      </c>
      <c r="AX59" s="1" t="s">
        <v>26</v>
      </c>
      <c r="AZ59" s="1" t="s">
        <v>26</v>
      </c>
      <c r="BB59" s="1" t="s">
        <v>26</v>
      </c>
      <c r="BC59" s="1" t="s">
        <v>26</v>
      </c>
      <c r="BE59" s="1" t="s">
        <v>26</v>
      </c>
    </row>
    <row r="60" spans="48:57" ht="28.5" customHeight="1">
      <c r="AV60" s="1" t="s">
        <v>26</v>
      </c>
      <c r="AW60" s="1" t="s">
        <v>26</v>
      </c>
      <c r="AX60" s="1" t="s">
        <v>26</v>
      </c>
      <c r="AZ60" s="1" t="s">
        <v>26</v>
      </c>
      <c r="BB60" s="1" t="s">
        <v>26</v>
      </c>
      <c r="BC60" s="1" t="s">
        <v>26</v>
      </c>
      <c r="BE60" s="1" t="s">
        <v>26</v>
      </c>
    </row>
    <row r="61" spans="48:57" ht="28.5" customHeight="1">
      <c r="AV61" s="1" t="s">
        <v>26</v>
      </c>
      <c r="AW61" s="1" t="s">
        <v>26</v>
      </c>
      <c r="AX61" s="1" t="s">
        <v>26</v>
      </c>
      <c r="AZ61" s="1" t="s">
        <v>26</v>
      </c>
      <c r="BB61" s="1" t="s">
        <v>26</v>
      </c>
      <c r="BC61" s="1" t="s">
        <v>26</v>
      </c>
      <c r="BE61" s="1" t="s">
        <v>26</v>
      </c>
    </row>
    <row r="62" spans="48:57" ht="28.5" customHeight="1">
      <c r="AV62" s="1" t="s">
        <v>26</v>
      </c>
      <c r="AW62" s="1" t="s">
        <v>26</v>
      </c>
      <c r="AX62" s="1" t="s">
        <v>26</v>
      </c>
      <c r="AZ62" s="1" t="s">
        <v>26</v>
      </c>
      <c r="BB62" s="1" t="s">
        <v>26</v>
      </c>
      <c r="BC62" s="1" t="s">
        <v>26</v>
      </c>
      <c r="BE62" s="1" t="s">
        <v>26</v>
      </c>
    </row>
    <row r="63" spans="48:57" ht="28.5" customHeight="1">
      <c r="AV63" s="1" t="s">
        <v>26</v>
      </c>
      <c r="AW63" s="1" t="s">
        <v>26</v>
      </c>
      <c r="AX63" s="1" t="s">
        <v>26</v>
      </c>
      <c r="AZ63" s="1" t="s">
        <v>26</v>
      </c>
      <c r="BB63" s="1" t="s">
        <v>26</v>
      </c>
      <c r="BC63" s="1" t="s">
        <v>26</v>
      </c>
      <c r="BE63" s="1" t="s">
        <v>26</v>
      </c>
    </row>
    <row r="64" spans="48:57" ht="28.5" customHeight="1">
      <c r="AV64" s="1" t="s">
        <v>26</v>
      </c>
      <c r="AW64" s="1" t="s">
        <v>26</v>
      </c>
      <c r="AX64" s="1" t="s">
        <v>26</v>
      </c>
      <c r="AZ64" s="1" t="s">
        <v>26</v>
      </c>
      <c r="BB64" s="1" t="s">
        <v>26</v>
      </c>
      <c r="BC64" s="1" t="s">
        <v>26</v>
      </c>
      <c r="BE64" s="1" t="s">
        <v>26</v>
      </c>
    </row>
    <row r="65" spans="48:57" ht="28.5" customHeight="1">
      <c r="AV65" s="1" t="s">
        <v>26</v>
      </c>
      <c r="AW65" s="1" t="s">
        <v>26</v>
      </c>
      <c r="AX65" s="1" t="s">
        <v>26</v>
      </c>
      <c r="AZ65" s="1" t="s">
        <v>26</v>
      </c>
      <c r="BB65" s="1" t="s">
        <v>26</v>
      </c>
      <c r="BC65" s="1" t="s">
        <v>26</v>
      </c>
      <c r="BE65" s="1" t="s">
        <v>26</v>
      </c>
    </row>
    <row r="66" spans="48:57" ht="28.5" customHeight="1">
      <c r="AV66" s="1" t="s">
        <v>26</v>
      </c>
      <c r="AW66" s="1" t="s">
        <v>26</v>
      </c>
      <c r="AX66" s="1" t="s">
        <v>26</v>
      </c>
      <c r="AZ66" s="1" t="s">
        <v>26</v>
      </c>
      <c r="BB66" s="1" t="s">
        <v>26</v>
      </c>
      <c r="BC66" s="1" t="s">
        <v>26</v>
      </c>
      <c r="BE66" s="1" t="s">
        <v>26</v>
      </c>
    </row>
    <row r="67" spans="48:57" ht="28.5" customHeight="1">
      <c r="AV67" s="1" t="s">
        <v>26</v>
      </c>
      <c r="AW67" s="1" t="s">
        <v>26</v>
      </c>
      <c r="AX67" s="1" t="s">
        <v>26</v>
      </c>
      <c r="AZ67" s="1" t="s">
        <v>26</v>
      </c>
      <c r="BB67" s="1" t="s">
        <v>26</v>
      </c>
      <c r="BC67" s="1" t="s">
        <v>26</v>
      </c>
      <c r="BE67" s="1" t="s">
        <v>26</v>
      </c>
    </row>
    <row r="68" spans="48:57" ht="28.5" customHeight="1">
      <c r="AV68" s="1" t="s">
        <v>26</v>
      </c>
      <c r="AW68" s="1" t="s">
        <v>26</v>
      </c>
      <c r="AX68" s="1" t="s">
        <v>26</v>
      </c>
      <c r="AZ68" s="1" t="s">
        <v>26</v>
      </c>
      <c r="BB68" s="1" t="s">
        <v>26</v>
      </c>
      <c r="BC68" s="1" t="s">
        <v>26</v>
      </c>
      <c r="BE68" s="1" t="s">
        <v>26</v>
      </c>
    </row>
    <row r="69" spans="48:57" ht="28.5" customHeight="1">
      <c r="AV69" s="1" t="s">
        <v>26</v>
      </c>
      <c r="AW69" s="1" t="s">
        <v>26</v>
      </c>
      <c r="AX69" s="1" t="s">
        <v>26</v>
      </c>
      <c r="AZ69" s="1" t="s">
        <v>26</v>
      </c>
      <c r="BB69" s="1" t="s">
        <v>26</v>
      </c>
      <c r="BC69" s="1" t="s">
        <v>26</v>
      </c>
      <c r="BE69" s="1" t="s">
        <v>26</v>
      </c>
    </row>
    <row r="70" spans="48:57" ht="28.5" customHeight="1">
      <c r="AV70" s="1" t="s">
        <v>26</v>
      </c>
      <c r="AW70" s="1" t="s">
        <v>26</v>
      </c>
      <c r="AX70" s="1" t="s">
        <v>26</v>
      </c>
      <c r="AZ70" s="1" t="s">
        <v>26</v>
      </c>
      <c r="BB70" s="1" t="s">
        <v>26</v>
      </c>
      <c r="BC70" s="1" t="s">
        <v>26</v>
      </c>
      <c r="BE70" s="1" t="s">
        <v>26</v>
      </c>
    </row>
    <row r="71" spans="48:57" ht="28.5" customHeight="1">
      <c r="AV71" s="1" t="s">
        <v>26</v>
      </c>
      <c r="AW71" s="1" t="s">
        <v>26</v>
      </c>
      <c r="AX71" s="1" t="s">
        <v>26</v>
      </c>
      <c r="AZ71" s="1" t="s">
        <v>26</v>
      </c>
      <c r="BB71" s="1" t="s">
        <v>26</v>
      </c>
      <c r="BC71" s="1" t="s">
        <v>26</v>
      </c>
      <c r="BE71" s="1" t="s">
        <v>26</v>
      </c>
    </row>
    <row r="72" spans="48:57" ht="28.5" customHeight="1">
      <c r="AV72" s="1" t="s">
        <v>26</v>
      </c>
      <c r="AW72" s="1" t="s">
        <v>26</v>
      </c>
      <c r="AX72" s="1" t="s">
        <v>26</v>
      </c>
      <c r="AZ72" s="1" t="s">
        <v>26</v>
      </c>
      <c r="BB72" s="1" t="s">
        <v>26</v>
      </c>
      <c r="BC72" s="1" t="s">
        <v>26</v>
      </c>
      <c r="BE72" s="1" t="s">
        <v>26</v>
      </c>
    </row>
    <row r="73" spans="48:57" ht="28.5" customHeight="1">
      <c r="AV73" s="1" t="s">
        <v>26</v>
      </c>
      <c r="AW73" s="1" t="s">
        <v>26</v>
      </c>
      <c r="AX73" s="1" t="s">
        <v>26</v>
      </c>
      <c r="AZ73" s="1" t="s">
        <v>26</v>
      </c>
      <c r="BB73" s="1" t="s">
        <v>26</v>
      </c>
      <c r="BC73" s="1" t="s">
        <v>26</v>
      </c>
      <c r="BE73" s="1" t="s">
        <v>26</v>
      </c>
    </row>
    <row r="74" spans="48:57" ht="28.5" customHeight="1">
      <c r="AV74" s="1" t="s">
        <v>26</v>
      </c>
      <c r="AW74" s="1" t="s">
        <v>26</v>
      </c>
      <c r="AX74" s="1" t="s">
        <v>26</v>
      </c>
      <c r="AZ74" s="1" t="s">
        <v>26</v>
      </c>
      <c r="BB74" s="1" t="s">
        <v>26</v>
      </c>
      <c r="BC74" s="1" t="s">
        <v>26</v>
      </c>
      <c r="BE74" s="1" t="s">
        <v>26</v>
      </c>
    </row>
    <row r="75" spans="48:57" ht="28.5" customHeight="1">
      <c r="AV75" s="1" t="s">
        <v>26</v>
      </c>
      <c r="AW75" s="1" t="s">
        <v>26</v>
      </c>
      <c r="AX75" s="1" t="s">
        <v>26</v>
      </c>
      <c r="AZ75" s="1" t="s">
        <v>26</v>
      </c>
      <c r="BB75" s="1" t="s">
        <v>26</v>
      </c>
      <c r="BC75" s="1" t="s">
        <v>26</v>
      </c>
      <c r="BE75" s="1" t="s">
        <v>26</v>
      </c>
    </row>
    <row r="76" spans="48:57" ht="28.5" customHeight="1">
      <c r="AV76" s="1" t="s">
        <v>26</v>
      </c>
      <c r="AW76" s="1" t="s">
        <v>26</v>
      </c>
      <c r="AX76" s="1" t="s">
        <v>26</v>
      </c>
      <c r="AZ76" s="1" t="s">
        <v>26</v>
      </c>
      <c r="BB76" s="1" t="s">
        <v>26</v>
      </c>
      <c r="BC76" s="1" t="s">
        <v>26</v>
      </c>
      <c r="BE76" s="1" t="s">
        <v>26</v>
      </c>
    </row>
    <row r="77" spans="48:57" ht="28.5" customHeight="1">
      <c r="AV77" s="1" t="s">
        <v>26</v>
      </c>
      <c r="AW77" s="1" t="s">
        <v>26</v>
      </c>
      <c r="AX77" s="1" t="s">
        <v>26</v>
      </c>
      <c r="AZ77" s="1" t="s">
        <v>26</v>
      </c>
      <c r="BB77" s="1" t="s">
        <v>26</v>
      </c>
      <c r="BC77" s="1" t="s">
        <v>26</v>
      </c>
      <c r="BE77" s="1" t="s">
        <v>26</v>
      </c>
    </row>
    <row r="78" spans="48:57" ht="28.5" customHeight="1">
      <c r="AV78" s="1" t="s">
        <v>26</v>
      </c>
      <c r="AW78" s="1" t="s">
        <v>26</v>
      </c>
      <c r="AX78" s="1" t="s">
        <v>26</v>
      </c>
      <c r="AZ78" s="1" t="s">
        <v>26</v>
      </c>
      <c r="BB78" s="1" t="s">
        <v>26</v>
      </c>
      <c r="BC78" s="1" t="s">
        <v>26</v>
      </c>
      <c r="BE78" s="1" t="s">
        <v>26</v>
      </c>
    </row>
    <row r="79" spans="48:57" ht="28.5" customHeight="1">
      <c r="AV79" s="1" t="s">
        <v>26</v>
      </c>
      <c r="AW79" s="1" t="s">
        <v>26</v>
      </c>
      <c r="AX79" s="1" t="s">
        <v>26</v>
      </c>
      <c r="AZ79" s="1" t="s">
        <v>26</v>
      </c>
      <c r="BB79" s="1" t="s">
        <v>26</v>
      </c>
      <c r="BC79" s="1" t="s">
        <v>26</v>
      </c>
      <c r="BE79" s="1" t="s">
        <v>26</v>
      </c>
    </row>
    <row r="80" spans="48:57" ht="28.5" customHeight="1">
      <c r="AV80" s="1" t="s">
        <v>26</v>
      </c>
      <c r="AW80" s="1" t="s">
        <v>26</v>
      </c>
      <c r="AX80" s="1" t="s">
        <v>26</v>
      </c>
      <c r="AZ80" s="1" t="s">
        <v>26</v>
      </c>
      <c r="BB80" s="1" t="s">
        <v>26</v>
      </c>
      <c r="BC80" s="1" t="s">
        <v>26</v>
      </c>
      <c r="BE80" s="1" t="s">
        <v>26</v>
      </c>
    </row>
    <row r="81" spans="48:57" ht="28.5" customHeight="1">
      <c r="AV81" s="1" t="s">
        <v>26</v>
      </c>
      <c r="AW81" s="1" t="s">
        <v>26</v>
      </c>
      <c r="AX81" s="1" t="s">
        <v>26</v>
      </c>
      <c r="AZ81" s="1" t="s">
        <v>26</v>
      </c>
      <c r="BB81" s="1" t="s">
        <v>26</v>
      </c>
      <c r="BC81" s="1" t="s">
        <v>26</v>
      </c>
      <c r="BE81" s="1" t="s">
        <v>26</v>
      </c>
    </row>
    <row r="82" spans="48:57" ht="28.5" customHeight="1">
      <c r="AV82" s="1" t="s">
        <v>26</v>
      </c>
      <c r="AW82" s="1" t="s">
        <v>26</v>
      </c>
      <c r="AX82" s="1" t="s">
        <v>26</v>
      </c>
      <c r="AZ82" s="1" t="s">
        <v>26</v>
      </c>
      <c r="BB82" s="1" t="s">
        <v>26</v>
      </c>
      <c r="BC82" s="1" t="s">
        <v>26</v>
      </c>
      <c r="BE82" s="1" t="s">
        <v>26</v>
      </c>
    </row>
    <row r="83" spans="48:57" ht="28.5" customHeight="1">
      <c r="AV83" s="1" t="s">
        <v>26</v>
      </c>
      <c r="AW83" s="1" t="s">
        <v>26</v>
      </c>
      <c r="AX83" s="1" t="s">
        <v>26</v>
      </c>
      <c r="AZ83" s="1" t="s">
        <v>26</v>
      </c>
      <c r="BB83" s="1" t="s">
        <v>26</v>
      </c>
      <c r="BC83" s="1" t="s">
        <v>26</v>
      </c>
      <c r="BE83" s="1" t="s">
        <v>26</v>
      </c>
    </row>
    <row r="84" spans="48:57" ht="28.5" customHeight="1">
      <c r="AV84" s="1" t="s">
        <v>26</v>
      </c>
      <c r="AW84" s="1" t="s">
        <v>26</v>
      </c>
      <c r="AX84" s="1" t="s">
        <v>26</v>
      </c>
      <c r="AZ84" s="1" t="s">
        <v>26</v>
      </c>
      <c r="BB84" s="1" t="s">
        <v>26</v>
      </c>
      <c r="BC84" s="1" t="s">
        <v>26</v>
      </c>
      <c r="BE84" s="1" t="s">
        <v>26</v>
      </c>
    </row>
    <row r="85" spans="48:57" ht="28.5" customHeight="1">
      <c r="AV85" s="1" t="s">
        <v>26</v>
      </c>
      <c r="AW85" s="1" t="s">
        <v>26</v>
      </c>
      <c r="AX85" s="1" t="s">
        <v>26</v>
      </c>
      <c r="AZ85" s="1" t="s">
        <v>26</v>
      </c>
      <c r="BB85" s="1" t="s">
        <v>26</v>
      </c>
      <c r="BC85" s="1" t="s">
        <v>26</v>
      </c>
      <c r="BE85" s="1" t="s">
        <v>26</v>
      </c>
    </row>
    <row r="86" spans="48:57" ht="28.5" customHeight="1">
      <c r="AV86" s="1" t="s">
        <v>26</v>
      </c>
      <c r="AW86" s="1" t="s">
        <v>26</v>
      </c>
      <c r="AX86" s="1" t="s">
        <v>26</v>
      </c>
      <c r="AZ86" s="1" t="s">
        <v>26</v>
      </c>
      <c r="BB86" s="1" t="s">
        <v>26</v>
      </c>
      <c r="BC86" s="1" t="s">
        <v>26</v>
      </c>
      <c r="BE86" s="1" t="s">
        <v>26</v>
      </c>
    </row>
    <row r="87" spans="48:57" ht="28.5" customHeight="1">
      <c r="AV87" s="1" t="s">
        <v>26</v>
      </c>
      <c r="AW87" s="1" t="s">
        <v>26</v>
      </c>
      <c r="AX87" s="1" t="s">
        <v>26</v>
      </c>
      <c r="AZ87" s="1" t="s">
        <v>26</v>
      </c>
      <c r="BB87" s="1" t="s">
        <v>26</v>
      </c>
      <c r="BC87" s="1" t="s">
        <v>26</v>
      </c>
      <c r="BE87" s="1" t="s">
        <v>26</v>
      </c>
    </row>
    <row r="88" spans="48:57" ht="28.5" customHeight="1">
      <c r="AV88" s="1" t="s">
        <v>26</v>
      </c>
      <c r="AW88" s="1" t="s">
        <v>26</v>
      </c>
      <c r="AX88" s="1" t="s">
        <v>26</v>
      </c>
      <c r="AZ88" s="1" t="s">
        <v>26</v>
      </c>
      <c r="BB88" s="1" t="s">
        <v>26</v>
      </c>
      <c r="BC88" s="1" t="s">
        <v>26</v>
      </c>
      <c r="BE88" s="1" t="s">
        <v>26</v>
      </c>
    </row>
    <row r="89" spans="48:57" ht="28.5" customHeight="1">
      <c r="AV89" s="1" t="s">
        <v>26</v>
      </c>
      <c r="AW89" s="1" t="s">
        <v>26</v>
      </c>
      <c r="AX89" s="1" t="s">
        <v>26</v>
      </c>
      <c r="AZ89" s="1" t="s">
        <v>26</v>
      </c>
      <c r="BB89" s="1" t="s">
        <v>26</v>
      </c>
      <c r="BC89" s="1" t="s">
        <v>26</v>
      </c>
      <c r="BE89" s="1" t="s">
        <v>26</v>
      </c>
    </row>
    <row r="90" spans="48:57" ht="28.5" customHeight="1">
      <c r="AV90" s="1" t="s">
        <v>26</v>
      </c>
      <c r="AW90" s="1" t="s">
        <v>26</v>
      </c>
      <c r="AX90" s="1" t="s">
        <v>26</v>
      </c>
      <c r="AZ90" s="1" t="s">
        <v>26</v>
      </c>
      <c r="BB90" s="1" t="s">
        <v>26</v>
      </c>
      <c r="BC90" s="1" t="s">
        <v>26</v>
      </c>
      <c r="BE90" s="1" t="s">
        <v>26</v>
      </c>
    </row>
    <row r="91" spans="48:57" ht="28.5" customHeight="1">
      <c r="AV91" s="1" t="s">
        <v>26</v>
      </c>
      <c r="AW91" s="1" t="s">
        <v>26</v>
      </c>
      <c r="AX91" s="1" t="s">
        <v>26</v>
      </c>
      <c r="AZ91" s="1" t="s">
        <v>26</v>
      </c>
      <c r="BB91" s="1" t="s">
        <v>26</v>
      </c>
      <c r="BC91" s="1" t="s">
        <v>26</v>
      </c>
      <c r="BE91" s="1" t="s">
        <v>26</v>
      </c>
    </row>
    <row r="92" spans="48:57" ht="28.5" customHeight="1">
      <c r="AV92" s="1" t="s">
        <v>26</v>
      </c>
      <c r="AW92" s="1" t="s">
        <v>26</v>
      </c>
      <c r="AX92" s="1" t="s">
        <v>26</v>
      </c>
      <c r="AZ92" s="1" t="s">
        <v>26</v>
      </c>
      <c r="BB92" s="1" t="s">
        <v>26</v>
      </c>
      <c r="BC92" s="1" t="s">
        <v>26</v>
      </c>
      <c r="BE92" s="1" t="s">
        <v>26</v>
      </c>
    </row>
    <row r="93" spans="48:57" ht="28.5" customHeight="1">
      <c r="AV93" s="1" t="s">
        <v>26</v>
      </c>
      <c r="AW93" s="1" t="s">
        <v>26</v>
      </c>
      <c r="AX93" s="1" t="s">
        <v>26</v>
      </c>
      <c r="AZ93" s="1" t="s">
        <v>26</v>
      </c>
      <c r="BB93" s="1" t="s">
        <v>26</v>
      </c>
      <c r="BC93" s="1" t="s">
        <v>26</v>
      </c>
      <c r="BE93" s="1" t="s">
        <v>26</v>
      </c>
    </row>
    <row r="94" spans="48:57" ht="28.5" customHeight="1">
      <c r="AV94" s="1" t="s">
        <v>26</v>
      </c>
      <c r="AW94" s="1" t="s">
        <v>26</v>
      </c>
      <c r="AX94" s="1" t="s">
        <v>26</v>
      </c>
      <c r="AZ94" s="1" t="s">
        <v>26</v>
      </c>
      <c r="BB94" s="1" t="s">
        <v>26</v>
      </c>
      <c r="BC94" s="1" t="s">
        <v>26</v>
      </c>
      <c r="BE94" s="1" t="s">
        <v>26</v>
      </c>
    </row>
    <row r="95" spans="48:57" ht="28.5" customHeight="1">
      <c r="AV95" s="1" t="s">
        <v>26</v>
      </c>
      <c r="AW95" s="1" t="s">
        <v>26</v>
      </c>
      <c r="AX95" s="1" t="s">
        <v>26</v>
      </c>
      <c r="AZ95" s="1" t="s">
        <v>26</v>
      </c>
      <c r="BB95" s="1" t="s">
        <v>26</v>
      </c>
      <c r="BC95" s="1" t="s">
        <v>26</v>
      </c>
      <c r="BE95" s="1" t="s">
        <v>26</v>
      </c>
    </row>
    <row r="96" spans="48:57" ht="28.5" customHeight="1">
      <c r="AV96" s="1" t="s">
        <v>26</v>
      </c>
      <c r="AW96" s="1" t="s">
        <v>26</v>
      </c>
      <c r="AX96" s="1" t="s">
        <v>26</v>
      </c>
      <c r="AZ96" s="1" t="s">
        <v>26</v>
      </c>
      <c r="BB96" s="1" t="s">
        <v>26</v>
      </c>
      <c r="BC96" s="1" t="s">
        <v>26</v>
      </c>
      <c r="BE96" s="1" t="s">
        <v>26</v>
      </c>
    </row>
    <row r="97" spans="48:57" ht="28.5" customHeight="1">
      <c r="AV97" s="1" t="s">
        <v>26</v>
      </c>
      <c r="AW97" s="1" t="s">
        <v>26</v>
      </c>
      <c r="AX97" s="1" t="s">
        <v>26</v>
      </c>
      <c r="AZ97" s="1" t="s">
        <v>26</v>
      </c>
      <c r="BB97" s="1" t="s">
        <v>26</v>
      </c>
      <c r="BC97" s="1" t="s">
        <v>26</v>
      </c>
      <c r="BE97" s="1" t="s">
        <v>26</v>
      </c>
    </row>
    <row r="98" spans="48:57" ht="28.5" customHeight="1">
      <c r="AV98" s="1" t="s">
        <v>26</v>
      </c>
      <c r="AW98" s="1" t="s">
        <v>26</v>
      </c>
      <c r="AX98" s="1" t="s">
        <v>26</v>
      </c>
      <c r="AZ98" s="1" t="s">
        <v>26</v>
      </c>
      <c r="BB98" s="1" t="s">
        <v>26</v>
      </c>
      <c r="BC98" s="1" t="s">
        <v>26</v>
      </c>
      <c r="BE98" s="1" t="s">
        <v>26</v>
      </c>
    </row>
    <row r="99" spans="48:57" ht="28.5" customHeight="1">
      <c r="AV99" s="1" t="s">
        <v>26</v>
      </c>
      <c r="AW99" s="1" t="s">
        <v>26</v>
      </c>
      <c r="AX99" s="1" t="s">
        <v>26</v>
      </c>
      <c r="AZ99" s="1" t="s">
        <v>26</v>
      </c>
      <c r="BB99" s="1" t="s">
        <v>26</v>
      </c>
      <c r="BC99" s="1" t="s">
        <v>26</v>
      </c>
      <c r="BE99" s="1" t="s">
        <v>26</v>
      </c>
    </row>
    <row r="100" spans="48:57" ht="28.5" customHeight="1">
      <c r="AV100" s="1" t="s">
        <v>26</v>
      </c>
      <c r="AW100" s="1" t="s">
        <v>26</v>
      </c>
      <c r="AX100" s="1" t="s">
        <v>26</v>
      </c>
      <c r="AZ100" s="1" t="s">
        <v>26</v>
      </c>
      <c r="BB100" s="1" t="s">
        <v>26</v>
      </c>
      <c r="BC100" s="1" t="s">
        <v>26</v>
      </c>
      <c r="BE100" s="1" t="s">
        <v>26</v>
      </c>
    </row>
    <row r="101" spans="48:57" ht="28.5" customHeight="1">
      <c r="AV101" s="1" t="s">
        <v>26</v>
      </c>
      <c r="AW101" s="1" t="s">
        <v>26</v>
      </c>
      <c r="AX101" s="1" t="s">
        <v>26</v>
      </c>
      <c r="AZ101" s="1" t="s">
        <v>26</v>
      </c>
      <c r="BB101" s="1" t="s">
        <v>26</v>
      </c>
      <c r="BC101" s="1" t="s">
        <v>26</v>
      </c>
      <c r="BE101" s="1" t="s">
        <v>26</v>
      </c>
    </row>
    <row r="102" spans="48:57" ht="28.5" customHeight="1">
      <c r="AV102" s="1" t="s">
        <v>26</v>
      </c>
      <c r="AW102" s="1" t="s">
        <v>26</v>
      </c>
      <c r="AX102" s="1" t="s">
        <v>26</v>
      </c>
      <c r="AZ102" s="1" t="s">
        <v>26</v>
      </c>
      <c r="BB102" s="1" t="s">
        <v>26</v>
      </c>
      <c r="BC102" s="1" t="s">
        <v>26</v>
      </c>
      <c r="BE102" s="1" t="s">
        <v>26</v>
      </c>
    </row>
    <row r="103" spans="48:57" ht="28.5" customHeight="1">
      <c r="AV103" s="1" t="s">
        <v>26</v>
      </c>
      <c r="AW103" s="1" t="s">
        <v>26</v>
      </c>
      <c r="AX103" s="1" t="s">
        <v>26</v>
      </c>
      <c r="AZ103" s="1" t="s">
        <v>26</v>
      </c>
      <c r="BB103" s="1" t="s">
        <v>26</v>
      </c>
      <c r="BC103" s="1" t="s">
        <v>26</v>
      </c>
      <c r="BE103" s="1" t="s">
        <v>26</v>
      </c>
    </row>
    <row r="104" spans="48:57" ht="28.5" customHeight="1">
      <c r="AV104" s="1" t="s">
        <v>26</v>
      </c>
      <c r="AW104" s="1" t="s">
        <v>26</v>
      </c>
      <c r="AX104" s="1" t="s">
        <v>26</v>
      </c>
      <c r="AZ104" s="1" t="s">
        <v>26</v>
      </c>
      <c r="BB104" s="1" t="s">
        <v>26</v>
      </c>
      <c r="BC104" s="1" t="s">
        <v>26</v>
      </c>
      <c r="BE104" s="1" t="s">
        <v>26</v>
      </c>
    </row>
    <row r="105" spans="48:57" ht="28.5" customHeight="1">
      <c r="AV105" s="1" t="s">
        <v>26</v>
      </c>
      <c r="AW105" s="1" t="s">
        <v>26</v>
      </c>
      <c r="AX105" s="1" t="s">
        <v>26</v>
      </c>
      <c r="AZ105" s="1" t="s">
        <v>26</v>
      </c>
      <c r="BB105" s="1" t="s">
        <v>26</v>
      </c>
      <c r="BC105" s="1" t="s">
        <v>26</v>
      </c>
      <c r="BE105" s="1" t="s">
        <v>26</v>
      </c>
    </row>
    <row r="106" spans="48:57" ht="28.5" customHeight="1">
      <c r="AV106" s="1" t="s">
        <v>26</v>
      </c>
      <c r="AW106" s="1" t="s">
        <v>26</v>
      </c>
      <c r="AX106" s="1" t="s">
        <v>26</v>
      </c>
      <c r="AZ106" s="1" t="s">
        <v>26</v>
      </c>
      <c r="BB106" s="1" t="s">
        <v>26</v>
      </c>
      <c r="BC106" s="1" t="s">
        <v>26</v>
      </c>
      <c r="BE106" s="1" t="s">
        <v>26</v>
      </c>
    </row>
    <row r="107" spans="48:57" ht="28.5" customHeight="1">
      <c r="AV107" s="1" t="s">
        <v>26</v>
      </c>
      <c r="AW107" s="1" t="s">
        <v>26</v>
      </c>
      <c r="AX107" s="1" t="s">
        <v>26</v>
      </c>
      <c r="AZ107" s="1" t="s">
        <v>26</v>
      </c>
      <c r="BB107" s="1" t="s">
        <v>26</v>
      </c>
      <c r="BC107" s="1" t="s">
        <v>26</v>
      </c>
      <c r="BE107" s="1" t="s">
        <v>26</v>
      </c>
    </row>
    <row r="108" spans="48:57" ht="28.5" customHeight="1">
      <c r="AV108" s="1" t="s">
        <v>26</v>
      </c>
      <c r="AW108" s="1" t="s">
        <v>26</v>
      </c>
      <c r="AX108" s="1" t="s">
        <v>26</v>
      </c>
      <c r="AZ108" s="1" t="s">
        <v>26</v>
      </c>
      <c r="BB108" s="1" t="s">
        <v>26</v>
      </c>
      <c r="BC108" s="1" t="s">
        <v>26</v>
      </c>
      <c r="BE108" s="1" t="s">
        <v>26</v>
      </c>
    </row>
    <row r="109" spans="48:57" ht="28.5" customHeight="1">
      <c r="AV109" s="1" t="s">
        <v>26</v>
      </c>
      <c r="AW109" s="1" t="s">
        <v>26</v>
      </c>
      <c r="AX109" s="1" t="s">
        <v>26</v>
      </c>
      <c r="AZ109" s="1" t="s">
        <v>26</v>
      </c>
      <c r="BB109" s="1" t="s">
        <v>26</v>
      </c>
      <c r="BC109" s="1" t="s">
        <v>26</v>
      </c>
      <c r="BE109" s="1" t="s">
        <v>26</v>
      </c>
    </row>
    <row r="110" spans="48:57" ht="28.5" customHeight="1">
      <c r="AV110" s="1" t="s">
        <v>26</v>
      </c>
      <c r="AW110" s="1" t="s">
        <v>26</v>
      </c>
      <c r="AX110" s="1" t="s">
        <v>26</v>
      </c>
      <c r="AZ110" s="1" t="s">
        <v>26</v>
      </c>
      <c r="BB110" s="1" t="s">
        <v>26</v>
      </c>
      <c r="BC110" s="1" t="s">
        <v>26</v>
      </c>
      <c r="BE110" s="1" t="s">
        <v>26</v>
      </c>
    </row>
    <row r="111" spans="48:57" ht="28.5" customHeight="1">
      <c r="AV111" s="1" t="s">
        <v>26</v>
      </c>
      <c r="AW111" s="1" t="s">
        <v>26</v>
      </c>
      <c r="AX111" s="1" t="s">
        <v>26</v>
      </c>
      <c r="AZ111" s="1" t="s">
        <v>26</v>
      </c>
      <c r="BB111" s="1" t="s">
        <v>26</v>
      </c>
      <c r="BC111" s="1" t="s">
        <v>26</v>
      </c>
      <c r="BE111" s="1" t="s">
        <v>26</v>
      </c>
    </row>
    <row r="112" spans="48:57" ht="28.5" customHeight="1">
      <c r="AV112" s="1" t="s">
        <v>26</v>
      </c>
      <c r="AW112" s="1" t="s">
        <v>26</v>
      </c>
      <c r="AX112" s="1" t="s">
        <v>26</v>
      </c>
      <c r="AZ112" s="1" t="s">
        <v>26</v>
      </c>
      <c r="BB112" s="1" t="s">
        <v>26</v>
      </c>
      <c r="BC112" s="1" t="s">
        <v>26</v>
      </c>
      <c r="BE112" s="1" t="s">
        <v>26</v>
      </c>
    </row>
    <row r="113" spans="48:57" ht="28.5" customHeight="1">
      <c r="AV113" s="1" t="s">
        <v>26</v>
      </c>
      <c r="AW113" s="1" t="s">
        <v>26</v>
      </c>
      <c r="AX113" s="1" t="s">
        <v>26</v>
      </c>
      <c r="AZ113" s="1" t="s">
        <v>26</v>
      </c>
      <c r="BB113" s="1" t="s">
        <v>26</v>
      </c>
      <c r="BC113" s="1" t="s">
        <v>26</v>
      </c>
      <c r="BE113" s="1" t="s">
        <v>26</v>
      </c>
    </row>
    <row r="114" spans="48:57" ht="28.5" customHeight="1">
      <c r="AV114" s="1" t="s">
        <v>26</v>
      </c>
      <c r="AW114" s="1" t="s">
        <v>26</v>
      </c>
      <c r="AX114" s="1" t="s">
        <v>26</v>
      </c>
      <c r="AZ114" s="1" t="s">
        <v>26</v>
      </c>
      <c r="BB114" s="1" t="s">
        <v>26</v>
      </c>
      <c r="BC114" s="1" t="s">
        <v>26</v>
      </c>
      <c r="BE114" s="1" t="s">
        <v>26</v>
      </c>
    </row>
    <row r="115" spans="48:57" ht="28.5" customHeight="1">
      <c r="AV115" s="1" t="s">
        <v>26</v>
      </c>
      <c r="AW115" s="1" t="s">
        <v>26</v>
      </c>
      <c r="AX115" s="1" t="s">
        <v>26</v>
      </c>
      <c r="AZ115" s="1" t="s">
        <v>26</v>
      </c>
      <c r="BB115" s="1" t="s">
        <v>26</v>
      </c>
      <c r="BC115" s="1" t="s">
        <v>26</v>
      </c>
      <c r="BE115" s="1" t="s">
        <v>26</v>
      </c>
    </row>
    <row r="116" spans="48:57" ht="28.5" customHeight="1">
      <c r="AV116" s="1" t="s">
        <v>26</v>
      </c>
      <c r="AW116" s="1" t="s">
        <v>26</v>
      </c>
      <c r="AX116" s="1" t="s">
        <v>26</v>
      </c>
      <c r="AZ116" s="1" t="s">
        <v>26</v>
      </c>
      <c r="BB116" s="1" t="s">
        <v>26</v>
      </c>
      <c r="BC116" s="1" t="s">
        <v>26</v>
      </c>
      <c r="BE116" s="1" t="s">
        <v>26</v>
      </c>
    </row>
    <row r="117" spans="48:57" ht="28.5" customHeight="1">
      <c r="AV117" s="1" t="s">
        <v>26</v>
      </c>
      <c r="AW117" s="1" t="s">
        <v>26</v>
      </c>
      <c r="AX117" s="1" t="s">
        <v>26</v>
      </c>
      <c r="AZ117" s="1" t="s">
        <v>26</v>
      </c>
      <c r="BB117" s="1" t="s">
        <v>26</v>
      </c>
      <c r="BC117" s="1" t="s">
        <v>26</v>
      </c>
      <c r="BE117" s="1" t="s">
        <v>26</v>
      </c>
    </row>
    <row r="118" spans="48:57" ht="28.5" customHeight="1">
      <c r="AV118" s="1" t="s">
        <v>26</v>
      </c>
      <c r="AW118" s="1" t="s">
        <v>26</v>
      </c>
      <c r="AX118" s="1" t="s">
        <v>26</v>
      </c>
      <c r="AZ118" s="1" t="s">
        <v>26</v>
      </c>
      <c r="BB118" s="1" t="s">
        <v>26</v>
      </c>
      <c r="BC118" s="1" t="s">
        <v>26</v>
      </c>
      <c r="BE118" s="1" t="s">
        <v>26</v>
      </c>
    </row>
    <row r="119" spans="48:57" ht="28.5" customHeight="1">
      <c r="AV119" s="1" t="s">
        <v>26</v>
      </c>
      <c r="AW119" s="1" t="s">
        <v>26</v>
      </c>
      <c r="AX119" s="1" t="s">
        <v>26</v>
      </c>
      <c r="AZ119" s="1" t="s">
        <v>26</v>
      </c>
      <c r="BB119" s="1" t="s">
        <v>26</v>
      </c>
      <c r="BC119" s="1" t="s">
        <v>26</v>
      </c>
      <c r="BE119" s="1" t="s">
        <v>26</v>
      </c>
    </row>
    <row r="120" spans="48:57" ht="28.5" customHeight="1">
      <c r="AV120" s="1" t="s">
        <v>26</v>
      </c>
      <c r="AW120" s="1" t="s">
        <v>26</v>
      </c>
      <c r="AX120" s="1" t="s">
        <v>26</v>
      </c>
      <c r="AZ120" s="1" t="s">
        <v>26</v>
      </c>
      <c r="BB120" s="1" t="s">
        <v>26</v>
      </c>
      <c r="BC120" s="1" t="s">
        <v>26</v>
      </c>
      <c r="BE120" s="1" t="s">
        <v>26</v>
      </c>
    </row>
    <row r="121" spans="48:57" ht="28.5" customHeight="1">
      <c r="AV121" s="1" t="s">
        <v>26</v>
      </c>
      <c r="AW121" s="1" t="s">
        <v>26</v>
      </c>
      <c r="AX121" s="1" t="s">
        <v>26</v>
      </c>
      <c r="AZ121" s="1" t="s">
        <v>26</v>
      </c>
      <c r="BB121" s="1" t="s">
        <v>26</v>
      </c>
      <c r="BC121" s="1" t="s">
        <v>26</v>
      </c>
      <c r="BE121" s="1" t="s">
        <v>26</v>
      </c>
    </row>
    <row r="122" spans="48:57" ht="28.5" customHeight="1">
      <c r="AV122" s="1" t="s">
        <v>26</v>
      </c>
      <c r="AW122" s="1" t="s">
        <v>26</v>
      </c>
      <c r="AX122" s="1" t="s">
        <v>26</v>
      </c>
      <c r="AZ122" s="1" t="s">
        <v>26</v>
      </c>
      <c r="BB122" s="1" t="s">
        <v>26</v>
      </c>
      <c r="BC122" s="1" t="s">
        <v>26</v>
      </c>
      <c r="BE122" s="1" t="s">
        <v>26</v>
      </c>
    </row>
    <row r="123" spans="48:57" ht="28.5" customHeight="1">
      <c r="AV123" s="1" t="s">
        <v>26</v>
      </c>
      <c r="AW123" s="1" t="s">
        <v>26</v>
      </c>
      <c r="AX123" s="1" t="s">
        <v>26</v>
      </c>
      <c r="AZ123" s="1" t="s">
        <v>26</v>
      </c>
      <c r="BB123" s="1" t="s">
        <v>26</v>
      </c>
      <c r="BC123" s="1" t="s">
        <v>26</v>
      </c>
      <c r="BE123" s="1" t="s">
        <v>26</v>
      </c>
    </row>
    <row r="124" spans="48:57" ht="28.5" customHeight="1">
      <c r="AV124" s="1" t="s">
        <v>26</v>
      </c>
      <c r="AW124" s="1" t="s">
        <v>26</v>
      </c>
      <c r="AX124" s="1" t="s">
        <v>26</v>
      </c>
      <c r="AZ124" s="1" t="s">
        <v>26</v>
      </c>
      <c r="BB124" s="1" t="s">
        <v>26</v>
      </c>
      <c r="BC124" s="1" t="s">
        <v>26</v>
      </c>
      <c r="BE124" s="1" t="s">
        <v>26</v>
      </c>
    </row>
    <row r="125" spans="48:57" ht="28.5" customHeight="1">
      <c r="AV125" s="1" t="s">
        <v>26</v>
      </c>
      <c r="AW125" s="1" t="s">
        <v>26</v>
      </c>
      <c r="AX125" s="1" t="s">
        <v>26</v>
      </c>
      <c r="AZ125" s="1" t="s">
        <v>26</v>
      </c>
      <c r="BB125" s="1" t="s">
        <v>26</v>
      </c>
      <c r="BC125" s="1" t="s">
        <v>26</v>
      </c>
      <c r="BE125" s="1" t="s">
        <v>26</v>
      </c>
    </row>
    <row r="126" spans="48:57" ht="28.5" customHeight="1">
      <c r="AV126" s="1" t="s">
        <v>26</v>
      </c>
      <c r="AW126" s="1" t="s">
        <v>26</v>
      </c>
      <c r="AX126" s="1" t="s">
        <v>26</v>
      </c>
      <c r="AZ126" s="1" t="s">
        <v>26</v>
      </c>
      <c r="BB126" s="1" t="s">
        <v>26</v>
      </c>
      <c r="BC126" s="1" t="s">
        <v>26</v>
      </c>
      <c r="BE126" s="1" t="s">
        <v>26</v>
      </c>
    </row>
    <row r="127" spans="48:57" ht="28.5" customHeight="1">
      <c r="AV127" s="1" t="s">
        <v>26</v>
      </c>
      <c r="AW127" s="1" t="s">
        <v>26</v>
      </c>
      <c r="AX127" s="1" t="s">
        <v>26</v>
      </c>
      <c r="AZ127" s="1" t="s">
        <v>26</v>
      </c>
      <c r="BB127" s="1" t="s">
        <v>26</v>
      </c>
      <c r="BC127" s="1" t="s">
        <v>26</v>
      </c>
      <c r="BE127" s="1" t="s">
        <v>26</v>
      </c>
    </row>
    <row r="128" spans="48:57" ht="28.5" customHeight="1">
      <c r="AV128" s="1" t="s">
        <v>26</v>
      </c>
      <c r="AW128" s="1" t="s">
        <v>26</v>
      </c>
      <c r="AX128" s="1" t="s">
        <v>26</v>
      </c>
      <c r="AZ128" s="1" t="s">
        <v>26</v>
      </c>
      <c r="BB128" s="1" t="s">
        <v>26</v>
      </c>
      <c r="BC128" s="1" t="s">
        <v>26</v>
      </c>
      <c r="BE128" s="1" t="s">
        <v>26</v>
      </c>
    </row>
    <row r="129" spans="48:57" ht="28.5" customHeight="1">
      <c r="AV129" s="1" t="s">
        <v>26</v>
      </c>
      <c r="AW129" s="1" t="s">
        <v>26</v>
      </c>
      <c r="AX129" s="1" t="s">
        <v>26</v>
      </c>
      <c r="AZ129" s="1" t="s">
        <v>26</v>
      </c>
      <c r="BB129" s="1" t="s">
        <v>26</v>
      </c>
      <c r="BC129" s="1" t="s">
        <v>26</v>
      </c>
      <c r="BE129" s="1" t="s">
        <v>26</v>
      </c>
    </row>
    <row r="130" spans="48:57" ht="28.5" customHeight="1">
      <c r="AV130" s="1" t="s">
        <v>26</v>
      </c>
      <c r="AW130" s="1" t="s">
        <v>26</v>
      </c>
      <c r="AX130" s="1" t="s">
        <v>26</v>
      </c>
      <c r="AZ130" s="1" t="s">
        <v>26</v>
      </c>
      <c r="BB130" s="1" t="s">
        <v>26</v>
      </c>
      <c r="BC130" s="1" t="s">
        <v>26</v>
      </c>
      <c r="BE130" s="1" t="s">
        <v>26</v>
      </c>
    </row>
    <row r="131" spans="48:57" ht="28.5" customHeight="1">
      <c r="AV131" s="1" t="s">
        <v>26</v>
      </c>
      <c r="AW131" s="1" t="s">
        <v>26</v>
      </c>
      <c r="AX131" s="1" t="s">
        <v>26</v>
      </c>
      <c r="AZ131" s="1" t="s">
        <v>26</v>
      </c>
      <c r="BB131" s="1" t="s">
        <v>26</v>
      </c>
      <c r="BC131" s="1" t="s">
        <v>26</v>
      </c>
      <c r="BE131" s="1" t="s">
        <v>26</v>
      </c>
    </row>
    <row r="132" spans="48:57" ht="28.5" customHeight="1">
      <c r="AV132" s="1" t="s">
        <v>26</v>
      </c>
      <c r="AW132" s="1" t="s">
        <v>26</v>
      </c>
      <c r="AX132" s="1" t="s">
        <v>26</v>
      </c>
      <c r="AZ132" s="1" t="s">
        <v>26</v>
      </c>
      <c r="BB132" s="1" t="s">
        <v>26</v>
      </c>
      <c r="BC132" s="1" t="s">
        <v>26</v>
      </c>
      <c r="BE132" s="1" t="s">
        <v>26</v>
      </c>
    </row>
    <row r="133" spans="48:57" ht="28.5" customHeight="1">
      <c r="AV133" s="1" t="s">
        <v>26</v>
      </c>
      <c r="AW133" s="1" t="s">
        <v>26</v>
      </c>
      <c r="AX133" s="1" t="s">
        <v>26</v>
      </c>
      <c r="AZ133" s="1" t="s">
        <v>26</v>
      </c>
      <c r="BB133" s="1" t="s">
        <v>26</v>
      </c>
      <c r="BC133" s="1" t="s">
        <v>26</v>
      </c>
      <c r="BE133" s="1" t="s">
        <v>26</v>
      </c>
    </row>
  </sheetData>
  <mergeCells count="41">
    <mergeCell ref="AV1:BF1"/>
    <mergeCell ref="A2:B2"/>
    <mergeCell ref="C2:D2"/>
    <mergeCell ref="F2:G2"/>
    <mergeCell ref="H2:I2"/>
    <mergeCell ref="J2:K2"/>
    <mergeCell ref="W2:X2"/>
    <mergeCell ref="C1:M1"/>
    <mergeCell ref="N1:X1"/>
    <mergeCell ref="Y1:AJ1"/>
    <mergeCell ref="AK1:AU1"/>
    <mergeCell ref="L2:M2"/>
    <mergeCell ref="N2:O2"/>
    <mergeCell ref="Q2:R2"/>
    <mergeCell ref="S2:T2"/>
    <mergeCell ref="U2:V2"/>
    <mergeCell ref="Y2:Z2"/>
    <mergeCell ref="AB2:AC2"/>
    <mergeCell ref="AD2:AE2"/>
    <mergeCell ref="AF2:AF3"/>
    <mergeCell ref="AG2:AH2"/>
    <mergeCell ref="BC2:BD2"/>
    <mergeCell ref="BE2:BF2"/>
    <mergeCell ref="AK2:AL2"/>
    <mergeCell ref="AM2:AN2"/>
    <mergeCell ref="AO2:AP2"/>
    <mergeCell ref="AQ2:AQ3"/>
    <mergeCell ref="AR2:AS2"/>
    <mergeCell ref="AT2:AU2"/>
    <mergeCell ref="AB36:AJ36"/>
    <mergeCell ref="AV2:AW2"/>
    <mergeCell ref="AX2:AY2"/>
    <mergeCell ref="AZ2:BA2"/>
    <mergeCell ref="BB2:BB3"/>
    <mergeCell ref="AI2:AJ2"/>
    <mergeCell ref="AV36:AW36"/>
    <mergeCell ref="A4:B4"/>
    <mergeCell ref="A36:B36"/>
    <mergeCell ref="C36:D36"/>
    <mergeCell ref="N36:O36"/>
    <mergeCell ref="Y36:Z36"/>
  </mergeCells>
  <phoneticPr fontId="3"/>
  <conditionalFormatting sqref="A5:AU34 BG5:XFD34 AV33:BF35 AV38:BF133 AX36:BF37">
    <cfRule type="cellIs" dxfId="366" priority="38" operator="equal">
      <formula>0</formula>
    </cfRule>
  </conditionalFormatting>
  <conditionalFormatting sqref="AV37:AW37 AV36">
    <cfRule type="cellIs" dxfId="349" priority="19" operator="equal">
      <formula>0</formula>
    </cfRule>
  </conditionalFormatting>
  <conditionalFormatting sqref="BC5:BC32">
    <cfRule type="cellIs" dxfId="336" priority="5" operator="equal">
      <formula>0</formula>
    </cfRule>
  </conditionalFormatting>
  <conditionalFormatting sqref="BE5:BE32">
    <cfRule type="cellIs" dxfId="335" priority="4" operator="equal">
      <formula>0</formula>
    </cfRule>
  </conditionalFormatting>
  <conditionalFormatting sqref="AV5:BB32">
    <cfRule type="cellIs" dxfId="88" priority="3" operator="equal">
      <formula>0</formula>
    </cfRule>
  </conditionalFormatting>
  <conditionalFormatting sqref="BD5:BD32">
    <cfRule type="cellIs" dxfId="87" priority="2" operator="equal">
      <formula>0</formula>
    </cfRule>
  </conditionalFormatting>
  <conditionalFormatting sqref="BF5:BF32">
    <cfRule type="cellIs" dxfId="86"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73024-96BB-4156-A7EC-CE288398D013}">
  <dimension ref="A1:BE300"/>
  <sheetViews>
    <sheetView view="pageBreakPreview" zoomScale="90" zoomScaleNormal="85" zoomScaleSheetLayoutView="90" workbookViewId="0">
      <pane xSplit="35" ySplit="4" topLeftCell="AU5" activePane="bottomRight" state="frozen"/>
      <selection activeCell="AV37" sqref="AV37:AW38"/>
      <selection pane="topRight" activeCell="AV37" sqref="AV37:AW38"/>
      <selection pane="bottomLeft" activeCell="AV37" sqref="AV37:AW38"/>
      <selection pane="bottomRight" activeCell="AU1" sqref="AU1:BE1"/>
    </sheetView>
  </sheetViews>
  <sheetFormatPr defaultColWidth="9" defaultRowHeight="28.5" customHeight="1" outlineLevelCol="1"/>
  <cols>
    <col min="1" max="1" width="6.75" style="17" bestFit="1" customWidth="1"/>
    <col min="2" max="2" width="44.83203125" style="30" bestFit="1" customWidth="1"/>
    <col min="3" max="4" width="5.75" style="25" hidden="1" customWidth="1" outlineLevel="1"/>
    <col min="5" max="5" width="3.08203125" style="25" hidden="1" customWidth="1" outlineLevel="1"/>
    <col min="6" max="13" width="7.58203125" style="25" hidden="1" customWidth="1" outlineLevel="1"/>
    <col min="14" max="15" width="5.75" style="25" hidden="1" customWidth="1" outlineLevel="1"/>
    <col min="16" max="16" width="3.08203125" style="25" hidden="1" customWidth="1" outlineLevel="1"/>
    <col min="17" max="24" width="7.58203125" style="25" hidden="1" customWidth="1" outlineLevel="1"/>
    <col min="25" max="25" width="7.5" style="26" hidden="1" customWidth="1" outlineLevel="1"/>
    <col min="26" max="26" width="7.58203125" style="26" hidden="1" customWidth="1" outlineLevel="1"/>
    <col min="27" max="27" width="7.58203125" style="28" hidden="1" customWidth="1" outlineLevel="1"/>
    <col min="28" max="30" width="7.58203125" style="26" hidden="1" customWidth="1" outlineLevel="1"/>
    <col min="31" max="31" width="7.08203125" style="26" hidden="1" customWidth="1" outlineLevel="1"/>
    <col min="32" max="35" width="7.58203125" style="26" hidden="1" customWidth="1" outlineLevel="1"/>
    <col min="36" max="36" width="9" style="29" customWidth="1" collapsed="1"/>
    <col min="37" max="45" width="9" style="17" customWidth="1"/>
    <col min="46" max="46" width="9" style="1" customWidth="1"/>
    <col min="47" max="48" width="8.58203125" style="1" customWidth="1"/>
    <col min="49" max="49" width="7.5" style="1" bestFit="1" customWidth="1"/>
    <col min="50" max="50" width="9" style="1"/>
    <col min="51" max="51" width="7.5" style="1" bestFit="1" customWidth="1"/>
    <col min="52" max="52" width="9" style="1"/>
    <col min="53" max="53" width="17.25" style="1" bestFit="1" customWidth="1"/>
    <col min="54" max="54" width="11.5" style="1" customWidth="1"/>
    <col min="55" max="55" width="7.75" style="1" customWidth="1"/>
    <col min="56" max="56" width="13.83203125" style="1" bestFit="1" customWidth="1"/>
    <col min="57" max="16384" width="9" style="1"/>
  </cols>
  <sheetData>
    <row r="1" spans="1:57" ht="28.5" customHeight="1">
      <c r="A1" s="141"/>
      <c r="B1" s="188"/>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47" t="s">
        <v>4</v>
      </c>
      <c r="AK1" s="248"/>
      <c r="AL1" s="248"/>
      <c r="AM1" s="248"/>
      <c r="AN1" s="248"/>
      <c r="AO1" s="248"/>
      <c r="AP1" s="248"/>
      <c r="AQ1" s="248"/>
      <c r="AR1" s="248"/>
      <c r="AS1" s="248"/>
      <c r="AT1" s="249"/>
      <c r="AU1" s="247" t="s">
        <v>5</v>
      </c>
      <c r="AV1" s="248"/>
      <c r="AW1" s="248"/>
      <c r="AX1" s="248"/>
      <c r="AY1" s="248"/>
      <c r="AZ1" s="248"/>
      <c r="BA1" s="248"/>
      <c r="BB1" s="248"/>
      <c r="BC1" s="248"/>
      <c r="BD1" s="248"/>
      <c r="BE1" s="249"/>
    </row>
    <row r="2" spans="1:57"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255" t="s">
        <v>8</v>
      </c>
      <c r="AB2" s="256"/>
      <c r="AC2" s="255" t="s">
        <v>9</v>
      </c>
      <c r="AD2" s="256"/>
      <c r="AE2" s="253" t="s">
        <v>899</v>
      </c>
      <c r="AF2" s="255" t="s">
        <v>10</v>
      </c>
      <c r="AG2" s="256"/>
      <c r="AH2" s="258" t="s">
        <v>11</v>
      </c>
      <c r="AI2" s="259"/>
      <c r="AJ2" s="239" t="s">
        <v>7</v>
      </c>
      <c r="AK2" s="240"/>
      <c r="AL2" s="242" t="s">
        <v>8</v>
      </c>
      <c r="AM2" s="240"/>
      <c r="AN2" s="242" t="s">
        <v>9</v>
      </c>
      <c r="AO2" s="240"/>
      <c r="AP2" s="243" t="s">
        <v>12</v>
      </c>
      <c r="AQ2" s="242" t="s">
        <v>10</v>
      </c>
      <c r="AR2" s="240"/>
      <c r="AS2" s="227" t="s">
        <v>13</v>
      </c>
      <c r="AT2" s="228"/>
      <c r="AU2" s="239" t="s">
        <v>7</v>
      </c>
      <c r="AV2" s="240"/>
      <c r="AW2" s="242" t="s">
        <v>8</v>
      </c>
      <c r="AX2" s="240"/>
      <c r="AY2" s="242" t="s">
        <v>9</v>
      </c>
      <c r="AZ2" s="240"/>
      <c r="BA2" s="243" t="s">
        <v>12</v>
      </c>
      <c r="BB2" s="242" t="s">
        <v>10</v>
      </c>
      <c r="BC2" s="240"/>
      <c r="BD2" s="227" t="s">
        <v>13</v>
      </c>
      <c r="BE2" s="228"/>
    </row>
    <row r="3" spans="1:57" ht="28.5" customHeight="1" thickBot="1">
      <c r="A3" s="143" t="s">
        <v>14</v>
      </c>
      <c r="B3" s="189"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1" t="s">
        <v>18</v>
      </c>
      <c r="AB3" s="150" t="s">
        <v>19</v>
      </c>
      <c r="AC3" s="150" t="s">
        <v>18</v>
      </c>
      <c r="AD3" s="150" t="s">
        <v>19</v>
      </c>
      <c r="AE3" s="254"/>
      <c r="AF3" s="150" t="s">
        <v>18</v>
      </c>
      <c r="AG3" s="150" t="s">
        <v>19</v>
      </c>
      <c r="AH3" s="150" t="s">
        <v>18</v>
      </c>
      <c r="AI3" s="152" t="s">
        <v>19</v>
      </c>
      <c r="AJ3" s="147" t="s">
        <v>16</v>
      </c>
      <c r="AK3" s="148" t="s">
        <v>17</v>
      </c>
      <c r="AL3" s="148" t="s">
        <v>18</v>
      </c>
      <c r="AM3" s="148" t="s">
        <v>19</v>
      </c>
      <c r="AN3" s="148" t="s">
        <v>18</v>
      </c>
      <c r="AO3" s="148" t="s">
        <v>19</v>
      </c>
      <c r="AP3" s="244"/>
      <c r="AQ3" s="148" t="s">
        <v>18</v>
      </c>
      <c r="AR3" s="148" t="s">
        <v>19</v>
      </c>
      <c r="AS3" s="148" t="s">
        <v>18</v>
      </c>
      <c r="AT3" s="149" t="s">
        <v>19</v>
      </c>
      <c r="AU3" s="147" t="s">
        <v>16</v>
      </c>
      <c r="AV3" s="148" t="s">
        <v>17</v>
      </c>
      <c r="AW3" s="148" t="s">
        <v>18</v>
      </c>
      <c r="AX3" s="148" t="s">
        <v>19</v>
      </c>
      <c r="AY3" s="148" t="s">
        <v>18</v>
      </c>
      <c r="AZ3" s="148" t="s">
        <v>19</v>
      </c>
      <c r="BA3" s="244"/>
      <c r="BB3" s="148" t="s">
        <v>18</v>
      </c>
      <c r="BC3" s="148" t="s">
        <v>19</v>
      </c>
      <c r="BD3" s="148" t="s">
        <v>18</v>
      </c>
      <c r="BE3" s="149" t="s">
        <v>19</v>
      </c>
    </row>
    <row r="4" spans="1:57" ht="28.5" customHeight="1" thickBot="1">
      <c r="A4" s="235" t="s">
        <v>20</v>
      </c>
      <c r="B4" s="236"/>
      <c r="C4" s="132">
        <v>12</v>
      </c>
      <c r="D4" s="132">
        <v>6</v>
      </c>
      <c r="E4" s="132"/>
      <c r="F4" s="132">
        <v>26</v>
      </c>
      <c r="G4" s="132">
        <v>6</v>
      </c>
      <c r="H4" s="132">
        <v>0</v>
      </c>
      <c r="I4" s="132">
        <v>5</v>
      </c>
      <c r="J4" s="132">
        <v>0</v>
      </c>
      <c r="K4" s="132">
        <v>5</v>
      </c>
      <c r="L4" s="132">
        <v>0</v>
      </c>
      <c r="M4" s="132">
        <v>0</v>
      </c>
      <c r="N4" s="132">
        <v>16</v>
      </c>
      <c r="O4" s="132">
        <v>10</v>
      </c>
      <c r="P4" s="132">
        <v>0</v>
      </c>
      <c r="Q4" s="132">
        <v>18</v>
      </c>
      <c r="R4" s="132">
        <v>16</v>
      </c>
      <c r="S4" s="132">
        <v>2</v>
      </c>
      <c r="T4" s="132">
        <v>8</v>
      </c>
      <c r="U4" s="132">
        <v>0</v>
      </c>
      <c r="V4" s="132">
        <v>0</v>
      </c>
      <c r="W4" s="132">
        <v>0</v>
      </c>
      <c r="X4" s="132">
        <v>0</v>
      </c>
      <c r="Y4" s="134">
        <v>10</v>
      </c>
      <c r="Z4" s="134">
        <v>4</v>
      </c>
      <c r="AA4" s="153">
        <v>17</v>
      </c>
      <c r="AB4" s="134">
        <v>13</v>
      </c>
      <c r="AC4" s="134">
        <v>1</v>
      </c>
      <c r="AD4" s="134">
        <v>5</v>
      </c>
      <c r="AE4" s="134">
        <v>0</v>
      </c>
      <c r="AF4" s="134">
        <v>1</v>
      </c>
      <c r="AG4" s="134">
        <v>2</v>
      </c>
      <c r="AH4" s="134">
        <v>0</v>
      </c>
      <c r="AI4" s="136">
        <v>0</v>
      </c>
      <c r="AJ4" s="137">
        <v>12</v>
      </c>
      <c r="AK4" s="138">
        <v>7</v>
      </c>
      <c r="AL4" s="138">
        <v>18</v>
      </c>
      <c r="AM4" s="138">
        <v>19</v>
      </c>
      <c r="AN4" s="138">
        <v>6</v>
      </c>
      <c r="AO4" s="138">
        <v>15</v>
      </c>
      <c r="AP4" s="138">
        <v>16</v>
      </c>
      <c r="AQ4" s="138">
        <v>0</v>
      </c>
      <c r="AR4" s="138">
        <v>6</v>
      </c>
      <c r="AS4" s="138">
        <v>12</v>
      </c>
      <c r="AT4" s="139">
        <v>14</v>
      </c>
      <c r="AU4" s="137">
        <f>COUNTIF(AU5:AU188,"○")</f>
        <v>0</v>
      </c>
      <c r="AV4" s="138">
        <f>COUNTIF(AV5:AV188,"○")</f>
        <v>0</v>
      </c>
      <c r="AW4" s="154">
        <f t="shared" ref="AW4:BE4" si="0">COUNTIF(AW5:AW188,"○")</f>
        <v>0</v>
      </c>
      <c r="AX4" s="154">
        <f t="shared" si="0"/>
        <v>0</v>
      </c>
      <c r="AY4" s="154">
        <f t="shared" si="0"/>
        <v>0</v>
      </c>
      <c r="AZ4" s="154">
        <f t="shared" si="0"/>
        <v>0</v>
      </c>
      <c r="BA4" s="154">
        <f t="shared" si="0"/>
        <v>0</v>
      </c>
      <c r="BB4" s="154">
        <f t="shared" si="0"/>
        <v>0</v>
      </c>
      <c r="BC4" s="154">
        <f t="shared" si="0"/>
        <v>0</v>
      </c>
      <c r="BD4" s="154">
        <f t="shared" si="0"/>
        <v>2</v>
      </c>
      <c r="BE4" s="155">
        <f t="shared" si="0"/>
        <v>0</v>
      </c>
    </row>
    <row r="5" spans="1:57" ht="28.5" customHeight="1">
      <c r="A5" s="123">
        <v>3001</v>
      </c>
      <c r="B5" s="190" t="s">
        <v>900</v>
      </c>
      <c r="C5" s="125" t="s">
        <v>22</v>
      </c>
      <c r="D5" s="78" t="s">
        <v>22</v>
      </c>
      <c r="E5" s="78">
        <v>2</v>
      </c>
      <c r="F5" s="78" t="s">
        <v>22</v>
      </c>
      <c r="G5" s="78" t="s">
        <v>22</v>
      </c>
      <c r="H5" s="78"/>
      <c r="I5" s="78" t="s">
        <v>22</v>
      </c>
      <c r="J5" s="78"/>
      <c r="K5" s="78" t="s">
        <v>22</v>
      </c>
      <c r="L5" s="78"/>
      <c r="M5" s="78"/>
      <c r="N5" s="78" t="s">
        <v>22</v>
      </c>
      <c r="O5" s="78" t="s">
        <v>22</v>
      </c>
      <c r="P5" s="78">
        <v>2</v>
      </c>
      <c r="Q5" s="78" t="s">
        <v>22</v>
      </c>
      <c r="R5" s="78" t="s">
        <v>23</v>
      </c>
      <c r="S5" s="78"/>
      <c r="T5" s="78" t="s">
        <v>23</v>
      </c>
      <c r="U5" s="78"/>
      <c r="V5" s="78"/>
      <c r="W5" s="78"/>
      <c r="X5" s="78"/>
      <c r="Y5" s="77" t="s">
        <v>22</v>
      </c>
      <c r="Z5" s="77" t="s">
        <v>22</v>
      </c>
      <c r="AA5" s="130" t="s">
        <v>22</v>
      </c>
      <c r="AB5" s="77" t="s">
        <v>22</v>
      </c>
      <c r="AC5" s="77" t="s">
        <v>25</v>
      </c>
      <c r="AD5" s="77" t="s">
        <v>22</v>
      </c>
      <c r="AE5" s="77"/>
      <c r="AF5" s="77" t="s">
        <v>26</v>
      </c>
      <c r="AG5" s="77" t="s">
        <v>25</v>
      </c>
      <c r="AH5" s="77" t="s">
        <v>25</v>
      </c>
      <c r="AI5" s="127" t="s">
        <v>25</v>
      </c>
      <c r="AJ5" s="128" t="s">
        <v>22</v>
      </c>
      <c r="AK5" s="74" t="s">
        <v>22</v>
      </c>
      <c r="AL5" s="74" t="s">
        <v>22</v>
      </c>
      <c r="AM5" s="74" t="s">
        <v>22</v>
      </c>
      <c r="AN5" s="74" t="s">
        <v>22</v>
      </c>
      <c r="AO5" s="74" t="s">
        <v>22</v>
      </c>
      <c r="AP5" s="74" t="s">
        <v>22</v>
      </c>
      <c r="AQ5" s="74"/>
      <c r="AR5" s="74" t="s">
        <v>22</v>
      </c>
      <c r="AS5" s="74" t="s">
        <v>22</v>
      </c>
      <c r="AT5" s="129" t="s">
        <v>22</v>
      </c>
      <c r="AU5" s="314" t="str">
        <f>SUBSTITUTE(SUBSTITUTE(IFERROR(VLOOKUP($A5,単組回答!$E:$F,2,FALSE),""),"あり","○"),"なし","×")</f>
        <v/>
      </c>
      <c r="AV5" s="315" t="str">
        <f>SUBSTITUTE(SUBSTITUTE(IFERROR(VLOOKUP($A5,単組回答!$E:$G,3,FALSE),""),"あり","○"),"なし","×")</f>
        <v/>
      </c>
      <c r="AW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5" s="313" t="str">
        <f>SUBSTITUTE(SUBSTITUTE(IFERROR(VLOOKUP($A5,単組回答!$E:$H,4,FALSE),""),"あり","○"),"なし","×")</f>
        <v/>
      </c>
      <c r="BB5" s="74" t="s">
        <v>1730</v>
      </c>
      <c r="BC5" s="313" t="str">
        <f>SUBSTITUTE(SUBSTITUTE(IFERROR(VLOOKUP($A5,単組回答!$E:$R,14,FALSE),""),"① 行った","○"),"② 行っていない","×")</f>
        <v/>
      </c>
      <c r="BD5" s="74" t="s">
        <v>1730</v>
      </c>
      <c r="BE5" s="316" t="str">
        <f>SUBSTITUTE(SUBSTITUTE(IFERROR(VLOOKUP($A5,単組回答!$E:$T,16,FALSE),""),"① 行った","○"),"② 行っていない","×")</f>
        <v/>
      </c>
    </row>
    <row r="6" spans="1:57" ht="28.5" customHeight="1">
      <c r="A6" s="20">
        <v>3002</v>
      </c>
      <c r="B6" s="65" t="s">
        <v>901</v>
      </c>
      <c r="C6" s="18" t="s">
        <v>22</v>
      </c>
      <c r="D6" s="18" t="s">
        <v>25</v>
      </c>
      <c r="E6" s="18">
        <v>1</v>
      </c>
      <c r="F6" s="18" t="s">
        <v>22</v>
      </c>
      <c r="G6" s="18"/>
      <c r="H6" s="18"/>
      <c r="I6" s="18" t="s">
        <v>22</v>
      </c>
      <c r="J6" s="18"/>
      <c r="K6" s="18" t="s">
        <v>22</v>
      </c>
      <c r="L6" s="18"/>
      <c r="M6" s="18"/>
      <c r="N6" s="18" t="s">
        <v>22</v>
      </c>
      <c r="O6" s="18" t="s">
        <v>24</v>
      </c>
      <c r="P6" s="18">
        <v>1</v>
      </c>
      <c r="Q6" s="18" t="s">
        <v>22</v>
      </c>
      <c r="R6" s="18"/>
      <c r="S6" s="18"/>
      <c r="T6" s="18"/>
      <c r="U6" s="18"/>
      <c r="V6" s="18"/>
      <c r="W6" s="18"/>
      <c r="X6" s="18"/>
      <c r="Y6" s="19" t="s">
        <v>22</v>
      </c>
      <c r="Z6" s="19" t="s">
        <v>25</v>
      </c>
      <c r="AA6" s="27" t="s">
        <v>25</v>
      </c>
      <c r="AB6" s="19" t="s">
        <v>22</v>
      </c>
      <c r="AC6" s="19" t="s">
        <v>25</v>
      </c>
      <c r="AD6" s="19" t="s">
        <v>22</v>
      </c>
      <c r="AE6" s="19"/>
      <c r="AF6" s="19" t="s">
        <v>26</v>
      </c>
      <c r="AG6" s="19" t="s">
        <v>25</v>
      </c>
      <c r="AH6" s="19" t="s">
        <v>25</v>
      </c>
      <c r="AI6" s="75" t="s">
        <v>25</v>
      </c>
      <c r="AJ6" s="102" t="s">
        <v>22</v>
      </c>
      <c r="AK6" s="83" t="s">
        <v>25</v>
      </c>
      <c r="AL6" s="83" t="s">
        <v>22</v>
      </c>
      <c r="AM6" s="83" t="s">
        <v>22</v>
      </c>
      <c r="AN6" s="83" t="s">
        <v>22</v>
      </c>
      <c r="AO6" s="83" t="s">
        <v>22</v>
      </c>
      <c r="AP6" s="83" t="s">
        <v>22</v>
      </c>
      <c r="AQ6" s="83"/>
      <c r="AR6" s="83" t="s">
        <v>25</v>
      </c>
      <c r="AS6" s="83" t="s">
        <v>26</v>
      </c>
      <c r="AT6" s="103" t="s">
        <v>22</v>
      </c>
      <c r="AU6" s="314" t="str">
        <f>SUBSTITUTE(SUBSTITUTE(IFERROR(VLOOKUP($A6,単組回答!$E:$F,2,FALSE),""),"あり","○"),"なし","×")</f>
        <v/>
      </c>
      <c r="AV6" s="317" t="str">
        <f>SUBSTITUTE(SUBSTITUTE(IFERROR(VLOOKUP($A6,単組回答!$E:$G,3,FALSE),""),"あり","○"),"なし","×")</f>
        <v/>
      </c>
      <c r="AW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6" s="313" t="str">
        <f>SUBSTITUTE(SUBSTITUTE(IFERROR(VLOOKUP($A6,単組回答!$E:$H,4,FALSE),""),"あり","○"),"なし","×")</f>
        <v/>
      </c>
      <c r="BB6" s="83" t="s">
        <v>1730</v>
      </c>
      <c r="BC6" s="313" t="str">
        <f>SUBSTITUTE(SUBSTITUTE(IFERROR(VLOOKUP($A6,単組回答!$E:$R,14,FALSE),""),"① 行った","○"),"② 行っていない","×")</f>
        <v/>
      </c>
      <c r="BD6" s="83" t="s">
        <v>1730</v>
      </c>
      <c r="BE6" s="316" t="str">
        <f>SUBSTITUTE(SUBSTITUTE(IFERROR(VLOOKUP($A6,単組回答!$E:$T,16,FALSE),""),"① 行った","○"),"② 行っていない","×")</f>
        <v/>
      </c>
    </row>
    <row r="7" spans="1:57" ht="28.5" customHeight="1">
      <c r="A7" s="20">
        <v>3003</v>
      </c>
      <c r="B7" s="65" t="s">
        <v>902</v>
      </c>
      <c r="C7" s="18" t="s">
        <v>22</v>
      </c>
      <c r="D7" s="18" t="s">
        <v>25</v>
      </c>
      <c r="E7" s="18">
        <v>1</v>
      </c>
      <c r="F7" s="18" t="s">
        <v>22</v>
      </c>
      <c r="G7" s="18"/>
      <c r="H7" s="18"/>
      <c r="I7" s="18"/>
      <c r="J7" s="18"/>
      <c r="K7" s="18"/>
      <c r="L7" s="18"/>
      <c r="M7" s="18"/>
      <c r="N7" s="18" t="s">
        <v>22</v>
      </c>
      <c r="O7" s="18" t="s">
        <v>24</v>
      </c>
      <c r="P7" s="18">
        <v>1</v>
      </c>
      <c r="Q7" s="18"/>
      <c r="R7" s="18"/>
      <c r="S7" s="18" t="s">
        <v>22</v>
      </c>
      <c r="T7" s="18" t="s">
        <v>23</v>
      </c>
      <c r="U7" s="18"/>
      <c r="V7" s="18"/>
      <c r="W7" s="18"/>
      <c r="X7" s="18"/>
      <c r="Y7" s="19" t="s">
        <v>26</v>
      </c>
      <c r="Z7" s="19" t="s">
        <v>26</v>
      </c>
      <c r="AA7" s="27" t="s">
        <v>26</v>
      </c>
      <c r="AB7" s="19" t="s">
        <v>26</v>
      </c>
      <c r="AC7" s="19" t="s">
        <v>26</v>
      </c>
      <c r="AD7" s="19" t="s">
        <v>26</v>
      </c>
      <c r="AE7" s="19"/>
      <c r="AF7" s="19" t="s">
        <v>26</v>
      </c>
      <c r="AG7" s="19" t="s">
        <v>26</v>
      </c>
      <c r="AH7" s="19" t="s">
        <v>26</v>
      </c>
      <c r="AI7" s="75" t="s">
        <v>26</v>
      </c>
      <c r="AJ7" s="102" t="s">
        <v>22</v>
      </c>
      <c r="AK7" s="83" t="s">
        <v>25</v>
      </c>
      <c r="AL7" s="83" t="s">
        <v>22</v>
      </c>
      <c r="AM7" s="83" t="s">
        <v>22</v>
      </c>
      <c r="AN7" s="83" t="s">
        <v>22</v>
      </c>
      <c r="AO7" s="83" t="s">
        <v>22</v>
      </c>
      <c r="AP7" s="83" t="s">
        <v>22</v>
      </c>
      <c r="AQ7" s="83"/>
      <c r="AR7" s="83" t="s">
        <v>22</v>
      </c>
      <c r="AS7" s="83" t="s">
        <v>26</v>
      </c>
      <c r="AT7" s="103" t="s">
        <v>22</v>
      </c>
      <c r="AU7" s="314" t="str">
        <f>SUBSTITUTE(SUBSTITUTE(IFERROR(VLOOKUP($A7,単組回答!$E:$F,2,FALSE),""),"あり","○"),"なし","×")</f>
        <v/>
      </c>
      <c r="AV7" s="317" t="str">
        <f>SUBSTITUTE(SUBSTITUTE(IFERROR(VLOOKUP($A7,単組回答!$E:$G,3,FALSE),""),"あり","○"),"なし","×")</f>
        <v/>
      </c>
      <c r="AW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7" s="313" t="str">
        <f>SUBSTITUTE(SUBSTITUTE(IFERROR(VLOOKUP($A7,単組回答!$E:$H,4,FALSE),""),"あり","○"),"なし","×")</f>
        <v/>
      </c>
      <c r="BB7" s="83" t="s">
        <v>1730</v>
      </c>
      <c r="BC7" s="313" t="str">
        <f>SUBSTITUTE(SUBSTITUTE(IFERROR(VLOOKUP($A7,単組回答!$E:$R,14,FALSE),""),"① 行った","○"),"② 行っていない","×")</f>
        <v/>
      </c>
      <c r="BD7" s="83" t="s">
        <v>1730</v>
      </c>
      <c r="BE7" s="316" t="str">
        <f>SUBSTITUTE(SUBSTITUTE(IFERROR(VLOOKUP($A7,単組回答!$E:$T,16,FALSE),""),"① 行った","○"),"② 行っていない","×")</f>
        <v/>
      </c>
    </row>
    <row r="8" spans="1:57" ht="28.5" customHeight="1">
      <c r="A8" s="20">
        <v>3004</v>
      </c>
      <c r="B8" s="65" t="s">
        <v>903</v>
      </c>
      <c r="C8" s="18" t="s">
        <v>22</v>
      </c>
      <c r="D8" s="18" t="s">
        <v>22</v>
      </c>
      <c r="E8" s="18">
        <v>2</v>
      </c>
      <c r="F8" s="18" t="s">
        <v>22</v>
      </c>
      <c r="G8" s="18"/>
      <c r="H8" s="18"/>
      <c r="I8" s="18"/>
      <c r="J8" s="18"/>
      <c r="K8" s="18"/>
      <c r="L8" s="18"/>
      <c r="M8" s="18"/>
      <c r="N8" s="18" t="s">
        <v>23</v>
      </c>
      <c r="O8" s="18" t="s">
        <v>22</v>
      </c>
      <c r="P8" s="18">
        <v>2</v>
      </c>
      <c r="Q8" s="18" t="s">
        <v>22</v>
      </c>
      <c r="R8" s="18"/>
      <c r="S8" s="18"/>
      <c r="T8" s="18"/>
      <c r="U8" s="18"/>
      <c r="V8" s="18"/>
      <c r="W8" s="18"/>
      <c r="X8" s="18"/>
      <c r="Y8" s="19" t="s">
        <v>22</v>
      </c>
      <c r="Z8" s="19" t="s">
        <v>22</v>
      </c>
      <c r="AA8" s="27" t="s">
        <v>22</v>
      </c>
      <c r="AB8" s="19" t="s">
        <v>22</v>
      </c>
      <c r="AC8" s="19" t="s">
        <v>25</v>
      </c>
      <c r="AD8" s="19" t="s">
        <v>22</v>
      </c>
      <c r="AE8" s="19"/>
      <c r="AF8" s="19" t="s">
        <v>26</v>
      </c>
      <c r="AG8" s="19" t="s">
        <v>22</v>
      </c>
      <c r="AH8" s="19" t="s">
        <v>25</v>
      </c>
      <c r="AI8" s="75" t="s">
        <v>25</v>
      </c>
      <c r="AJ8" s="102" t="s">
        <v>22</v>
      </c>
      <c r="AK8" s="83" t="s">
        <v>22</v>
      </c>
      <c r="AL8" s="83" t="s">
        <v>22</v>
      </c>
      <c r="AM8" s="83" t="s">
        <v>22</v>
      </c>
      <c r="AN8" s="83" t="s">
        <v>25</v>
      </c>
      <c r="AO8" s="83" t="s">
        <v>22</v>
      </c>
      <c r="AP8" s="83" t="s">
        <v>22</v>
      </c>
      <c r="AQ8" s="83"/>
      <c r="AR8" s="83" t="s">
        <v>28</v>
      </c>
      <c r="AS8" s="83" t="s">
        <v>26</v>
      </c>
      <c r="AT8" s="103" t="s">
        <v>22</v>
      </c>
      <c r="AU8" s="314" t="str">
        <f>SUBSTITUTE(SUBSTITUTE(IFERROR(VLOOKUP($A8,単組回答!$E:$F,2,FALSE),""),"あり","○"),"なし","×")</f>
        <v/>
      </c>
      <c r="AV8" s="317" t="str">
        <f>SUBSTITUTE(SUBSTITUTE(IFERROR(VLOOKUP($A8,単組回答!$E:$G,3,FALSE),""),"あり","○"),"なし","×")</f>
        <v/>
      </c>
      <c r="AW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8" s="313" t="str">
        <f>SUBSTITUTE(SUBSTITUTE(IFERROR(VLOOKUP($A8,単組回答!$E:$H,4,FALSE),""),"あり","○"),"なし","×")</f>
        <v/>
      </c>
      <c r="BB8" s="83" t="s">
        <v>1730</v>
      </c>
      <c r="BC8" s="313" t="str">
        <f>SUBSTITUTE(SUBSTITUTE(IFERROR(VLOOKUP($A8,単組回答!$E:$R,14,FALSE),""),"① 行った","○"),"② 行っていない","×")</f>
        <v/>
      </c>
      <c r="BD8" s="83" t="s">
        <v>1730</v>
      </c>
      <c r="BE8" s="316" t="str">
        <f>SUBSTITUTE(SUBSTITUTE(IFERROR(VLOOKUP($A8,単組回答!$E:$T,16,FALSE),""),"① 行った","○"),"② 行っていない","×")</f>
        <v/>
      </c>
    </row>
    <row r="9" spans="1:57" ht="28.5" customHeight="1">
      <c r="A9" s="20">
        <v>3005</v>
      </c>
      <c r="B9" s="65" t="s">
        <v>904</v>
      </c>
      <c r="C9" s="18" t="s">
        <v>22</v>
      </c>
      <c r="D9" s="18" t="s">
        <v>22</v>
      </c>
      <c r="E9" s="18">
        <v>2</v>
      </c>
      <c r="F9" s="18" t="s">
        <v>22</v>
      </c>
      <c r="G9" s="18"/>
      <c r="H9" s="18"/>
      <c r="I9" s="18"/>
      <c r="J9" s="18"/>
      <c r="K9" s="18" t="s">
        <v>22</v>
      </c>
      <c r="L9" s="18"/>
      <c r="M9" s="18"/>
      <c r="N9" s="18" t="s">
        <v>22</v>
      </c>
      <c r="O9" s="18" t="s">
        <v>22</v>
      </c>
      <c r="P9" s="18">
        <v>2</v>
      </c>
      <c r="Q9" s="18" t="s">
        <v>22</v>
      </c>
      <c r="R9" s="18" t="s">
        <v>23</v>
      </c>
      <c r="S9" s="18"/>
      <c r="T9" s="18"/>
      <c r="U9" s="18"/>
      <c r="V9" s="18"/>
      <c r="W9" s="18"/>
      <c r="X9" s="18"/>
      <c r="Y9" s="19" t="s">
        <v>25</v>
      </c>
      <c r="Z9" s="19" t="s">
        <v>25</v>
      </c>
      <c r="AA9" s="27" t="s">
        <v>26</v>
      </c>
      <c r="AB9" s="19" t="s">
        <v>26</v>
      </c>
      <c r="AC9" s="19" t="s">
        <v>26</v>
      </c>
      <c r="AD9" s="19" t="s">
        <v>26</v>
      </c>
      <c r="AE9" s="19"/>
      <c r="AF9" s="19" t="s">
        <v>26</v>
      </c>
      <c r="AG9" s="19" t="s">
        <v>26</v>
      </c>
      <c r="AH9" s="19" t="s">
        <v>26</v>
      </c>
      <c r="AI9" s="75" t="s">
        <v>26</v>
      </c>
      <c r="AJ9" s="102" t="s">
        <v>22</v>
      </c>
      <c r="AK9" s="83" t="s">
        <v>22</v>
      </c>
      <c r="AL9" s="83" t="s">
        <v>22</v>
      </c>
      <c r="AM9" s="83" t="s">
        <v>22</v>
      </c>
      <c r="AN9" s="83" t="s">
        <v>25</v>
      </c>
      <c r="AO9" s="83" t="s">
        <v>22</v>
      </c>
      <c r="AP9" s="83" t="s">
        <v>22</v>
      </c>
      <c r="AQ9" s="83"/>
      <c r="AR9" s="83" t="s">
        <v>28</v>
      </c>
      <c r="AS9" s="83" t="s">
        <v>26</v>
      </c>
      <c r="AT9" s="103" t="s">
        <v>22</v>
      </c>
      <c r="AU9" s="314" t="str">
        <f>SUBSTITUTE(SUBSTITUTE(IFERROR(VLOOKUP($A9,単組回答!$E:$F,2,FALSE),""),"あり","○"),"なし","×")</f>
        <v/>
      </c>
      <c r="AV9" s="317" t="str">
        <f>SUBSTITUTE(SUBSTITUTE(IFERROR(VLOOKUP($A9,単組回答!$E:$G,3,FALSE),""),"あり","○"),"なし","×")</f>
        <v/>
      </c>
      <c r="AW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9" s="313" t="str">
        <f>SUBSTITUTE(SUBSTITUTE(IFERROR(VLOOKUP($A9,単組回答!$E:$H,4,FALSE),""),"あり","○"),"なし","×")</f>
        <v/>
      </c>
      <c r="BB9" s="83" t="s">
        <v>1730</v>
      </c>
      <c r="BC9" s="313" t="str">
        <f>SUBSTITUTE(SUBSTITUTE(IFERROR(VLOOKUP($A9,単組回答!$E:$R,14,FALSE),""),"① 行った","○"),"② 行っていない","×")</f>
        <v/>
      </c>
      <c r="BD9" s="83" t="s">
        <v>1730</v>
      </c>
      <c r="BE9" s="316" t="str">
        <f>SUBSTITUTE(SUBSTITUTE(IFERROR(VLOOKUP($A9,単組回答!$E:$T,16,FALSE),""),"① 行った","○"),"② 行っていない","×")</f>
        <v/>
      </c>
    </row>
    <row r="10" spans="1:57" ht="28.5" customHeight="1">
      <c r="A10" s="20">
        <v>3006</v>
      </c>
      <c r="B10" s="65" t="s">
        <v>905</v>
      </c>
      <c r="C10" s="45" t="s">
        <v>25</v>
      </c>
      <c r="D10" s="18" t="s">
        <v>25</v>
      </c>
      <c r="E10" s="18">
        <v>0</v>
      </c>
      <c r="F10" s="18"/>
      <c r="G10" s="18"/>
      <c r="H10" s="18"/>
      <c r="I10" s="18"/>
      <c r="J10" s="18"/>
      <c r="K10" s="18"/>
      <c r="L10" s="18"/>
      <c r="M10" s="18"/>
      <c r="N10" s="18" t="s">
        <v>24</v>
      </c>
      <c r="O10" s="18" t="s">
        <v>24</v>
      </c>
      <c r="P10" s="18">
        <v>0</v>
      </c>
      <c r="Q10" s="18"/>
      <c r="R10" s="18"/>
      <c r="S10" s="18"/>
      <c r="T10" s="18"/>
      <c r="U10" s="18"/>
      <c r="V10" s="18"/>
      <c r="W10" s="18"/>
      <c r="X10" s="18"/>
      <c r="Y10" s="19" t="s">
        <v>26</v>
      </c>
      <c r="Z10" s="19" t="s">
        <v>26</v>
      </c>
      <c r="AA10" s="27" t="s">
        <v>26</v>
      </c>
      <c r="AB10" s="19" t="s">
        <v>26</v>
      </c>
      <c r="AC10" s="19" t="s">
        <v>26</v>
      </c>
      <c r="AD10" s="19" t="s">
        <v>26</v>
      </c>
      <c r="AE10" s="19"/>
      <c r="AF10" s="19" t="s">
        <v>26</v>
      </c>
      <c r="AG10" s="19" t="s">
        <v>26</v>
      </c>
      <c r="AH10" s="19" t="s">
        <v>26</v>
      </c>
      <c r="AI10" s="75" t="s">
        <v>26</v>
      </c>
      <c r="AJ10" s="102" t="s">
        <v>25</v>
      </c>
      <c r="AK10" s="83" t="s">
        <v>25</v>
      </c>
      <c r="AL10" s="83" t="s">
        <v>25</v>
      </c>
      <c r="AM10" s="83" t="s">
        <v>25</v>
      </c>
      <c r="AN10" s="83">
        <v>0</v>
      </c>
      <c r="AO10" s="83">
        <v>0</v>
      </c>
      <c r="AP10" s="83">
        <v>0</v>
      </c>
      <c r="AQ10" s="83"/>
      <c r="AR10" s="83">
        <v>0</v>
      </c>
      <c r="AS10" s="83" t="s">
        <v>26</v>
      </c>
      <c r="AT10" s="103">
        <v>0</v>
      </c>
      <c r="AU10" s="314" t="str">
        <f>SUBSTITUTE(SUBSTITUTE(IFERROR(VLOOKUP($A10,単組回答!$E:$F,2,FALSE),""),"あり","○"),"なし","×")</f>
        <v/>
      </c>
      <c r="AV10" s="317" t="str">
        <f>SUBSTITUTE(SUBSTITUTE(IFERROR(VLOOKUP($A10,単組回答!$E:$G,3,FALSE),""),"あり","○"),"なし","×")</f>
        <v/>
      </c>
      <c r="AW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0" s="313" t="str">
        <f>SUBSTITUTE(SUBSTITUTE(IFERROR(VLOOKUP($A10,単組回答!$E:$H,4,FALSE),""),"あり","○"),"なし","×")</f>
        <v/>
      </c>
      <c r="BB10" s="83" t="s">
        <v>1730</v>
      </c>
      <c r="BC10" s="313" t="str">
        <f>SUBSTITUTE(SUBSTITUTE(IFERROR(VLOOKUP($A10,単組回答!$E:$R,14,FALSE),""),"① 行った","○"),"② 行っていない","×")</f>
        <v/>
      </c>
      <c r="BD10" s="83" t="s">
        <v>1730</v>
      </c>
      <c r="BE10" s="316" t="str">
        <f>SUBSTITUTE(SUBSTITUTE(IFERROR(VLOOKUP($A10,単組回答!$E:$T,16,FALSE),""),"① 行った","○"),"② 行っていない","×")</f>
        <v/>
      </c>
    </row>
    <row r="11" spans="1:57" ht="28.5" customHeight="1">
      <c r="A11" s="20">
        <v>3008</v>
      </c>
      <c r="B11" s="65" t="s">
        <v>906</v>
      </c>
      <c r="C11" s="18" t="s">
        <v>22</v>
      </c>
      <c r="D11" s="18" t="s">
        <v>22</v>
      </c>
      <c r="E11" s="18">
        <v>2</v>
      </c>
      <c r="F11" s="18" t="s">
        <v>22</v>
      </c>
      <c r="G11" s="18" t="s">
        <v>22</v>
      </c>
      <c r="H11" s="18"/>
      <c r="I11" s="18"/>
      <c r="J11" s="18"/>
      <c r="K11" s="18"/>
      <c r="L11" s="18"/>
      <c r="M11" s="18"/>
      <c r="N11" s="18" t="s">
        <v>22</v>
      </c>
      <c r="O11" s="18" t="s">
        <v>22</v>
      </c>
      <c r="P11" s="18">
        <v>2</v>
      </c>
      <c r="Q11" s="18" t="s">
        <v>22</v>
      </c>
      <c r="R11" s="18" t="s">
        <v>23</v>
      </c>
      <c r="S11" s="18"/>
      <c r="T11" s="18" t="s">
        <v>23</v>
      </c>
      <c r="U11" s="18"/>
      <c r="V11" s="18"/>
      <c r="W11" s="18"/>
      <c r="X11" s="18"/>
      <c r="Y11" s="19" t="s">
        <v>22</v>
      </c>
      <c r="Z11" s="19" t="s">
        <v>25</v>
      </c>
      <c r="AA11" s="27" t="s">
        <v>22</v>
      </c>
      <c r="AB11" s="19" t="s">
        <v>22</v>
      </c>
      <c r="AC11" s="19" t="s">
        <v>25</v>
      </c>
      <c r="AD11" s="19" t="s">
        <v>25</v>
      </c>
      <c r="AE11" s="19"/>
      <c r="AF11" s="19" t="s">
        <v>26</v>
      </c>
      <c r="AG11" s="19">
        <v>0</v>
      </c>
      <c r="AH11" s="19" t="s">
        <v>25</v>
      </c>
      <c r="AI11" s="75" t="s">
        <v>25</v>
      </c>
      <c r="AJ11" s="102" t="s">
        <v>26</v>
      </c>
      <c r="AK11" s="83" t="s">
        <v>26</v>
      </c>
      <c r="AL11" s="83" t="s">
        <v>26</v>
      </c>
      <c r="AM11" s="83" t="s">
        <v>26</v>
      </c>
      <c r="AN11" s="83" t="s">
        <v>26</v>
      </c>
      <c r="AO11" s="83" t="s">
        <v>26</v>
      </c>
      <c r="AP11" s="83" t="s">
        <v>26</v>
      </c>
      <c r="AQ11" s="83"/>
      <c r="AR11" s="83" t="s">
        <v>26</v>
      </c>
      <c r="AS11" s="83" t="s">
        <v>22</v>
      </c>
      <c r="AT11" s="103" t="s">
        <v>26</v>
      </c>
      <c r="AU11" s="314" t="str">
        <f>SUBSTITUTE(SUBSTITUTE(IFERROR(VLOOKUP($A11,単組回答!$E:$F,2,FALSE),""),"あり","○"),"なし","×")</f>
        <v/>
      </c>
      <c r="AV11" s="317" t="str">
        <f>SUBSTITUTE(SUBSTITUTE(IFERROR(VLOOKUP($A11,単組回答!$E:$G,3,FALSE),""),"あり","○"),"なし","×")</f>
        <v/>
      </c>
      <c r="AW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1" s="313" t="str">
        <f>SUBSTITUTE(SUBSTITUTE(IFERROR(VLOOKUP($A11,単組回答!$E:$H,4,FALSE),""),"あり","○"),"なし","×")</f>
        <v/>
      </c>
      <c r="BB11" s="83" t="s">
        <v>1730</v>
      </c>
      <c r="BC11" s="313" t="str">
        <f>SUBSTITUTE(SUBSTITUTE(IFERROR(VLOOKUP($A11,単組回答!$E:$R,14,FALSE),""),"① 行った","○"),"② 行っていない","×")</f>
        <v/>
      </c>
      <c r="BD11" s="83" t="s">
        <v>1730</v>
      </c>
      <c r="BE11" s="316" t="str">
        <f>SUBSTITUTE(SUBSTITUTE(IFERROR(VLOOKUP($A11,単組回答!$E:$T,16,FALSE),""),"① 行った","○"),"② 行っていない","×")</f>
        <v/>
      </c>
    </row>
    <row r="12" spans="1:57" ht="28.5" customHeight="1">
      <c r="A12" s="20">
        <v>3009</v>
      </c>
      <c r="B12" s="65" t="s">
        <v>907</v>
      </c>
      <c r="C12" s="45" t="s">
        <v>25</v>
      </c>
      <c r="D12" s="18" t="s">
        <v>25</v>
      </c>
      <c r="E12" s="18">
        <v>0</v>
      </c>
      <c r="F12" s="18"/>
      <c r="G12" s="18"/>
      <c r="H12" s="18"/>
      <c r="I12" s="18"/>
      <c r="J12" s="18"/>
      <c r="K12" s="18"/>
      <c r="L12" s="18"/>
      <c r="M12" s="18"/>
      <c r="N12" s="18" t="s">
        <v>24</v>
      </c>
      <c r="O12" s="18" t="s">
        <v>24</v>
      </c>
      <c r="P12" s="18">
        <v>0</v>
      </c>
      <c r="Q12" s="18" t="s">
        <v>22</v>
      </c>
      <c r="R12" s="18"/>
      <c r="S12" s="18"/>
      <c r="T12" s="18"/>
      <c r="U12" s="18"/>
      <c r="V12" s="18"/>
      <c r="W12" s="18"/>
      <c r="X12" s="18"/>
      <c r="Y12" s="19" t="s">
        <v>25</v>
      </c>
      <c r="Z12" s="19" t="s">
        <v>25</v>
      </c>
      <c r="AA12" s="27" t="s">
        <v>22</v>
      </c>
      <c r="AB12" s="19" t="s">
        <v>26</v>
      </c>
      <c r="AC12" s="19" t="s">
        <v>25</v>
      </c>
      <c r="AD12" s="19" t="s">
        <v>26</v>
      </c>
      <c r="AE12" s="19"/>
      <c r="AF12" s="19" t="s">
        <v>26</v>
      </c>
      <c r="AG12" s="19" t="s">
        <v>26</v>
      </c>
      <c r="AH12" s="19" t="s">
        <v>25</v>
      </c>
      <c r="AI12" s="75" t="s">
        <v>26</v>
      </c>
      <c r="AJ12" s="102" t="s">
        <v>26</v>
      </c>
      <c r="AK12" s="83" t="s">
        <v>26</v>
      </c>
      <c r="AL12" s="83" t="s">
        <v>26</v>
      </c>
      <c r="AM12" s="83" t="s">
        <v>26</v>
      </c>
      <c r="AN12" s="83" t="s">
        <v>26</v>
      </c>
      <c r="AO12" s="83" t="s">
        <v>26</v>
      </c>
      <c r="AP12" s="83" t="s">
        <v>26</v>
      </c>
      <c r="AQ12" s="83"/>
      <c r="AR12" s="83" t="s">
        <v>26</v>
      </c>
      <c r="AS12" s="83" t="s">
        <v>26</v>
      </c>
      <c r="AT12" s="103" t="s">
        <v>26</v>
      </c>
      <c r="AU12" s="314" t="str">
        <f>SUBSTITUTE(SUBSTITUTE(IFERROR(VLOOKUP($A12,単組回答!$E:$F,2,FALSE),""),"あり","○"),"なし","×")</f>
        <v/>
      </c>
      <c r="AV12" s="317" t="str">
        <f>SUBSTITUTE(SUBSTITUTE(IFERROR(VLOOKUP($A12,単組回答!$E:$G,3,FALSE),""),"あり","○"),"なし","×")</f>
        <v/>
      </c>
      <c r="AW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2" s="313" t="str">
        <f>SUBSTITUTE(SUBSTITUTE(IFERROR(VLOOKUP($A12,単組回答!$E:$H,4,FALSE),""),"あり","○"),"なし","×")</f>
        <v/>
      </c>
      <c r="BB12" s="83" t="s">
        <v>1730</v>
      </c>
      <c r="BC12" s="313" t="str">
        <f>SUBSTITUTE(SUBSTITUTE(IFERROR(VLOOKUP($A12,単組回答!$E:$R,14,FALSE),""),"① 行った","○"),"② 行っていない","×")</f>
        <v/>
      </c>
      <c r="BD12" s="83" t="s">
        <v>1730</v>
      </c>
      <c r="BE12" s="316" t="str">
        <f>SUBSTITUTE(SUBSTITUTE(IFERROR(VLOOKUP($A12,単組回答!$E:$T,16,FALSE),""),"① 行った","○"),"② 行っていない","×")</f>
        <v/>
      </c>
    </row>
    <row r="13" spans="1:57" ht="28.5" customHeight="1">
      <c r="A13" s="20">
        <v>3010</v>
      </c>
      <c r="B13" s="65" t="s">
        <v>908</v>
      </c>
      <c r="C13" s="18" t="s">
        <v>22</v>
      </c>
      <c r="D13" s="18" t="s">
        <v>22</v>
      </c>
      <c r="E13" s="18">
        <v>2</v>
      </c>
      <c r="F13" s="18" t="s">
        <v>22</v>
      </c>
      <c r="G13" s="18"/>
      <c r="H13" s="18"/>
      <c r="I13" s="18"/>
      <c r="J13" s="18"/>
      <c r="K13" s="18" t="s">
        <v>22</v>
      </c>
      <c r="L13" s="18"/>
      <c r="M13" s="18"/>
      <c r="N13" s="18" t="s">
        <v>22</v>
      </c>
      <c r="O13" s="18" t="s">
        <v>22</v>
      </c>
      <c r="P13" s="18">
        <v>2</v>
      </c>
      <c r="Q13" s="18"/>
      <c r="R13" s="18" t="s">
        <v>23</v>
      </c>
      <c r="S13" s="18"/>
      <c r="T13" s="18" t="s">
        <v>23</v>
      </c>
      <c r="U13" s="18"/>
      <c r="V13" s="18"/>
      <c r="W13" s="18"/>
      <c r="X13" s="18"/>
      <c r="Y13" s="19" t="s">
        <v>22</v>
      </c>
      <c r="Z13" s="19" t="s">
        <v>22</v>
      </c>
      <c r="AA13" s="27" t="s">
        <v>22</v>
      </c>
      <c r="AB13" s="19" t="s">
        <v>22</v>
      </c>
      <c r="AC13" s="19" t="s">
        <v>25</v>
      </c>
      <c r="AD13" s="19" t="s">
        <v>25</v>
      </c>
      <c r="AE13" s="19"/>
      <c r="AF13" s="19" t="s">
        <v>26</v>
      </c>
      <c r="AG13" s="19">
        <v>0</v>
      </c>
      <c r="AH13" s="19" t="s">
        <v>25</v>
      </c>
      <c r="AI13" s="75" t="s">
        <v>25</v>
      </c>
      <c r="AJ13" s="102" t="s">
        <v>26</v>
      </c>
      <c r="AK13" s="83" t="s">
        <v>26</v>
      </c>
      <c r="AL13" s="83" t="s">
        <v>26</v>
      </c>
      <c r="AM13" s="83" t="s">
        <v>26</v>
      </c>
      <c r="AN13" s="83" t="s">
        <v>26</v>
      </c>
      <c r="AO13" s="83" t="s">
        <v>26</v>
      </c>
      <c r="AP13" s="83" t="s">
        <v>26</v>
      </c>
      <c r="AQ13" s="83"/>
      <c r="AR13" s="83" t="s">
        <v>26</v>
      </c>
      <c r="AS13" s="83" t="s">
        <v>22</v>
      </c>
      <c r="AT13" s="103" t="s">
        <v>26</v>
      </c>
      <c r="AU13" s="314" t="str">
        <f>SUBSTITUTE(SUBSTITUTE(IFERROR(VLOOKUP($A13,単組回答!$E:$F,2,FALSE),""),"あり","○"),"なし","×")</f>
        <v/>
      </c>
      <c r="AV13" s="317" t="str">
        <f>SUBSTITUTE(SUBSTITUTE(IFERROR(VLOOKUP($A13,単組回答!$E:$G,3,FALSE),""),"あり","○"),"なし","×")</f>
        <v/>
      </c>
      <c r="AW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3" s="313" t="str">
        <f>SUBSTITUTE(SUBSTITUTE(IFERROR(VLOOKUP($A13,単組回答!$E:$H,4,FALSE),""),"あり","○"),"なし","×")</f>
        <v/>
      </c>
      <c r="BB13" s="83" t="s">
        <v>1730</v>
      </c>
      <c r="BC13" s="313" t="str">
        <f>SUBSTITUTE(SUBSTITUTE(IFERROR(VLOOKUP($A13,単組回答!$E:$R,14,FALSE),""),"① 行った","○"),"② 行っていない","×")</f>
        <v/>
      </c>
      <c r="BD13" s="83" t="s">
        <v>1730</v>
      </c>
      <c r="BE13" s="316" t="str">
        <f>SUBSTITUTE(SUBSTITUTE(IFERROR(VLOOKUP($A13,単組回答!$E:$T,16,FALSE),""),"① 行った","○"),"② 行っていない","×")</f>
        <v/>
      </c>
    </row>
    <row r="14" spans="1:57" ht="28.5" customHeight="1">
      <c r="A14" s="20">
        <v>3011</v>
      </c>
      <c r="B14" s="65" t="s">
        <v>909</v>
      </c>
      <c r="C14" s="18" t="s">
        <v>22</v>
      </c>
      <c r="D14" s="18" t="s">
        <v>25</v>
      </c>
      <c r="E14" s="18">
        <v>1</v>
      </c>
      <c r="F14" s="18" t="s">
        <v>22</v>
      </c>
      <c r="G14" s="18"/>
      <c r="H14" s="18"/>
      <c r="I14" s="18"/>
      <c r="J14" s="18"/>
      <c r="K14" s="18"/>
      <c r="L14" s="18"/>
      <c r="M14" s="18"/>
      <c r="N14" s="18" t="s">
        <v>22</v>
      </c>
      <c r="O14" s="18" t="s">
        <v>24</v>
      </c>
      <c r="P14" s="18">
        <v>1</v>
      </c>
      <c r="Q14" s="18" t="s">
        <v>22</v>
      </c>
      <c r="R14" s="18" t="s">
        <v>23</v>
      </c>
      <c r="S14" s="18"/>
      <c r="T14" s="18"/>
      <c r="U14" s="18"/>
      <c r="V14" s="18"/>
      <c r="W14" s="18"/>
      <c r="X14" s="18"/>
      <c r="Y14" s="19" t="s">
        <v>26</v>
      </c>
      <c r="Z14" s="19" t="s">
        <v>26</v>
      </c>
      <c r="AA14" s="27" t="s">
        <v>26</v>
      </c>
      <c r="AB14" s="19" t="s">
        <v>26</v>
      </c>
      <c r="AC14" s="19" t="s">
        <v>26</v>
      </c>
      <c r="AD14" s="19" t="s">
        <v>26</v>
      </c>
      <c r="AE14" s="19"/>
      <c r="AF14" s="19" t="s">
        <v>26</v>
      </c>
      <c r="AG14" s="19" t="s">
        <v>26</v>
      </c>
      <c r="AH14" s="19" t="s">
        <v>26</v>
      </c>
      <c r="AI14" s="75" t="s">
        <v>26</v>
      </c>
      <c r="AJ14" s="102" t="s">
        <v>22</v>
      </c>
      <c r="AK14" s="83" t="s">
        <v>25</v>
      </c>
      <c r="AL14" s="83" t="s">
        <v>22</v>
      </c>
      <c r="AM14" s="83" t="s">
        <v>22</v>
      </c>
      <c r="AN14" s="83" t="s">
        <v>25</v>
      </c>
      <c r="AO14" s="83" t="s">
        <v>25</v>
      </c>
      <c r="AP14" s="83" t="s">
        <v>22</v>
      </c>
      <c r="AQ14" s="83"/>
      <c r="AR14" s="83" t="s">
        <v>28</v>
      </c>
      <c r="AS14" s="83" t="s">
        <v>26</v>
      </c>
      <c r="AT14" s="103" t="s">
        <v>25</v>
      </c>
      <c r="AU14" s="314" t="str">
        <f>SUBSTITUTE(SUBSTITUTE(IFERROR(VLOOKUP($A14,単組回答!$E:$F,2,FALSE),""),"あり","○"),"なし","×")</f>
        <v/>
      </c>
      <c r="AV14" s="317" t="str">
        <f>SUBSTITUTE(SUBSTITUTE(IFERROR(VLOOKUP($A14,単組回答!$E:$G,3,FALSE),""),"あり","○"),"なし","×")</f>
        <v/>
      </c>
      <c r="AW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4" s="313" t="str">
        <f>SUBSTITUTE(SUBSTITUTE(IFERROR(VLOOKUP($A14,単組回答!$E:$H,4,FALSE),""),"あり","○"),"なし","×")</f>
        <v/>
      </c>
      <c r="BB14" s="83" t="s">
        <v>1730</v>
      </c>
      <c r="BC14" s="313" t="str">
        <f>SUBSTITUTE(SUBSTITUTE(IFERROR(VLOOKUP($A14,単組回答!$E:$R,14,FALSE),""),"① 行った","○"),"② 行っていない","×")</f>
        <v/>
      </c>
      <c r="BD14" s="83" t="s">
        <v>1730</v>
      </c>
      <c r="BE14" s="316" t="str">
        <f>SUBSTITUTE(SUBSTITUTE(IFERROR(VLOOKUP($A14,単組回答!$E:$T,16,FALSE),""),"① 行った","○"),"② 行っていない","×")</f>
        <v/>
      </c>
    </row>
    <row r="15" spans="1:57" ht="28.5" customHeight="1">
      <c r="A15" s="20">
        <v>3012</v>
      </c>
      <c r="B15" s="65" t="s">
        <v>910</v>
      </c>
      <c r="C15" s="45" t="s">
        <v>25</v>
      </c>
      <c r="D15" s="18" t="s">
        <v>25</v>
      </c>
      <c r="E15" s="18">
        <v>0</v>
      </c>
      <c r="F15" s="18" t="s">
        <v>22</v>
      </c>
      <c r="G15" s="18"/>
      <c r="H15" s="18"/>
      <c r="I15" s="18"/>
      <c r="J15" s="18"/>
      <c r="K15" s="18"/>
      <c r="L15" s="18"/>
      <c r="M15" s="18"/>
      <c r="N15" s="18" t="s">
        <v>24</v>
      </c>
      <c r="O15" s="18" t="s">
        <v>24</v>
      </c>
      <c r="P15" s="18">
        <v>0</v>
      </c>
      <c r="Q15" s="18"/>
      <c r="R15" s="18"/>
      <c r="S15" s="18"/>
      <c r="T15" s="18"/>
      <c r="U15" s="18"/>
      <c r="V15" s="18"/>
      <c r="W15" s="18"/>
      <c r="X15" s="18"/>
      <c r="Y15" s="19" t="s">
        <v>25</v>
      </c>
      <c r="Z15" s="19" t="s">
        <v>25</v>
      </c>
      <c r="AA15" s="27" t="s">
        <v>22</v>
      </c>
      <c r="AB15" s="19" t="s">
        <v>26</v>
      </c>
      <c r="AC15" s="19" t="s">
        <v>25</v>
      </c>
      <c r="AD15" s="19" t="s">
        <v>26</v>
      </c>
      <c r="AE15" s="19"/>
      <c r="AF15" s="19"/>
      <c r="AG15" s="19" t="s">
        <v>26</v>
      </c>
      <c r="AH15" s="19" t="s">
        <v>25</v>
      </c>
      <c r="AI15" s="75" t="s">
        <v>26</v>
      </c>
      <c r="AJ15" s="102" t="s">
        <v>26</v>
      </c>
      <c r="AK15" s="83" t="s">
        <v>26</v>
      </c>
      <c r="AL15" s="83" t="s">
        <v>26</v>
      </c>
      <c r="AM15" s="83" t="s">
        <v>26</v>
      </c>
      <c r="AN15" s="83" t="s">
        <v>26</v>
      </c>
      <c r="AO15" s="83" t="s">
        <v>26</v>
      </c>
      <c r="AP15" s="83" t="s">
        <v>26</v>
      </c>
      <c r="AQ15" s="83"/>
      <c r="AR15" s="83" t="s">
        <v>26</v>
      </c>
      <c r="AS15" s="83" t="s">
        <v>26</v>
      </c>
      <c r="AT15" s="103" t="s">
        <v>26</v>
      </c>
      <c r="AU15" s="314" t="str">
        <f>SUBSTITUTE(SUBSTITUTE(IFERROR(VLOOKUP($A15,単組回答!$E:$F,2,FALSE),""),"あり","○"),"なし","×")</f>
        <v/>
      </c>
      <c r="AV15" s="317" t="str">
        <f>SUBSTITUTE(SUBSTITUTE(IFERROR(VLOOKUP($A15,単組回答!$E:$G,3,FALSE),""),"あり","○"),"なし","×")</f>
        <v/>
      </c>
      <c r="AW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5" s="313" t="str">
        <f>SUBSTITUTE(SUBSTITUTE(IFERROR(VLOOKUP($A15,単組回答!$E:$H,4,FALSE),""),"あり","○"),"なし","×")</f>
        <v/>
      </c>
      <c r="BB15" s="83" t="s">
        <v>1730</v>
      </c>
      <c r="BC15" s="313" t="str">
        <f>SUBSTITUTE(SUBSTITUTE(IFERROR(VLOOKUP($A15,単組回答!$E:$R,14,FALSE),""),"① 行った","○"),"② 行っていない","×")</f>
        <v/>
      </c>
      <c r="BD15" s="83" t="s">
        <v>1730</v>
      </c>
      <c r="BE15" s="316" t="str">
        <f>SUBSTITUTE(SUBSTITUTE(IFERROR(VLOOKUP($A15,単組回答!$E:$T,16,FALSE),""),"① 行った","○"),"② 行っていない","×")</f>
        <v/>
      </c>
    </row>
    <row r="16" spans="1:57" ht="28.5" customHeight="1">
      <c r="A16" s="20">
        <v>3013</v>
      </c>
      <c r="B16" s="65" t="s">
        <v>911</v>
      </c>
      <c r="C16" s="18" t="s">
        <v>22</v>
      </c>
      <c r="D16" s="18" t="s">
        <v>25</v>
      </c>
      <c r="E16" s="18">
        <v>1</v>
      </c>
      <c r="F16" s="18" t="s">
        <v>22</v>
      </c>
      <c r="G16" s="18"/>
      <c r="H16" s="18"/>
      <c r="I16" s="18"/>
      <c r="J16" s="18"/>
      <c r="K16" s="18"/>
      <c r="L16" s="18"/>
      <c r="M16" s="18"/>
      <c r="N16" s="18" t="s">
        <v>22</v>
      </c>
      <c r="O16" s="18" t="s">
        <v>24</v>
      </c>
      <c r="P16" s="18">
        <v>1</v>
      </c>
      <c r="Q16" s="18" t="s">
        <v>22</v>
      </c>
      <c r="R16" s="18"/>
      <c r="S16" s="18"/>
      <c r="T16" s="18" t="s">
        <v>23</v>
      </c>
      <c r="U16" s="18"/>
      <c r="V16" s="18"/>
      <c r="W16" s="18"/>
      <c r="X16" s="18"/>
      <c r="Y16" s="19" t="s">
        <v>22</v>
      </c>
      <c r="Z16" s="19" t="s">
        <v>25</v>
      </c>
      <c r="AA16" s="27" t="s">
        <v>22</v>
      </c>
      <c r="AB16" s="19" t="s">
        <v>26</v>
      </c>
      <c r="AC16" s="19" t="s">
        <v>25</v>
      </c>
      <c r="AD16" s="19" t="s">
        <v>26</v>
      </c>
      <c r="AE16" s="19"/>
      <c r="AF16" s="19" t="s">
        <v>26</v>
      </c>
      <c r="AG16" s="19" t="s">
        <v>26</v>
      </c>
      <c r="AH16" s="19" t="s">
        <v>25</v>
      </c>
      <c r="AI16" s="75" t="s">
        <v>26</v>
      </c>
      <c r="AJ16" s="102" t="s">
        <v>22</v>
      </c>
      <c r="AK16" s="83" t="s">
        <v>25</v>
      </c>
      <c r="AL16" s="83" t="s">
        <v>22</v>
      </c>
      <c r="AM16" s="83" t="s">
        <v>22</v>
      </c>
      <c r="AN16" s="83" t="s">
        <v>25</v>
      </c>
      <c r="AO16" s="83" t="s">
        <v>22</v>
      </c>
      <c r="AP16" s="83" t="s">
        <v>22</v>
      </c>
      <c r="AQ16" s="83"/>
      <c r="AR16" s="83" t="s">
        <v>28</v>
      </c>
      <c r="AS16" s="83" t="s">
        <v>26</v>
      </c>
      <c r="AT16" s="103" t="s">
        <v>22</v>
      </c>
      <c r="AU16" s="314" t="str">
        <f>SUBSTITUTE(SUBSTITUTE(IFERROR(VLOOKUP($A16,単組回答!$E:$F,2,FALSE),""),"あり","○"),"なし","×")</f>
        <v/>
      </c>
      <c r="AV16" s="317" t="str">
        <f>SUBSTITUTE(SUBSTITUTE(IFERROR(VLOOKUP($A16,単組回答!$E:$G,3,FALSE),""),"あり","○"),"なし","×")</f>
        <v/>
      </c>
      <c r="AW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6" s="313" t="str">
        <f>SUBSTITUTE(SUBSTITUTE(IFERROR(VLOOKUP($A16,単組回答!$E:$H,4,FALSE),""),"あり","○"),"なし","×")</f>
        <v/>
      </c>
      <c r="BB16" s="83" t="s">
        <v>1730</v>
      </c>
      <c r="BC16" s="313" t="str">
        <f>SUBSTITUTE(SUBSTITUTE(IFERROR(VLOOKUP($A16,単組回答!$E:$R,14,FALSE),""),"① 行った","○"),"② 行っていない","×")</f>
        <v/>
      </c>
      <c r="BD16" s="83" t="s">
        <v>1730</v>
      </c>
      <c r="BE16" s="316" t="str">
        <f>SUBSTITUTE(SUBSTITUTE(IFERROR(VLOOKUP($A16,単組回答!$E:$T,16,FALSE),""),"① 行った","○"),"② 行っていない","×")</f>
        <v/>
      </c>
    </row>
    <row r="17" spans="1:57" ht="28.5" customHeight="1">
      <c r="A17" s="20">
        <v>3014</v>
      </c>
      <c r="B17" s="65" t="s">
        <v>912</v>
      </c>
      <c r="C17" s="45" t="s">
        <v>25</v>
      </c>
      <c r="D17" s="18" t="s">
        <v>25</v>
      </c>
      <c r="E17" s="18">
        <v>0</v>
      </c>
      <c r="F17" s="18" t="s">
        <v>22</v>
      </c>
      <c r="G17" s="18"/>
      <c r="H17" s="18"/>
      <c r="I17" s="18"/>
      <c r="J17" s="18"/>
      <c r="K17" s="18"/>
      <c r="L17" s="18"/>
      <c r="M17" s="18"/>
      <c r="N17" s="18" t="s">
        <v>24</v>
      </c>
      <c r="O17" s="18" t="s">
        <v>24</v>
      </c>
      <c r="P17" s="18">
        <v>0</v>
      </c>
      <c r="Q17" s="18"/>
      <c r="R17" s="18"/>
      <c r="S17" s="18"/>
      <c r="T17" s="18"/>
      <c r="U17" s="18"/>
      <c r="V17" s="18"/>
      <c r="W17" s="18"/>
      <c r="X17" s="18"/>
      <c r="Y17" s="19" t="s">
        <v>26</v>
      </c>
      <c r="Z17" s="19" t="s">
        <v>26</v>
      </c>
      <c r="AA17" s="27" t="s">
        <v>26</v>
      </c>
      <c r="AB17" s="19" t="s">
        <v>26</v>
      </c>
      <c r="AC17" s="19" t="s">
        <v>26</v>
      </c>
      <c r="AD17" s="19" t="s">
        <v>26</v>
      </c>
      <c r="AE17" s="19"/>
      <c r="AF17" s="19" t="s">
        <v>26</v>
      </c>
      <c r="AG17" s="19" t="s">
        <v>26</v>
      </c>
      <c r="AH17" s="19" t="s">
        <v>26</v>
      </c>
      <c r="AI17" s="75" t="s">
        <v>26</v>
      </c>
      <c r="AJ17" s="102" t="s">
        <v>26</v>
      </c>
      <c r="AK17" s="83" t="s">
        <v>26</v>
      </c>
      <c r="AL17" s="83" t="s">
        <v>26</v>
      </c>
      <c r="AM17" s="83" t="s">
        <v>26</v>
      </c>
      <c r="AN17" s="83" t="s">
        <v>26</v>
      </c>
      <c r="AO17" s="83" t="s">
        <v>26</v>
      </c>
      <c r="AP17" s="83" t="s">
        <v>26</v>
      </c>
      <c r="AQ17" s="83"/>
      <c r="AR17" s="83" t="s">
        <v>26</v>
      </c>
      <c r="AS17" s="83" t="s">
        <v>22</v>
      </c>
      <c r="AT17" s="103" t="s">
        <v>26</v>
      </c>
      <c r="AU17" s="314" t="str">
        <f>SUBSTITUTE(SUBSTITUTE(IFERROR(VLOOKUP($A17,単組回答!$E:$F,2,FALSE),""),"あり","○"),"なし","×")</f>
        <v/>
      </c>
      <c r="AV17" s="317" t="str">
        <f>SUBSTITUTE(SUBSTITUTE(IFERROR(VLOOKUP($A17,単組回答!$E:$G,3,FALSE),""),"あり","○"),"なし","×")</f>
        <v/>
      </c>
      <c r="AW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7" s="313" t="str">
        <f>SUBSTITUTE(SUBSTITUTE(IFERROR(VLOOKUP($A17,単組回答!$E:$H,4,FALSE),""),"あり","○"),"なし","×")</f>
        <v/>
      </c>
      <c r="BB17" s="83" t="s">
        <v>1730</v>
      </c>
      <c r="BC17" s="313" t="str">
        <f>SUBSTITUTE(SUBSTITUTE(IFERROR(VLOOKUP($A17,単組回答!$E:$R,14,FALSE),""),"① 行った","○"),"② 行っていない","×")</f>
        <v/>
      </c>
      <c r="BD17" s="83" t="s">
        <v>1730</v>
      </c>
      <c r="BE17" s="316" t="str">
        <f>SUBSTITUTE(SUBSTITUTE(IFERROR(VLOOKUP($A17,単組回答!$E:$T,16,FALSE),""),"① 行った","○"),"② 行っていない","×")</f>
        <v/>
      </c>
    </row>
    <row r="18" spans="1:57" ht="28.5" customHeight="1">
      <c r="A18" s="20">
        <v>3018</v>
      </c>
      <c r="B18" s="65" t="s">
        <v>913</v>
      </c>
      <c r="C18" s="18" t="s">
        <v>22</v>
      </c>
      <c r="D18" s="18" t="s">
        <v>25</v>
      </c>
      <c r="E18" s="18">
        <v>1</v>
      </c>
      <c r="F18" s="18" t="s">
        <v>22</v>
      </c>
      <c r="G18" s="18" t="s">
        <v>22</v>
      </c>
      <c r="H18" s="18"/>
      <c r="I18" s="18" t="s">
        <v>22</v>
      </c>
      <c r="J18" s="18"/>
      <c r="K18" s="18"/>
      <c r="L18" s="18"/>
      <c r="M18" s="18"/>
      <c r="N18" s="18" t="s">
        <v>22</v>
      </c>
      <c r="O18" s="18" t="s">
        <v>24</v>
      </c>
      <c r="P18" s="18">
        <v>1</v>
      </c>
      <c r="Q18" s="18" t="s">
        <v>22</v>
      </c>
      <c r="R18" s="18" t="s">
        <v>23</v>
      </c>
      <c r="S18" s="18"/>
      <c r="T18" s="18" t="s">
        <v>23</v>
      </c>
      <c r="U18" s="18"/>
      <c r="V18" s="18"/>
      <c r="W18" s="18"/>
      <c r="X18" s="18"/>
      <c r="Y18" s="19" t="s">
        <v>22</v>
      </c>
      <c r="Z18" s="19" t="s">
        <v>25</v>
      </c>
      <c r="AA18" s="27" t="s">
        <v>25</v>
      </c>
      <c r="AB18" s="19" t="s">
        <v>22</v>
      </c>
      <c r="AC18" s="19" t="s">
        <v>25</v>
      </c>
      <c r="AD18" s="19" t="s">
        <v>25</v>
      </c>
      <c r="AE18" s="19"/>
      <c r="AF18" s="19" t="s">
        <v>26</v>
      </c>
      <c r="AG18" s="19">
        <v>0</v>
      </c>
      <c r="AH18" s="19" t="s">
        <v>25</v>
      </c>
      <c r="AI18" s="75" t="s">
        <v>25</v>
      </c>
      <c r="AJ18" s="102" t="s">
        <v>22</v>
      </c>
      <c r="AK18" s="83" t="s">
        <v>25</v>
      </c>
      <c r="AL18" s="83" t="s">
        <v>25</v>
      </c>
      <c r="AM18" s="83" t="s">
        <v>22</v>
      </c>
      <c r="AN18" s="83">
        <v>0</v>
      </c>
      <c r="AO18" s="83" t="s">
        <v>22</v>
      </c>
      <c r="AP18" s="83" t="s">
        <v>22</v>
      </c>
      <c r="AQ18" s="83"/>
      <c r="AR18" s="83" t="s">
        <v>22</v>
      </c>
      <c r="AS18" s="83" t="s">
        <v>22</v>
      </c>
      <c r="AT18" s="103" t="s">
        <v>22</v>
      </c>
      <c r="AU18" s="314" t="str">
        <f>SUBSTITUTE(SUBSTITUTE(IFERROR(VLOOKUP($A18,単組回答!$E:$F,2,FALSE),""),"あり","○"),"なし","×")</f>
        <v/>
      </c>
      <c r="AV18" s="317" t="str">
        <f>SUBSTITUTE(SUBSTITUTE(IFERROR(VLOOKUP($A18,単組回答!$E:$G,3,FALSE),""),"あり","○"),"なし","×")</f>
        <v/>
      </c>
      <c r="AW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8" s="313" t="str">
        <f>SUBSTITUTE(SUBSTITUTE(IFERROR(VLOOKUP($A18,単組回答!$E:$H,4,FALSE),""),"あり","○"),"なし","×")</f>
        <v/>
      </c>
      <c r="BB18" s="83" t="s">
        <v>1730</v>
      </c>
      <c r="BC18" s="313" t="str">
        <f>SUBSTITUTE(SUBSTITUTE(IFERROR(VLOOKUP($A18,単組回答!$E:$R,14,FALSE),""),"① 行った","○"),"② 行っていない","×")</f>
        <v/>
      </c>
      <c r="BD18" s="83" t="s">
        <v>1730</v>
      </c>
      <c r="BE18" s="316" t="str">
        <f>SUBSTITUTE(SUBSTITUTE(IFERROR(VLOOKUP($A18,単組回答!$E:$T,16,FALSE),""),"① 行った","○"),"② 行っていない","×")</f>
        <v/>
      </c>
    </row>
    <row r="19" spans="1:57" ht="28.5" customHeight="1">
      <c r="A19" s="20">
        <v>3019</v>
      </c>
      <c r="B19" s="65" t="s">
        <v>914</v>
      </c>
      <c r="C19" s="45" t="s">
        <v>25</v>
      </c>
      <c r="D19" s="18" t="s">
        <v>25</v>
      </c>
      <c r="E19" s="18">
        <v>0</v>
      </c>
      <c r="F19" s="18" t="s">
        <v>22</v>
      </c>
      <c r="G19" s="18"/>
      <c r="H19" s="18"/>
      <c r="I19" s="18"/>
      <c r="J19" s="18"/>
      <c r="K19" s="18"/>
      <c r="L19" s="18"/>
      <c r="M19" s="18"/>
      <c r="N19" s="18" t="s">
        <v>22</v>
      </c>
      <c r="O19" s="18" t="s">
        <v>23</v>
      </c>
      <c r="P19" s="18">
        <v>2</v>
      </c>
      <c r="Q19" s="18"/>
      <c r="R19" s="18"/>
      <c r="S19" s="18"/>
      <c r="T19" s="18"/>
      <c r="U19" s="18"/>
      <c r="V19" s="18"/>
      <c r="W19" s="18"/>
      <c r="X19" s="18"/>
      <c r="Y19" s="19" t="s">
        <v>26</v>
      </c>
      <c r="Z19" s="19" t="s">
        <v>26</v>
      </c>
      <c r="AA19" s="27" t="s">
        <v>26</v>
      </c>
      <c r="AB19" s="19" t="s">
        <v>26</v>
      </c>
      <c r="AC19" s="19" t="s">
        <v>26</v>
      </c>
      <c r="AD19" s="19" t="s">
        <v>26</v>
      </c>
      <c r="AE19" s="19"/>
      <c r="AF19" s="19" t="s">
        <v>26</v>
      </c>
      <c r="AG19" s="19" t="s">
        <v>26</v>
      </c>
      <c r="AH19" s="19" t="s">
        <v>26</v>
      </c>
      <c r="AI19" s="75" t="s">
        <v>26</v>
      </c>
      <c r="AJ19" s="102" t="s">
        <v>25</v>
      </c>
      <c r="AK19" s="83" t="s">
        <v>25</v>
      </c>
      <c r="AL19" s="83" t="s">
        <v>25</v>
      </c>
      <c r="AM19" s="83" t="s">
        <v>22</v>
      </c>
      <c r="AN19" s="83">
        <v>0</v>
      </c>
      <c r="AO19" s="83" t="s">
        <v>22</v>
      </c>
      <c r="AP19" s="83" t="s">
        <v>43</v>
      </c>
      <c r="AQ19" s="83"/>
      <c r="AR19" s="83" t="s">
        <v>28</v>
      </c>
      <c r="AS19" s="83" t="s">
        <v>26</v>
      </c>
      <c r="AT19" s="103" t="s">
        <v>22</v>
      </c>
      <c r="AU19" s="314" t="str">
        <f>SUBSTITUTE(SUBSTITUTE(IFERROR(VLOOKUP($A19,単組回答!$E:$F,2,FALSE),""),"あり","○"),"なし","×")</f>
        <v/>
      </c>
      <c r="AV19" s="317" t="str">
        <f>SUBSTITUTE(SUBSTITUTE(IFERROR(VLOOKUP($A19,単組回答!$E:$G,3,FALSE),""),"あり","○"),"なし","×")</f>
        <v/>
      </c>
      <c r="AW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9" s="313" t="str">
        <f>SUBSTITUTE(SUBSTITUTE(IFERROR(VLOOKUP($A19,単組回答!$E:$H,4,FALSE),""),"あり","○"),"なし","×")</f>
        <v/>
      </c>
      <c r="BB19" s="83" t="s">
        <v>1730</v>
      </c>
      <c r="BC19" s="313" t="str">
        <f>SUBSTITUTE(SUBSTITUTE(IFERROR(VLOOKUP($A19,単組回答!$E:$R,14,FALSE),""),"① 行った","○"),"② 行っていない","×")</f>
        <v/>
      </c>
      <c r="BD19" s="83" t="s">
        <v>1730</v>
      </c>
      <c r="BE19" s="316" t="str">
        <f>SUBSTITUTE(SUBSTITUTE(IFERROR(VLOOKUP($A19,単組回答!$E:$T,16,FALSE),""),"① 行った","○"),"② 行っていない","×")</f>
        <v/>
      </c>
    </row>
    <row r="20" spans="1:57" ht="28.5" customHeight="1">
      <c r="A20" s="20">
        <v>3022</v>
      </c>
      <c r="B20" s="65" t="s">
        <v>915</v>
      </c>
      <c r="C20" s="45"/>
      <c r="D20" s="18"/>
      <c r="E20" s="18">
        <v>0</v>
      </c>
      <c r="F20" s="18"/>
      <c r="G20" s="18"/>
      <c r="H20" s="18"/>
      <c r="I20" s="18"/>
      <c r="J20" s="18"/>
      <c r="K20" s="18"/>
      <c r="L20" s="18"/>
      <c r="M20" s="18"/>
      <c r="N20" s="18" t="s">
        <v>24</v>
      </c>
      <c r="O20" s="18" t="s">
        <v>24</v>
      </c>
      <c r="P20" s="18">
        <v>0</v>
      </c>
      <c r="Q20" s="18"/>
      <c r="R20" s="18" t="s">
        <v>23</v>
      </c>
      <c r="S20" s="18"/>
      <c r="T20" s="18"/>
      <c r="U20" s="18"/>
      <c r="V20" s="18"/>
      <c r="W20" s="18"/>
      <c r="X20" s="18"/>
      <c r="Y20" s="19" t="s">
        <v>26</v>
      </c>
      <c r="Z20" s="19" t="s">
        <v>26</v>
      </c>
      <c r="AA20" s="27" t="s">
        <v>26</v>
      </c>
      <c r="AB20" s="19" t="s">
        <v>26</v>
      </c>
      <c r="AC20" s="19" t="s">
        <v>26</v>
      </c>
      <c r="AD20" s="19" t="s">
        <v>26</v>
      </c>
      <c r="AE20" s="19"/>
      <c r="AF20" s="19" t="s">
        <v>26</v>
      </c>
      <c r="AG20" s="19" t="s">
        <v>26</v>
      </c>
      <c r="AH20" s="19" t="s">
        <v>26</v>
      </c>
      <c r="AI20" s="75" t="s">
        <v>26</v>
      </c>
      <c r="AJ20" s="102" t="s">
        <v>26</v>
      </c>
      <c r="AK20" s="83" t="s">
        <v>26</v>
      </c>
      <c r="AL20" s="83" t="s">
        <v>26</v>
      </c>
      <c r="AM20" s="83" t="s">
        <v>26</v>
      </c>
      <c r="AN20" s="83" t="s">
        <v>26</v>
      </c>
      <c r="AO20" s="83" t="s">
        <v>26</v>
      </c>
      <c r="AP20" s="83" t="s">
        <v>26</v>
      </c>
      <c r="AQ20" s="83"/>
      <c r="AR20" s="83" t="s">
        <v>26</v>
      </c>
      <c r="AS20" s="83" t="s">
        <v>26</v>
      </c>
      <c r="AT20" s="103" t="s">
        <v>26</v>
      </c>
      <c r="AU20" s="314" t="str">
        <f>SUBSTITUTE(SUBSTITUTE(IFERROR(VLOOKUP($A20,単組回答!$E:$F,2,FALSE),""),"あり","○"),"なし","×")</f>
        <v/>
      </c>
      <c r="AV20" s="317" t="str">
        <f>SUBSTITUTE(SUBSTITUTE(IFERROR(VLOOKUP($A20,単組回答!$E:$G,3,FALSE),""),"あり","○"),"なし","×")</f>
        <v/>
      </c>
      <c r="AW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0" s="313" t="str">
        <f>SUBSTITUTE(SUBSTITUTE(IFERROR(VLOOKUP($A20,単組回答!$E:$H,4,FALSE),""),"あり","○"),"なし","×")</f>
        <v/>
      </c>
      <c r="BB20" s="83" t="s">
        <v>1730</v>
      </c>
      <c r="BC20" s="313" t="str">
        <f>SUBSTITUTE(SUBSTITUTE(IFERROR(VLOOKUP($A20,単組回答!$E:$R,14,FALSE),""),"① 行った","○"),"② 行っていない","×")</f>
        <v/>
      </c>
      <c r="BD20" s="83" t="s">
        <v>1730</v>
      </c>
      <c r="BE20" s="316" t="str">
        <f>SUBSTITUTE(SUBSTITUTE(IFERROR(VLOOKUP($A20,単組回答!$E:$T,16,FALSE),""),"① 行った","○"),"② 行っていない","×")</f>
        <v/>
      </c>
    </row>
    <row r="21" spans="1:57" ht="28.5" customHeight="1">
      <c r="A21" s="20">
        <v>3024</v>
      </c>
      <c r="B21" s="65" t="s">
        <v>916</v>
      </c>
      <c r="C21" s="45" t="s">
        <v>22</v>
      </c>
      <c r="D21" s="18" t="s">
        <v>22</v>
      </c>
      <c r="E21" s="18">
        <v>2</v>
      </c>
      <c r="F21" s="18" t="s">
        <v>22</v>
      </c>
      <c r="G21" s="18" t="s">
        <v>22</v>
      </c>
      <c r="H21" s="18"/>
      <c r="I21" s="18" t="s">
        <v>22</v>
      </c>
      <c r="J21" s="18"/>
      <c r="K21" s="18" t="s">
        <v>22</v>
      </c>
      <c r="L21" s="18"/>
      <c r="M21" s="18"/>
      <c r="N21" s="18" t="s">
        <v>22</v>
      </c>
      <c r="O21" s="18" t="s">
        <v>22</v>
      </c>
      <c r="P21" s="18">
        <v>2</v>
      </c>
      <c r="Q21" s="18" t="s">
        <v>22</v>
      </c>
      <c r="R21" s="18" t="s">
        <v>23</v>
      </c>
      <c r="S21" s="18" t="s">
        <v>22</v>
      </c>
      <c r="T21" s="18"/>
      <c r="U21" s="18"/>
      <c r="V21" s="18"/>
      <c r="W21" s="18"/>
      <c r="X21" s="18"/>
      <c r="Y21" s="19" t="s">
        <v>22</v>
      </c>
      <c r="Z21" s="19" t="s">
        <v>22</v>
      </c>
      <c r="AA21" s="27" t="s">
        <v>22</v>
      </c>
      <c r="AB21" s="19" t="s">
        <v>22</v>
      </c>
      <c r="AC21" s="19" t="s">
        <v>22</v>
      </c>
      <c r="AD21" s="19" t="s">
        <v>22</v>
      </c>
      <c r="AE21" s="19"/>
      <c r="AF21" s="19" t="s">
        <v>22</v>
      </c>
      <c r="AG21" s="19" t="s">
        <v>22</v>
      </c>
      <c r="AH21" s="19" t="s">
        <v>25</v>
      </c>
      <c r="AI21" s="75" t="s">
        <v>25</v>
      </c>
      <c r="AJ21" s="102" t="s">
        <v>22</v>
      </c>
      <c r="AK21" s="83" t="s">
        <v>22</v>
      </c>
      <c r="AL21" s="83" t="s">
        <v>22</v>
      </c>
      <c r="AM21" s="83" t="s">
        <v>22</v>
      </c>
      <c r="AN21" s="83" t="s">
        <v>22</v>
      </c>
      <c r="AO21" s="83" t="s">
        <v>22</v>
      </c>
      <c r="AP21" s="83" t="s">
        <v>22</v>
      </c>
      <c r="AQ21" s="83"/>
      <c r="AR21" s="83" t="s">
        <v>22</v>
      </c>
      <c r="AS21" s="83" t="s">
        <v>22</v>
      </c>
      <c r="AT21" s="103" t="s">
        <v>22</v>
      </c>
      <c r="AU21" s="314" t="str">
        <f>SUBSTITUTE(SUBSTITUTE(IFERROR(VLOOKUP($A21,単組回答!$E:$F,2,FALSE),""),"あり","○"),"なし","×")</f>
        <v/>
      </c>
      <c r="AV21" s="317" t="str">
        <f>SUBSTITUTE(SUBSTITUTE(IFERROR(VLOOKUP($A21,単組回答!$E:$G,3,FALSE),""),"あり","○"),"なし","×")</f>
        <v/>
      </c>
      <c r="AW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1" s="313" t="str">
        <f>SUBSTITUTE(SUBSTITUTE(IFERROR(VLOOKUP($A21,単組回答!$E:$H,4,FALSE),""),"あり","○"),"なし","×")</f>
        <v/>
      </c>
      <c r="BB21" s="83" t="s">
        <v>1730</v>
      </c>
      <c r="BC21" s="313" t="str">
        <f>SUBSTITUTE(SUBSTITUTE(IFERROR(VLOOKUP($A21,単組回答!$E:$R,14,FALSE),""),"① 行った","○"),"② 行っていない","×")</f>
        <v/>
      </c>
      <c r="BD21" s="83" t="s">
        <v>23</v>
      </c>
      <c r="BE21" s="316" t="str">
        <f>SUBSTITUTE(SUBSTITUTE(IFERROR(VLOOKUP($A21,単組回答!$E:$T,16,FALSE),""),"① 行った","○"),"② 行っていない","×")</f>
        <v/>
      </c>
    </row>
    <row r="22" spans="1:57" ht="28.5" customHeight="1">
      <c r="A22" s="20">
        <v>3025</v>
      </c>
      <c r="B22" s="65" t="s">
        <v>917</v>
      </c>
      <c r="C22" s="45" t="s">
        <v>25</v>
      </c>
      <c r="D22" s="18" t="s">
        <v>25</v>
      </c>
      <c r="E22" s="18">
        <v>0</v>
      </c>
      <c r="F22" s="18" t="s">
        <v>22</v>
      </c>
      <c r="G22" s="18"/>
      <c r="H22" s="18"/>
      <c r="I22" s="18"/>
      <c r="J22" s="18"/>
      <c r="K22" s="18"/>
      <c r="L22" s="18"/>
      <c r="M22" s="18"/>
      <c r="N22" s="18" t="s">
        <v>24</v>
      </c>
      <c r="O22" s="18" t="s">
        <v>24</v>
      </c>
      <c r="P22" s="18">
        <v>0</v>
      </c>
      <c r="Q22" s="18" t="s">
        <v>22</v>
      </c>
      <c r="R22" s="18" t="s">
        <v>23</v>
      </c>
      <c r="S22" s="18"/>
      <c r="T22" s="18" t="s">
        <v>23</v>
      </c>
      <c r="U22" s="18"/>
      <c r="V22" s="18"/>
      <c r="W22" s="18"/>
      <c r="X22" s="18"/>
      <c r="Y22" s="19" t="s">
        <v>25</v>
      </c>
      <c r="Z22" s="19" t="s">
        <v>25</v>
      </c>
      <c r="AA22" s="27" t="s">
        <v>22</v>
      </c>
      <c r="AB22" s="19" t="s">
        <v>22</v>
      </c>
      <c r="AC22" s="19" t="s">
        <v>25</v>
      </c>
      <c r="AD22" s="19" t="s">
        <v>25</v>
      </c>
      <c r="AE22" s="19"/>
      <c r="AF22" s="19" t="s">
        <v>26</v>
      </c>
      <c r="AG22" s="19">
        <v>0</v>
      </c>
      <c r="AH22" s="19" t="s">
        <v>25</v>
      </c>
      <c r="AI22" s="75" t="s">
        <v>25</v>
      </c>
      <c r="AJ22" s="102" t="s">
        <v>26</v>
      </c>
      <c r="AK22" s="83" t="s">
        <v>26</v>
      </c>
      <c r="AL22" s="83" t="s">
        <v>26</v>
      </c>
      <c r="AM22" s="83" t="s">
        <v>26</v>
      </c>
      <c r="AN22" s="83" t="s">
        <v>26</v>
      </c>
      <c r="AO22" s="83" t="s">
        <v>26</v>
      </c>
      <c r="AP22" s="83" t="s">
        <v>26</v>
      </c>
      <c r="AQ22" s="83"/>
      <c r="AR22" s="83" t="s">
        <v>26</v>
      </c>
      <c r="AS22" s="83" t="s">
        <v>26</v>
      </c>
      <c r="AT22" s="103" t="s">
        <v>26</v>
      </c>
      <c r="AU22" s="314" t="str">
        <f>SUBSTITUTE(SUBSTITUTE(IFERROR(VLOOKUP($A22,単組回答!$E:$F,2,FALSE),""),"あり","○"),"なし","×")</f>
        <v/>
      </c>
      <c r="AV22" s="317" t="str">
        <f>SUBSTITUTE(SUBSTITUTE(IFERROR(VLOOKUP($A22,単組回答!$E:$G,3,FALSE),""),"あり","○"),"なし","×")</f>
        <v/>
      </c>
      <c r="AW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2" s="313" t="str">
        <f>SUBSTITUTE(SUBSTITUTE(IFERROR(VLOOKUP($A22,単組回答!$E:$H,4,FALSE),""),"あり","○"),"なし","×")</f>
        <v/>
      </c>
      <c r="BB22" s="83" t="s">
        <v>1730</v>
      </c>
      <c r="BC22" s="313" t="str">
        <f>SUBSTITUTE(SUBSTITUTE(IFERROR(VLOOKUP($A22,単組回答!$E:$R,14,FALSE),""),"① 行った","○"),"② 行っていない","×")</f>
        <v/>
      </c>
      <c r="BD22" s="83" t="s">
        <v>1730</v>
      </c>
      <c r="BE22" s="316" t="str">
        <f>SUBSTITUTE(SUBSTITUTE(IFERROR(VLOOKUP($A22,単組回答!$E:$T,16,FALSE),""),"① 行った","○"),"② 行っていない","×")</f>
        <v/>
      </c>
    </row>
    <row r="23" spans="1:57" ht="28.5" customHeight="1">
      <c r="A23" s="20">
        <v>3027</v>
      </c>
      <c r="B23" s="65" t="s">
        <v>918</v>
      </c>
      <c r="C23" s="18" t="s">
        <v>25</v>
      </c>
      <c r="D23" s="18" t="s">
        <v>25</v>
      </c>
      <c r="E23" s="18">
        <v>0</v>
      </c>
      <c r="F23" s="18" t="s">
        <v>22</v>
      </c>
      <c r="G23" s="18"/>
      <c r="H23" s="18"/>
      <c r="I23" s="18"/>
      <c r="J23" s="18"/>
      <c r="K23" s="18"/>
      <c r="L23" s="18"/>
      <c r="M23" s="18"/>
      <c r="N23" s="18" t="s">
        <v>23</v>
      </c>
      <c r="O23" s="18" t="s">
        <v>23</v>
      </c>
      <c r="P23" s="18">
        <v>2</v>
      </c>
      <c r="Q23" s="18"/>
      <c r="R23" s="18" t="s">
        <v>23</v>
      </c>
      <c r="S23" s="18"/>
      <c r="T23" s="18"/>
      <c r="U23" s="18"/>
      <c r="V23" s="18"/>
      <c r="W23" s="18"/>
      <c r="X23" s="18"/>
      <c r="Y23" s="19" t="s">
        <v>25</v>
      </c>
      <c r="Z23" s="19" t="s">
        <v>25</v>
      </c>
      <c r="AA23" s="27" t="s">
        <v>26</v>
      </c>
      <c r="AB23" s="19" t="s">
        <v>26</v>
      </c>
      <c r="AC23" s="19" t="s">
        <v>26</v>
      </c>
      <c r="AD23" s="19" t="s">
        <v>26</v>
      </c>
      <c r="AE23" s="19"/>
      <c r="AF23" s="19" t="s">
        <v>26</v>
      </c>
      <c r="AG23" s="19" t="s">
        <v>26</v>
      </c>
      <c r="AH23" s="19" t="s">
        <v>26</v>
      </c>
      <c r="AI23" s="75" t="s">
        <v>26</v>
      </c>
      <c r="AJ23" s="102" t="s">
        <v>26</v>
      </c>
      <c r="AK23" s="83" t="s">
        <v>26</v>
      </c>
      <c r="AL23" s="83" t="s">
        <v>26</v>
      </c>
      <c r="AM23" s="83" t="s">
        <v>26</v>
      </c>
      <c r="AN23" s="83" t="s">
        <v>26</v>
      </c>
      <c r="AO23" s="83" t="s">
        <v>26</v>
      </c>
      <c r="AP23" s="83" t="s">
        <v>26</v>
      </c>
      <c r="AQ23" s="83"/>
      <c r="AR23" s="83" t="s">
        <v>26</v>
      </c>
      <c r="AS23" s="83" t="s">
        <v>22</v>
      </c>
      <c r="AT23" s="103" t="s">
        <v>26</v>
      </c>
      <c r="AU23" s="314" t="str">
        <f>SUBSTITUTE(SUBSTITUTE(IFERROR(VLOOKUP($A23,単組回答!$E:$F,2,FALSE),""),"あり","○"),"なし","×")</f>
        <v/>
      </c>
      <c r="AV23" s="317" t="str">
        <f>SUBSTITUTE(SUBSTITUTE(IFERROR(VLOOKUP($A23,単組回答!$E:$G,3,FALSE),""),"あり","○"),"なし","×")</f>
        <v/>
      </c>
      <c r="AW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3" s="313" t="str">
        <f>SUBSTITUTE(SUBSTITUTE(IFERROR(VLOOKUP($A23,単組回答!$E:$H,4,FALSE),""),"あり","○"),"なし","×")</f>
        <v/>
      </c>
      <c r="BB23" s="83" t="s">
        <v>1730</v>
      </c>
      <c r="BC23" s="313" t="str">
        <f>SUBSTITUTE(SUBSTITUTE(IFERROR(VLOOKUP($A23,単組回答!$E:$R,14,FALSE),""),"① 行った","○"),"② 行っていない","×")</f>
        <v/>
      </c>
      <c r="BD23" s="83" t="s">
        <v>1730</v>
      </c>
      <c r="BE23" s="316" t="str">
        <f>SUBSTITUTE(SUBSTITUTE(IFERROR(VLOOKUP($A23,単組回答!$E:$T,16,FALSE),""),"① 行った","○"),"② 行っていない","×")</f>
        <v/>
      </c>
    </row>
    <row r="24" spans="1:57" ht="28.5" customHeight="1">
      <c r="A24" s="20">
        <v>3032</v>
      </c>
      <c r="B24" s="65" t="s">
        <v>919</v>
      </c>
      <c r="C24" s="18" t="s">
        <v>25</v>
      </c>
      <c r="D24" s="18" t="s">
        <v>25</v>
      </c>
      <c r="E24" s="18">
        <v>0</v>
      </c>
      <c r="F24" s="18" t="s">
        <v>22</v>
      </c>
      <c r="G24" s="18"/>
      <c r="H24" s="18"/>
      <c r="I24" s="18"/>
      <c r="J24" s="18"/>
      <c r="K24" s="18"/>
      <c r="L24" s="18"/>
      <c r="M24" s="18"/>
      <c r="N24" s="18" t="s">
        <v>24</v>
      </c>
      <c r="O24" s="18" t="s">
        <v>24</v>
      </c>
      <c r="P24" s="18">
        <v>0</v>
      </c>
      <c r="Q24" s="18" t="s">
        <v>22</v>
      </c>
      <c r="R24" s="18" t="s">
        <v>23</v>
      </c>
      <c r="S24" s="18"/>
      <c r="T24" s="18"/>
      <c r="U24" s="18"/>
      <c r="V24" s="18"/>
      <c r="W24" s="18"/>
      <c r="X24" s="18"/>
      <c r="Y24" s="19" t="s">
        <v>25</v>
      </c>
      <c r="Z24" s="19" t="s">
        <v>25</v>
      </c>
      <c r="AA24" s="27" t="s">
        <v>26</v>
      </c>
      <c r="AB24" s="19" t="s">
        <v>22</v>
      </c>
      <c r="AC24" s="19" t="s">
        <v>26</v>
      </c>
      <c r="AD24" s="19" t="s">
        <v>25</v>
      </c>
      <c r="AE24" s="19"/>
      <c r="AF24" s="19" t="s">
        <v>26</v>
      </c>
      <c r="AG24" s="19">
        <v>0</v>
      </c>
      <c r="AH24" s="19" t="s">
        <v>26</v>
      </c>
      <c r="AI24" s="75" t="s">
        <v>25</v>
      </c>
      <c r="AJ24" s="102" t="s">
        <v>25</v>
      </c>
      <c r="AK24" s="83" t="s">
        <v>25</v>
      </c>
      <c r="AL24" s="83" t="s">
        <v>22</v>
      </c>
      <c r="AM24" s="83" t="s">
        <v>22</v>
      </c>
      <c r="AN24" s="83" t="s">
        <v>25</v>
      </c>
      <c r="AO24" s="83" t="s">
        <v>22</v>
      </c>
      <c r="AP24" s="83" t="s">
        <v>22</v>
      </c>
      <c r="AQ24" s="83"/>
      <c r="AR24" s="83" t="s">
        <v>25</v>
      </c>
      <c r="AS24" s="83" t="s">
        <v>22</v>
      </c>
      <c r="AT24" s="103" t="s">
        <v>25</v>
      </c>
      <c r="AU24" s="314" t="str">
        <f>SUBSTITUTE(SUBSTITUTE(IFERROR(VLOOKUP($A24,単組回答!$E:$F,2,FALSE),""),"あり","○"),"なし","×")</f>
        <v/>
      </c>
      <c r="AV24" s="317" t="str">
        <f>SUBSTITUTE(SUBSTITUTE(IFERROR(VLOOKUP($A24,単組回答!$E:$G,3,FALSE),""),"あり","○"),"なし","×")</f>
        <v/>
      </c>
      <c r="AW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4" s="313" t="str">
        <f>SUBSTITUTE(SUBSTITUTE(IFERROR(VLOOKUP($A24,単組回答!$E:$H,4,FALSE),""),"あり","○"),"なし","×")</f>
        <v/>
      </c>
      <c r="BB24" s="83" t="s">
        <v>1730</v>
      </c>
      <c r="BC24" s="313" t="str">
        <f>SUBSTITUTE(SUBSTITUTE(IFERROR(VLOOKUP($A24,単組回答!$E:$R,14,FALSE),""),"① 行った","○"),"② 行っていない","×")</f>
        <v/>
      </c>
      <c r="BD24" s="83" t="s">
        <v>23</v>
      </c>
      <c r="BE24" s="316" t="str">
        <f>SUBSTITUTE(SUBSTITUTE(IFERROR(VLOOKUP($A24,単組回答!$E:$T,16,FALSE),""),"① 行った","○"),"② 行っていない","×")</f>
        <v/>
      </c>
    </row>
    <row r="25" spans="1:57" ht="28.5" customHeight="1">
      <c r="A25" s="20">
        <v>3034</v>
      </c>
      <c r="B25" s="65" t="s">
        <v>920</v>
      </c>
      <c r="C25" s="45" t="s">
        <v>25</v>
      </c>
      <c r="D25" s="18" t="s">
        <v>25</v>
      </c>
      <c r="E25" s="18">
        <v>0</v>
      </c>
      <c r="F25" s="18" t="s">
        <v>22</v>
      </c>
      <c r="G25" s="18"/>
      <c r="H25" s="18"/>
      <c r="I25" s="18"/>
      <c r="J25" s="18"/>
      <c r="K25" s="18"/>
      <c r="L25" s="18"/>
      <c r="M25" s="18"/>
      <c r="N25" s="18" t="s">
        <v>24</v>
      </c>
      <c r="O25" s="18" t="s">
        <v>24</v>
      </c>
      <c r="P25" s="18">
        <v>0</v>
      </c>
      <c r="Q25" s="18"/>
      <c r="R25" s="18"/>
      <c r="S25" s="18"/>
      <c r="T25" s="18"/>
      <c r="U25" s="18"/>
      <c r="V25" s="18"/>
      <c r="W25" s="18"/>
      <c r="X25" s="18"/>
      <c r="Y25" s="19" t="s">
        <v>25</v>
      </c>
      <c r="Z25" s="19" t="s">
        <v>25</v>
      </c>
      <c r="AA25" s="27" t="s">
        <v>22</v>
      </c>
      <c r="AB25" s="19" t="s">
        <v>22</v>
      </c>
      <c r="AC25" s="19" t="s">
        <v>25</v>
      </c>
      <c r="AD25" s="19" t="s">
        <v>25</v>
      </c>
      <c r="AE25" s="19"/>
      <c r="AF25" s="19" t="s">
        <v>26</v>
      </c>
      <c r="AG25" s="19">
        <v>0</v>
      </c>
      <c r="AH25" s="19" t="s">
        <v>25</v>
      </c>
      <c r="AI25" s="75" t="s">
        <v>25</v>
      </c>
      <c r="AJ25" s="102" t="s">
        <v>25</v>
      </c>
      <c r="AK25" s="83" t="s">
        <v>25</v>
      </c>
      <c r="AL25" s="83" t="s">
        <v>22</v>
      </c>
      <c r="AM25" s="83" t="s">
        <v>22</v>
      </c>
      <c r="AN25" s="83" t="s">
        <v>25</v>
      </c>
      <c r="AO25" s="83" t="s">
        <v>25</v>
      </c>
      <c r="AP25" s="83" t="s">
        <v>22</v>
      </c>
      <c r="AQ25" s="83"/>
      <c r="AR25" s="83" t="s">
        <v>28</v>
      </c>
      <c r="AS25" s="83" t="s">
        <v>26</v>
      </c>
      <c r="AT25" s="103" t="s">
        <v>25</v>
      </c>
      <c r="AU25" s="314" t="str">
        <f>SUBSTITUTE(SUBSTITUTE(IFERROR(VLOOKUP($A25,単組回答!$E:$F,2,FALSE),""),"あり","○"),"なし","×")</f>
        <v/>
      </c>
      <c r="AV25" s="317" t="str">
        <f>SUBSTITUTE(SUBSTITUTE(IFERROR(VLOOKUP($A25,単組回答!$E:$G,3,FALSE),""),"あり","○"),"なし","×")</f>
        <v/>
      </c>
      <c r="AW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5" s="313" t="str">
        <f>SUBSTITUTE(SUBSTITUTE(IFERROR(VLOOKUP($A25,単組回答!$E:$H,4,FALSE),""),"あり","○"),"なし","×")</f>
        <v/>
      </c>
      <c r="BB25" s="83" t="s">
        <v>1730</v>
      </c>
      <c r="BC25" s="313" t="str">
        <f>SUBSTITUTE(SUBSTITUTE(IFERROR(VLOOKUP($A25,単組回答!$E:$R,14,FALSE),""),"① 行った","○"),"② 行っていない","×")</f>
        <v/>
      </c>
      <c r="BD25" s="83" t="s">
        <v>1730</v>
      </c>
      <c r="BE25" s="316" t="str">
        <f>SUBSTITUTE(SUBSTITUTE(IFERROR(VLOOKUP($A25,単組回答!$E:$T,16,FALSE),""),"① 行った","○"),"② 行っていない","×")</f>
        <v/>
      </c>
    </row>
    <row r="26" spans="1:57" ht="28.5" customHeight="1">
      <c r="A26" s="20">
        <v>3036</v>
      </c>
      <c r="B26" s="65" t="s">
        <v>921</v>
      </c>
      <c r="C26" s="45" t="s">
        <v>25</v>
      </c>
      <c r="D26" s="18" t="s">
        <v>25</v>
      </c>
      <c r="E26" s="18">
        <v>0</v>
      </c>
      <c r="F26" s="18"/>
      <c r="G26" s="18"/>
      <c r="H26" s="18"/>
      <c r="I26" s="18"/>
      <c r="J26" s="18"/>
      <c r="K26" s="18"/>
      <c r="L26" s="18"/>
      <c r="M26" s="18"/>
      <c r="N26" s="18" t="s">
        <v>24</v>
      </c>
      <c r="O26" s="18" t="s">
        <v>24</v>
      </c>
      <c r="P26" s="18">
        <v>0</v>
      </c>
      <c r="Q26" s="18"/>
      <c r="R26" s="18" t="s">
        <v>23</v>
      </c>
      <c r="S26" s="18"/>
      <c r="T26" s="18"/>
      <c r="U26" s="18"/>
      <c r="V26" s="18"/>
      <c r="W26" s="18"/>
      <c r="X26" s="18"/>
      <c r="Y26" s="19" t="s">
        <v>25</v>
      </c>
      <c r="Z26" s="19" t="s">
        <v>25</v>
      </c>
      <c r="AA26" s="27" t="s">
        <v>22</v>
      </c>
      <c r="AB26" s="19" t="s">
        <v>26</v>
      </c>
      <c r="AC26" s="19" t="s">
        <v>25</v>
      </c>
      <c r="AD26" s="19" t="s">
        <v>26</v>
      </c>
      <c r="AE26" s="19"/>
      <c r="AF26" s="19" t="s">
        <v>26</v>
      </c>
      <c r="AG26" s="19" t="s">
        <v>26</v>
      </c>
      <c r="AH26" s="19" t="s">
        <v>25</v>
      </c>
      <c r="AI26" s="75" t="s">
        <v>26</v>
      </c>
      <c r="AJ26" s="102" t="s">
        <v>26</v>
      </c>
      <c r="AK26" s="83" t="s">
        <v>26</v>
      </c>
      <c r="AL26" s="83" t="s">
        <v>26</v>
      </c>
      <c r="AM26" s="83" t="s">
        <v>26</v>
      </c>
      <c r="AN26" s="83" t="s">
        <v>26</v>
      </c>
      <c r="AO26" s="83" t="s">
        <v>26</v>
      </c>
      <c r="AP26" s="83" t="s">
        <v>26</v>
      </c>
      <c r="AQ26" s="83"/>
      <c r="AR26" s="83" t="s">
        <v>26</v>
      </c>
      <c r="AS26" s="83" t="s">
        <v>22</v>
      </c>
      <c r="AT26" s="103" t="s">
        <v>26</v>
      </c>
      <c r="AU26" s="314" t="str">
        <f>SUBSTITUTE(SUBSTITUTE(IFERROR(VLOOKUP($A26,単組回答!$E:$F,2,FALSE),""),"あり","○"),"なし","×")</f>
        <v/>
      </c>
      <c r="AV26" s="317" t="str">
        <f>SUBSTITUTE(SUBSTITUTE(IFERROR(VLOOKUP($A26,単組回答!$E:$G,3,FALSE),""),"あり","○"),"なし","×")</f>
        <v/>
      </c>
      <c r="AW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6" s="313" t="str">
        <f>SUBSTITUTE(SUBSTITUTE(IFERROR(VLOOKUP($A26,単組回答!$E:$H,4,FALSE),""),"あり","○"),"なし","×")</f>
        <v/>
      </c>
      <c r="BB26" s="83" t="s">
        <v>1730</v>
      </c>
      <c r="BC26" s="313" t="str">
        <f>SUBSTITUTE(SUBSTITUTE(IFERROR(VLOOKUP($A26,単組回答!$E:$R,14,FALSE),""),"① 行った","○"),"② 行っていない","×")</f>
        <v/>
      </c>
      <c r="BD26" s="83" t="s">
        <v>1730</v>
      </c>
      <c r="BE26" s="316" t="str">
        <f>SUBSTITUTE(SUBSTITUTE(IFERROR(VLOOKUP($A26,単組回答!$E:$T,16,FALSE),""),"① 行った","○"),"② 行っていない","×")</f>
        <v/>
      </c>
    </row>
    <row r="27" spans="1:57" ht="28.5" customHeight="1">
      <c r="A27" s="20">
        <v>3037</v>
      </c>
      <c r="B27" s="65" t="s">
        <v>922</v>
      </c>
      <c r="C27" s="18" t="s">
        <v>25</v>
      </c>
      <c r="D27" s="18" t="s">
        <v>25</v>
      </c>
      <c r="E27" s="18">
        <v>0</v>
      </c>
      <c r="F27" s="18" t="s">
        <v>22</v>
      </c>
      <c r="G27" s="18" t="s">
        <v>22</v>
      </c>
      <c r="H27" s="18"/>
      <c r="I27" s="18"/>
      <c r="J27" s="18"/>
      <c r="K27" s="18"/>
      <c r="L27" s="18"/>
      <c r="M27" s="18"/>
      <c r="N27" s="18" t="s">
        <v>24</v>
      </c>
      <c r="O27" s="18" t="s">
        <v>24</v>
      </c>
      <c r="P27" s="18">
        <v>0</v>
      </c>
      <c r="Q27" s="18" t="s">
        <v>22</v>
      </c>
      <c r="R27" s="18" t="s">
        <v>23</v>
      </c>
      <c r="S27" s="18"/>
      <c r="T27" s="18"/>
      <c r="U27" s="18"/>
      <c r="V27" s="18"/>
      <c r="W27" s="18"/>
      <c r="X27" s="18"/>
      <c r="Y27" s="19" t="s">
        <v>25</v>
      </c>
      <c r="Z27" s="19" t="s">
        <v>25</v>
      </c>
      <c r="AA27" s="27" t="s">
        <v>22</v>
      </c>
      <c r="AB27" s="19" t="s">
        <v>22</v>
      </c>
      <c r="AC27" s="19" t="s">
        <v>25</v>
      </c>
      <c r="AD27" s="19" t="s">
        <v>25</v>
      </c>
      <c r="AE27" s="19"/>
      <c r="AF27" s="19" t="s">
        <v>26</v>
      </c>
      <c r="AG27" s="19">
        <v>0</v>
      </c>
      <c r="AH27" s="19" t="s">
        <v>25</v>
      </c>
      <c r="AI27" s="75" t="s">
        <v>25</v>
      </c>
      <c r="AJ27" s="102" t="s">
        <v>22</v>
      </c>
      <c r="AK27" s="83" t="s">
        <v>22</v>
      </c>
      <c r="AL27" s="83" t="s">
        <v>22</v>
      </c>
      <c r="AM27" s="83" t="s">
        <v>22</v>
      </c>
      <c r="AN27" s="83" t="s">
        <v>25</v>
      </c>
      <c r="AO27" s="83" t="s">
        <v>25</v>
      </c>
      <c r="AP27" s="83" t="s">
        <v>22</v>
      </c>
      <c r="AQ27" s="83"/>
      <c r="AR27" s="83" t="s">
        <v>28</v>
      </c>
      <c r="AS27" s="83" t="s">
        <v>22</v>
      </c>
      <c r="AT27" s="103" t="s">
        <v>22</v>
      </c>
      <c r="AU27" s="314" t="str">
        <f>SUBSTITUTE(SUBSTITUTE(IFERROR(VLOOKUP($A27,単組回答!$E:$F,2,FALSE),""),"あり","○"),"なし","×")</f>
        <v/>
      </c>
      <c r="AV27" s="317" t="str">
        <f>SUBSTITUTE(SUBSTITUTE(IFERROR(VLOOKUP($A27,単組回答!$E:$G,3,FALSE),""),"あり","○"),"なし","×")</f>
        <v/>
      </c>
      <c r="AW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7" s="313" t="str">
        <f>SUBSTITUTE(SUBSTITUTE(IFERROR(VLOOKUP($A27,単組回答!$E:$H,4,FALSE),""),"あり","○"),"なし","×")</f>
        <v/>
      </c>
      <c r="BB27" s="83" t="s">
        <v>1730</v>
      </c>
      <c r="BC27" s="313" t="str">
        <f>SUBSTITUTE(SUBSTITUTE(IFERROR(VLOOKUP($A27,単組回答!$E:$R,14,FALSE),""),"① 行った","○"),"② 行っていない","×")</f>
        <v/>
      </c>
      <c r="BD27" s="83" t="s">
        <v>1730</v>
      </c>
      <c r="BE27" s="316" t="str">
        <f>SUBSTITUTE(SUBSTITUTE(IFERROR(VLOOKUP($A27,単組回答!$E:$T,16,FALSE),""),"① 行った","○"),"② 行っていない","×")</f>
        <v/>
      </c>
    </row>
    <row r="28" spans="1:57" ht="28.5" customHeight="1">
      <c r="A28" s="20">
        <v>3038</v>
      </c>
      <c r="B28" s="65" t="s">
        <v>923</v>
      </c>
      <c r="C28" s="45" t="s">
        <v>25</v>
      </c>
      <c r="D28" s="18" t="s">
        <v>25</v>
      </c>
      <c r="E28" s="18">
        <v>0</v>
      </c>
      <c r="F28" s="18" t="s">
        <v>22</v>
      </c>
      <c r="G28" s="18"/>
      <c r="H28" s="18"/>
      <c r="I28" s="18"/>
      <c r="J28" s="18"/>
      <c r="K28" s="18"/>
      <c r="L28" s="18"/>
      <c r="M28" s="18"/>
      <c r="N28" s="18" t="s">
        <v>23</v>
      </c>
      <c r="O28" s="18" t="s">
        <v>23</v>
      </c>
      <c r="P28" s="18">
        <v>2</v>
      </c>
      <c r="Q28" s="18"/>
      <c r="R28" s="18"/>
      <c r="S28" s="18"/>
      <c r="T28" s="18"/>
      <c r="U28" s="18"/>
      <c r="V28" s="18"/>
      <c r="W28" s="18"/>
      <c r="X28" s="18"/>
      <c r="Y28" s="19" t="s">
        <v>26</v>
      </c>
      <c r="Z28" s="19" t="s">
        <v>26</v>
      </c>
      <c r="AA28" s="27" t="s">
        <v>26</v>
      </c>
      <c r="AB28" s="19" t="s">
        <v>26</v>
      </c>
      <c r="AC28" s="19" t="s">
        <v>26</v>
      </c>
      <c r="AD28" s="19" t="s">
        <v>26</v>
      </c>
      <c r="AE28" s="19"/>
      <c r="AF28" s="19" t="s">
        <v>26</v>
      </c>
      <c r="AG28" s="19" t="s">
        <v>26</v>
      </c>
      <c r="AH28" s="19" t="s">
        <v>26</v>
      </c>
      <c r="AI28" s="75" t="s">
        <v>26</v>
      </c>
      <c r="AJ28" s="102" t="s">
        <v>25</v>
      </c>
      <c r="AK28" s="83" t="s">
        <v>25</v>
      </c>
      <c r="AL28" s="83" t="s">
        <v>22</v>
      </c>
      <c r="AM28" s="83" t="s">
        <v>22</v>
      </c>
      <c r="AN28" s="83" t="s">
        <v>25</v>
      </c>
      <c r="AO28" s="83" t="s">
        <v>22</v>
      </c>
      <c r="AP28" s="83" t="s">
        <v>25</v>
      </c>
      <c r="AQ28" s="83"/>
      <c r="AR28" s="83" t="s">
        <v>22</v>
      </c>
      <c r="AS28" s="83" t="s">
        <v>26</v>
      </c>
      <c r="AT28" s="103" t="s">
        <v>22</v>
      </c>
      <c r="AU28" s="314" t="str">
        <f>SUBSTITUTE(SUBSTITUTE(IFERROR(VLOOKUP($A28,単組回答!$E:$F,2,FALSE),""),"あり","○"),"なし","×")</f>
        <v/>
      </c>
      <c r="AV28" s="317" t="str">
        <f>SUBSTITUTE(SUBSTITUTE(IFERROR(VLOOKUP($A28,単組回答!$E:$G,3,FALSE),""),"あり","○"),"なし","×")</f>
        <v/>
      </c>
      <c r="AW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8" s="313" t="str">
        <f>SUBSTITUTE(SUBSTITUTE(IFERROR(VLOOKUP($A28,単組回答!$E:$H,4,FALSE),""),"あり","○"),"なし","×")</f>
        <v/>
      </c>
      <c r="BB28" s="83" t="s">
        <v>1730</v>
      </c>
      <c r="BC28" s="313" t="str">
        <f>SUBSTITUTE(SUBSTITUTE(IFERROR(VLOOKUP($A28,単組回答!$E:$R,14,FALSE),""),"① 行った","○"),"② 行っていない","×")</f>
        <v/>
      </c>
      <c r="BD28" s="83" t="s">
        <v>1730</v>
      </c>
      <c r="BE28" s="316" t="str">
        <f>SUBSTITUTE(SUBSTITUTE(IFERROR(VLOOKUP($A28,単組回答!$E:$T,16,FALSE),""),"① 行った","○"),"② 行っていない","×")</f>
        <v/>
      </c>
    </row>
    <row r="29" spans="1:57" ht="28.5" customHeight="1">
      <c r="A29" s="20">
        <v>3039</v>
      </c>
      <c r="B29" s="65" t="s">
        <v>924</v>
      </c>
      <c r="C29" s="45" t="s">
        <v>25</v>
      </c>
      <c r="D29" s="18" t="s">
        <v>25</v>
      </c>
      <c r="E29" s="18">
        <v>0</v>
      </c>
      <c r="F29" s="18" t="s">
        <v>22</v>
      </c>
      <c r="G29" s="18" t="s">
        <v>22</v>
      </c>
      <c r="H29" s="18"/>
      <c r="I29" s="18"/>
      <c r="J29" s="18"/>
      <c r="K29" s="18"/>
      <c r="L29" s="18"/>
      <c r="M29" s="18"/>
      <c r="N29" s="18" t="s">
        <v>24</v>
      </c>
      <c r="O29" s="18" t="s">
        <v>24</v>
      </c>
      <c r="P29" s="18">
        <v>0</v>
      </c>
      <c r="Q29" s="18"/>
      <c r="R29" s="18" t="s">
        <v>23</v>
      </c>
      <c r="S29" s="18"/>
      <c r="T29" s="18"/>
      <c r="U29" s="18"/>
      <c r="V29" s="18"/>
      <c r="W29" s="18"/>
      <c r="X29" s="18"/>
      <c r="Y29" s="19" t="s">
        <v>25</v>
      </c>
      <c r="Z29" s="19" t="s">
        <v>25</v>
      </c>
      <c r="AA29" s="27" t="s">
        <v>22</v>
      </c>
      <c r="AB29" s="19" t="s">
        <v>26</v>
      </c>
      <c r="AC29" s="19" t="s">
        <v>25</v>
      </c>
      <c r="AD29" s="19" t="s">
        <v>26</v>
      </c>
      <c r="AE29" s="19"/>
      <c r="AF29" s="19" t="s">
        <v>26</v>
      </c>
      <c r="AG29" s="19" t="s">
        <v>26</v>
      </c>
      <c r="AH29" s="19" t="s">
        <v>25</v>
      </c>
      <c r="AI29" s="75" t="s">
        <v>26</v>
      </c>
      <c r="AJ29" s="102" t="s">
        <v>25</v>
      </c>
      <c r="AK29" s="83" t="s">
        <v>25</v>
      </c>
      <c r="AL29" s="83" t="s">
        <v>22</v>
      </c>
      <c r="AM29" s="83" t="s">
        <v>22</v>
      </c>
      <c r="AN29" s="83" t="s">
        <v>25</v>
      </c>
      <c r="AO29" s="83" t="s">
        <v>22</v>
      </c>
      <c r="AP29" s="83" t="s">
        <v>25</v>
      </c>
      <c r="AQ29" s="83"/>
      <c r="AR29" s="83" t="s">
        <v>25</v>
      </c>
      <c r="AS29" s="83" t="s">
        <v>26</v>
      </c>
      <c r="AT29" s="103" t="s">
        <v>25</v>
      </c>
      <c r="AU29" s="314" t="str">
        <f>SUBSTITUTE(SUBSTITUTE(IFERROR(VLOOKUP($A29,単組回答!$E:$F,2,FALSE),""),"あり","○"),"なし","×")</f>
        <v/>
      </c>
      <c r="AV29" s="317" t="str">
        <f>SUBSTITUTE(SUBSTITUTE(IFERROR(VLOOKUP($A29,単組回答!$E:$G,3,FALSE),""),"あり","○"),"なし","×")</f>
        <v/>
      </c>
      <c r="AW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9" s="313" t="str">
        <f>SUBSTITUTE(SUBSTITUTE(IFERROR(VLOOKUP($A29,単組回答!$E:$H,4,FALSE),""),"あり","○"),"なし","×")</f>
        <v/>
      </c>
      <c r="BB29" s="83" t="s">
        <v>1730</v>
      </c>
      <c r="BC29" s="313" t="str">
        <f>SUBSTITUTE(SUBSTITUTE(IFERROR(VLOOKUP($A29,単組回答!$E:$R,14,FALSE),""),"① 行った","○"),"② 行っていない","×")</f>
        <v/>
      </c>
      <c r="BD29" s="83" t="s">
        <v>1730</v>
      </c>
      <c r="BE29" s="316" t="str">
        <f>SUBSTITUTE(SUBSTITUTE(IFERROR(VLOOKUP($A29,単組回答!$E:$T,16,FALSE),""),"① 行った","○"),"② 行っていない","×")</f>
        <v/>
      </c>
    </row>
    <row r="30" spans="1:57" ht="28.5" customHeight="1">
      <c r="A30" s="20">
        <v>3045</v>
      </c>
      <c r="B30" s="65" t="s">
        <v>925</v>
      </c>
      <c r="C30" s="45" t="s">
        <v>25</v>
      </c>
      <c r="D30" s="18" t="s">
        <v>25</v>
      </c>
      <c r="E30" s="18">
        <v>0</v>
      </c>
      <c r="F30" s="18" t="s">
        <v>22</v>
      </c>
      <c r="G30" s="18"/>
      <c r="H30" s="18"/>
      <c r="I30" s="18"/>
      <c r="J30" s="18"/>
      <c r="K30" s="18"/>
      <c r="L30" s="18"/>
      <c r="M30" s="18"/>
      <c r="N30" s="18" t="s">
        <v>24</v>
      </c>
      <c r="O30" s="18" t="s">
        <v>24</v>
      </c>
      <c r="P30" s="18">
        <v>0</v>
      </c>
      <c r="Q30" s="18" t="s">
        <v>22</v>
      </c>
      <c r="R30" s="18"/>
      <c r="S30" s="18"/>
      <c r="T30" s="18"/>
      <c r="U30" s="18"/>
      <c r="V30" s="18"/>
      <c r="W30" s="18"/>
      <c r="X30" s="18"/>
      <c r="Y30" s="19" t="s">
        <v>26</v>
      </c>
      <c r="Z30" s="19" t="s">
        <v>26</v>
      </c>
      <c r="AA30" s="27" t="s">
        <v>26</v>
      </c>
      <c r="AB30" s="19" t="s">
        <v>26</v>
      </c>
      <c r="AC30" s="19" t="s">
        <v>26</v>
      </c>
      <c r="AD30" s="19" t="s">
        <v>26</v>
      </c>
      <c r="AE30" s="19"/>
      <c r="AF30" s="19" t="s">
        <v>26</v>
      </c>
      <c r="AG30" s="19" t="s">
        <v>26</v>
      </c>
      <c r="AH30" s="19" t="s">
        <v>26</v>
      </c>
      <c r="AI30" s="75" t="s">
        <v>26</v>
      </c>
      <c r="AJ30" s="102" t="s">
        <v>25</v>
      </c>
      <c r="AK30" s="83" t="s">
        <v>25</v>
      </c>
      <c r="AL30" s="83" t="s">
        <v>22</v>
      </c>
      <c r="AM30" s="83" t="s">
        <v>22</v>
      </c>
      <c r="AN30" s="83" t="s">
        <v>25</v>
      </c>
      <c r="AO30" s="83" t="s">
        <v>22</v>
      </c>
      <c r="AP30" s="83" t="s">
        <v>22</v>
      </c>
      <c r="AQ30" s="83"/>
      <c r="AR30" s="83" t="s">
        <v>28</v>
      </c>
      <c r="AS30" s="83" t="s">
        <v>26</v>
      </c>
      <c r="AT30" s="103" t="s">
        <v>22</v>
      </c>
      <c r="AU30" s="314" t="str">
        <f>SUBSTITUTE(SUBSTITUTE(IFERROR(VLOOKUP($A30,単組回答!$E:$F,2,FALSE),""),"あり","○"),"なし","×")</f>
        <v/>
      </c>
      <c r="AV30" s="317" t="str">
        <f>SUBSTITUTE(SUBSTITUTE(IFERROR(VLOOKUP($A30,単組回答!$E:$G,3,FALSE),""),"あり","○"),"なし","×")</f>
        <v/>
      </c>
      <c r="AW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0" s="313" t="str">
        <f>SUBSTITUTE(SUBSTITUTE(IFERROR(VLOOKUP($A30,単組回答!$E:$H,4,FALSE),""),"あり","○"),"なし","×")</f>
        <v/>
      </c>
      <c r="BB30" s="83" t="s">
        <v>1730</v>
      </c>
      <c r="BC30" s="313" t="str">
        <f>SUBSTITUTE(SUBSTITUTE(IFERROR(VLOOKUP($A30,単組回答!$E:$R,14,FALSE),""),"① 行った","○"),"② 行っていない","×")</f>
        <v/>
      </c>
      <c r="BD30" s="83" t="s">
        <v>1730</v>
      </c>
      <c r="BE30" s="316" t="str">
        <f>SUBSTITUTE(SUBSTITUTE(IFERROR(VLOOKUP($A30,単組回答!$E:$T,16,FALSE),""),"① 行った","○"),"② 行っていない","×")</f>
        <v/>
      </c>
    </row>
    <row r="31" spans="1:57" ht="28.5" customHeight="1">
      <c r="A31" s="20">
        <v>3046</v>
      </c>
      <c r="B31" s="65" t="s">
        <v>926</v>
      </c>
      <c r="C31" s="45" t="s">
        <v>25</v>
      </c>
      <c r="D31" s="18" t="s">
        <v>25</v>
      </c>
      <c r="E31" s="18">
        <v>0</v>
      </c>
      <c r="F31" s="18" t="s">
        <v>22</v>
      </c>
      <c r="G31" s="18"/>
      <c r="H31" s="18"/>
      <c r="I31" s="18"/>
      <c r="J31" s="18"/>
      <c r="K31" s="18"/>
      <c r="L31" s="18"/>
      <c r="M31" s="18"/>
      <c r="N31" s="18" t="s">
        <v>24</v>
      </c>
      <c r="O31" s="18" t="s">
        <v>24</v>
      </c>
      <c r="P31" s="18">
        <v>0</v>
      </c>
      <c r="Q31" s="18"/>
      <c r="R31" s="18"/>
      <c r="S31" s="18"/>
      <c r="T31" s="18"/>
      <c r="U31" s="18"/>
      <c r="V31" s="18"/>
      <c r="W31" s="18"/>
      <c r="X31" s="18"/>
      <c r="Y31" s="19" t="s">
        <v>22</v>
      </c>
      <c r="Z31" s="19" t="s">
        <v>25</v>
      </c>
      <c r="AA31" s="27" t="s">
        <v>22</v>
      </c>
      <c r="AB31" s="19" t="s">
        <v>26</v>
      </c>
      <c r="AC31" s="19" t="s">
        <v>25</v>
      </c>
      <c r="AD31" s="19" t="s">
        <v>26</v>
      </c>
      <c r="AE31" s="19"/>
      <c r="AF31" s="19" t="s">
        <v>26</v>
      </c>
      <c r="AG31" s="19" t="s">
        <v>26</v>
      </c>
      <c r="AH31" s="19" t="s">
        <v>25</v>
      </c>
      <c r="AI31" s="75" t="s">
        <v>26</v>
      </c>
      <c r="AJ31" s="102" t="s">
        <v>22</v>
      </c>
      <c r="AK31" s="83" t="s">
        <v>22</v>
      </c>
      <c r="AL31" s="83" t="s">
        <v>25</v>
      </c>
      <c r="AM31" s="83" t="s">
        <v>25</v>
      </c>
      <c r="AN31" s="83">
        <v>0</v>
      </c>
      <c r="AO31" s="83">
        <v>0</v>
      </c>
      <c r="AP31" s="83">
        <v>0</v>
      </c>
      <c r="AQ31" s="83"/>
      <c r="AR31" s="83">
        <v>0</v>
      </c>
      <c r="AS31" s="83" t="s">
        <v>22</v>
      </c>
      <c r="AT31" s="103">
        <v>0</v>
      </c>
      <c r="AU31" s="314" t="str">
        <f>SUBSTITUTE(SUBSTITUTE(IFERROR(VLOOKUP($A31,単組回答!$E:$F,2,FALSE),""),"あり","○"),"なし","×")</f>
        <v/>
      </c>
      <c r="AV31" s="317" t="str">
        <f>SUBSTITUTE(SUBSTITUTE(IFERROR(VLOOKUP($A31,単組回答!$E:$G,3,FALSE),""),"あり","○"),"なし","×")</f>
        <v/>
      </c>
      <c r="AW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1" s="313" t="str">
        <f>SUBSTITUTE(SUBSTITUTE(IFERROR(VLOOKUP($A31,単組回答!$E:$H,4,FALSE),""),"あり","○"),"なし","×")</f>
        <v/>
      </c>
      <c r="BB31" s="83" t="s">
        <v>1730</v>
      </c>
      <c r="BC31" s="313" t="str">
        <f>SUBSTITUTE(SUBSTITUTE(IFERROR(VLOOKUP($A31,単組回答!$E:$R,14,FALSE),""),"① 行った","○"),"② 行っていない","×")</f>
        <v/>
      </c>
      <c r="BD31" s="83" t="s">
        <v>1730</v>
      </c>
      <c r="BE31" s="316" t="str">
        <f>SUBSTITUTE(SUBSTITUTE(IFERROR(VLOOKUP($A31,単組回答!$E:$T,16,FALSE),""),"① 行った","○"),"② 行っていない","×")</f>
        <v/>
      </c>
    </row>
    <row r="32" spans="1:57" ht="28.5" customHeight="1">
      <c r="A32" s="20">
        <v>3051</v>
      </c>
      <c r="B32" s="65" t="s">
        <v>927</v>
      </c>
      <c r="C32" s="45"/>
      <c r="D32" s="18"/>
      <c r="E32" s="18">
        <v>0</v>
      </c>
      <c r="F32" s="18"/>
      <c r="G32" s="18"/>
      <c r="H32" s="18"/>
      <c r="I32" s="18"/>
      <c r="J32" s="18"/>
      <c r="K32" s="18"/>
      <c r="L32" s="18"/>
      <c r="M32" s="18"/>
      <c r="N32" s="18" t="s">
        <v>24</v>
      </c>
      <c r="O32" s="18" t="s">
        <v>24</v>
      </c>
      <c r="P32" s="18">
        <v>0</v>
      </c>
      <c r="Q32" s="18"/>
      <c r="R32" s="18"/>
      <c r="S32" s="18"/>
      <c r="T32" s="18"/>
      <c r="U32" s="18"/>
      <c r="V32" s="18"/>
      <c r="W32" s="18"/>
      <c r="X32" s="18"/>
      <c r="Y32" s="19" t="s">
        <v>25</v>
      </c>
      <c r="Z32" s="19" t="s">
        <v>25</v>
      </c>
      <c r="AA32" s="27" t="s">
        <v>26</v>
      </c>
      <c r="AB32" s="19" t="s">
        <v>26</v>
      </c>
      <c r="AC32" s="19" t="s">
        <v>26</v>
      </c>
      <c r="AD32" s="19" t="s">
        <v>26</v>
      </c>
      <c r="AE32" s="19"/>
      <c r="AF32" s="19" t="s">
        <v>26</v>
      </c>
      <c r="AG32" s="19" t="s">
        <v>26</v>
      </c>
      <c r="AH32" s="19" t="s">
        <v>26</v>
      </c>
      <c r="AI32" s="75" t="s">
        <v>26</v>
      </c>
      <c r="AJ32" s="102" t="s">
        <v>26</v>
      </c>
      <c r="AK32" s="83" t="s">
        <v>26</v>
      </c>
      <c r="AL32" s="83" t="s">
        <v>26</v>
      </c>
      <c r="AM32" s="83" t="s">
        <v>26</v>
      </c>
      <c r="AN32" s="83" t="s">
        <v>26</v>
      </c>
      <c r="AO32" s="83" t="s">
        <v>26</v>
      </c>
      <c r="AP32" s="83" t="s">
        <v>26</v>
      </c>
      <c r="AQ32" s="83"/>
      <c r="AR32" s="83" t="s">
        <v>26</v>
      </c>
      <c r="AS32" s="83" t="s">
        <v>26</v>
      </c>
      <c r="AT32" s="103" t="s">
        <v>26</v>
      </c>
      <c r="AU32" s="314" t="str">
        <f>SUBSTITUTE(SUBSTITUTE(IFERROR(VLOOKUP($A32,単組回答!$E:$F,2,FALSE),""),"あり","○"),"なし","×")</f>
        <v/>
      </c>
      <c r="AV32" s="317" t="str">
        <f>SUBSTITUTE(SUBSTITUTE(IFERROR(VLOOKUP($A32,単組回答!$E:$G,3,FALSE),""),"あり","○"),"なし","×")</f>
        <v/>
      </c>
      <c r="AW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2" s="313" t="str">
        <f>SUBSTITUTE(SUBSTITUTE(IFERROR(VLOOKUP($A32,単組回答!$E:$H,4,FALSE),""),"あり","○"),"なし","×")</f>
        <v/>
      </c>
      <c r="BB32" s="83" t="s">
        <v>1730</v>
      </c>
      <c r="BC32" s="313" t="str">
        <f>SUBSTITUTE(SUBSTITUTE(IFERROR(VLOOKUP($A32,単組回答!$E:$R,14,FALSE),""),"① 行った","○"),"② 行っていない","×")</f>
        <v/>
      </c>
      <c r="BD32" s="83" t="s">
        <v>1730</v>
      </c>
      <c r="BE32" s="316" t="str">
        <f>SUBSTITUTE(SUBSTITUTE(IFERROR(VLOOKUP($A32,単組回答!$E:$T,16,FALSE),""),"① 行った","○"),"② 行っていない","×")</f>
        <v/>
      </c>
    </row>
    <row r="33" spans="1:57" ht="28.5" customHeight="1">
      <c r="A33" s="20">
        <v>3056</v>
      </c>
      <c r="B33" s="65" t="s">
        <v>928</v>
      </c>
      <c r="C33" s="18" t="s">
        <v>22</v>
      </c>
      <c r="D33" s="18" t="s">
        <v>25</v>
      </c>
      <c r="E33" s="18">
        <v>1</v>
      </c>
      <c r="F33" s="18" t="s">
        <v>22</v>
      </c>
      <c r="G33" s="18"/>
      <c r="H33" s="18"/>
      <c r="I33" s="18" t="s">
        <v>22</v>
      </c>
      <c r="J33" s="18"/>
      <c r="K33" s="18"/>
      <c r="L33" s="18"/>
      <c r="M33" s="18"/>
      <c r="N33" s="18" t="s">
        <v>22</v>
      </c>
      <c r="O33" s="18" t="s">
        <v>24</v>
      </c>
      <c r="P33" s="18">
        <v>1</v>
      </c>
      <c r="Q33" s="18" t="s">
        <v>22</v>
      </c>
      <c r="R33" s="18" t="s">
        <v>23</v>
      </c>
      <c r="S33" s="18"/>
      <c r="T33" s="18" t="s">
        <v>23</v>
      </c>
      <c r="U33" s="18"/>
      <c r="V33" s="18"/>
      <c r="W33" s="18"/>
      <c r="X33" s="18"/>
      <c r="Y33" s="19" t="s">
        <v>22</v>
      </c>
      <c r="Z33" s="19" t="s">
        <v>25</v>
      </c>
      <c r="AA33" s="27" t="s">
        <v>22</v>
      </c>
      <c r="AB33" s="19" t="s">
        <v>25</v>
      </c>
      <c r="AC33" s="19" t="s">
        <v>25</v>
      </c>
      <c r="AD33" s="19" t="s">
        <v>22</v>
      </c>
      <c r="AE33" s="19"/>
      <c r="AF33" s="19" t="s">
        <v>26</v>
      </c>
      <c r="AG33" s="19">
        <v>0</v>
      </c>
      <c r="AH33" s="19" t="s">
        <v>25</v>
      </c>
      <c r="AI33" s="75" t="s">
        <v>25</v>
      </c>
      <c r="AJ33" s="102" t="s">
        <v>22</v>
      </c>
      <c r="AK33" s="83" t="s">
        <v>25</v>
      </c>
      <c r="AL33" s="83" t="s">
        <v>22</v>
      </c>
      <c r="AM33" s="83" t="s">
        <v>22</v>
      </c>
      <c r="AN33" s="83" t="s">
        <v>25</v>
      </c>
      <c r="AO33" s="83" t="s">
        <v>22</v>
      </c>
      <c r="AP33" s="83" t="s">
        <v>22</v>
      </c>
      <c r="AQ33" s="83"/>
      <c r="AR33" s="83" t="s">
        <v>28</v>
      </c>
      <c r="AS33" s="83" t="s">
        <v>26</v>
      </c>
      <c r="AT33" s="103" t="s">
        <v>22</v>
      </c>
      <c r="AU33" s="314" t="str">
        <f>SUBSTITUTE(SUBSTITUTE(IFERROR(VLOOKUP($A33,単組回答!$E:$F,2,FALSE),""),"あり","○"),"なし","×")</f>
        <v/>
      </c>
      <c r="AV33" s="317" t="str">
        <f>SUBSTITUTE(SUBSTITUTE(IFERROR(VLOOKUP($A33,単組回答!$E:$G,3,FALSE),""),"あり","○"),"なし","×")</f>
        <v/>
      </c>
      <c r="AW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3" s="313" t="str">
        <f>SUBSTITUTE(SUBSTITUTE(IFERROR(VLOOKUP($A33,単組回答!$E:$H,4,FALSE),""),"あり","○"),"なし","×")</f>
        <v/>
      </c>
      <c r="BB33" s="83" t="s">
        <v>1730</v>
      </c>
      <c r="BC33" s="313" t="str">
        <f>SUBSTITUTE(SUBSTITUTE(IFERROR(VLOOKUP($A33,単組回答!$E:$R,14,FALSE),""),"① 行った","○"),"② 行っていない","×")</f>
        <v/>
      </c>
      <c r="BD33" s="83" t="s">
        <v>1730</v>
      </c>
      <c r="BE33" s="316" t="str">
        <f>SUBSTITUTE(SUBSTITUTE(IFERROR(VLOOKUP($A33,単組回答!$E:$T,16,FALSE),""),"① 行った","○"),"② 行っていない","×")</f>
        <v/>
      </c>
    </row>
    <row r="34" spans="1:57" ht="28.5" customHeight="1">
      <c r="A34" s="20">
        <v>3058</v>
      </c>
      <c r="B34" s="65" t="s">
        <v>929</v>
      </c>
      <c r="C34" s="18" t="s">
        <v>25</v>
      </c>
      <c r="D34" s="18" t="s">
        <v>25</v>
      </c>
      <c r="E34" s="18">
        <v>0</v>
      </c>
      <c r="F34" s="18"/>
      <c r="G34" s="18"/>
      <c r="H34" s="18"/>
      <c r="I34" s="18"/>
      <c r="J34" s="18"/>
      <c r="K34" s="18"/>
      <c r="L34" s="18"/>
      <c r="M34" s="18"/>
      <c r="N34" s="18" t="s">
        <v>24</v>
      </c>
      <c r="O34" s="18" t="s">
        <v>24</v>
      </c>
      <c r="P34" s="18">
        <v>0</v>
      </c>
      <c r="Q34" s="18"/>
      <c r="R34" s="18" t="s">
        <v>23</v>
      </c>
      <c r="S34" s="18"/>
      <c r="T34" s="18"/>
      <c r="U34" s="18"/>
      <c r="V34" s="18"/>
      <c r="W34" s="18"/>
      <c r="X34" s="18"/>
      <c r="Y34" s="19" t="s">
        <v>25</v>
      </c>
      <c r="Z34" s="19" t="s">
        <v>25</v>
      </c>
      <c r="AA34" s="27" t="s">
        <v>22</v>
      </c>
      <c r="AB34" s="19" t="s">
        <v>22</v>
      </c>
      <c r="AC34" s="19" t="s">
        <v>25</v>
      </c>
      <c r="AD34" s="19" t="s">
        <v>25</v>
      </c>
      <c r="AE34" s="19"/>
      <c r="AF34" s="19" t="s">
        <v>26</v>
      </c>
      <c r="AG34" s="19">
        <v>0</v>
      </c>
      <c r="AH34" s="19" t="s">
        <v>25</v>
      </c>
      <c r="AI34" s="75" t="s">
        <v>25</v>
      </c>
      <c r="AJ34" s="102" t="s">
        <v>26</v>
      </c>
      <c r="AK34" s="83" t="s">
        <v>26</v>
      </c>
      <c r="AL34" s="83" t="s">
        <v>26</v>
      </c>
      <c r="AM34" s="83" t="s">
        <v>26</v>
      </c>
      <c r="AN34" s="83" t="s">
        <v>26</v>
      </c>
      <c r="AO34" s="83" t="s">
        <v>26</v>
      </c>
      <c r="AP34" s="83" t="s">
        <v>26</v>
      </c>
      <c r="AQ34" s="83"/>
      <c r="AR34" s="83" t="s">
        <v>26</v>
      </c>
      <c r="AS34" s="83" t="s">
        <v>26</v>
      </c>
      <c r="AT34" s="103" t="s">
        <v>26</v>
      </c>
      <c r="AU34" s="314" t="str">
        <f>SUBSTITUTE(SUBSTITUTE(IFERROR(VLOOKUP($A34,単組回答!$E:$F,2,FALSE),""),"あり","○"),"なし","×")</f>
        <v/>
      </c>
      <c r="AV34" s="317" t="str">
        <f>SUBSTITUTE(SUBSTITUTE(IFERROR(VLOOKUP($A34,単組回答!$E:$G,3,FALSE),""),"あり","○"),"なし","×")</f>
        <v/>
      </c>
      <c r="AW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4" s="313" t="str">
        <f>SUBSTITUTE(SUBSTITUTE(IFERROR(VLOOKUP($A34,単組回答!$E:$H,4,FALSE),""),"あり","○"),"なし","×")</f>
        <v/>
      </c>
      <c r="BB34" s="83" t="s">
        <v>1730</v>
      </c>
      <c r="BC34" s="313" t="str">
        <f>SUBSTITUTE(SUBSTITUTE(IFERROR(VLOOKUP($A34,単組回答!$E:$R,14,FALSE),""),"① 行った","○"),"② 行っていない","×")</f>
        <v/>
      </c>
      <c r="BD34" s="83" t="s">
        <v>1730</v>
      </c>
      <c r="BE34" s="316" t="str">
        <f>SUBSTITUTE(SUBSTITUTE(IFERROR(VLOOKUP($A34,単組回答!$E:$T,16,FALSE),""),"① 行った","○"),"② 行っていない","×")</f>
        <v/>
      </c>
    </row>
    <row r="35" spans="1:57" ht="28.5" customHeight="1">
      <c r="A35" s="20">
        <v>3059</v>
      </c>
      <c r="B35" s="65" t="s">
        <v>930</v>
      </c>
      <c r="C35" s="45"/>
      <c r="D35" s="18"/>
      <c r="E35" s="18">
        <v>0</v>
      </c>
      <c r="F35" s="18"/>
      <c r="G35" s="18"/>
      <c r="H35" s="18"/>
      <c r="I35" s="18"/>
      <c r="J35" s="18"/>
      <c r="K35" s="18"/>
      <c r="L35" s="18"/>
      <c r="M35" s="18"/>
      <c r="N35" s="18" t="s">
        <v>24</v>
      </c>
      <c r="O35" s="18" t="s">
        <v>24</v>
      </c>
      <c r="P35" s="18">
        <v>0</v>
      </c>
      <c r="Q35" s="18" t="s">
        <v>22</v>
      </c>
      <c r="R35" s="18"/>
      <c r="S35" s="18"/>
      <c r="T35" s="18"/>
      <c r="U35" s="18"/>
      <c r="V35" s="18"/>
      <c r="W35" s="18"/>
      <c r="X35" s="18"/>
      <c r="Y35" s="19" t="s">
        <v>26</v>
      </c>
      <c r="Z35" s="19" t="s">
        <v>26</v>
      </c>
      <c r="AA35" s="27" t="s">
        <v>26</v>
      </c>
      <c r="AB35" s="19" t="s">
        <v>25</v>
      </c>
      <c r="AC35" s="19" t="s">
        <v>26</v>
      </c>
      <c r="AD35" s="19" t="s">
        <v>25</v>
      </c>
      <c r="AE35" s="19"/>
      <c r="AF35" s="19" t="s">
        <v>26</v>
      </c>
      <c r="AG35" s="19">
        <v>0</v>
      </c>
      <c r="AH35" s="19" t="s">
        <v>26</v>
      </c>
      <c r="AI35" s="75" t="s">
        <v>25</v>
      </c>
      <c r="AJ35" s="102" t="s">
        <v>26</v>
      </c>
      <c r="AK35" s="83" t="s">
        <v>26</v>
      </c>
      <c r="AL35" s="83" t="s">
        <v>26</v>
      </c>
      <c r="AM35" s="83" t="s">
        <v>26</v>
      </c>
      <c r="AN35" s="83" t="s">
        <v>26</v>
      </c>
      <c r="AO35" s="83" t="s">
        <v>26</v>
      </c>
      <c r="AP35" s="83" t="s">
        <v>26</v>
      </c>
      <c r="AQ35" s="83"/>
      <c r="AR35" s="83" t="s">
        <v>26</v>
      </c>
      <c r="AS35" s="83" t="s">
        <v>22</v>
      </c>
      <c r="AT35" s="103" t="s">
        <v>26</v>
      </c>
      <c r="AU35" s="314" t="str">
        <f>SUBSTITUTE(SUBSTITUTE(IFERROR(VLOOKUP($A35,単組回答!$E:$F,2,FALSE),""),"あり","○"),"なし","×")</f>
        <v/>
      </c>
      <c r="AV35" s="317" t="str">
        <f>SUBSTITUTE(SUBSTITUTE(IFERROR(VLOOKUP($A35,単組回答!$E:$G,3,FALSE),""),"あり","○"),"なし","×")</f>
        <v/>
      </c>
      <c r="AW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5" s="313" t="str">
        <f>SUBSTITUTE(SUBSTITUTE(IFERROR(VLOOKUP($A35,単組回答!$E:$H,4,FALSE),""),"あり","○"),"なし","×")</f>
        <v/>
      </c>
      <c r="BB35" s="83" t="s">
        <v>1730</v>
      </c>
      <c r="BC35" s="313" t="str">
        <f>SUBSTITUTE(SUBSTITUTE(IFERROR(VLOOKUP($A35,単組回答!$E:$R,14,FALSE),""),"① 行った","○"),"② 行っていない","×")</f>
        <v/>
      </c>
      <c r="BD35" s="83" t="s">
        <v>1730</v>
      </c>
      <c r="BE35" s="316" t="str">
        <f>SUBSTITUTE(SUBSTITUTE(IFERROR(VLOOKUP($A35,単組回答!$E:$T,16,FALSE),""),"① 行った","○"),"② 行っていない","×")</f>
        <v/>
      </c>
    </row>
    <row r="36" spans="1:57" ht="28.5" customHeight="1">
      <c r="A36" s="20">
        <v>3060</v>
      </c>
      <c r="B36" s="65" t="s">
        <v>931</v>
      </c>
      <c r="C36" s="45"/>
      <c r="D36" s="18"/>
      <c r="E36" s="18">
        <v>0</v>
      </c>
      <c r="F36" s="18"/>
      <c r="G36" s="18"/>
      <c r="H36" s="18"/>
      <c r="I36" s="18"/>
      <c r="J36" s="18"/>
      <c r="K36" s="18"/>
      <c r="L36" s="18"/>
      <c r="M36" s="18"/>
      <c r="N36" s="18" t="s">
        <v>24</v>
      </c>
      <c r="O36" s="18" t="s">
        <v>24</v>
      </c>
      <c r="P36" s="18">
        <v>0</v>
      </c>
      <c r="Q36" s="18"/>
      <c r="R36" s="18"/>
      <c r="S36" s="18"/>
      <c r="T36" s="18"/>
      <c r="U36" s="18"/>
      <c r="V36" s="18"/>
      <c r="W36" s="18"/>
      <c r="X36" s="18"/>
      <c r="Y36" s="19" t="s">
        <v>26</v>
      </c>
      <c r="Z36" s="19" t="s">
        <v>26</v>
      </c>
      <c r="AA36" s="27" t="s">
        <v>26</v>
      </c>
      <c r="AB36" s="19" t="s">
        <v>26</v>
      </c>
      <c r="AC36" s="19" t="s">
        <v>26</v>
      </c>
      <c r="AD36" s="19" t="s">
        <v>26</v>
      </c>
      <c r="AE36" s="19"/>
      <c r="AF36" s="19" t="s">
        <v>26</v>
      </c>
      <c r="AG36" s="19" t="s">
        <v>26</v>
      </c>
      <c r="AH36" s="19" t="s">
        <v>26</v>
      </c>
      <c r="AI36" s="75" t="s">
        <v>26</v>
      </c>
      <c r="AJ36" s="102" t="s">
        <v>26</v>
      </c>
      <c r="AK36" s="83" t="s">
        <v>26</v>
      </c>
      <c r="AL36" s="83" t="s">
        <v>26</v>
      </c>
      <c r="AM36" s="83" t="s">
        <v>26</v>
      </c>
      <c r="AN36" s="83" t="s">
        <v>26</v>
      </c>
      <c r="AO36" s="83" t="s">
        <v>26</v>
      </c>
      <c r="AP36" s="83" t="s">
        <v>26</v>
      </c>
      <c r="AQ36" s="83"/>
      <c r="AR36" s="83" t="s">
        <v>26</v>
      </c>
      <c r="AS36" s="83" t="s">
        <v>26</v>
      </c>
      <c r="AT36" s="103" t="s">
        <v>26</v>
      </c>
      <c r="AU36" s="314" t="str">
        <f>SUBSTITUTE(SUBSTITUTE(IFERROR(VLOOKUP($A36,単組回答!$E:$F,2,FALSE),""),"あり","○"),"なし","×")</f>
        <v/>
      </c>
      <c r="AV36" s="317" t="str">
        <f>SUBSTITUTE(SUBSTITUTE(IFERROR(VLOOKUP($A36,単組回答!$E:$G,3,FALSE),""),"あり","○"),"なし","×")</f>
        <v/>
      </c>
      <c r="AW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6" s="313" t="str">
        <f>SUBSTITUTE(SUBSTITUTE(IFERROR(VLOOKUP($A36,単組回答!$E:$H,4,FALSE),""),"あり","○"),"なし","×")</f>
        <v/>
      </c>
      <c r="BB36" s="83" t="s">
        <v>1730</v>
      </c>
      <c r="BC36" s="313" t="str">
        <f>SUBSTITUTE(SUBSTITUTE(IFERROR(VLOOKUP($A36,単組回答!$E:$R,14,FALSE),""),"① 行った","○"),"② 行っていない","×")</f>
        <v/>
      </c>
      <c r="BD36" s="83" t="s">
        <v>1730</v>
      </c>
      <c r="BE36" s="316" t="str">
        <f>SUBSTITUTE(SUBSTITUTE(IFERROR(VLOOKUP($A36,単組回答!$E:$T,16,FALSE),""),"① 行った","○"),"② 行っていない","×")</f>
        <v/>
      </c>
    </row>
    <row r="37" spans="1:57" ht="28.5" customHeight="1">
      <c r="A37" s="20">
        <v>3061</v>
      </c>
      <c r="B37" s="65" t="s">
        <v>932</v>
      </c>
      <c r="C37" s="45"/>
      <c r="D37" s="18"/>
      <c r="E37" s="18">
        <v>0</v>
      </c>
      <c r="F37" s="18"/>
      <c r="G37" s="18"/>
      <c r="H37" s="18"/>
      <c r="I37" s="18"/>
      <c r="J37" s="18"/>
      <c r="K37" s="18"/>
      <c r="L37" s="18"/>
      <c r="M37" s="18"/>
      <c r="N37" s="18" t="s">
        <v>24</v>
      </c>
      <c r="O37" s="18" t="s">
        <v>24</v>
      </c>
      <c r="P37" s="18">
        <v>0</v>
      </c>
      <c r="Q37" s="18"/>
      <c r="R37" s="18"/>
      <c r="S37" s="18"/>
      <c r="T37" s="18"/>
      <c r="U37" s="18"/>
      <c r="V37" s="18"/>
      <c r="W37" s="18"/>
      <c r="X37" s="18"/>
      <c r="Y37" s="19" t="s">
        <v>26</v>
      </c>
      <c r="Z37" s="19" t="s">
        <v>26</v>
      </c>
      <c r="AA37" s="27" t="s">
        <v>26</v>
      </c>
      <c r="AB37" s="19" t="s">
        <v>26</v>
      </c>
      <c r="AC37" s="19" t="s">
        <v>26</v>
      </c>
      <c r="AD37" s="19" t="s">
        <v>26</v>
      </c>
      <c r="AE37" s="19"/>
      <c r="AF37" s="19" t="s">
        <v>26</v>
      </c>
      <c r="AG37" s="19" t="s">
        <v>26</v>
      </c>
      <c r="AH37" s="19" t="s">
        <v>26</v>
      </c>
      <c r="AI37" s="75" t="s">
        <v>26</v>
      </c>
      <c r="AJ37" s="102" t="s">
        <v>26</v>
      </c>
      <c r="AK37" s="83" t="s">
        <v>26</v>
      </c>
      <c r="AL37" s="83" t="s">
        <v>26</v>
      </c>
      <c r="AM37" s="83" t="s">
        <v>26</v>
      </c>
      <c r="AN37" s="83" t="s">
        <v>26</v>
      </c>
      <c r="AO37" s="83" t="s">
        <v>26</v>
      </c>
      <c r="AP37" s="83" t="s">
        <v>26</v>
      </c>
      <c r="AQ37" s="83"/>
      <c r="AR37" s="83" t="s">
        <v>26</v>
      </c>
      <c r="AS37" s="83"/>
      <c r="AT37" s="103" t="s">
        <v>26</v>
      </c>
      <c r="AU37" s="314" t="str">
        <f>SUBSTITUTE(SUBSTITUTE(IFERROR(VLOOKUP($A37,単組回答!$E:$F,2,FALSE),""),"あり","○"),"なし","×")</f>
        <v/>
      </c>
      <c r="AV37" s="317" t="str">
        <f>SUBSTITUTE(SUBSTITUTE(IFERROR(VLOOKUP($A37,単組回答!$E:$G,3,FALSE),""),"あり","○"),"なし","×")</f>
        <v/>
      </c>
      <c r="AW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7" s="313" t="str">
        <f>SUBSTITUTE(SUBSTITUTE(IFERROR(VLOOKUP($A37,単組回答!$E:$H,4,FALSE),""),"あり","○"),"なし","×")</f>
        <v/>
      </c>
      <c r="BB37" s="83" t="s">
        <v>1730</v>
      </c>
      <c r="BC37" s="313" t="str">
        <f>SUBSTITUTE(SUBSTITUTE(IFERROR(VLOOKUP($A37,単組回答!$E:$R,14,FALSE),""),"① 行った","○"),"② 行っていない","×")</f>
        <v/>
      </c>
      <c r="BD37" s="83" t="s">
        <v>1730</v>
      </c>
      <c r="BE37" s="316" t="str">
        <f>SUBSTITUTE(SUBSTITUTE(IFERROR(VLOOKUP($A37,単組回答!$E:$T,16,FALSE),""),"① 行った","○"),"② 行っていない","×")</f>
        <v/>
      </c>
    </row>
    <row r="38" spans="1:57" ht="28.5" customHeight="1">
      <c r="A38" s="20">
        <v>3062</v>
      </c>
      <c r="B38" s="65" t="s">
        <v>933</v>
      </c>
      <c r="C38" s="45" t="s">
        <v>25</v>
      </c>
      <c r="D38" s="18" t="s">
        <v>25</v>
      </c>
      <c r="E38" s="18">
        <v>0</v>
      </c>
      <c r="F38" s="18"/>
      <c r="G38" s="18"/>
      <c r="H38" s="18"/>
      <c r="I38" s="18"/>
      <c r="J38" s="18"/>
      <c r="K38" s="18"/>
      <c r="L38" s="18"/>
      <c r="M38" s="18"/>
      <c r="N38" s="18" t="s">
        <v>24</v>
      </c>
      <c r="O38" s="18" t="s">
        <v>24</v>
      </c>
      <c r="P38" s="18">
        <v>0</v>
      </c>
      <c r="Q38" s="18" t="s">
        <v>22</v>
      </c>
      <c r="R38" s="18"/>
      <c r="S38" s="18"/>
      <c r="T38" s="18"/>
      <c r="U38" s="18"/>
      <c r="V38" s="18"/>
      <c r="W38" s="18"/>
      <c r="X38" s="18"/>
      <c r="Y38" s="19" t="s">
        <v>26</v>
      </c>
      <c r="Z38" s="19" t="s">
        <v>26</v>
      </c>
      <c r="AA38" s="27" t="s">
        <v>26</v>
      </c>
      <c r="AB38" s="19" t="s">
        <v>26</v>
      </c>
      <c r="AC38" s="19" t="s">
        <v>26</v>
      </c>
      <c r="AD38" s="19" t="s">
        <v>26</v>
      </c>
      <c r="AE38" s="19"/>
      <c r="AF38" s="19" t="s">
        <v>26</v>
      </c>
      <c r="AG38" s="19" t="s">
        <v>26</v>
      </c>
      <c r="AH38" s="19" t="s">
        <v>26</v>
      </c>
      <c r="AI38" s="75" t="s">
        <v>26</v>
      </c>
      <c r="AJ38" s="102" t="s">
        <v>26</v>
      </c>
      <c r="AK38" s="83" t="s">
        <v>26</v>
      </c>
      <c r="AL38" s="83" t="s">
        <v>26</v>
      </c>
      <c r="AM38" s="83" t="s">
        <v>26</v>
      </c>
      <c r="AN38" s="83" t="s">
        <v>26</v>
      </c>
      <c r="AO38" s="83" t="s">
        <v>26</v>
      </c>
      <c r="AP38" s="83" t="s">
        <v>26</v>
      </c>
      <c r="AQ38" s="83"/>
      <c r="AR38" s="83" t="s">
        <v>26</v>
      </c>
      <c r="AS38" s="83" t="s">
        <v>26</v>
      </c>
      <c r="AT38" s="103" t="s">
        <v>26</v>
      </c>
      <c r="AU38" s="314" t="str">
        <f>SUBSTITUTE(SUBSTITUTE(IFERROR(VLOOKUP($A38,単組回答!$E:$F,2,FALSE),""),"あり","○"),"なし","×")</f>
        <v/>
      </c>
      <c r="AV38" s="317" t="str">
        <f>SUBSTITUTE(SUBSTITUTE(IFERROR(VLOOKUP($A38,単組回答!$E:$G,3,FALSE),""),"あり","○"),"なし","×")</f>
        <v/>
      </c>
      <c r="AW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8" s="313" t="str">
        <f>SUBSTITUTE(SUBSTITUTE(IFERROR(VLOOKUP($A38,単組回答!$E:$H,4,FALSE),""),"あり","○"),"なし","×")</f>
        <v/>
      </c>
      <c r="BB38" s="83" t="s">
        <v>1730</v>
      </c>
      <c r="BC38" s="313" t="str">
        <f>SUBSTITUTE(SUBSTITUTE(IFERROR(VLOOKUP($A38,単組回答!$E:$R,14,FALSE),""),"① 行った","○"),"② 行っていない","×")</f>
        <v/>
      </c>
      <c r="BD38" s="83" t="s">
        <v>1730</v>
      </c>
      <c r="BE38" s="316" t="str">
        <f>SUBSTITUTE(SUBSTITUTE(IFERROR(VLOOKUP($A38,単組回答!$E:$T,16,FALSE),""),"① 行った","○"),"② 行っていない","×")</f>
        <v/>
      </c>
    </row>
    <row r="39" spans="1:57" ht="28.5" customHeight="1">
      <c r="A39" s="20">
        <v>3063</v>
      </c>
      <c r="B39" s="65" t="s">
        <v>934</v>
      </c>
      <c r="C39" s="45"/>
      <c r="D39" s="18"/>
      <c r="E39" s="18">
        <v>0</v>
      </c>
      <c r="F39" s="18"/>
      <c r="G39" s="18"/>
      <c r="H39" s="18"/>
      <c r="I39" s="18"/>
      <c r="J39" s="18"/>
      <c r="K39" s="18"/>
      <c r="L39" s="18"/>
      <c r="M39" s="18"/>
      <c r="N39" s="18" t="s">
        <v>24</v>
      </c>
      <c r="O39" s="18" t="s">
        <v>24</v>
      </c>
      <c r="P39" s="18">
        <v>0</v>
      </c>
      <c r="Q39" s="18"/>
      <c r="R39" s="18"/>
      <c r="S39" s="18"/>
      <c r="T39" s="18"/>
      <c r="U39" s="18"/>
      <c r="V39" s="18"/>
      <c r="W39" s="18"/>
      <c r="X39" s="18"/>
      <c r="Y39" s="19" t="s">
        <v>25</v>
      </c>
      <c r="Z39" s="19" t="s">
        <v>25</v>
      </c>
      <c r="AA39" s="27" t="s">
        <v>26</v>
      </c>
      <c r="AB39" s="19" t="s">
        <v>26</v>
      </c>
      <c r="AC39" s="19" t="s">
        <v>26</v>
      </c>
      <c r="AD39" s="19" t="s">
        <v>26</v>
      </c>
      <c r="AE39" s="19"/>
      <c r="AF39" s="19" t="s">
        <v>26</v>
      </c>
      <c r="AG39" s="19" t="s">
        <v>26</v>
      </c>
      <c r="AH39" s="19" t="s">
        <v>26</v>
      </c>
      <c r="AI39" s="75" t="s">
        <v>26</v>
      </c>
      <c r="AJ39" s="102" t="s">
        <v>26</v>
      </c>
      <c r="AK39" s="83" t="s">
        <v>26</v>
      </c>
      <c r="AL39" s="83" t="s">
        <v>26</v>
      </c>
      <c r="AM39" s="83" t="s">
        <v>26</v>
      </c>
      <c r="AN39" s="83" t="s">
        <v>26</v>
      </c>
      <c r="AO39" s="83" t="s">
        <v>26</v>
      </c>
      <c r="AP39" s="83" t="s">
        <v>26</v>
      </c>
      <c r="AQ39" s="83"/>
      <c r="AR39" s="83" t="s">
        <v>26</v>
      </c>
      <c r="AS39" s="83" t="s">
        <v>26</v>
      </c>
      <c r="AT39" s="103" t="s">
        <v>26</v>
      </c>
      <c r="AU39" s="314" t="str">
        <f>SUBSTITUTE(SUBSTITUTE(IFERROR(VLOOKUP($A39,単組回答!$E:$F,2,FALSE),""),"あり","○"),"なし","×")</f>
        <v/>
      </c>
      <c r="AV39" s="317" t="str">
        <f>SUBSTITUTE(SUBSTITUTE(IFERROR(VLOOKUP($A39,単組回答!$E:$G,3,FALSE),""),"あり","○"),"なし","×")</f>
        <v/>
      </c>
      <c r="AW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9" s="313" t="str">
        <f>SUBSTITUTE(SUBSTITUTE(IFERROR(VLOOKUP($A39,単組回答!$E:$H,4,FALSE),""),"あり","○"),"なし","×")</f>
        <v/>
      </c>
      <c r="BB39" s="83" t="s">
        <v>1730</v>
      </c>
      <c r="BC39" s="313" t="str">
        <f>SUBSTITUTE(SUBSTITUTE(IFERROR(VLOOKUP($A39,単組回答!$E:$R,14,FALSE),""),"① 行った","○"),"② 行っていない","×")</f>
        <v/>
      </c>
      <c r="BD39" s="83" t="s">
        <v>1730</v>
      </c>
      <c r="BE39" s="316" t="str">
        <f>SUBSTITUTE(SUBSTITUTE(IFERROR(VLOOKUP($A39,単組回答!$E:$T,16,FALSE),""),"① 行った","○"),"② 行っていない","×")</f>
        <v/>
      </c>
    </row>
    <row r="40" spans="1:57" ht="28.5" customHeight="1">
      <c r="A40" s="20">
        <v>3064</v>
      </c>
      <c r="B40" s="65" t="s">
        <v>935</v>
      </c>
      <c r="C40" s="45"/>
      <c r="D40" s="18"/>
      <c r="E40" s="18"/>
      <c r="F40" s="18"/>
      <c r="G40" s="18"/>
      <c r="H40" s="18"/>
      <c r="I40" s="18"/>
      <c r="J40" s="18"/>
      <c r="K40" s="18"/>
      <c r="L40" s="18"/>
      <c r="M40" s="18"/>
      <c r="N40" s="18" t="s">
        <v>24</v>
      </c>
      <c r="O40" s="18" t="s">
        <v>24</v>
      </c>
      <c r="P40" s="18"/>
      <c r="Q40" s="18"/>
      <c r="R40" s="18"/>
      <c r="S40" s="18"/>
      <c r="T40" s="18"/>
      <c r="U40" s="18"/>
      <c r="V40" s="18"/>
      <c r="W40" s="18"/>
      <c r="X40" s="18"/>
      <c r="Y40" s="18" t="s">
        <v>24</v>
      </c>
      <c r="Z40" s="18" t="s">
        <v>24</v>
      </c>
      <c r="AA40" s="27"/>
      <c r="AB40" s="19"/>
      <c r="AC40" s="19"/>
      <c r="AD40" s="19"/>
      <c r="AE40" s="19"/>
      <c r="AF40" s="19"/>
      <c r="AG40" s="19"/>
      <c r="AH40" s="19"/>
      <c r="AI40" s="75"/>
      <c r="AJ40" s="102" t="s">
        <v>25</v>
      </c>
      <c r="AK40" s="83" t="s">
        <v>25</v>
      </c>
      <c r="AL40" s="83" t="s">
        <v>22</v>
      </c>
      <c r="AM40" s="83" t="s">
        <v>25</v>
      </c>
      <c r="AN40" s="83" t="s">
        <v>22</v>
      </c>
      <c r="AO40" s="83">
        <v>0</v>
      </c>
      <c r="AP40" s="83">
        <v>0</v>
      </c>
      <c r="AQ40" s="83"/>
      <c r="AR40" s="83">
        <v>0</v>
      </c>
      <c r="AS40" s="83" t="s">
        <v>26</v>
      </c>
      <c r="AT40" s="103">
        <v>0</v>
      </c>
      <c r="AU40" s="314" t="str">
        <f>SUBSTITUTE(SUBSTITUTE(IFERROR(VLOOKUP($A40,単組回答!$E:$F,2,FALSE),""),"あり","○"),"なし","×")</f>
        <v/>
      </c>
      <c r="AV40" s="317" t="str">
        <f>SUBSTITUTE(SUBSTITUTE(IFERROR(VLOOKUP($A40,単組回答!$E:$G,3,FALSE),""),"あり","○"),"なし","×")</f>
        <v/>
      </c>
      <c r="AW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40" s="313" t="str">
        <f>SUBSTITUTE(SUBSTITUTE(IFERROR(VLOOKUP($A40,単組回答!$E:$H,4,FALSE),""),"あり","○"),"なし","×")</f>
        <v/>
      </c>
      <c r="BB40" s="83" t="s">
        <v>1730</v>
      </c>
      <c r="BC40" s="313" t="str">
        <f>SUBSTITUTE(SUBSTITUTE(IFERROR(VLOOKUP($A40,単組回答!$E:$R,14,FALSE),""),"① 行った","○"),"② 行っていない","×")</f>
        <v/>
      </c>
      <c r="BD40" s="83" t="s">
        <v>1730</v>
      </c>
      <c r="BE40" s="316" t="str">
        <f>SUBSTITUTE(SUBSTITUTE(IFERROR(VLOOKUP($A40,単組回答!$E:$T,16,FALSE),""),"① 行った","○"),"② 行っていない","×")</f>
        <v/>
      </c>
    </row>
    <row r="41" spans="1:57" ht="28.5" customHeight="1">
      <c r="A41" s="20">
        <v>3066</v>
      </c>
      <c r="B41" s="65" t="s">
        <v>936</v>
      </c>
      <c r="C41" s="45"/>
      <c r="D41" s="18"/>
      <c r="E41" s="18">
        <v>0</v>
      </c>
      <c r="F41" s="18"/>
      <c r="G41" s="18"/>
      <c r="H41" s="18"/>
      <c r="I41" s="18"/>
      <c r="J41" s="18"/>
      <c r="K41" s="18"/>
      <c r="L41" s="18"/>
      <c r="M41" s="18"/>
      <c r="N41" s="18" t="s">
        <v>24</v>
      </c>
      <c r="O41" s="18" t="s">
        <v>24</v>
      </c>
      <c r="P41" s="18">
        <v>0</v>
      </c>
      <c r="Q41" s="18"/>
      <c r="R41" s="18"/>
      <c r="S41" s="18"/>
      <c r="T41" s="18"/>
      <c r="U41" s="18"/>
      <c r="V41" s="18"/>
      <c r="W41" s="18"/>
      <c r="X41" s="18"/>
      <c r="Y41" s="19" t="s">
        <v>25</v>
      </c>
      <c r="Z41" s="19" t="s">
        <v>25</v>
      </c>
      <c r="AA41" s="27" t="s">
        <v>26</v>
      </c>
      <c r="AB41" s="19" t="s">
        <v>26</v>
      </c>
      <c r="AC41" s="19" t="s">
        <v>26</v>
      </c>
      <c r="AD41" s="19" t="s">
        <v>26</v>
      </c>
      <c r="AE41" s="19"/>
      <c r="AF41" s="19" t="s">
        <v>26</v>
      </c>
      <c r="AG41" s="19" t="s">
        <v>26</v>
      </c>
      <c r="AH41" s="19" t="s">
        <v>26</v>
      </c>
      <c r="AI41" s="75" t="s">
        <v>26</v>
      </c>
      <c r="AJ41" s="102" t="s">
        <v>26</v>
      </c>
      <c r="AK41" s="83" t="s">
        <v>26</v>
      </c>
      <c r="AL41" s="83" t="s">
        <v>26</v>
      </c>
      <c r="AM41" s="83" t="s">
        <v>26</v>
      </c>
      <c r="AN41" s="83" t="s">
        <v>26</v>
      </c>
      <c r="AO41" s="83" t="s">
        <v>26</v>
      </c>
      <c r="AP41" s="83" t="s">
        <v>26</v>
      </c>
      <c r="AQ41" s="83"/>
      <c r="AR41" s="83" t="s">
        <v>26</v>
      </c>
      <c r="AS41" s="83" t="s">
        <v>26</v>
      </c>
      <c r="AT41" s="103" t="s">
        <v>26</v>
      </c>
      <c r="AU41" s="314" t="str">
        <f>SUBSTITUTE(SUBSTITUTE(IFERROR(VLOOKUP($A41,単組回答!$E:$F,2,FALSE),""),"あり","○"),"なし","×")</f>
        <v/>
      </c>
      <c r="AV41" s="317" t="str">
        <f>SUBSTITUTE(SUBSTITUTE(IFERROR(VLOOKUP($A41,単組回答!$E:$G,3,FALSE),""),"あり","○"),"なし","×")</f>
        <v/>
      </c>
      <c r="AW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41" s="313" t="str">
        <f>SUBSTITUTE(SUBSTITUTE(IFERROR(VLOOKUP($A41,単組回答!$E:$H,4,FALSE),""),"あり","○"),"なし","×")</f>
        <v/>
      </c>
      <c r="BB41" s="83" t="s">
        <v>1730</v>
      </c>
      <c r="BC41" s="313" t="str">
        <f>SUBSTITUTE(SUBSTITUTE(IFERROR(VLOOKUP($A41,単組回答!$E:$R,14,FALSE),""),"① 行った","○"),"② 行っていない","×")</f>
        <v/>
      </c>
      <c r="BD41" s="83" t="s">
        <v>1730</v>
      </c>
      <c r="BE41" s="316" t="str">
        <f>SUBSTITUTE(SUBSTITUTE(IFERROR(VLOOKUP($A41,単組回答!$E:$T,16,FALSE),""),"① 行った","○"),"② 行っていない","×")</f>
        <v/>
      </c>
    </row>
    <row r="42" spans="1:57" ht="28.5" customHeight="1">
      <c r="A42" s="20">
        <v>3074</v>
      </c>
      <c r="B42" s="65" t="s">
        <v>937</v>
      </c>
      <c r="C42" s="45" t="s">
        <v>25</v>
      </c>
      <c r="D42" s="18" t="s">
        <v>25</v>
      </c>
      <c r="E42" s="18">
        <v>0</v>
      </c>
      <c r="F42" s="18" t="s">
        <v>22</v>
      </c>
      <c r="G42" s="18"/>
      <c r="H42" s="18"/>
      <c r="I42" s="18"/>
      <c r="J42" s="18"/>
      <c r="K42" s="18"/>
      <c r="L42" s="18"/>
      <c r="M42" s="18"/>
      <c r="N42" s="18" t="s">
        <v>23</v>
      </c>
      <c r="O42" s="18" t="s">
        <v>23</v>
      </c>
      <c r="P42" s="18">
        <v>2</v>
      </c>
      <c r="Q42" s="18" t="s">
        <v>22</v>
      </c>
      <c r="R42" s="18"/>
      <c r="S42" s="18"/>
      <c r="T42" s="18"/>
      <c r="U42" s="18"/>
      <c r="V42" s="18"/>
      <c r="W42" s="18"/>
      <c r="X42" s="18"/>
      <c r="Y42" s="19" t="s">
        <v>25</v>
      </c>
      <c r="Z42" s="19" t="s">
        <v>25</v>
      </c>
      <c r="AA42" s="27" t="s">
        <v>22</v>
      </c>
      <c r="AB42" s="19" t="s">
        <v>22</v>
      </c>
      <c r="AC42" s="19" t="s">
        <v>25</v>
      </c>
      <c r="AD42" s="19" t="s">
        <v>25</v>
      </c>
      <c r="AE42" s="19"/>
      <c r="AF42" s="19" t="s">
        <v>26</v>
      </c>
      <c r="AG42" s="19">
        <v>0</v>
      </c>
      <c r="AH42" s="19" t="s">
        <v>25</v>
      </c>
      <c r="AI42" s="75" t="s">
        <v>25</v>
      </c>
      <c r="AJ42" s="102" t="s">
        <v>25</v>
      </c>
      <c r="AK42" s="83" t="s">
        <v>25</v>
      </c>
      <c r="AL42" s="83" t="s">
        <v>22</v>
      </c>
      <c r="AM42" s="83" t="s">
        <v>22</v>
      </c>
      <c r="AN42" s="83" t="s">
        <v>25</v>
      </c>
      <c r="AO42" s="83" t="s">
        <v>25</v>
      </c>
      <c r="AP42" s="83" t="s">
        <v>22</v>
      </c>
      <c r="AQ42" s="83"/>
      <c r="AR42" s="83" t="s">
        <v>28</v>
      </c>
      <c r="AS42" s="83" t="s">
        <v>26</v>
      </c>
      <c r="AT42" s="103" t="s">
        <v>22</v>
      </c>
      <c r="AU42" s="314" t="str">
        <f>SUBSTITUTE(SUBSTITUTE(IFERROR(VLOOKUP($A42,単組回答!$E:$F,2,FALSE),""),"あり","○"),"なし","×")</f>
        <v/>
      </c>
      <c r="AV42" s="317" t="str">
        <f>SUBSTITUTE(SUBSTITUTE(IFERROR(VLOOKUP($A42,単組回答!$E:$G,3,FALSE),""),"あり","○"),"なし","×")</f>
        <v/>
      </c>
      <c r="AW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42" s="313" t="str">
        <f>SUBSTITUTE(SUBSTITUTE(IFERROR(VLOOKUP($A42,単組回答!$E:$H,4,FALSE),""),"あり","○"),"なし","×")</f>
        <v/>
      </c>
      <c r="BB42" s="83" t="s">
        <v>1730</v>
      </c>
      <c r="BC42" s="313" t="str">
        <f>SUBSTITUTE(SUBSTITUTE(IFERROR(VLOOKUP($A42,単組回答!$E:$R,14,FALSE),""),"① 行った","○"),"② 行っていない","×")</f>
        <v/>
      </c>
      <c r="BD42" s="83" t="s">
        <v>1730</v>
      </c>
      <c r="BE42" s="316" t="str">
        <f>SUBSTITUTE(SUBSTITUTE(IFERROR(VLOOKUP($A42,単組回答!$E:$T,16,FALSE),""),"① 行った","○"),"② 行っていない","×")</f>
        <v/>
      </c>
    </row>
    <row r="43" spans="1:57" ht="28.5" customHeight="1">
      <c r="A43" s="20">
        <v>3075</v>
      </c>
      <c r="B43" s="65" t="s">
        <v>938</v>
      </c>
      <c r="C43" s="45" t="s">
        <v>25</v>
      </c>
      <c r="D43" s="18" t="s">
        <v>25</v>
      </c>
      <c r="E43" s="18">
        <v>0</v>
      </c>
      <c r="F43" s="18" t="s">
        <v>22</v>
      </c>
      <c r="G43" s="18"/>
      <c r="H43" s="18"/>
      <c r="I43" s="18"/>
      <c r="J43" s="18"/>
      <c r="K43" s="18"/>
      <c r="L43" s="18"/>
      <c r="M43" s="18"/>
      <c r="N43" s="18" t="s">
        <v>24</v>
      </c>
      <c r="O43" s="18" t="s">
        <v>24</v>
      </c>
      <c r="P43" s="18">
        <v>0</v>
      </c>
      <c r="Q43" s="18"/>
      <c r="R43" s="18"/>
      <c r="S43" s="18"/>
      <c r="T43" s="18"/>
      <c r="U43" s="18"/>
      <c r="V43" s="18"/>
      <c r="W43" s="18"/>
      <c r="X43" s="18"/>
      <c r="Y43" s="19" t="s">
        <v>26</v>
      </c>
      <c r="Z43" s="19" t="s">
        <v>26</v>
      </c>
      <c r="AA43" s="27" t="s">
        <v>26</v>
      </c>
      <c r="AB43" s="19" t="s">
        <v>26</v>
      </c>
      <c r="AC43" s="19" t="s">
        <v>26</v>
      </c>
      <c r="AD43" s="19" t="s">
        <v>26</v>
      </c>
      <c r="AE43" s="19"/>
      <c r="AF43" s="19" t="s">
        <v>26</v>
      </c>
      <c r="AG43" s="19" t="s">
        <v>26</v>
      </c>
      <c r="AH43" s="19" t="s">
        <v>26</v>
      </c>
      <c r="AI43" s="75" t="s">
        <v>26</v>
      </c>
      <c r="AJ43" s="102" t="s">
        <v>26</v>
      </c>
      <c r="AK43" s="83" t="s">
        <v>26</v>
      </c>
      <c r="AL43" s="83" t="s">
        <v>26</v>
      </c>
      <c r="AM43" s="83" t="s">
        <v>26</v>
      </c>
      <c r="AN43" s="83" t="s">
        <v>26</v>
      </c>
      <c r="AO43" s="83" t="s">
        <v>26</v>
      </c>
      <c r="AP43" s="83" t="s">
        <v>26</v>
      </c>
      <c r="AQ43" s="83"/>
      <c r="AR43" s="83" t="s">
        <v>26</v>
      </c>
      <c r="AS43" s="83" t="s">
        <v>26</v>
      </c>
      <c r="AT43" s="103" t="s">
        <v>26</v>
      </c>
      <c r="AU43" s="314" t="str">
        <f>SUBSTITUTE(SUBSTITUTE(IFERROR(VLOOKUP($A43,単組回答!$E:$F,2,FALSE),""),"あり","○"),"なし","×")</f>
        <v/>
      </c>
      <c r="AV43" s="317" t="str">
        <f>SUBSTITUTE(SUBSTITUTE(IFERROR(VLOOKUP($A43,単組回答!$E:$G,3,FALSE),""),"あり","○"),"なし","×")</f>
        <v/>
      </c>
      <c r="AW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43" s="313" t="str">
        <f>SUBSTITUTE(SUBSTITUTE(IFERROR(VLOOKUP($A43,単組回答!$E:$H,4,FALSE),""),"あり","○"),"なし","×")</f>
        <v/>
      </c>
      <c r="BB43" s="83" t="s">
        <v>1730</v>
      </c>
      <c r="BC43" s="313" t="str">
        <f>SUBSTITUTE(SUBSTITUTE(IFERROR(VLOOKUP($A43,単組回答!$E:$R,14,FALSE),""),"① 行った","○"),"② 行っていない","×")</f>
        <v/>
      </c>
      <c r="BD43" s="83" t="s">
        <v>1730</v>
      </c>
      <c r="BE43" s="316" t="str">
        <f>SUBSTITUTE(SUBSTITUTE(IFERROR(VLOOKUP($A43,単組回答!$E:$T,16,FALSE),""),"① 行った","○"),"② 行っていない","×")</f>
        <v/>
      </c>
    </row>
    <row r="44" spans="1:57" ht="28.5" customHeight="1">
      <c r="A44" s="20">
        <v>3080</v>
      </c>
      <c r="B44" s="65" t="s">
        <v>939</v>
      </c>
      <c r="C44" s="45"/>
      <c r="D44" s="18"/>
      <c r="E44" s="18">
        <v>0</v>
      </c>
      <c r="F44" s="18"/>
      <c r="G44" s="18"/>
      <c r="H44" s="18"/>
      <c r="I44" s="18"/>
      <c r="J44" s="18"/>
      <c r="K44" s="18"/>
      <c r="L44" s="18"/>
      <c r="M44" s="18"/>
      <c r="N44" s="18" t="s">
        <v>24</v>
      </c>
      <c r="O44" s="18" t="s">
        <v>24</v>
      </c>
      <c r="P44" s="18">
        <v>0</v>
      </c>
      <c r="Q44" s="18"/>
      <c r="R44" s="18"/>
      <c r="S44" s="18"/>
      <c r="T44" s="18"/>
      <c r="U44" s="18"/>
      <c r="V44" s="18"/>
      <c r="W44" s="18"/>
      <c r="X44" s="18"/>
      <c r="Y44" s="19" t="s">
        <v>25</v>
      </c>
      <c r="Z44" s="19" t="s">
        <v>25</v>
      </c>
      <c r="AA44" s="27" t="s">
        <v>26</v>
      </c>
      <c r="AB44" s="19" t="s">
        <v>26</v>
      </c>
      <c r="AC44" s="19" t="s">
        <v>26</v>
      </c>
      <c r="AD44" s="19" t="s">
        <v>26</v>
      </c>
      <c r="AE44" s="19"/>
      <c r="AF44" s="19" t="s">
        <v>26</v>
      </c>
      <c r="AG44" s="19" t="s">
        <v>26</v>
      </c>
      <c r="AH44" s="19" t="s">
        <v>26</v>
      </c>
      <c r="AI44" s="75" t="s">
        <v>26</v>
      </c>
      <c r="AJ44" s="102" t="s">
        <v>26</v>
      </c>
      <c r="AK44" s="83" t="s">
        <v>26</v>
      </c>
      <c r="AL44" s="83" t="s">
        <v>26</v>
      </c>
      <c r="AM44" s="83" t="s">
        <v>26</v>
      </c>
      <c r="AN44" s="83" t="s">
        <v>26</v>
      </c>
      <c r="AO44" s="83" t="s">
        <v>26</v>
      </c>
      <c r="AP44" s="83" t="s">
        <v>26</v>
      </c>
      <c r="AQ44" s="83"/>
      <c r="AR44" s="83" t="s">
        <v>26</v>
      </c>
      <c r="AS44" s="83" t="s">
        <v>26</v>
      </c>
      <c r="AT44" s="103" t="s">
        <v>26</v>
      </c>
      <c r="AU44" s="314" t="str">
        <f>SUBSTITUTE(SUBSTITUTE(IFERROR(VLOOKUP($A44,単組回答!$E:$F,2,FALSE),""),"あり","○"),"なし","×")</f>
        <v/>
      </c>
      <c r="AV44" s="317" t="str">
        <f>SUBSTITUTE(SUBSTITUTE(IFERROR(VLOOKUP($A44,単組回答!$E:$G,3,FALSE),""),"あり","○"),"なし","×")</f>
        <v/>
      </c>
      <c r="AW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44" s="313" t="str">
        <f>SUBSTITUTE(SUBSTITUTE(IFERROR(VLOOKUP($A44,単組回答!$E:$H,4,FALSE),""),"あり","○"),"なし","×")</f>
        <v/>
      </c>
      <c r="BB44" s="83" t="s">
        <v>1730</v>
      </c>
      <c r="BC44" s="313" t="str">
        <f>SUBSTITUTE(SUBSTITUTE(IFERROR(VLOOKUP($A44,単組回答!$E:$R,14,FALSE),""),"① 行った","○"),"② 行っていない","×")</f>
        <v/>
      </c>
      <c r="BD44" s="83" t="s">
        <v>1730</v>
      </c>
      <c r="BE44" s="316" t="str">
        <f>SUBSTITUTE(SUBSTITUTE(IFERROR(VLOOKUP($A44,単組回答!$E:$T,16,FALSE),""),"① 行った","○"),"② 行っていない","×")</f>
        <v/>
      </c>
    </row>
    <row r="45" spans="1:57" ht="28.5" customHeight="1">
      <c r="A45" s="20">
        <v>3081</v>
      </c>
      <c r="B45" s="65" t="s">
        <v>940</v>
      </c>
      <c r="C45" s="45" t="s">
        <v>25</v>
      </c>
      <c r="D45" s="18" t="s">
        <v>25</v>
      </c>
      <c r="E45" s="18">
        <v>0</v>
      </c>
      <c r="F45" s="18"/>
      <c r="G45" s="18"/>
      <c r="H45" s="18"/>
      <c r="I45" s="18"/>
      <c r="J45" s="18"/>
      <c r="K45" s="18"/>
      <c r="L45" s="18"/>
      <c r="M45" s="18"/>
      <c r="N45" s="18" t="s">
        <v>24</v>
      </c>
      <c r="O45" s="18" t="s">
        <v>24</v>
      </c>
      <c r="P45" s="18">
        <v>0</v>
      </c>
      <c r="Q45" s="18"/>
      <c r="R45" s="18"/>
      <c r="S45" s="18"/>
      <c r="T45" s="18"/>
      <c r="U45" s="18"/>
      <c r="V45" s="18"/>
      <c r="W45" s="18"/>
      <c r="X45" s="18"/>
      <c r="Y45" s="19" t="s">
        <v>26</v>
      </c>
      <c r="Z45" s="19" t="s">
        <v>26</v>
      </c>
      <c r="AA45" s="27" t="s">
        <v>26</v>
      </c>
      <c r="AB45" s="19" t="s">
        <v>26</v>
      </c>
      <c r="AC45" s="19" t="s">
        <v>26</v>
      </c>
      <c r="AD45" s="19" t="s">
        <v>26</v>
      </c>
      <c r="AE45" s="19"/>
      <c r="AF45" s="19" t="s">
        <v>26</v>
      </c>
      <c r="AG45" s="19" t="s">
        <v>26</v>
      </c>
      <c r="AH45" s="19" t="s">
        <v>26</v>
      </c>
      <c r="AI45" s="75" t="s">
        <v>26</v>
      </c>
      <c r="AJ45" s="102" t="s">
        <v>25</v>
      </c>
      <c r="AK45" s="83" t="s">
        <v>22</v>
      </c>
      <c r="AL45" s="83" t="s">
        <v>22</v>
      </c>
      <c r="AM45" s="83" t="s">
        <v>22</v>
      </c>
      <c r="AN45" s="83" t="s">
        <v>22</v>
      </c>
      <c r="AO45" s="83" t="s">
        <v>22</v>
      </c>
      <c r="AP45" s="83" t="s">
        <v>22</v>
      </c>
      <c r="AQ45" s="83"/>
      <c r="AR45" s="83" t="s">
        <v>22</v>
      </c>
      <c r="AS45" s="83" t="s">
        <v>26</v>
      </c>
      <c r="AT45" s="103" t="s">
        <v>25</v>
      </c>
      <c r="AU45" s="314" t="str">
        <f>SUBSTITUTE(SUBSTITUTE(IFERROR(VLOOKUP($A45,単組回答!$E:$F,2,FALSE),""),"あり","○"),"なし","×")</f>
        <v/>
      </c>
      <c r="AV45" s="317" t="str">
        <f>SUBSTITUTE(SUBSTITUTE(IFERROR(VLOOKUP($A45,単組回答!$E:$G,3,FALSE),""),"あり","○"),"なし","×")</f>
        <v/>
      </c>
      <c r="AW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45" s="313" t="str">
        <f>SUBSTITUTE(SUBSTITUTE(IFERROR(VLOOKUP($A45,単組回答!$E:$H,4,FALSE),""),"あり","○"),"なし","×")</f>
        <v/>
      </c>
      <c r="BB45" s="83" t="s">
        <v>1730</v>
      </c>
      <c r="BC45" s="313" t="str">
        <f>SUBSTITUTE(SUBSTITUTE(IFERROR(VLOOKUP($A45,単組回答!$E:$R,14,FALSE),""),"① 行った","○"),"② 行っていない","×")</f>
        <v/>
      </c>
      <c r="BD45" s="83" t="s">
        <v>1730</v>
      </c>
      <c r="BE45" s="316" t="str">
        <f>SUBSTITUTE(SUBSTITUTE(IFERROR(VLOOKUP($A45,単組回答!$E:$T,16,FALSE),""),"① 行った","○"),"② 行っていない","×")</f>
        <v/>
      </c>
    </row>
    <row r="46" spans="1:57" ht="28.5" customHeight="1">
      <c r="A46" s="20">
        <v>3082</v>
      </c>
      <c r="B46" s="65" t="s">
        <v>941</v>
      </c>
      <c r="C46" s="45"/>
      <c r="D46" s="18"/>
      <c r="E46" s="18">
        <v>0</v>
      </c>
      <c r="F46" s="18"/>
      <c r="G46" s="18"/>
      <c r="H46" s="18"/>
      <c r="I46" s="18"/>
      <c r="J46" s="18"/>
      <c r="K46" s="18"/>
      <c r="L46" s="18"/>
      <c r="M46" s="18"/>
      <c r="N46" s="18" t="s">
        <v>24</v>
      </c>
      <c r="O46" s="18" t="s">
        <v>24</v>
      </c>
      <c r="P46" s="18">
        <v>0</v>
      </c>
      <c r="Q46" s="18"/>
      <c r="R46" s="18"/>
      <c r="S46" s="18"/>
      <c r="T46" s="18"/>
      <c r="U46" s="18"/>
      <c r="V46" s="18"/>
      <c r="W46" s="18"/>
      <c r="X46" s="18"/>
      <c r="Y46" s="19" t="s">
        <v>26</v>
      </c>
      <c r="Z46" s="19" t="s">
        <v>26</v>
      </c>
      <c r="AA46" s="27" t="s">
        <v>26</v>
      </c>
      <c r="AB46" s="19" t="s">
        <v>26</v>
      </c>
      <c r="AC46" s="19" t="s">
        <v>26</v>
      </c>
      <c r="AD46" s="19" t="s">
        <v>26</v>
      </c>
      <c r="AE46" s="19"/>
      <c r="AF46" s="19" t="s">
        <v>26</v>
      </c>
      <c r="AG46" s="19" t="s">
        <v>26</v>
      </c>
      <c r="AH46" s="19" t="s">
        <v>26</v>
      </c>
      <c r="AI46" s="75" t="s">
        <v>26</v>
      </c>
      <c r="AJ46" s="102" t="s">
        <v>26</v>
      </c>
      <c r="AK46" s="83" t="s">
        <v>26</v>
      </c>
      <c r="AL46" s="83" t="s">
        <v>26</v>
      </c>
      <c r="AM46" s="83" t="s">
        <v>26</v>
      </c>
      <c r="AN46" s="83" t="s">
        <v>26</v>
      </c>
      <c r="AO46" s="83" t="s">
        <v>26</v>
      </c>
      <c r="AP46" s="83" t="s">
        <v>26</v>
      </c>
      <c r="AQ46" s="83"/>
      <c r="AR46" s="83" t="s">
        <v>26</v>
      </c>
      <c r="AS46" s="83" t="s">
        <v>26</v>
      </c>
      <c r="AT46" s="103" t="s">
        <v>26</v>
      </c>
      <c r="AU46" s="314" t="str">
        <f>SUBSTITUTE(SUBSTITUTE(IFERROR(VLOOKUP($A46,単組回答!$E:$F,2,FALSE),""),"あり","○"),"なし","×")</f>
        <v/>
      </c>
      <c r="AV46" s="317" t="str">
        <f>SUBSTITUTE(SUBSTITUTE(IFERROR(VLOOKUP($A46,単組回答!$E:$G,3,FALSE),""),"あり","○"),"なし","×")</f>
        <v/>
      </c>
      <c r="AW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46" s="313" t="str">
        <f>SUBSTITUTE(SUBSTITUTE(IFERROR(VLOOKUP($A46,単組回答!$E:$H,4,FALSE),""),"あり","○"),"なし","×")</f>
        <v/>
      </c>
      <c r="BB46" s="83" t="s">
        <v>1730</v>
      </c>
      <c r="BC46" s="313" t="str">
        <f>SUBSTITUTE(SUBSTITUTE(IFERROR(VLOOKUP($A46,単組回答!$E:$R,14,FALSE),""),"① 行った","○"),"② 行っていない","×")</f>
        <v/>
      </c>
      <c r="BD46" s="83" t="s">
        <v>1730</v>
      </c>
      <c r="BE46" s="316" t="str">
        <f>SUBSTITUTE(SUBSTITUTE(IFERROR(VLOOKUP($A46,単組回答!$E:$T,16,FALSE),""),"① 行った","○"),"② 行っていない","×")</f>
        <v/>
      </c>
    </row>
    <row r="47" spans="1:57" ht="28.5" customHeight="1">
      <c r="A47" s="53"/>
      <c r="B47" s="192"/>
      <c r="C47" s="18"/>
      <c r="D47" s="18"/>
      <c r="E47" s="18">
        <v>0</v>
      </c>
      <c r="F47" s="18"/>
      <c r="G47" s="18"/>
      <c r="H47" s="18"/>
      <c r="I47" s="18"/>
      <c r="J47" s="18"/>
      <c r="K47" s="18"/>
      <c r="L47" s="18"/>
      <c r="M47" s="18"/>
      <c r="N47" s="18"/>
      <c r="O47" s="18"/>
      <c r="P47" s="18">
        <v>0</v>
      </c>
      <c r="Q47" s="18"/>
      <c r="R47" s="18"/>
      <c r="S47" s="18"/>
      <c r="T47" s="18"/>
      <c r="U47" s="18"/>
      <c r="V47" s="18"/>
      <c r="W47" s="18"/>
      <c r="X47" s="18"/>
      <c r="Y47" s="19" t="s">
        <v>26</v>
      </c>
      <c r="Z47" s="19" t="s">
        <v>26</v>
      </c>
      <c r="AA47" s="27" t="s">
        <v>26</v>
      </c>
      <c r="AB47" s="19" t="s">
        <v>26</v>
      </c>
      <c r="AC47" s="19" t="s">
        <v>26</v>
      </c>
      <c r="AD47" s="19" t="s">
        <v>26</v>
      </c>
      <c r="AE47" s="19"/>
      <c r="AF47" s="19" t="s">
        <v>26</v>
      </c>
      <c r="AG47" s="19" t="s">
        <v>26</v>
      </c>
      <c r="AH47" s="19" t="s">
        <v>26</v>
      </c>
      <c r="AI47" s="75" t="s">
        <v>26</v>
      </c>
      <c r="AJ47" s="102" t="s">
        <v>26</v>
      </c>
      <c r="AK47" s="83" t="s">
        <v>26</v>
      </c>
      <c r="AL47" s="83" t="s">
        <v>26</v>
      </c>
      <c r="AM47" s="83" t="s">
        <v>26</v>
      </c>
      <c r="AN47" s="83" t="s">
        <v>26</v>
      </c>
      <c r="AO47" s="83" t="s">
        <v>26</v>
      </c>
      <c r="AP47" s="83" t="s">
        <v>26</v>
      </c>
      <c r="AQ47" s="83" t="s">
        <v>26</v>
      </c>
      <c r="AR47" s="83" t="s">
        <v>26</v>
      </c>
      <c r="AS47" s="83" t="s">
        <v>26</v>
      </c>
      <c r="AT47" s="103" t="s">
        <v>26</v>
      </c>
      <c r="AU47" s="111" t="s">
        <v>26</v>
      </c>
      <c r="AV47" s="4" t="s">
        <v>26</v>
      </c>
      <c r="AW47" s="4" t="s">
        <v>26</v>
      </c>
      <c r="AX47" s="4"/>
      <c r="AY47" s="83" t="s">
        <v>26</v>
      </c>
      <c r="AZ47" s="4"/>
      <c r="BA47" s="4" t="s">
        <v>26</v>
      </c>
      <c r="BB47" s="4" t="s">
        <v>26</v>
      </c>
      <c r="BC47" s="4"/>
      <c r="BD47" s="4" t="s">
        <v>26</v>
      </c>
      <c r="BE47" s="107"/>
    </row>
    <row r="48" spans="1:57" ht="28.5" customHeight="1">
      <c r="A48" s="53"/>
      <c r="B48" s="192"/>
      <c r="C48" s="18"/>
      <c r="D48" s="18"/>
      <c r="E48" s="18">
        <v>0</v>
      </c>
      <c r="F48" s="18"/>
      <c r="G48" s="18"/>
      <c r="H48" s="18"/>
      <c r="I48" s="18"/>
      <c r="J48" s="18"/>
      <c r="K48" s="18"/>
      <c r="L48" s="18"/>
      <c r="M48" s="18"/>
      <c r="N48" s="18"/>
      <c r="O48" s="18"/>
      <c r="P48" s="18">
        <v>0</v>
      </c>
      <c r="Q48" s="18"/>
      <c r="R48" s="18"/>
      <c r="S48" s="18"/>
      <c r="T48" s="18"/>
      <c r="U48" s="18"/>
      <c r="V48" s="18"/>
      <c r="W48" s="18"/>
      <c r="X48" s="18"/>
      <c r="Y48" s="19" t="s">
        <v>26</v>
      </c>
      <c r="Z48" s="19" t="s">
        <v>26</v>
      </c>
      <c r="AA48" s="27" t="s">
        <v>26</v>
      </c>
      <c r="AB48" s="19" t="s">
        <v>26</v>
      </c>
      <c r="AC48" s="19" t="s">
        <v>26</v>
      </c>
      <c r="AD48" s="19" t="s">
        <v>26</v>
      </c>
      <c r="AE48" s="19"/>
      <c r="AF48" s="19" t="s">
        <v>26</v>
      </c>
      <c r="AG48" s="19" t="s">
        <v>26</v>
      </c>
      <c r="AH48" s="19" t="s">
        <v>26</v>
      </c>
      <c r="AI48" s="75" t="s">
        <v>26</v>
      </c>
      <c r="AJ48" s="102" t="s">
        <v>26</v>
      </c>
      <c r="AK48" s="83" t="s">
        <v>26</v>
      </c>
      <c r="AL48" s="83" t="s">
        <v>26</v>
      </c>
      <c r="AM48" s="83" t="s">
        <v>26</v>
      </c>
      <c r="AN48" s="83" t="s">
        <v>26</v>
      </c>
      <c r="AO48" s="83" t="s">
        <v>26</v>
      </c>
      <c r="AP48" s="83" t="s">
        <v>26</v>
      </c>
      <c r="AQ48" s="83" t="s">
        <v>26</v>
      </c>
      <c r="AR48" s="83" t="s">
        <v>26</v>
      </c>
      <c r="AS48" s="83" t="s">
        <v>26</v>
      </c>
      <c r="AT48" s="103" t="s">
        <v>26</v>
      </c>
      <c r="AU48" s="111" t="s">
        <v>26</v>
      </c>
      <c r="AV48" s="4" t="s">
        <v>26</v>
      </c>
      <c r="AW48" s="4" t="s">
        <v>26</v>
      </c>
      <c r="AX48" s="4"/>
      <c r="AY48" s="4" t="s">
        <v>26</v>
      </c>
      <c r="AZ48" s="4"/>
      <c r="BA48" s="4" t="s">
        <v>26</v>
      </c>
      <c r="BB48" s="4" t="s">
        <v>26</v>
      </c>
      <c r="BC48" s="4"/>
      <c r="BD48" s="4" t="s">
        <v>26</v>
      </c>
      <c r="BE48" s="107"/>
    </row>
    <row r="49" spans="1:57" ht="28.5" customHeight="1">
      <c r="A49" s="53"/>
      <c r="B49" s="192"/>
      <c r="C49" s="18"/>
      <c r="D49" s="18"/>
      <c r="E49" s="18">
        <v>0</v>
      </c>
      <c r="F49" s="18"/>
      <c r="G49" s="18"/>
      <c r="H49" s="18"/>
      <c r="I49" s="18"/>
      <c r="J49" s="18"/>
      <c r="K49" s="18"/>
      <c r="L49" s="18"/>
      <c r="M49" s="18"/>
      <c r="N49" s="18"/>
      <c r="O49" s="18"/>
      <c r="P49" s="18">
        <v>0</v>
      </c>
      <c r="Q49" s="18"/>
      <c r="R49" s="18"/>
      <c r="S49" s="18"/>
      <c r="T49" s="18"/>
      <c r="U49" s="18"/>
      <c r="V49" s="18"/>
      <c r="W49" s="18"/>
      <c r="X49" s="18"/>
      <c r="Y49" s="19" t="s">
        <v>26</v>
      </c>
      <c r="Z49" s="19" t="s">
        <v>26</v>
      </c>
      <c r="AA49" s="27" t="s">
        <v>26</v>
      </c>
      <c r="AB49" s="19" t="s">
        <v>26</v>
      </c>
      <c r="AC49" s="19" t="s">
        <v>26</v>
      </c>
      <c r="AD49" s="19" t="s">
        <v>26</v>
      </c>
      <c r="AE49" s="19"/>
      <c r="AF49" s="19" t="s">
        <v>26</v>
      </c>
      <c r="AG49" s="19" t="s">
        <v>26</v>
      </c>
      <c r="AH49" s="19" t="s">
        <v>26</v>
      </c>
      <c r="AI49" s="75" t="s">
        <v>26</v>
      </c>
      <c r="AJ49" s="102" t="s">
        <v>26</v>
      </c>
      <c r="AK49" s="83" t="s">
        <v>26</v>
      </c>
      <c r="AL49" s="83" t="s">
        <v>26</v>
      </c>
      <c r="AM49" s="83" t="s">
        <v>26</v>
      </c>
      <c r="AN49" s="83" t="s">
        <v>26</v>
      </c>
      <c r="AO49" s="83" t="s">
        <v>26</v>
      </c>
      <c r="AP49" s="83" t="s">
        <v>26</v>
      </c>
      <c r="AQ49" s="83" t="s">
        <v>26</v>
      </c>
      <c r="AR49" s="83" t="s">
        <v>26</v>
      </c>
      <c r="AS49" s="83" t="s">
        <v>26</v>
      </c>
      <c r="AT49" s="103" t="s">
        <v>26</v>
      </c>
      <c r="AU49" s="111" t="s">
        <v>26</v>
      </c>
      <c r="AV49" s="4" t="s">
        <v>26</v>
      </c>
      <c r="AW49" s="4" t="s">
        <v>26</v>
      </c>
      <c r="AX49" s="4"/>
      <c r="AY49" s="4" t="s">
        <v>26</v>
      </c>
      <c r="AZ49" s="4"/>
      <c r="BA49" s="4" t="s">
        <v>26</v>
      </c>
      <c r="BB49" s="4" t="s">
        <v>26</v>
      </c>
      <c r="BC49" s="4"/>
      <c r="BD49" s="4" t="s">
        <v>26</v>
      </c>
      <c r="BE49" s="107"/>
    </row>
    <row r="50" spans="1:57" ht="28.5" customHeight="1" thickBot="1">
      <c r="A50" s="237" t="s">
        <v>90</v>
      </c>
      <c r="B50" s="238"/>
      <c r="C50" s="237">
        <v>12</v>
      </c>
      <c r="D50" s="238">
        <v>0</v>
      </c>
      <c r="N50" s="237">
        <v>16</v>
      </c>
      <c r="O50" s="238">
        <v>0</v>
      </c>
      <c r="Y50" s="251">
        <v>0</v>
      </c>
      <c r="Z50" s="252">
        <v>0</v>
      </c>
      <c r="AB50" s="54" t="s">
        <v>26</v>
      </c>
      <c r="AC50" s="54"/>
      <c r="AD50" s="54" t="s">
        <v>26</v>
      </c>
      <c r="AG50" s="26" t="s">
        <v>26</v>
      </c>
      <c r="AI50" s="26" t="s">
        <v>26</v>
      </c>
      <c r="AJ50" s="104" t="s">
        <v>26</v>
      </c>
      <c r="AK50" s="105" t="s">
        <v>26</v>
      </c>
      <c r="AL50" s="105" t="s">
        <v>26</v>
      </c>
      <c r="AM50" s="105" t="s">
        <v>26</v>
      </c>
      <c r="AN50" s="105" t="s">
        <v>26</v>
      </c>
      <c r="AO50" s="105" t="s">
        <v>26</v>
      </c>
      <c r="AP50" s="105" t="s">
        <v>26</v>
      </c>
      <c r="AQ50" s="105" t="s">
        <v>26</v>
      </c>
      <c r="AR50" s="105" t="s">
        <v>26</v>
      </c>
      <c r="AS50" s="105" t="s">
        <v>26</v>
      </c>
      <c r="AT50" s="106" t="s">
        <v>26</v>
      </c>
      <c r="AU50" s="245">
        <f>AU51-AV51</f>
        <v>0</v>
      </c>
      <c r="AV50" s="246"/>
      <c r="AW50" s="109" t="s">
        <v>26</v>
      </c>
      <c r="AX50" s="109"/>
      <c r="AY50" s="109" t="s">
        <v>26</v>
      </c>
      <c r="AZ50" s="109"/>
      <c r="BA50" s="109" t="s">
        <v>26</v>
      </c>
      <c r="BB50" s="109" t="s">
        <v>26</v>
      </c>
      <c r="BC50" s="109"/>
      <c r="BD50" s="109" t="s">
        <v>26</v>
      </c>
      <c r="BE50" s="110"/>
    </row>
    <row r="51" spans="1:57" ht="28.5" customHeight="1">
      <c r="AT51" s="17"/>
      <c r="AU51" s="1">
        <f>(COUNTIF(AU5:AU46,"○")+COUNTIF(AV5:AV46,"○"))</f>
        <v>0</v>
      </c>
      <c r="AV51" s="1">
        <f>COUNTIFS(AU5:AU46,"○",AV5:AV46,"○")</f>
        <v>0</v>
      </c>
      <c r="AW51" s="12" t="s">
        <v>26</v>
      </c>
      <c r="AX51" s="12"/>
      <c r="AY51" s="12" t="s">
        <v>26</v>
      </c>
      <c r="AZ51" s="12"/>
      <c r="BA51" s="12" t="s">
        <v>26</v>
      </c>
      <c r="BB51" s="12" t="s">
        <v>26</v>
      </c>
      <c r="BC51" s="12"/>
      <c r="BD51" s="12" t="s">
        <v>26</v>
      </c>
      <c r="BE51" s="12"/>
    </row>
    <row r="52" spans="1:57" ht="28.5" customHeight="1">
      <c r="AT52" s="17"/>
      <c r="AU52" s="12" t="s">
        <v>26</v>
      </c>
      <c r="AV52" s="12" t="s">
        <v>26</v>
      </c>
      <c r="AW52" s="12" t="s">
        <v>26</v>
      </c>
      <c r="AX52" s="12"/>
      <c r="AY52" s="12" t="s">
        <v>26</v>
      </c>
      <c r="AZ52" s="12"/>
      <c r="BA52" s="12" t="s">
        <v>26</v>
      </c>
      <c r="BB52" s="12" t="s">
        <v>26</v>
      </c>
      <c r="BC52" s="12"/>
      <c r="BD52" s="12" t="s">
        <v>26</v>
      </c>
      <c r="BE52" s="12"/>
    </row>
    <row r="53" spans="1:57" ht="28.5" customHeight="1">
      <c r="AT53" s="17"/>
      <c r="AU53" s="12" t="s">
        <v>26</v>
      </c>
      <c r="AV53" s="12" t="s">
        <v>26</v>
      </c>
      <c r="AW53" s="12" t="s">
        <v>26</v>
      </c>
      <c r="AX53" s="12"/>
      <c r="AY53" s="12" t="s">
        <v>26</v>
      </c>
      <c r="AZ53" s="12"/>
      <c r="BA53" s="12" t="s">
        <v>26</v>
      </c>
      <c r="BB53" s="12" t="s">
        <v>26</v>
      </c>
      <c r="BC53" s="12"/>
      <c r="BD53" s="12" t="s">
        <v>26</v>
      </c>
      <c r="BE53" s="12"/>
    </row>
    <row r="54" spans="1:57" ht="28.5" customHeight="1">
      <c r="AT54" s="17"/>
      <c r="AU54" s="12" t="s">
        <v>26</v>
      </c>
      <c r="AV54" s="12" t="s">
        <v>26</v>
      </c>
      <c r="AW54" s="12" t="s">
        <v>26</v>
      </c>
      <c r="AX54" s="12"/>
      <c r="AY54" s="12" t="s">
        <v>26</v>
      </c>
      <c r="AZ54" s="12"/>
      <c r="BA54" s="12" t="s">
        <v>26</v>
      </c>
      <c r="BB54" s="12" t="s">
        <v>26</v>
      </c>
      <c r="BC54" s="12"/>
      <c r="BD54" s="12" t="s">
        <v>26</v>
      </c>
      <c r="BE54" s="12"/>
    </row>
    <row r="55" spans="1:57" ht="28.5" customHeight="1">
      <c r="AT55" s="17"/>
      <c r="AU55" s="12" t="s">
        <v>26</v>
      </c>
      <c r="AV55" s="12" t="s">
        <v>26</v>
      </c>
      <c r="AW55" s="12" t="s">
        <v>26</v>
      </c>
      <c r="AX55" s="12"/>
      <c r="AY55" s="12" t="s">
        <v>26</v>
      </c>
      <c r="AZ55" s="12"/>
      <c r="BA55" s="12" t="s">
        <v>26</v>
      </c>
      <c r="BB55" s="12" t="s">
        <v>26</v>
      </c>
      <c r="BC55" s="12"/>
      <c r="BD55" s="12" t="s">
        <v>26</v>
      </c>
      <c r="BE55" s="12"/>
    </row>
    <row r="56" spans="1:57" ht="28.5" customHeight="1">
      <c r="AT56" s="17"/>
      <c r="AU56" s="12" t="s">
        <v>26</v>
      </c>
      <c r="AV56" s="12" t="s">
        <v>26</v>
      </c>
      <c r="AW56" s="12" t="s">
        <v>26</v>
      </c>
      <c r="AX56" s="12"/>
      <c r="AY56" s="12" t="s">
        <v>26</v>
      </c>
      <c r="AZ56" s="12"/>
      <c r="BA56" s="12" t="s">
        <v>26</v>
      </c>
      <c r="BB56" s="12" t="s">
        <v>26</v>
      </c>
      <c r="BC56" s="12"/>
      <c r="BD56" s="12" t="s">
        <v>26</v>
      </c>
      <c r="BE56" s="12"/>
    </row>
    <row r="57" spans="1:57" ht="28.5" customHeight="1">
      <c r="AU57" s="12" t="s">
        <v>26</v>
      </c>
      <c r="AV57" s="12" t="s">
        <v>26</v>
      </c>
      <c r="AW57" s="12" t="s">
        <v>26</v>
      </c>
      <c r="AX57" s="12"/>
      <c r="AY57" s="12" t="s">
        <v>26</v>
      </c>
      <c r="AZ57" s="12"/>
      <c r="BA57" s="12" t="s">
        <v>26</v>
      </c>
      <c r="BB57" s="12" t="s">
        <v>26</v>
      </c>
      <c r="BC57" s="12"/>
      <c r="BD57" s="12" t="s">
        <v>26</v>
      </c>
      <c r="BE57" s="12"/>
    </row>
    <row r="58" spans="1:57" ht="28.5" customHeight="1">
      <c r="AU58" s="12" t="s">
        <v>26</v>
      </c>
      <c r="AV58" s="12" t="s">
        <v>26</v>
      </c>
      <c r="AW58" s="12" t="s">
        <v>26</v>
      </c>
      <c r="AX58" s="12"/>
      <c r="AY58" s="12" t="s">
        <v>26</v>
      </c>
      <c r="AZ58" s="12"/>
      <c r="BA58" s="12" t="s">
        <v>26</v>
      </c>
      <c r="BB58" s="12" t="s">
        <v>26</v>
      </c>
      <c r="BC58" s="12"/>
      <c r="BD58" s="12" t="s">
        <v>26</v>
      </c>
      <c r="BE58" s="12"/>
    </row>
    <row r="59" spans="1:57" ht="28.5" customHeight="1">
      <c r="AU59" s="12" t="s">
        <v>26</v>
      </c>
      <c r="AV59" s="12" t="s">
        <v>26</v>
      </c>
      <c r="AW59" s="12" t="s">
        <v>26</v>
      </c>
      <c r="AX59" s="12"/>
      <c r="AY59" s="12" t="s">
        <v>26</v>
      </c>
      <c r="AZ59" s="12"/>
      <c r="BA59" s="12" t="s">
        <v>26</v>
      </c>
      <c r="BB59" s="12" t="s">
        <v>26</v>
      </c>
      <c r="BC59" s="12"/>
      <c r="BD59" s="12" t="s">
        <v>26</v>
      </c>
      <c r="BE59" s="12"/>
    </row>
    <row r="60" spans="1:57" ht="28.5" customHeight="1">
      <c r="AU60" s="12" t="s">
        <v>26</v>
      </c>
      <c r="AV60" s="12" t="s">
        <v>26</v>
      </c>
      <c r="AW60" s="12" t="s">
        <v>26</v>
      </c>
      <c r="AX60" s="12"/>
      <c r="AY60" s="12" t="s">
        <v>26</v>
      </c>
      <c r="AZ60" s="12"/>
      <c r="BA60" s="12" t="s">
        <v>26</v>
      </c>
      <c r="BB60" s="12" t="s">
        <v>26</v>
      </c>
      <c r="BC60" s="12"/>
      <c r="BD60" s="12" t="s">
        <v>26</v>
      </c>
      <c r="BE60" s="12"/>
    </row>
    <row r="61" spans="1:57" ht="28.5" customHeight="1">
      <c r="AU61" s="12" t="s">
        <v>26</v>
      </c>
      <c r="AV61" s="12" t="s">
        <v>26</v>
      </c>
      <c r="AW61" s="12" t="s">
        <v>26</v>
      </c>
      <c r="AX61" s="12"/>
      <c r="AY61" s="12" t="s">
        <v>26</v>
      </c>
      <c r="AZ61" s="12"/>
      <c r="BA61" s="12" t="s">
        <v>26</v>
      </c>
      <c r="BB61" s="12" t="s">
        <v>26</v>
      </c>
      <c r="BC61" s="12"/>
      <c r="BD61" s="12" t="s">
        <v>26</v>
      </c>
      <c r="BE61" s="12"/>
    </row>
    <row r="62" spans="1:57" ht="28.5" customHeight="1">
      <c r="AU62" s="12" t="s">
        <v>26</v>
      </c>
      <c r="AV62" s="12" t="s">
        <v>26</v>
      </c>
      <c r="AW62" s="12" t="s">
        <v>26</v>
      </c>
      <c r="AX62" s="12"/>
      <c r="AY62" s="12" t="s">
        <v>26</v>
      </c>
      <c r="AZ62" s="12"/>
      <c r="BA62" s="12" t="s">
        <v>26</v>
      </c>
      <c r="BB62" s="12" t="s">
        <v>26</v>
      </c>
      <c r="BC62" s="12"/>
      <c r="BD62" s="12" t="s">
        <v>26</v>
      </c>
      <c r="BE62" s="12"/>
    </row>
    <row r="63" spans="1:57" ht="28.5" customHeight="1">
      <c r="AU63" s="12" t="s">
        <v>26</v>
      </c>
      <c r="AV63" s="12" t="s">
        <v>26</v>
      </c>
      <c r="AW63" s="12" t="s">
        <v>26</v>
      </c>
      <c r="AX63" s="12"/>
      <c r="AY63" s="12" t="s">
        <v>26</v>
      </c>
      <c r="AZ63" s="12"/>
      <c r="BA63" s="12" t="s">
        <v>26</v>
      </c>
      <c r="BB63" s="12" t="s">
        <v>26</v>
      </c>
      <c r="BC63" s="12"/>
      <c r="BD63" s="12" t="s">
        <v>26</v>
      </c>
      <c r="BE63" s="12"/>
    </row>
    <row r="64" spans="1:57" ht="28.5" customHeight="1">
      <c r="AU64" s="12" t="s">
        <v>26</v>
      </c>
      <c r="AV64" s="12" t="s">
        <v>26</v>
      </c>
      <c r="AW64" s="12" t="s">
        <v>26</v>
      </c>
      <c r="AX64" s="12"/>
      <c r="AY64" s="12" t="s">
        <v>26</v>
      </c>
      <c r="AZ64" s="12"/>
      <c r="BA64" s="12" t="s">
        <v>26</v>
      </c>
      <c r="BB64" s="12" t="s">
        <v>26</v>
      </c>
      <c r="BC64" s="12"/>
      <c r="BD64" s="12" t="s">
        <v>26</v>
      </c>
      <c r="BE64" s="12"/>
    </row>
    <row r="65" spans="47:57" ht="28.5" customHeight="1">
      <c r="AU65" s="12" t="s">
        <v>26</v>
      </c>
      <c r="AV65" s="12" t="s">
        <v>26</v>
      </c>
      <c r="AW65" s="12" t="s">
        <v>26</v>
      </c>
      <c r="AX65" s="12"/>
      <c r="AY65" s="12" t="s">
        <v>26</v>
      </c>
      <c r="AZ65" s="12"/>
      <c r="BA65" s="12" t="s">
        <v>26</v>
      </c>
      <c r="BB65" s="12" t="s">
        <v>26</v>
      </c>
      <c r="BC65" s="12"/>
      <c r="BD65" s="12" t="s">
        <v>26</v>
      </c>
      <c r="BE65" s="12"/>
    </row>
    <row r="66" spans="47:57" ht="28.5" customHeight="1">
      <c r="AU66" s="12" t="s">
        <v>26</v>
      </c>
      <c r="AV66" s="12" t="s">
        <v>26</v>
      </c>
      <c r="AW66" s="12" t="s">
        <v>26</v>
      </c>
      <c r="AX66" s="12"/>
      <c r="AY66" s="12" t="s">
        <v>26</v>
      </c>
      <c r="AZ66" s="12"/>
      <c r="BA66" s="12" t="s">
        <v>26</v>
      </c>
      <c r="BB66" s="12" t="s">
        <v>26</v>
      </c>
      <c r="BC66" s="12"/>
      <c r="BD66" s="12" t="s">
        <v>26</v>
      </c>
      <c r="BE66" s="12"/>
    </row>
    <row r="67" spans="47:57" ht="28.5" customHeight="1">
      <c r="AU67" s="12" t="s">
        <v>26</v>
      </c>
      <c r="AV67" s="12" t="s">
        <v>26</v>
      </c>
      <c r="AW67" s="12" t="s">
        <v>26</v>
      </c>
      <c r="AX67" s="12"/>
      <c r="AY67" s="12" t="s">
        <v>26</v>
      </c>
      <c r="AZ67" s="12"/>
      <c r="BA67" s="12" t="s">
        <v>26</v>
      </c>
      <c r="BB67" s="12" t="s">
        <v>26</v>
      </c>
      <c r="BC67" s="12"/>
      <c r="BD67" s="12" t="s">
        <v>26</v>
      </c>
      <c r="BE67" s="12"/>
    </row>
    <row r="68" spans="47:57" ht="28.5" customHeight="1">
      <c r="AU68" s="12" t="s">
        <v>26</v>
      </c>
      <c r="AV68" s="12" t="s">
        <v>26</v>
      </c>
      <c r="AW68" s="12" t="s">
        <v>26</v>
      </c>
      <c r="AX68" s="12"/>
      <c r="AY68" s="12" t="s">
        <v>26</v>
      </c>
      <c r="AZ68" s="12"/>
      <c r="BA68" s="12" t="s">
        <v>26</v>
      </c>
      <c r="BB68" s="12" t="s">
        <v>26</v>
      </c>
      <c r="BC68" s="12"/>
      <c r="BD68" s="12" t="s">
        <v>26</v>
      </c>
      <c r="BE68" s="12"/>
    </row>
    <row r="69" spans="47:57" ht="28.5" customHeight="1">
      <c r="AU69" s="12" t="s">
        <v>26</v>
      </c>
      <c r="AV69" s="12" t="s">
        <v>26</v>
      </c>
      <c r="AW69" s="12" t="s">
        <v>26</v>
      </c>
      <c r="AX69" s="12"/>
      <c r="AY69" s="12" t="s">
        <v>26</v>
      </c>
      <c r="AZ69" s="12"/>
      <c r="BA69" s="12" t="s">
        <v>26</v>
      </c>
      <c r="BB69" s="12" t="s">
        <v>26</v>
      </c>
      <c r="BC69" s="12"/>
      <c r="BD69" s="12" t="s">
        <v>26</v>
      </c>
      <c r="BE69" s="12"/>
    </row>
    <row r="70" spans="47:57" ht="28.5" customHeight="1">
      <c r="AU70" s="12" t="s">
        <v>26</v>
      </c>
      <c r="AV70" s="12" t="s">
        <v>26</v>
      </c>
      <c r="AW70" s="12" t="s">
        <v>26</v>
      </c>
      <c r="AX70" s="12"/>
      <c r="AY70" s="12" t="s">
        <v>26</v>
      </c>
      <c r="AZ70" s="12"/>
      <c r="BA70" s="12" t="s">
        <v>26</v>
      </c>
      <c r="BB70" s="12" t="s">
        <v>26</v>
      </c>
      <c r="BC70" s="12"/>
      <c r="BD70" s="12" t="s">
        <v>26</v>
      </c>
      <c r="BE70" s="12"/>
    </row>
    <row r="71" spans="47:57" ht="28.5" customHeight="1">
      <c r="AU71" s="12" t="s">
        <v>26</v>
      </c>
      <c r="AV71" s="12" t="s">
        <v>26</v>
      </c>
      <c r="AW71" s="12" t="s">
        <v>26</v>
      </c>
      <c r="AX71" s="12"/>
      <c r="AY71" s="12" t="s">
        <v>26</v>
      </c>
      <c r="AZ71" s="12"/>
      <c r="BA71" s="12" t="s">
        <v>26</v>
      </c>
      <c r="BB71" s="12" t="s">
        <v>26</v>
      </c>
      <c r="BC71" s="12"/>
      <c r="BD71" s="12" t="s">
        <v>26</v>
      </c>
      <c r="BE71" s="12"/>
    </row>
    <row r="72" spans="47:57" ht="28.5" customHeight="1">
      <c r="AU72" s="12" t="s">
        <v>26</v>
      </c>
      <c r="AV72" s="12" t="s">
        <v>26</v>
      </c>
      <c r="AW72" s="12" t="s">
        <v>26</v>
      </c>
      <c r="AX72" s="12"/>
      <c r="AY72" s="12" t="s">
        <v>26</v>
      </c>
      <c r="AZ72" s="12"/>
      <c r="BA72" s="12" t="s">
        <v>26</v>
      </c>
      <c r="BB72" s="12" t="s">
        <v>26</v>
      </c>
      <c r="BC72" s="12"/>
      <c r="BD72" s="12" t="s">
        <v>26</v>
      </c>
      <c r="BE72" s="12"/>
    </row>
    <row r="73" spans="47:57" ht="28.5" customHeight="1">
      <c r="AU73" s="12" t="s">
        <v>26</v>
      </c>
      <c r="AV73" s="12" t="s">
        <v>26</v>
      </c>
      <c r="AW73" s="12" t="s">
        <v>26</v>
      </c>
      <c r="AX73" s="12"/>
      <c r="AY73" s="12" t="s">
        <v>26</v>
      </c>
      <c r="AZ73" s="12"/>
      <c r="BA73" s="12" t="s">
        <v>26</v>
      </c>
      <c r="BB73" s="12" t="s">
        <v>26</v>
      </c>
      <c r="BC73" s="12"/>
      <c r="BD73" s="12" t="s">
        <v>26</v>
      </c>
      <c r="BE73" s="12"/>
    </row>
    <row r="74" spans="47:57" ht="28.5" customHeight="1">
      <c r="AU74" s="12" t="s">
        <v>26</v>
      </c>
      <c r="AV74" s="12" t="s">
        <v>26</v>
      </c>
      <c r="AW74" s="12" t="s">
        <v>26</v>
      </c>
      <c r="AX74" s="12"/>
      <c r="AY74" s="12" t="s">
        <v>26</v>
      </c>
      <c r="AZ74" s="12"/>
      <c r="BA74" s="12" t="s">
        <v>26</v>
      </c>
      <c r="BB74" s="12" t="s">
        <v>26</v>
      </c>
      <c r="BC74" s="12"/>
      <c r="BD74" s="12" t="s">
        <v>26</v>
      </c>
      <c r="BE74" s="12"/>
    </row>
    <row r="75" spans="47:57" ht="28.5" customHeight="1">
      <c r="AU75" s="12" t="s">
        <v>26</v>
      </c>
      <c r="AV75" s="12" t="s">
        <v>26</v>
      </c>
      <c r="AW75" s="12" t="s">
        <v>26</v>
      </c>
      <c r="AX75" s="12"/>
      <c r="AY75" s="12" t="s">
        <v>26</v>
      </c>
      <c r="AZ75" s="12"/>
      <c r="BA75" s="12" t="s">
        <v>26</v>
      </c>
      <c r="BB75" s="12" t="s">
        <v>26</v>
      </c>
      <c r="BC75" s="12"/>
      <c r="BD75" s="12" t="s">
        <v>26</v>
      </c>
      <c r="BE75" s="12"/>
    </row>
    <row r="76" spans="47:57" ht="28.5" customHeight="1">
      <c r="AU76" s="12" t="s">
        <v>26</v>
      </c>
      <c r="AV76" s="12" t="s">
        <v>26</v>
      </c>
      <c r="AW76" s="12" t="s">
        <v>26</v>
      </c>
      <c r="AX76" s="12"/>
      <c r="AY76" s="12" t="s">
        <v>26</v>
      </c>
      <c r="AZ76" s="12"/>
      <c r="BA76" s="12" t="s">
        <v>26</v>
      </c>
      <c r="BB76" s="12" t="s">
        <v>26</v>
      </c>
      <c r="BC76" s="12"/>
      <c r="BD76" s="12" t="s">
        <v>26</v>
      </c>
      <c r="BE76" s="12"/>
    </row>
    <row r="77" spans="47:57" ht="28.5" customHeight="1">
      <c r="AU77" s="12" t="s">
        <v>26</v>
      </c>
      <c r="AV77" s="12" t="s">
        <v>26</v>
      </c>
      <c r="AW77" s="12" t="s">
        <v>26</v>
      </c>
      <c r="AX77" s="12"/>
      <c r="AY77" s="12" t="s">
        <v>26</v>
      </c>
      <c r="AZ77" s="12"/>
      <c r="BA77" s="12" t="s">
        <v>26</v>
      </c>
      <c r="BB77" s="12" t="s">
        <v>26</v>
      </c>
      <c r="BC77" s="12"/>
      <c r="BD77" s="12" t="s">
        <v>26</v>
      </c>
      <c r="BE77" s="12"/>
    </row>
    <row r="78" spans="47:57" ht="28.5" customHeight="1">
      <c r="AU78" s="12" t="s">
        <v>26</v>
      </c>
      <c r="AV78" s="12" t="s">
        <v>26</v>
      </c>
      <c r="AW78" s="12" t="s">
        <v>26</v>
      </c>
      <c r="AX78" s="12"/>
      <c r="AY78" s="12" t="s">
        <v>26</v>
      </c>
      <c r="AZ78" s="12"/>
      <c r="BA78" s="12" t="s">
        <v>26</v>
      </c>
      <c r="BB78" s="12" t="s">
        <v>26</v>
      </c>
      <c r="BC78" s="12"/>
      <c r="BD78" s="12" t="s">
        <v>26</v>
      </c>
      <c r="BE78" s="12"/>
    </row>
    <row r="79" spans="47:57" ht="28.5" customHeight="1">
      <c r="AU79" s="12" t="s">
        <v>26</v>
      </c>
      <c r="AV79" s="12" t="s">
        <v>26</v>
      </c>
      <c r="AW79" s="12" t="s">
        <v>26</v>
      </c>
      <c r="AX79" s="12"/>
      <c r="AY79" s="12" t="s">
        <v>26</v>
      </c>
      <c r="AZ79" s="12"/>
      <c r="BA79" s="12" t="s">
        <v>26</v>
      </c>
      <c r="BB79" s="12" t="s">
        <v>26</v>
      </c>
      <c r="BC79" s="12"/>
      <c r="BD79" s="12" t="s">
        <v>26</v>
      </c>
      <c r="BE79" s="12"/>
    </row>
    <row r="80" spans="47:57" ht="28.5" customHeight="1">
      <c r="AU80" s="12" t="s">
        <v>26</v>
      </c>
      <c r="AV80" s="12" t="s">
        <v>26</v>
      </c>
      <c r="AW80" s="12" t="s">
        <v>26</v>
      </c>
      <c r="AX80" s="12"/>
      <c r="AY80" s="12" t="s">
        <v>26</v>
      </c>
      <c r="AZ80" s="12"/>
      <c r="BA80" s="12" t="s">
        <v>26</v>
      </c>
      <c r="BB80" s="12" t="s">
        <v>26</v>
      </c>
      <c r="BC80" s="12"/>
      <c r="BD80" s="12" t="s">
        <v>26</v>
      </c>
      <c r="BE80" s="12"/>
    </row>
    <row r="81" spans="47:57" ht="28.5" customHeight="1">
      <c r="AU81" s="12" t="s">
        <v>26</v>
      </c>
      <c r="AV81" s="12" t="s">
        <v>26</v>
      </c>
      <c r="AW81" s="12" t="s">
        <v>26</v>
      </c>
      <c r="AX81" s="12"/>
      <c r="AY81" s="12" t="s">
        <v>26</v>
      </c>
      <c r="AZ81" s="12"/>
      <c r="BA81" s="12" t="s">
        <v>26</v>
      </c>
      <c r="BB81" s="12" t="s">
        <v>26</v>
      </c>
      <c r="BC81" s="12"/>
      <c r="BD81" s="12" t="s">
        <v>26</v>
      </c>
      <c r="BE81" s="12"/>
    </row>
    <row r="82" spans="47:57" ht="28.5" customHeight="1">
      <c r="AU82" s="12" t="s">
        <v>26</v>
      </c>
      <c r="AV82" s="12" t="s">
        <v>26</v>
      </c>
      <c r="AW82" s="12" t="s">
        <v>26</v>
      </c>
      <c r="AX82" s="12"/>
      <c r="AY82" s="12" t="s">
        <v>26</v>
      </c>
      <c r="AZ82" s="12"/>
      <c r="BA82" s="12" t="s">
        <v>26</v>
      </c>
      <c r="BB82" s="12" t="s">
        <v>26</v>
      </c>
      <c r="BC82" s="12"/>
      <c r="BD82" s="12" t="s">
        <v>26</v>
      </c>
      <c r="BE82" s="12"/>
    </row>
    <row r="83" spans="47:57" ht="28.5" customHeight="1">
      <c r="AU83" s="12" t="s">
        <v>26</v>
      </c>
      <c r="AV83" s="12" t="s">
        <v>26</v>
      </c>
      <c r="AW83" s="12" t="s">
        <v>26</v>
      </c>
      <c r="AX83" s="12"/>
      <c r="AY83" s="12" t="s">
        <v>26</v>
      </c>
      <c r="AZ83" s="12"/>
      <c r="BA83" s="12" t="s">
        <v>26</v>
      </c>
      <c r="BB83" s="12" t="s">
        <v>26</v>
      </c>
      <c r="BC83" s="12"/>
      <c r="BD83" s="12" t="s">
        <v>26</v>
      </c>
      <c r="BE83" s="12"/>
    </row>
    <row r="84" spans="47:57" ht="28.5" customHeight="1">
      <c r="AU84" s="12" t="s">
        <v>26</v>
      </c>
      <c r="AV84" s="12" t="s">
        <v>26</v>
      </c>
      <c r="AW84" s="12" t="s">
        <v>26</v>
      </c>
      <c r="AX84" s="12"/>
      <c r="AY84" s="12" t="s">
        <v>26</v>
      </c>
      <c r="AZ84" s="12"/>
      <c r="BA84" s="12" t="s">
        <v>26</v>
      </c>
      <c r="BB84" s="12" t="s">
        <v>26</v>
      </c>
      <c r="BC84" s="12"/>
      <c r="BD84" s="12" t="s">
        <v>26</v>
      </c>
      <c r="BE84" s="12"/>
    </row>
    <row r="85" spans="47:57" ht="28.5" customHeight="1">
      <c r="AU85" s="12" t="s">
        <v>26</v>
      </c>
      <c r="AV85" s="12" t="s">
        <v>26</v>
      </c>
      <c r="AW85" s="12" t="s">
        <v>26</v>
      </c>
      <c r="AX85" s="12"/>
      <c r="AY85" s="12" t="s">
        <v>26</v>
      </c>
      <c r="AZ85" s="12"/>
      <c r="BA85" s="12" t="s">
        <v>26</v>
      </c>
      <c r="BB85" s="12" t="s">
        <v>26</v>
      </c>
      <c r="BC85" s="12"/>
      <c r="BD85" s="12" t="s">
        <v>26</v>
      </c>
      <c r="BE85" s="12"/>
    </row>
    <row r="86" spans="47:57" ht="28.5" customHeight="1">
      <c r="AU86" s="12" t="s">
        <v>26</v>
      </c>
      <c r="AV86" s="12" t="s">
        <v>26</v>
      </c>
      <c r="AW86" s="12" t="s">
        <v>26</v>
      </c>
      <c r="AX86" s="12"/>
      <c r="AY86" s="12" t="s">
        <v>26</v>
      </c>
      <c r="AZ86" s="12"/>
      <c r="BA86" s="12" t="s">
        <v>26</v>
      </c>
      <c r="BB86" s="12" t="s">
        <v>26</v>
      </c>
      <c r="BC86" s="12"/>
      <c r="BD86" s="12" t="s">
        <v>26</v>
      </c>
      <c r="BE86" s="12"/>
    </row>
    <row r="87" spans="47:57" ht="28.5" customHeight="1">
      <c r="AU87" s="12" t="s">
        <v>26</v>
      </c>
      <c r="AV87" s="12" t="s">
        <v>26</v>
      </c>
      <c r="AW87" s="12" t="s">
        <v>26</v>
      </c>
      <c r="AX87" s="12"/>
      <c r="AY87" s="12" t="s">
        <v>26</v>
      </c>
      <c r="AZ87" s="12"/>
      <c r="BA87" s="12" t="s">
        <v>26</v>
      </c>
      <c r="BB87" s="12" t="s">
        <v>26</v>
      </c>
      <c r="BC87" s="12"/>
      <c r="BD87" s="12" t="s">
        <v>26</v>
      </c>
      <c r="BE87" s="12"/>
    </row>
    <row r="88" spans="47:57" ht="28.5" customHeight="1">
      <c r="AU88" s="12" t="s">
        <v>26</v>
      </c>
      <c r="AV88" s="12" t="s">
        <v>26</v>
      </c>
      <c r="AW88" s="12" t="s">
        <v>26</v>
      </c>
      <c r="AX88" s="12"/>
      <c r="AY88" s="12" t="s">
        <v>26</v>
      </c>
      <c r="AZ88" s="12"/>
      <c r="BA88" s="12" t="s">
        <v>26</v>
      </c>
      <c r="BB88" s="12" t="s">
        <v>26</v>
      </c>
      <c r="BC88" s="12"/>
      <c r="BD88" s="12" t="s">
        <v>26</v>
      </c>
      <c r="BE88" s="12"/>
    </row>
    <row r="89" spans="47:57" ht="28.5" customHeight="1">
      <c r="AU89" s="12" t="s">
        <v>26</v>
      </c>
      <c r="AV89" s="12" t="s">
        <v>26</v>
      </c>
      <c r="AW89" s="12" t="s">
        <v>26</v>
      </c>
      <c r="AX89" s="12"/>
      <c r="AY89" s="12" t="s">
        <v>26</v>
      </c>
      <c r="AZ89" s="12"/>
      <c r="BA89" s="12" t="s">
        <v>26</v>
      </c>
      <c r="BB89" s="12" t="s">
        <v>26</v>
      </c>
      <c r="BC89" s="12"/>
      <c r="BD89" s="12" t="s">
        <v>26</v>
      </c>
      <c r="BE89" s="12"/>
    </row>
    <row r="90" spans="47:57" ht="28.5" customHeight="1">
      <c r="AU90" s="12" t="s">
        <v>26</v>
      </c>
      <c r="AV90" s="12" t="s">
        <v>26</v>
      </c>
      <c r="AW90" s="12" t="s">
        <v>26</v>
      </c>
      <c r="AX90" s="12"/>
      <c r="AY90" s="12" t="s">
        <v>26</v>
      </c>
      <c r="AZ90" s="12"/>
      <c r="BA90" s="12" t="s">
        <v>26</v>
      </c>
      <c r="BB90" s="12" t="s">
        <v>26</v>
      </c>
      <c r="BC90" s="12"/>
      <c r="BD90" s="12" t="s">
        <v>26</v>
      </c>
      <c r="BE90" s="12"/>
    </row>
    <row r="91" spans="47:57" ht="28.5" customHeight="1">
      <c r="AU91" s="12" t="s">
        <v>26</v>
      </c>
      <c r="AV91" s="12" t="s">
        <v>26</v>
      </c>
      <c r="AW91" s="12" t="s">
        <v>26</v>
      </c>
      <c r="AX91" s="12"/>
      <c r="AY91" s="12" t="s">
        <v>26</v>
      </c>
      <c r="AZ91" s="12"/>
      <c r="BA91" s="12" t="s">
        <v>26</v>
      </c>
      <c r="BB91" s="12" t="s">
        <v>26</v>
      </c>
      <c r="BC91" s="12"/>
      <c r="BD91" s="12" t="s">
        <v>26</v>
      </c>
      <c r="BE91" s="12"/>
    </row>
    <row r="92" spans="47:57" ht="28.5" customHeight="1">
      <c r="AU92" s="12" t="s">
        <v>26</v>
      </c>
      <c r="AV92" s="12" t="s">
        <v>26</v>
      </c>
      <c r="AW92" s="12" t="s">
        <v>26</v>
      </c>
      <c r="AX92" s="12"/>
      <c r="AY92" s="12" t="s">
        <v>26</v>
      </c>
      <c r="AZ92" s="12"/>
      <c r="BA92" s="12" t="s">
        <v>26</v>
      </c>
      <c r="BB92" s="12" t="s">
        <v>26</v>
      </c>
      <c r="BC92" s="12"/>
      <c r="BD92" s="12" t="s">
        <v>26</v>
      </c>
      <c r="BE92" s="12"/>
    </row>
    <row r="93" spans="47:57" ht="28.5" customHeight="1">
      <c r="AU93" s="12" t="s">
        <v>26</v>
      </c>
      <c r="AV93" s="12" t="s">
        <v>26</v>
      </c>
      <c r="AW93" s="12" t="s">
        <v>26</v>
      </c>
      <c r="AX93" s="12"/>
      <c r="AY93" s="12" t="s">
        <v>26</v>
      </c>
      <c r="AZ93" s="12"/>
      <c r="BA93" s="12" t="s">
        <v>26</v>
      </c>
      <c r="BB93" s="12" t="s">
        <v>26</v>
      </c>
      <c r="BC93" s="12"/>
      <c r="BD93" s="12" t="s">
        <v>26</v>
      </c>
      <c r="BE93" s="12"/>
    </row>
    <row r="94" spans="47:57" ht="28.5" customHeight="1">
      <c r="AU94" s="12" t="s">
        <v>26</v>
      </c>
      <c r="AV94" s="12" t="s">
        <v>26</v>
      </c>
      <c r="AW94" s="12" t="s">
        <v>26</v>
      </c>
      <c r="AX94" s="12"/>
      <c r="AY94" s="12" t="s">
        <v>26</v>
      </c>
      <c r="AZ94" s="12"/>
      <c r="BA94" s="12" t="s">
        <v>26</v>
      </c>
      <c r="BB94" s="12" t="s">
        <v>26</v>
      </c>
      <c r="BC94" s="12"/>
      <c r="BD94" s="12" t="s">
        <v>26</v>
      </c>
      <c r="BE94" s="12"/>
    </row>
    <row r="95" spans="47:57" ht="28.5" customHeight="1">
      <c r="AU95" s="12" t="s">
        <v>26</v>
      </c>
      <c r="AV95" s="12" t="s">
        <v>26</v>
      </c>
      <c r="AW95" s="12" t="s">
        <v>26</v>
      </c>
      <c r="AX95" s="12"/>
      <c r="AY95" s="12" t="s">
        <v>26</v>
      </c>
      <c r="AZ95" s="12"/>
      <c r="BA95" s="12" t="s">
        <v>26</v>
      </c>
      <c r="BB95" s="12" t="s">
        <v>26</v>
      </c>
      <c r="BC95" s="12"/>
      <c r="BD95" s="12" t="s">
        <v>26</v>
      </c>
      <c r="BE95" s="12"/>
    </row>
    <row r="96" spans="47:57" ht="28.5" customHeight="1">
      <c r="AU96" s="12" t="s">
        <v>26</v>
      </c>
      <c r="AV96" s="12" t="s">
        <v>26</v>
      </c>
      <c r="AW96" s="12" t="s">
        <v>26</v>
      </c>
      <c r="AX96" s="12"/>
      <c r="AY96" s="12" t="s">
        <v>26</v>
      </c>
      <c r="AZ96" s="12"/>
      <c r="BA96" s="12" t="s">
        <v>26</v>
      </c>
      <c r="BB96" s="12" t="s">
        <v>26</v>
      </c>
      <c r="BC96" s="12"/>
      <c r="BD96" s="12" t="s">
        <v>26</v>
      </c>
      <c r="BE96" s="12"/>
    </row>
    <row r="97" spans="47:57" ht="28.5" customHeight="1">
      <c r="AU97" s="12" t="s">
        <v>26</v>
      </c>
      <c r="AV97" s="12" t="s">
        <v>26</v>
      </c>
      <c r="AW97" s="12" t="s">
        <v>26</v>
      </c>
      <c r="AX97" s="12"/>
      <c r="AY97" s="12" t="s">
        <v>26</v>
      </c>
      <c r="AZ97" s="12"/>
      <c r="BA97" s="12" t="s">
        <v>26</v>
      </c>
      <c r="BB97" s="12" t="s">
        <v>26</v>
      </c>
      <c r="BC97" s="12"/>
      <c r="BD97" s="12" t="s">
        <v>26</v>
      </c>
      <c r="BE97" s="12"/>
    </row>
    <row r="98" spans="47:57" ht="28.5" customHeight="1">
      <c r="AU98" s="12" t="s">
        <v>26</v>
      </c>
      <c r="AV98" s="12" t="s">
        <v>26</v>
      </c>
      <c r="AW98" s="12" t="s">
        <v>26</v>
      </c>
      <c r="AX98" s="12"/>
      <c r="AY98" s="12" t="s">
        <v>26</v>
      </c>
      <c r="AZ98" s="12"/>
      <c r="BA98" s="12" t="s">
        <v>26</v>
      </c>
      <c r="BB98" s="12" t="s">
        <v>26</v>
      </c>
      <c r="BC98" s="12"/>
      <c r="BD98" s="12" t="s">
        <v>26</v>
      </c>
      <c r="BE98" s="12"/>
    </row>
    <row r="99" spans="47:57" ht="28.5" customHeight="1">
      <c r="AU99" s="12" t="s">
        <v>26</v>
      </c>
      <c r="AV99" s="12" t="s">
        <v>26</v>
      </c>
      <c r="AW99" s="12" t="s">
        <v>26</v>
      </c>
      <c r="AX99" s="12"/>
      <c r="AY99" s="12" t="s">
        <v>26</v>
      </c>
      <c r="AZ99" s="12"/>
      <c r="BA99" s="12" t="s">
        <v>26</v>
      </c>
      <c r="BB99" s="12" t="s">
        <v>26</v>
      </c>
      <c r="BC99" s="12"/>
      <c r="BD99" s="12" t="s">
        <v>26</v>
      </c>
      <c r="BE99" s="12"/>
    </row>
    <row r="100" spans="47:57" ht="28.5" customHeight="1">
      <c r="AU100" s="12" t="s">
        <v>26</v>
      </c>
      <c r="AV100" s="12" t="s">
        <v>26</v>
      </c>
      <c r="AW100" s="12" t="s">
        <v>26</v>
      </c>
      <c r="AX100" s="12"/>
      <c r="AY100" s="12" t="s">
        <v>26</v>
      </c>
      <c r="AZ100" s="12"/>
      <c r="BA100" s="12" t="s">
        <v>26</v>
      </c>
      <c r="BB100" s="12" t="s">
        <v>26</v>
      </c>
      <c r="BC100" s="12"/>
      <c r="BD100" s="12" t="s">
        <v>26</v>
      </c>
      <c r="BE100" s="12"/>
    </row>
    <row r="101" spans="47:57" ht="28.5" customHeight="1">
      <c r="AU101" s="12" t="s">
        <v>26</v>
      </c>
      <c r="AV101" s="12" t="s">
        <v>26</v>
      </c>
      <c r="AW101" s="12" t="s">
        <v>26</v>
      </c>
      <c r="AX101" s="12"/>
      <c r="AY101" s="12" t="s">
        <v>26</v>
      </c>
      <c r="AZ101" s="12"/>
      <c r="BA101" s="12" t="s">
        <v>26</v>
      </c>
      <c r="BB101" s="12" t="s">
        <v>26</v>
      </c>
      <c r="BC101" s="12"/>
      <c r="BD101" s="12" t="s">
        <v>26</v>
      </c>
      <c r="BE101" s="12"/>
    </row>
    <row r="102" spans="47:57" ht="28.5" customHeight="1">
      <c r="AU102" s="12" t="s">
        <v>26</v>
      </c>
      <c r="AV102" s="12" t="s">
        <v>26</v>
      </c>
      <c r="AW102" s="12" t="s">
        <v>26</v>
      </c>
      <c r="AX102" s="12"/>
      <c r="AY102" s="12" t="s">
        <v>26</v>
      </c>
      <c r="AZ102" s="12"/>
      <c r="BA102" s="12" t="s">
        <v>26</v>
      </c>
      <c r="BB102" s="12" t="s">
        <v>26</v>
      </c>
      <c r="BC102" s="12"/>
      <c r="BD102" s="12" t="s">
        <v>26</v>
      </c>
      <c r="BE102" s="12"/>
    </row>
    <row r="103" spans="47:57" ht="28.5" customHeight="1">
      <c r="AU103" s="12" t="s">
        <v>26</v>
      </c>
      <c r="AV103" s="12" t="s">
        <v>26</v>
      </c>
      <c r="AW103" s="12" t="s">
        <v>26</v>
      </c>
      <c r="AX103" s="12"/>
      <c r="AY103" s="12" t="s">
        <v>26</v>
      </c>
      <c r="AZ103" s="12"/>
      <c r="BA103" s="12" t="s">
        <v>26</v>
      </c>
      <c r="BB103" s="12" t="s">
        <v>26</v>
      </c>
      <c r="BC103" s="12"/>
      <c r="BD103" s="12" t="s">
        <v>26</v>
      </c>
      <c r="BE103" s="12"/>
    </row>
    <row r="104" spans="47:57" ht="28.5" customHeight="1">
      <c r="AU104" s="12" t="s">
        <v>26</v>
      </c>
      <c r="AV104" s="12" t="s">
        <v>26</v>
      </c>
      <c r="AW104" s="12" t="s">
        <v>26</v>
      </c>
      <c r="AX104" s="12"/>
      <c r="AY104" s="12" t="s">
        <v>26</v>
      </c>
      <c r="AZ104" s="12"/>
      <c r="BA104" s="12" t="s">
        <v>26</v>
      </c>
      <c r="BB104" s="12" t="s">
        <v>26</v>
      </c>
      <c r="BC104" s="12"/>
      <c r="BD104" s="12" t="s">
        <v>26</v>
      </c>
      <c r="BE104" s="12"/>
    </row>
    <row r="105" spans="47:57" ht="28.5" customHeight="1">
      <c r="AU105" s="12" t="s">
        <v>26</v>
      </c>
      <c r="AV105" s="12" t="s">
        <v>26</v>
      </c>
      <c r="AW105" s="12" t="s">
        <v>26</v>
      </c>
      <c r="AX105" s="12"/>
      <c r="AY105" s="12" t="s">
        <v>26</v>
      </c>
      <c r="AZ105" s="12"/>
      <c r="BA105" s="12" t="s">
        <v>26</v>
      </c>
      <c r="BB105" s="12" t="s">
        <v>26</v>
      </c>
      <c r="BC105" s="12"/>
      <c r="BD105" s="12" t="s">
        <v>26</v>
      </c>
      <c r="BE105" s="12"/>
    </row>
    <row r="106" spans="47:57" ht="28.5" customHeight="1">
      <c r="AU106" s="12" t="s">
        <v>26</v>
      </c>
      <c r="AV106" s="12" t="s">
        <v>26</v>
      </c>
      <c r="AW106" s="12" t="s">
        <v>26</v>
      </c>
      <c r="AX106" s="12"/>
      <c r="AY106" s="12" t="s">
        <v>26</v>
      </c>
      <c r="AZ106" s="12"/>
      <c r="BA106" s="12" t="s">
        <v>26</v>
      </c>
      <c r="BB106" s="12" t="s">
        <v>26</v>
      </c>
      <c r="BC106" s="12"/>
      <c r="BD106" s="12" t="s">
        <v>26</v>
      </c>
      <c r="BE106" s="12"/>
    </row>
    <row r="107" spans="47:57" ht="28.5" customHeight="1">
      <c r="AU107" s="12" t="s">
        <v>26</v>
      </c>
      <c r="AV107" s="12" t="s">
        <v>26</v>
      </c>
      <c r="AW107" s="12" t="s">
        <v>26</v>
      </c>
      <c r="AX107" s="12"/>
      <c r="AY107" s="12" t="s">
        <v>26</v>
      </c>
      <c r="AZ107" s="12"/>
      <c r="BA107" s="12" t="s">
        <v>26</v>
      </c>
      <c r="BB107" s="12" t="s">
        <v>26</v>
      </c>
      <c r="BC107" s="12"/>
      <c r="BD107" s="12" t="s">
        <v>26</v>
      </c>
      <c r="BE107" s="12"/>
    </row>
    <row r="108" spans="47:57" ht="28.5" customHeight="1">
      <c r="AU108" s="12" t="s">
        <v>26</v>
      </c>
      <c r="AV108" s="12" t="s">
        <v>26</v>
      </c>
      <c r="AW108" s="12" t="s">
        <v>26</v>
      </c>
      <c r="AX108" s="12"/>
      <c r="AY108" s="12" t="s">
        <v>26</v>
      </c>
      <c r="AZ108" s="12"/>
      <c r="BA108" s="12" t="s">
        <v>26</v>
      </c>
      <c r="BB108" s="12" t="s">
        <v>26</v>
      </c>
      <c r="BC108" s="12"/>
      <c r="BD108" s="12" t="s">
        <v>26</v>
      </c>
      <c r="BE108" s="12"/>
    </row>
    <row r="109" spans="47:57" ht="28.5" customHeight="1">
      <c r="AU109" s="12" t="s">
        <v>26</v>
      </c>
      <c r="AV109" s="12" t="s">
        <v>26</v>
      </c>
      <c r="AW109" s="12" t="s">
        <v>26</v>
      </c>
      <c r="AX109" s="12"/>
      <c r="AY109" s="12" t="s">
        <v>26</v>
      </c>
      <c r="AZ109" s="12"/>
      <c r="BA109" s="12" t="s">
        <v>26</v>
      </c>
      <c r="BB109" s="12" t="s">
        <v>26</v>
      </c>
      <c r="BC109" s="12"/>
      <c r="BD109" s="12" t="s">
        <v>26</v>
      </c>
      <c r="BE109" s="12"/>
    </row>
    <row r="110" spans="47:57" ht="28.5" customHeight="1">
      <c r="AU110" s="12" t="s">
        <v>26</v>
      </c>
      <c r="AV110" s="12" t="s">
        <v>26</v>
      </c>
      <c r="AW110" s="12" t="s">
        <v>26</v>
      </c>
      <c r="AX110" s="12"/>
      <c r="AY110" s="12" t="s">
        <v>26</v>
      </c>
      <c r="AZ110" s="12"/>
      <c r="BA110" s="12" t="s">
        <v>26</v>
      </c>
      <c r="BB110" s="12" t="s">
        <v>26</v>
      </c>
      <c r="BC110" s="12"/>
      <c r="BD110" s="12" t="s">
        <v>26</v>
      </c>
      <c r="BE110" s="12"/>
    </row>
    <row r="111" spans="47:57" ht="28.5" customHeight="1">
      <c r="AU111" s="12" t="s">
        <v>26</v>
      </c>
      <c r="AV111" s="12" t="s">
        <v>26</v>
      </c>
      <c r="AW111" s="12" t="s">
        <v>26</v>
      </c>
      <c r="AX111" s="12"/>
      <c r="AY111" s="12" t="s">
        <v>26</v>
      </c>
      <c r="AZ111" s="12"/>
      <c r="BA111" s="12" t="s">
        <v>26</v>
      </c>
      <c r="BB111" s="12" t="s">
        <v>26</v>
      </c>
      <c r="BC111" s="12"/>
      <c r="BD111" s="12" t="s">
        <v>26</v>
      </c>
      <c r="BE111" s="12"/>
    </row>
    <row r="112" spans="47:57" ht="28.5" customHeight="1">
      <c r="AU112" s="12" t="s">
        <v>26</v>
      </c>
      <c r="AV112" s="12" t="s">
        <v>26</v>
      </c>
      <c r="AW112" s="12" t="s">
        <v>26</v>
      </c>
      <c r="AX112" s="12"/>
      <c r="AY112" s="12" t="s">
        <v>26</v>
      </c>
      <c r="AZ112" s="12"/>
      <c r="BA112" s="12" t="s">
        <v>26</v>
      </c>
      <c r="BB112" s="12" t="s">
        <v>26</v>
      </c>
      <c r="BC112" s="12"/>
      <c r="BD112" s="12" t="s">
        <v>26</v>
      </c>
      <c r="BE112" s="12"/>
    </row>
    <row r="113" spans="47:57" ht="28.5" customHeight="1">
      <c r="AU113" s="12" t="s">
        <v>26</v>
      </c>
      <c r="AV113" s="12" t="s">
        <v>26</v>
      </c>
      <c r="AW113" s="12" t="s">
        <v>26</v>
      </c>
      <c r="AX113" s="12"/>
      <c r="AY113" s="12" t="s">
        <v>26</v>
      </c>
      <c r="AZ113" s="12"/>
      <c r="BA113" s="12" t="s">
        <v>26</v>
      </c>
      <c r="BB113" s="12" t="s">
        <v>26</v>
      </c>
      <c r="BC113" s="12"/>
      <c r="BD113" s="12" t="s">
        <v>26</v>
      </c>
      <c r="BE113" s="12"/>
    </row>
    <row r="114" spans="47:57" ht="28.5" customHeight="1">
      <c r="AU114" s="12" t="s">
        <v>26</v>
      </c>
      <c r="AV114" s="12" t="s">
        <v>26</v>
      </c>
      <c r="AW114" s="12" t="s">
        <v>26</v>
      </c>
      <c r="AX114" s="12"/>
      <c r="AY114" s="12" t="s">
        <v>26</v>
      </c>
      <c r="AZ114" s="12"/>
      <c r="BA114" s="12" t="s">
        <v>26</v>
      </c>
      <c r="BB114" s="12" t="s">
        <v>26</v>
      </c>
      <c r="BC114" s="12"/>
      <c r="BD114" s="12" t="s">
        <v>26</v>
      </c>
      <c r="BE114" s="12"/>
    </row>
    <row r="115" spans="47:57" ht="28.5" customHeight="1">
      <c r="AU115" s="12" t="s">
        <v>26</v>
      </c>
      <c r="AV115" s="12" t="s">
        <v>26</v>
      </c>
      <c r="AW115" s="12" t="s">
        <v>26</v>
      </c>
      <c r="AX115" s="12"/>
      <c r="AY115" s="12" t="s">
        <v>26</v>
      </c>
      <c r="AZ115" s="12"/>
      <c r="BA115" s="12" t="s">
        <v>26</v>
      </c>
      <c r="BB115" s="12" t="s">
        <v>26</v>
      </c>
      <c r="BC115" s="12"/>
      <c r="BD115" s="12" t="s">
        <v>26</v>
      </c>
      <c r="BE115" s="12"/>
    </row>
    <row r="116" spans="47:57" ht="28.5" customHeight="1">
      <c r="AU116" s="12" t="s">
        <v>26</v>
      </c>
      <c r="AV116" s="12" t="s">
        <v>26</v>
      </c>
      <c r="AW116" s="12" t="s">
        <v>26</v>
      </c>
      <c r="AX116" s="12"/>
      <c r="AY116" s="12" t="s">
        <v>26</v>
      </c>
      <c r="AZ116" s="12"/>
      <c r="BA116" s="12" t="s">
        <v>26</v>
      </c>
      <c r="BB116" s="12" t="s">
        <v>26</v>
      </c>
      <c r="BC116" s="12"/>
      <c r="BD116" s="12" t="s">
        <v>26</v>
      </c>
      <c r="BE116" s="12"/>
    </row>
    <row r="117" spans="47:57" ht="28.5" customHeight="1">
      <c r="AU117" s="12" t="s">
        <v>26</v>
      </c>
      <c r="AV117" s="12" t="s">
        <v>26</v>
      </c>
      <c r="AW117" s="12" t="s">
        <v>26</v>
      </c>
      <c r="AX117" s="12"/>
      <c r="AY117" s="12" t="s">
        <v>26</v>
      </c>
      <c r="AZ117" s="12"/>
      <c r="BA117" s="12" t="s">
        <v>26</v>
      </c>
      <c r="BB117" s="12" t="s">
        <v>26</v>
      </c>
      <c r="BC117" s="12"/>
      <c r="BD117" s="12" t="s">
        <v>26</v>
      </c>
      <c r="BE117" s="12"/>
    </row>
    <row r="118" spans="47:57" ht="28.5" customHeight="1">
      <c r="AU118" s="12" t="s">
        <v>26</v>
      </c>
      <c r="AV118" s="12" t="s">
        <v>26</v>
      </c>
      <c r="AW118" s="12" t="s">
        <v>26</v>
      </c>
      <c r="AX118" s="12"/>
      <c r="AY118" s="12" t="s">
        <v>26</v>
      </c>
      <c r="AZ118" s="12"/>
      <c r="BA118" s="12" t="s">
        <v>26</v>
      </c>
      <c r="BB118" s="12" t="s">
        <v>26</v>
      </c>
      <c r="BC118" s="12"/>
      <c r="BD118" s="12" t="s">
        <v>26</v>
      </c>
      <c r="BE118" s="12"/>
    </row>
    <row r="119" spans="47:57" ht="28.5" customHeight="1">
      <c r="AU119" s="12" t="s">
        <v>26</v>
      </c>
      <c r="AV119" s="12" t="s">
        <v>26</v>
      </c>
      <c r="AW119" s="12" t="s">
        <v>26</v>
      </c>
      <c r="AX119" s="12"/>
      <c r="AY119" s="12" t="s">
        <v>26</v>
      </c>
      <c r="AZ119" s="12"/>
      <c r="BA119" s="12" t="s">
        <v>26</v>
      </c>
      <c r="BB119" s="12" t="s">
        <v>26</v>
      </c>
      <c r="BC119" s="12"/>
      <c r="BD119" s="12" t="s">
        <v>26</v>
      </c>
      <c r="BE119" s="12"/>
    </row>
    <row r="120" spans="47:57" ht="28.5" customHeight="1">
      <c r="AU120" s="12" t="s">
        <v>26</v>
      </c>
      <c r="AV120" s="12" t="s">
        <v>26</v>
      </c>
      <c r="AW120" s="12" t="s">
        <v>26</v>
      </c>
      <c r="AX120" s="12"/>
      <c r="AY120" s="12" t="s">
        <v>26</v>
      </c>
      <c r="AZ120" s="12"/>
      <c r="BA120" s="12" t="s">
        <v>26</v>
      </c>
      <c r="BB120" s="12" t="s">
        <v>26</v>
      </c>
      <c r="BC120" s="12"/>
      <c r="BD120" s="12" t="s">
        <v>26</v>
      </c>
      <c r="BE120" s="12"/>
    </row>
    <row r="121" spans="47:57" ht="28.5" customHeight="1">
      <c r="AU121" s="12" t="s">
        <v>26</v>
      </c>
      <c r="AV121" s="12" t="s">
        <v>26</v>
      </c>
      <c r="AW121" s="12" t="s">
        <v>26</v>
      </c>
      <c r="AX121" s="12"/>
      <c r="AY121" s="12" t="s">
        <v>26</v>
      </c>
      <c r="AZ121" s="12"/>
      <c r="BA121" s="12" t="s">
        <v>26</v>
      </c>
      <c r="BB121" s="12" t="s">
        <v>26</v>
      </c>
      <c r="BC121" s="12"/>
      <c r="BD121" s="12" t="s">
        <v>26</v>
      </c>
      <c r="BE121" s="12"/>
    </row>
    <row r="122" spans="47:57" ht="28.5" customHeight="1">
      <c r="AU122" s="12" t="s">
        <v>26</v>
      </c>
      <c r="AV122" s="12" t="s">
        <v>26</v>
      </c>
      <c r="AW122" s="12" t="s">
        <v>26</v>
      </c>
      <c r="AX122" s="12"/>
      <c r="AY122" s="12" t="s">
        <v>26</v>
      </c>
      <c r="AZ122" s="12"/>
      <c r="BA122" s="12" t="s">
        <v>26</v>
      </c>
      <c r="BB122" s="12" t="s">
        <v>26</v>
      </c>
      <c r="BC122" s="12"/>
      <c r="BD122" s="12" t="s">
        <v>26</v>
      </c>
      <c r="BE122" s="12"/>
    </row>
    <row r="123" spans="47:57" ht="28.5" customHeight="1">
      <c r="AU123" s="12" t="s">
        <v>26</v>
      </c>
      <c r="AV123" s="12" t="s">
        <v>26</v>
      </c>
      <c r="AW123" s="12" t="s">
        <v>26</v>
      </c>
      <c r="AX123" s="12"/>
      <c r="AY123" s="12" t="s">
        <v>26</v>
      </c>
      <c r="AZ123" s="12"/>
      <c r="BA123" s="12" t="s">
        <v>26</v>
      </c>
      <c r="BB123" s="12" t="s">
        <v>26</v>
      </c>
      <c r="BC123" s="12"/>
      <c r="BD123" s="12" t="s">
        <v>26</v>
      </c>
      <c r="BE123" s="12"/>
    </row>
    <row r="124" spans="47:57" ht="28.5" customHeight="1">
      <c r="AU124" s="12" t="s">
        <v>26</v>
      </c>
      <c r="AV124" s="12" t="s">
        <v>26</v>
      </c>
      <c r="AW124" s="12" t="s">
        <v>26</v>
      </c>
      <c r="AX124" s="12"/>
      <c r="AY124" s="12" t="s">
        <v>26</v>
      </c>
      <c r="AZ124" s="12"/>
      <c r="BA124" s="12" t="s">
        <v>26</v>
      </c>
      <c r="BB124" s="12" t="s">
        <v>26</v>
      </c>
      <c r="BC124" s="12"/>
      <c r="BD124" s="12" t="s">
        <v>26</v>
      </c>
      <c r="BE124" s="12"/>
    </row>
    <row r="125" spans="47:57" ht="28.5" customHeight="1">
      <c r="AU125" s="12" t="s">
        <v>26</v>
      </c>
      <c r="AV125" s="12" t="s">
        <v>26</v>
      </c>
      <c r="AW125" s="12" t="s">
        <v>26</v>
      </c>
      <c r="AX125" s="12"/>
      <c r="AY125" s="12" t="s">
        <v>26</v>
      </c>
      <c r="AZ125" s="12"/>
      <c r="BA125" s="12" t="s">
        <v>26</v>
      </c>
      <c r="BB125" s="12" t="s">
        <v>26</v>
      </c>
      <c r="BC125" s="12"/>
      <c r="BD125" s="12" t="s">
        <v>26</v>
      </c>
      <c r="BE125" s="12"/>
    </row>
    <row r="126" spans="47:57" ht="28.5" customHeight="1">
      <c r="AU126" s="12" t="s">
        <v>26</v>
      </c>
      <c r="AV126" s="12" t="s">
        <v>26</v>
      </c>
      <c r="AW126" s="12" t="s">
        <v>26</v>
      </c>
      <c r="AX126" s="12"/>
      <c r="AY126" s="12" t="s">
        <v>26</v>
      </c>
      <c r="AZ126" s="12"/>
      <c r="BA126" s="12" t="s">
        <v>26</v>
      </c>
      <c r="BB126" s="12" t="s">
        <v>26</v>
      </c>
      <c r="BC126" s="12"/>
      <c r="BD126" s="12" t="s">
        <v>26</v>
      </c>
      <c r="BE126" s="12"/>
    </row>
    <row r="127" spans="47:57" ht="28.5" customHeight="1">
      <c r="AU127" s="12" t="s">
        <v>26</v>
      </c>
      <c r="AV127" s="12" t="s">
        <v>26</v>
      </c>
      <c r="AW127" s="12" t="s">
        <v>26</v>
      </c>
      <c r="AX127" s="12"/>
      <c r="AY127" s="12" t="s">
        <v>26</v>
      </c>
      <c r="AZ127" s="12"/>
      <c r="BA127" s="12" t="s">
        <v>26</v>
      </c>
      <c r="BB127" s="12" t="s">
        <v>26</v>
      </c>
      <c r="BC127" s="12"/>
      <c r="BD127" s="12" t="s">
        <v>26</v>
      </c>
      <c r="BE127" s="12"/>
    </row>
    <row r="128" spans="47:57" ht="28.5" customHeight="1">
      <c r="AU128" s="12" t="s">
        <v>26</v>
      </c>
      <c r="AV128" s="12" t="s">
        <v>26</v>
      </c>
      <c r="AW128" s="12" t="s">
        <v>26</v>
      </c>
      <c r="AX128" s="12"/>
      <c r="AY128" s="12" t="s">
        <v>26</v>
      </c>
      <c r="AZ128" s="12"/>
      <c r="BA128" s="12" t="s">
        <v>26</v>
      </c>
      <c r="BB128" s="12" t="s">
        <v>26</v>
      </c>
      <c r="BC128" s="12"/>
      <c r="BD128" s="12" t="s">
        <v>26</v>
      </c>
      <c r="BE128" s="12"/>
    </row>
    <row r="129" spans="47:57" ht="28.5" customHeight="1">
      <c r="AU129" s="12" t="s">
        <v>26</v>
      </c>
      <c r="AV129" s="12" t="s">
        <v>26</v>
      </c>
      <c r="AW129" s="12" t="s">
        <v>26</v>
      </c>
      <c r="AX129" s="12"/>
      <c r="AY129" s="12" t="s">
        <v>26</v>
      </c>
      <c r="AZ129" s="12"/>
      <c r="BA129" s="12" t="s">
        <v>26</v>
      </c>
      <c r="BB129" s="12" t="s">
        <v>26</v>
      </c>
      <c r="BC129" s="12"/>
      <c r="BD129" s="12" t="s">
        <v>26</v>
      </c>
      <c r="BE129" s="12"/>
    </row>
    <row r="130" spans="47:57" ht="28.5" customHeight="1">
      <c r="AU130" s="12" t="s">
        <v>26</v>
      </c>
      <c r="AV130" s="12" t="s">
        <v>26</v>
      </c>
      <c r="AW130" s="12" t="s">
        <v>26</v>
      </c>
      <c r="AX130" s="12"/>
      <c r="AY130" s="12" t="s">
        <v>26</v>
      </c>
      <c r="AZ130" s="12"/>
      <c r="BA130" s="12" t="s">
        <v>26</v>
      </c>
      <c r="BB130" s="12" t="s">
        <v>26</v>
      </c>
      <c r="BC130" s="12"/>
      <c r="BD130" s="12" t="s">
        <v>26</v>
      </c>
      <c r="BE130" s="12"/>
    </row>
    <row r="131" spans="47:57" ht="28.5" customHeight="1">
      <c r="AU131" s="12" t="s">
        <v>26</v>
      </c>
      <c r="AV131" s="12" t="s">
        <v>26</v>
      </c>
      <c r="AW131" s="12" t="s">
        <v>26</v>
      </c>
      <c r="AX131" s="12"/>
      <c r="AY131" s="12" t="s">
        <v>26</v>
      </c>
      <c r="AZ131" s="12"/>
      <c r="BA131" s="12" t="s">
        <v>26</v>
      </c>
      <c r="BB131" s="12" t="s">
        <v>26</v>
      </c>
      <c r="BC131" s="12"/>
      <c r="BD131" s="12" t="s">
        <v>26</v>
      </c>
      <c r="BE131" s="12"/>
    </row>
    <row r="132" spans="47:57" ht="28.5" customHeight="1">
      <c r="AU132" s="12" t="s">
        <v>26</v>
      </c>
      <c r="AV132" s="12" t="s">
        <v>26</v>
      </c>
      <c r="AW132" s="12" t="s">
        <v>26</v>
      </c>
      <c r="AX132" s="12"/>
      <c r="AY132" s="12" t="s">
        <v>26</v>
      </c>
      <c r="AZ132" s="12"/>
      <c r="BA132" s="12" t="s">
        <v>26</v>
      </c>
      <c r="BB132" s="12" t="s">
        <v>26</v>
      </c>
      <c r="BC132" s="12"/>
      <c r="BD132" s="12" t="s">
        <v>26</v>
      </c>
      <c r="BE132" s="12"/>
    </row>
    <row r="133" spans="47:57" ht="28.5" customHeight="1">
      <c r="AU133" s="12" t="s">
        <v>26</v>
      </c>
      <c r="AV133" s="12" t="s">
        <v>26</v>
      </c>
      <c r="AW133" s="12" t="s">
        <v>26</v>
      </c>
      <c r="AX133" s="12"/>
      <c r="AY133" s="12" t="s">
        <v>26</v>
      </c>
      <c r="AZ133" s="12"/>
      <c r="BA133" s="12" t="s">
        <v>26</v>
      </c>
      <c r="BB133" s="12" t="s">
        <v>26</v>
      </c>
      <c r="BC133" s="12"/>
      <c r="BD133" s="12" t="s">
        <v>26</v>
      </c>
      <c r="BE133" s="12"/>
    </row>
    <row r="134" spans="47:57" ht="28.5" customHeight="1">
      <c r="AU134" s="12" t="s">
        <v>26</v>
      </c>
      <c r="AV134" s="12" t="s">
        <v>26</v>
      </c>
      <c r="AW134" s="12" t="s">
        <v>26</v>
      </c>
      <c r="AX134" s="12"/>
      <c r="AY134" s="12" t="s">
        <v>26</v>
      </c>
      <c r="AZ134" s="12"/>
      <c r="BA134" s="12" t="s">
        <v>26</v>
      </c>
      <c r="BB134" s="12" t="s">
        <v>26</v>
      </c>
      <c r="BC134" s="12"/>
      <c r="BD134" s="12" t="s">
        <v>26</v>
      </c>
      <c r="BE134" s="12"/>
    </row>
    <row r="135" spans="47:57" ht="28.5" customHeight="1">
      <c r="AU135" s="12" t="s">
        <v>26</v>
      </c>
      <c r="AV135" s="12" t="s">
        <v>26</v>
      </c>
      <c r="AW135" s="12" t="s">
        <v>26</v>
      </c>
      <c r="AX135" s="12"/>
      <c r="AY135" s="12" t="s">
        <v>26</v>
      </c>
      <c r="AZ135" s="12"/>
      <c r="BA135" s="12" t="s">
        <v>26</v>
      </c>
      <c r="BB135" s="12" t="s">
        <v>26</v>
      </c>
      <c r="BC135" s="12"/>
      <c r="BD135" s="12" t="s">
        <v>26</v>
      </c>
      <c r="BE135" s="12"/>
    </row>
    <row r="136" spans="47:57" ht="28.5" customHeight="1">
      <c r="AU136" s="12" t="s">
        <v>26</v>
      </c>
      <c r="AV136" s="12" t="s">
        <v>26</v>
      </c>
      <c r="AW136" s="12" t="s">
        <v>26</v>
      </c>
      <c r="AX136" s="12"/>
      <c r="AY136" s="12" t="s">
        <v>26</v>
      </c>
      <c r="AZ136" s="12"/>
      <c r="BA136" s="12" t="s">
        <v>26</v>
      </c>
      <c r="BB136" s="12" t="s">
        <v>26</v>
      </c>
      <c r="BC136" s="12"/>
      <c r="BD136" s="12" t="s">
        <v>26</v>
      </c>
      <c r="BE136" s="12"/>
    </row>
    <row r="137" spans="47:57" ht="28.5" customHeight="1">
      <c r="AU137" s="12" t="s">
        <v>26</v>
      </c>
      <c r="AV137" s="12" t="s">
        <v>26</v>
      </c>
      <c r="AW137" s="12" t="s">
        <v>26</v>
      </c>
      <c r="AX137" s="12"/>
      <c r="AY137" s="12" t="s">
        <v>26</v>
      </c>
      <c r="AZ137" s="12"/>
      <c r="BA137" s="12" t="s">
        <v>26</v>
      </c>
      <c r="BB137" s="12" t="s">
        <v>26</v>
      </c>
      <c r="BC137" s="12"/>
      <c r="BD137" s="12" t="s">
        <v>26</v>
      </c>
      <c r="BE137" s="12"/>
    </row>
    <row r="138" spans="47:57" ht="28.5" customHeight="1">
      <c r="AU138" s="12" t="s">
        <v>26</v>
      </c>
      <c r="AV138" s="12" t="s">
        <v>26</v>
      </c>
      <c r="AW138" s="12" t="s">
        <v>26</v>
      </c>
      <c r="AX138" s="12"/>
      <c r="AY138" s="12" t="s">
        <v>26</v>
      </c>
      <c r="AZ138" s="12"/>
      <c r="BA138" s="12" t="s">
        <v>26</v>
      </c>
      <c r="BB138" s="12" t="s">
        <v>26</v>
      </c>
      <c r="BC138" s="12"/>
      <c r="BD138" s="12" t="s">
        <v>26</v>
      </c>
      <c r="BE138" s="12"/>
    </row>
    <row r="139" spans="47:57" ht="28.5" customHeight="1">
      <c r="AU139" s="12" t="s">
        <v>26</v>
      </c>
      <c r="AV139" s="12" t="s">
        <v>26</v>
      </c>
      <c r="AW139" s="12" t="s">
        <v>26</v>
      </c>
      <c r="AX139" s="12"/>
      <c r="AY139" s="12" t="s">
        <v>26</v>
      </c>
      <c r="AZ139" s="12"/>
      <c r="BA139" s="12" t="s">
        <v>26</v>
      </c>
      <c r="BB139" s="12" t="s">
        <v>26</v>
      </c>
      <c r="BC139" s="12"/>
      <c r="BD139" s="12" t="s">
        <v>26</v>
      </c>
      <c r="BE139" s="12"/>
    </row>
    <row r="140" spans="47:57" ht="28.5" customHeight="1">
      <c r="AU140" s="12" t="s">
        <v>26</v>
      </c>
      <c r="AV140" s="12" t="s">
        <v>26</v>
      </c>
      <c r="AW140" s="12" t="s">
        <v>26</v>
      </c>
      <c r="AX140" s="12"/>
      <c r="AY140" s="12" t="s">
        <v>26</v>
      </c>
      <c r="AZ140" s="12"/>
      <c r="BA140" s="12" t="s">
        <v>26</v>
      </c>
      <c r="BB140" s="12" t="s">
        <v>26</v>
      </c>
      <c r="BC140" s="12"/>
      <c r="BD140" s="12" t="s">
        <v>26</v>
      </c>
      <c r="BE140" s="12"/>
    </row>
    <row r="141" spans="47:57" ht="28.5" customHeight="1">
      <c r="AU141" s="12" t="s">
        <v>26</v>
      </c>
      <c r="AV141" s="12" t="s">
        <v>26</v>
      </c>
      <c r="AW141" s="12" t="s">
        <v>26</v>
      </c>
      <c r="AX141" s="12"/>
      <c r="AY141" s="12" t="s">
        <v>26</v>
      </c>
      <c r="AZ141" s="12"/>
      <c r="BA141" s="12" t="s">
        <v>26</v>
      </c>
      <c r="BB141" s="12" t="s">
        <v>26</v>
      </c>
      <c r="BC141" s="12"/>
      <c r="BD141" s="12" t="s">
        <v>26</v>
      </c>
      <c r="BE141" s="12"/>
    </row>
    <row r="142" spans="47:57" ht="28.5" customHeight="1">
      <c r="AU142" s="12" t="s">
        <v>26</v>
      </c>
      <c r="AV142" s="12" t="s">
        <v>26</v>
      </c>
      <c r="AW142" s="12" t="s">
        <v>26</v>
      </c>
      <c r="AX142" s="12"/>
      <c r="AY142" s="12" t="s">
        <v>26</v>
      </c>
      <c r="AZ142" s="12"/>
      <c r="BA142" s="12" t="s">
        <v>26</v>
      </c>
      <c r="BB142" s="12" t="s">
        <v>26</v>
      </c>
      <c r="BC142" s="12"/>
      <c r="BD142" s="12" t="s">
        <v>26</v>
      </c>
      <c r="BE142" s="12"/>
    </row>
    <row r="143" spans="47:57" ht="28.5" customHeight="1">
      <c r="AU143" s="12" t="s">
        <v>26</v>
      </c>
      <c r="AV143" s="12" t="s">
        <v>26</v>
      </c>
      <c r="AW143" s="12" t="s">
        <v>26</v>
      </c>
      <c r="AX143" s="12"/>
      <c r="AY143" s="12" t="s">
        <v>26</v>
      </c>
      <c r="AZ143" s="12"/>
      <c r="BA143" s="12" t="s">
        <v>26</v>
      </c>
      <c r="BB143" s="12" t="s">
        <v>26</v>
      </c>
      <c r="BC143" s="12"/>
      <c r="BD143" s="12" t="s">
        <v>26</v>
      </c>
      <c r="BE143" s="12"/>
    </row>
    <row r="144" spans="47:57" ht="28.5" customHeight="1">
      <c r="AU144" s="12" t="s">
        <v>26</v>
      </c>
      <c r="AV144" s="12" t="s">
        <v>26</v>
      </c>
      <c r="AW144" s="12" t="s">
        <v>26</v>
      </c>
      <c r="AX144" s="12"/>
      <c r="AY144" s="12" t="s">
        <v>26</v>
      </c>
      <c r="AZ144" s="12"/>
      <c r="BA144" s="12" t="s">
        <v>26</v>
      </c>
      <c r="BB144" s="12" t="s">
        <v>26</v>
      </c>
      <c r="BC144" s="12"/>
      <c r="BD144" s="12" t="s">
        <v>26</v>
      </c>
      <c r="BE144" s="12"/>
    </row>
    <row r="145" spans="47:57" ht="28.5" customHeight="1">
      <c r="AU145" s="12" t="s">
        <v>26</v>
      </c>
      <c r="AV145" s="12" t="s">
        <v>26</v>
      </c>
      <c r="AW145" s="12" t="s">
        <v>26</v>
      </c>
      <c r="AX145" s="12"/>
      <c r="AY145" s="12" t="s">
        <v>26</v>
      </c>
      <c r="AZ145" s="12"/>
      <c r="BA145" s="12" t="s">
        <v>26</v>
      </c>
      <c r="BB145" s="12" t="s">
        <v>26</v>
      </c>
      <c r="BC145" s="12"/>
      <c r="BD145" s="12" t="s">
        <v>26</v>
      </c>
      <c r="BE145" s="12"/>
    </row>
    <row r="146" spans="47:57" ht="28.5" customHeight="1">
      <c r="AU146" s="12" t="s">
        <v>26</v>
      </c>
      <c r="AV146" s="12" t="s">
        <v>26</v>
      </c>
      <c r="AW146" s="12" t="s">
        <v>26</v>
      </c>
      <c r="AX146" s="12"/>
      <c r="AY146" s="12" t="s">
        <v>26</v>
      </c>
      <c r="AZ146" s="12"/>
      <c r="BA146" s="12" t="s">
        <v>26</v>
      </c>
      <c r="BB146" s="12" t="s">
        <v>26</v>
      </c>
      <c r="BC146" s="12"/>
      <c r="BD146" s="12" t="s">
        <v>26</v>
      </c>
      <c r="BE146" s="12"/>
    </row>
    <row r="147" spans="47:57" ht="28.5" customHeight="1">
      <c r="AU147" s="12" t="s">
        <v>26</v>
      </c>
      <c r="AV147" s="12" t="s">
        <v>26</v>
      </c>
      <c r="AW147" s="12" t="s">
        <v>26</v>
      </c>
      <c r="AX147" s="12"/>
      <c r="AY147" s="12" t="s">
        <v>26</v>
      </c>
      <c r="AZ147" s="12"/>
      <c r="BA147" s="12" t="s">
        <v>26</v>
      </c>
      <c r="BB147" s="12" t="s">
        <v>26</v>
      </c>
      <c r="BC147" s="12"/>
      <c r="BD147" s="12" t="s">
        <v>26</v>
      </c>
      <c r="BE147" s="12"/>
    </row>
    <row r="148" spans="47:57" ht="28.5" customHeight="1">
      <c r="AU148" s="12" t="s">
        <v>26</v>
      </c>
      <c r="AV148" s="12" t="s">
        <v>26</v>
      </c>
      <c r="AW148" s="12" t="s">
        <v>26</v>
      </c>
      <c r="AX148" s="12"/>
      <c r="AY148" s="12" t="s">
        <v>26</v>
      </c>
      <c r="AZ148" s="12"/>
      <c r="BA148" s="12" t="s">
        <v>26</v>
      </c>
      <c r="BB148" s="12" t="s">
        <v>26</v>
      </c>
      <c r="BC148" s="12"/>
      <c r="BD148" s="12" t="s">
        <v>26</v>
      </c>
      <c r="BE148" s="12"/>
    </row>
    <row r="149" spans="47:57" ht="28.5" customHeight="1">
      <c r="AU149" s="12" t="s">
        <v>26</v>
      </c>
      <c r="AV149" s="12" t="s">
        <v>26</v>
      </c>
      <c r="AW149" s="12" t="s">
        <v>26</v>
      </c>
      <c r="AX149" s="12"/>
      <c r="AY149" s="12" t="s">
        <v>26</v>
      </c>
      <c r="AZ149" s="12"/>
      <c r="BA149" s="12" t="s">
        <v>26</v>
      </c>
      <c r="BB149" s="12" t="s">
        <v>26</v>
      </c>
      <c r="BC149" s="12"/>
      <c r="BD149" s="12" t="s">
        <v>26</v>
      </c>
      <c r="BE149" s="12"/>
    </row>
    <row r="150" spans="47:57" ht="28.5" customHeight="1">
      <c r="AU150" s="12" t="s">
        <v>26</v>
      </c>
      <c r="AV150" s="12" t="s">
        <v>26</v>
      </c>
      <c r="AW150" s="12" t="s">
        <v>26</v>
      </c>
      <c r="AX150" s="12"/>
      <c r="AY150" s="12" t="s">
        <v>26</v>
      </c>
      <c r="AZ150" s="12"/>
      <c r="BA150" s="12" t="s">
        <v>26</v>
      </c>
      <c r="BB150" s="12" t="s">
        <v>26</v>
      </c>
      <c r="BC150" s="12"/>
      <c r="BD150" s="12" t="s">
        <v>26</v>
      </c>
      <c r="BE150" s="12"/>
    </row>
    <row r="151" spans="47:57" ht="28.5" customHeight="1">
      <c r="AU151" s="12" t="s">
        <v>26</v>
      </c>
      <c r="AV151" s="12" t="s">
        <v>26</v>
      </c>
      <c r="AW151" s="12" t="s">
        <v>26</v>
      </c>
      <c r="AX151" s="12"/>
      <c r="AY151" s="12" t="s">
        <v>26</v>
      </c>
      <c r="AZ151" s="12"/>
      <c r="BA151" s="12" t="s">
        <v>26</v>
      </c>
      <c r="BB151" s="12" t="s">
        <v>26</v>
      </c>
      <c r="BC151" s="12"/>
      <c r="BD151" s="12" t="s">
        <v>26</v>
      </c>
      <c r="BE151" s="12"/>
    </row>
    <row r="152" spans="47:57" ht="28.5" customHeight="1">
      <c r="AU152" s="12" t="s">
        <v>26</v>
      </c>
      <c r="AV152" s="12" t="s">
        <v>26</v>
      </c>
      <c r="AW152" s="12" t="s">
        <v>26</v>
      </c>
      <c r="AX152" s="12"/>
      <c r="AY152" s="12" t="s">
        <v>26</v>
      </c>
      <c r="AZ152" s="12"/>
      <c r="BA152" s="12" t="s">
        <v>26</v>
      </c>
      <c r="BB152" s="12" t="s">
        <v>26</v>
      </c>
      <c r="BC152" s="12"/>
      <c r="BD152" s="12" t="s">
        <v>26</v>
      </c>
      <c r="BE152" s="12"/>
    </row>
    <row r="153" spans="47:57" ht="28.5" customHeight="1">
      <c r="AU153" s="12" t="s">
        <v>26</v>
      </c>
      <c r="AV153" s="12" t="s">
        <v>26</v>
      </c>
      <c r="AW153" s="12" t="s">
        <v>26</v>
      </c>
      <c r="AX153" s="12"/>
      <c r="AY153" s="12" t="s">
        <v>26</v>
      </c>
      <c r="AZ153" s="12"/>
      <c r="BA153" s="12" t="s">
        <v>26</v>
      </c>
      <c r="BB153" s="12" t="s">
        <v>26</v>
      </c>
      <c r="BC153" s="12"/>
      <c r="BD153" s="12" t="s">
        <v>26</v>
      </c>
      <c r="BE153" s="12"/>
    </row>
    <row r="154" spans="47:57" ht="28.5" customHeight="1">
      <c r="AU154" s="12" t="s">
        <v>26</v>
      </c>
      <c r="AV154" s="12" t="s">
        <v>26</v>
      </c>
      <c r="AW154" s="12" t="s">
        <v>26</v>
      </c>
      <c r="AX154" s="12"/>
      <c r="AY154" s="12" t="s">
        <v>26</v>
      </c>
      <c r="AZ154" s="12"/>
      <c r="BA154" s="12" t="s">
        <v>26</v>
      </c>
      <c r="BB154" s="12" t="s">
        <v>26</v>
      </c>
      <c r="BC154" s="12"/>
      <c r="BD154" s="12" t="s">
        <v>26</v>
      </c>
      <c r="BE154" s="12"/>
    </row>
    <row r="155" spans="47:57" ht="28.5" customHeight="1">
      <c r="AU155" s="12" t="s">
        <v>26</v>
      </c>
      <c r="AV155" s="12" t="s">
        <v>26</v>
      </c>
      <c r="AW155" s="12" t="s">
        <v>26</v>
      </c>
      <c r="AX155" s="12"/>
      <c r="AY155" s="12" t="s">
        <v>26</v>
      </c>
      <c r="AZ155" s="12"/>
      <c r="BA155" s="12" t="s">
        <v>26</v>
      </c>
      <c r="BB155" s="12" t="s">
        <v>26</v>
      </c>
      <c r="BC155" s="12"/>
      <c r="BD155" s="12" t="s">
        <v>26</v>
      </c>
      <c r="BE155" s="12"/>
    </row>
    <row r="156" spans="47:57" ht="28.5" customHeight="1">
      <c r="AU156" s="12" t="s">
        <v>26</v>
      </c>
      <c r="AV156" s="12" t="s">
        <v>26</v>
      </c>
      <c r="AW156" s="12" t="s">
        <v>26</v>
      </c>
      <c r="AX156" s="12"/>
      <c r="AY156" s="12" t="s">
        <v>26</v>
      </c>
      <c r="AZ156" s="12"/>
      <c r="BA156" s="12" t="s">
        <v>26</v>
      </c>
      <c r="BB156" s="12" t="s">
        <v>26</v>
      </c>
      <c r="BC156" s="12"/>
      <c r="BD156" s="12" t="s">
        <v>26</v>
      </c>
      <c r="BE156" s="12"/>
    </row>
    <row r="157" spans="47:57" ht="28.5" customHeight="1">
      <c r="AU157" s="12" t="s">
        <v>26</v>
      </c>
      <c r="AV157" s="12" t="s">
        <v>26</v>
      </c>
      <c r="AW157" s="12" t="s">
        <v>26</v>
      </c>
      <c r="AX157" s="12"/>
      <c r="AY157" s="12" t="s">
        <v>26</v>
      </c>
      <c r="AZ157" s="12"/>
      <c r="BA157" s="12" t="s">
        <v>26</v>
      </c>
      <c r="BB157" s="12" t="s">
        <v>26</v>
      </c>
      <c r="BC157" s="12"/>
      <c r="BD157" s="12" t="s">
        <v>26</v>
      </c>
      <c r="BE157" s="12"/>
    </row>
    <row r="158" spans="47:57" ht="28.5" customHeight="1">
      <c r="AU158" s="12" t="s">
        <v>26</v>
      </c>
      <c r="AV158" s="12" t="s">
        <v>26</v>
      </c>
      <c r="AW158" s="12" t="s">
        <v>26</v>
      </c>
      <c r="AX158" s="12"/>
      <c r="AY158" s="12" t="s">
        <v>26</v>
      </c>
      <c r="AZ158" s="12"/>
      <c r="BA158" s="12" t="s">
        <v>26</v>
      </c>
      <c r="BB158" s="12" t="s">
        <v>26</v>
      </c>
      <c r="BC158" s="12"/>
      <c r="BD158" s="12" t="s">
        <v>26</v>
      </c>
      <c r="BE158" s="12"/>
    </row>
    <row r="159" spans="47:57" ht="28.5" customHeight="1">
      <c r="AU159" s="12" t="s">
        <v>26</v>
      </c>
      <c r="AV159" s="12" t="s">
        <v>26</v>
      </c>
      <c r="AW159" s="12" t="s">
        <v>26</v>
      </c>
      <c r="AX159" s="12"/>
      <c r="AY159" s="12" t="s">
        <v>26</v>
      </c>
      <c r="AZ159" s="12"/>
      <c r="BA159" s="12" t="s">
        <v>26</v>
      </c>
      <c r="BB159" s="12" t="s">
        <v>26</v>
      </c>
      <c r="BC159" s="12"/>
      <c r="BD159" s="12" t="s">
        <v>26</v>
      </c>
      <c r="BE159" s="12"/>
    </row>
    <row r="160" spans="47:57" ht="28.5" customHeight="1">
      <c r="AU160" s="12" t="s">
        <v>26</v>
      </c>
      <c r="AV160" s="12" t="s">
        <v>26</v>
      </c>
      <c r="AW160" s="12" t="s">
        <v>26</v>
      </c>
      <c r="AX160" s="12"/>
      <c r="AY160" s="12" t="s">
        <v>26</v>
      </c>
      <c r="AZ160" s="12"/>
      <c r="BA160" s="12" t="s">
        <v>26</v>
      </c>
      <c r="BB160" s="12" t="s">
        <v>26</v>
      </c>
      <c r="BC160" s="12"/>
      <c r="BD160" s="12" t="s">
        <v>26</v>
      </c>
      <c r="BE160" s="12"/>
    </row>
    <row r="161" spans="47:57" ht="28.5" customHeight="1">
      <c r="AU161" s="12" t="s">
        <v>26</v>
      </c>
      <c r="AV161" s="12" t="s">
        <v>26</v>
      </c>
      <c r="AW161" s="12" t="s">
        <v>26</v>
      </c>
      <c r="AX161" s="12"/>
      <c r="AY161" s="12" t="s">
        <v>26</v>
      </c>
      <c r="AZ161" s="12"/>
      <c r="BA161" s="12" t="s">
        <v>26</v>
      </c>
      <c r="BB161" s="12" t="s">
        <v>26</v>
      </c>
      <c r="BC161" s="12"/>
      <c r="BD161" s="12" t="s">
        <v>26</v>
      </c>
      <c r="BE161" s="12"/>
    </row>
    <row r="162" spans="47:57" ht="28.5" customHeight="1">
      <c r="AU162" s="12" t="s">
        <v>26</v>
      </c>
      <c r="AV162" s="12" t="s">
        <v>26</v>
      </c>
      <c r="AW162" s="12" t="s">
        <v>26</v>
      </c>
      <c r="AX162" s="12"/>
      <c r="AY162" s="12" t="s">
        <v>26</v>
      </c>
      <c r="AZ162" s="12"/>
      <c r="BA162" s="12" t="s">
        <v>26</v>
      </c>
      <c r="BB162" s="12" t="s">
        <v>26</v>
      </c>
      <c r="BC162" s="12"/>
      <c r="BD162" s="12" t="s">
        <v>26</v>
      </c>
      <c r="BE162" s="12"/>
    </row>
    <row r="163" spans="47:57" ht="28.5" customHeight="1">
      <c r="AU163" s="12" t="s">
        <v>26</v>
      </c>
      <c r="AV163" s="12" t="s">
        <v>26</v>
      </c>
      <c r="AW163" s="12" t="s">
        <v>26</v>
      </c>
      <c r="AX163" s="12"/>
      <c r="AY163" s="12" t="s">
        <v>26</v>
      </c>
      <c r="AZ163" s="12"/>
      <c r="BA163" s="12" t="s">
        <v>26</v>
      </c>
      <c r="BB163" s="12" t="s">
        <v>26</v>
      </c>
      <c r="BC163" s="12"/>
      <c r="BD163" s="12" t="s">
        <v>26</v>
      </c>
      <c r="BE163" s="12"/>
    </row>
    <row r="164" spans="47:57" ht="28.5" customHeight="1">
      <c r="AU164" s="12" t="s">
        <v>26</v>
      </c>
      <c r="AV164" s="12" t="s">
        <v>26</v>
      </c>
      <c r="AW164" s="12" t="s">
        <v>26</v>
      </c>
      <c r="AX164" s="12"/>
      <c r="AY164" s="12" t="s">
        <v>26</v>
      </c>
      <c r="AZ164" s="12"/>
      <c r="BA164" s="12" t="s">
        <v>26</v>
      </c>
      <c r="BB164" s="12" t="s">
        <v>26</v>
      </c>
      <c r="BC164" s="12"/>
      <c r="BD164" s="12" t="s">
        <v>26</v>
      </c>
      <c r="BE164" s="12"/>
    </row>
    <row r="165" spans="47:57" ht="28.5" customHeight="1">
      <c r="AU165" s="12" t="s">
        <v>26</v>
      </c>
      <c r="AV165" s="12" t="s">
        <v>26</v>
      </c>
      <c r="AW165" s="12" t="s">
        <v>26</v>
      </c>
      <c r="AX165" s="12"/>
      <c r="AY165" s="12" t="s">
        <v>26</v>
      </c>
      <c r="AZ165" s="12"/>
      <c r="BA165" s="12" t="s">
        <v>26</v>
      </c>
      <c r="BB165" s="12" t="s">
        <v>26</v>
      </c>
      <c r="BC165" s="12"/>
      <c r="BD165" s="12" t="s">
        <v>26</v>
      </c>
      <c r="BE165" s="12"/>
    </row>
    <row r="166" spans="47:57" ht="28.5" customHeight="1">
      <c r="AU166" s="12" t="s">
        <v>26</v>
      </c>
      <c r="AV166" s="12" t="s">
        <v>26</v>
      </c>
      <c r="AW166" s="12" t="s">
        <v>26</v>
      </c>
      <c r="AX166" s="12"/>
      <c r="AY166" s="12" t="s">
        <v>26</v>
      </c>
      <c r="AZ166" s="12"/>
      <c r="BA166" s="12" t="s">
        <v>26</v>
      </c>
      <c r="BB166" s="12" t="s">
        <v>26</v>
      </c>
      <c r="BC166" s="12"/>
      <c r="BD166" s="12" t="s">
        <v>26</v>
      </c>
      <c r="BE166" s="12"/>
    </row>
    <row r="167" spans="47:57" ht="28.5" customHeight="1">
      <c r="AU167" s="12" t="s">
        <v>26</v>
      </c>
      <c r="AV167" s="12" t="s">
        <v>26</v>
      </c>
      <c r="AW167" s="12" t="s">
        <v>26</v>
      </c>
      <c r="AX167" s="12"/>
      <c r="AY167" s="12" t="s">
        <v>26</v>
      </c>
      <c r="AZ167" s="12"/>
      <c r="BA167" s="12" t="s">
        <v>26</v>
      </c>
      <c r="BB167" s="12" t="s">
        <v>26</v>
      </c>
      <c r="BC167" s="12"/>
      <c r="BD167" s="12" t="s">
        <v>26</v>
      </c>
      <c r="BE167" s="12"/>
    </row>
    <row r="168" spans="47:57" ht="28.5" customHeight="1">
      <c r="AU168" s="12" t="s">
        <v>26</v>
      </c>
      <c r="AV168" s="12" t="s">
        <v>26</v>
      </c>
      <c r="AW168" s="12" t="s">
        <v>26</v>
      </c>
      <c r="AX168" s="12"/>
      <c r="AY168" s="12" t="s">
        <v>26</v>
      </c>
      <c r="AZ168" s="12"/>
      <c r="BA168" s="12" t="s">
        <v>26</v>
      </c>
      <c r="BB168" s="12" t="s">
        <v>26</v>
      </c>
      <c r="BC168" s="12"/>
      <c r="BD168" s="12" t="s">
        <v>26</v>
      </c>
      <c r="BE168" s="12"/>
    </row>
    <row r="169" spans="47:57" ht="28.5" customHeight="1">
      <c r="AU169" s="12" t="s">
        <v>26</v>
      </c>
      <c r="AV169" s="12" t="s">
        <v>26</v>
      </c>
      <c r="AW169" s="12" t="s">
        <v>26</v>
      </c>
      <c r="AX169" s="12"/>
      <c r="AY169" s="12" t="s">
        <v>26</v>
      </c>
      <c r="AZ169" s="12"/>
      <c r="BA169" s="12" t="s">
        <v>26</v>
      </c>
      <c r="BB169" s="12" t="s">
        <v>26</v>
      </c>
      <c r="BC169" s="12"/>
      <c r="BD169" s="12" t="s">
        <v>26</v>
      </c>
      <c r="BE169" s="12"/>
    </row>
    <row r="170" spans="47:57" ht="28.5" customHeight="1">
      <c r="AU170" s="12" t="s">
        <v>26</v>
      </c>
      <c r="AV170" s="12" t="s">
        <v>26</v>
      </c>
      <c r="AW170" s="12" t="s">
        <v>26</v>
      </c>
      <c r="AX170" s="12"/>
      <c r="AY170" s="12" t="s">
        <v>26</v>
      </c>
      <c r="AZ170" s="12"/>
      <c r="BA170" s="12" t="s">
        <v>26</v>
      </c>
      <c r="BB170" s="12" t="s">
        <v>26</v>
      </c>
      <c r="BC170" s="12"/>
      <c r="BD170" s="12" t="s">
        <v>26</v>
      </c>
      <c r="BE170" s="12"/>
    </row>
    <row r="171" spans="47:57" ht="28.5" customHeight="1">
      <c r="AU171" s="12" t="s">
        <v>26</v>
      </c>
      <c r="AV171" s="12" t="s">
        <v>26</v>
      </c>
      <c r="AW171" s="12" t="s">
        <v>26</v>
      </c>
      <c r="AX171" s="12"/>
      <c r="AY171" s="12" t="s">
        <v>26</v>
      </c>
      <c r="AZ171" s="12"/>
      <c r="BA171" s="12" t="s">
        <v>26</v>
      </c>
      <c r="BB171" s="12" t="s">
        <v>26</v>
      </c>
      <c r="BC171" s="12"/>
      <c r="BD171" s="12" t="s">
        <v>26</v>
      </c>
      <c r="BE171" s="12"/>
    </row>
    <row r="172" spans="47:57" ht="28.5" customHeight="1">
      <c r="AU172" s="12" t="s">
        <v>26</v>
      </c>
      <c r="AV172" s="12" t="s">
        <v>26</v>
      </c>
      <c r="AW172" s="12" t="s">
        <v>26</v>
      </c>
      <c r="AX172" s="12"/>
      <c r="AY172" s="12" t="s">
        <v>26</v>
      </c>
      <c r="AZ172" s="12"/>
      <c r="BA172" s="12" t="s">
        <v>26</v>
      </c>
      <c r="BB172" s="12" t="s">
        <v>26</v>
      </c>
      <c r="BC172" s="12"/>
      <c r="BD172" s="12" t="s">
        <v>26</v>
      </c>
      <c r="BE172" s="12"/>
    </row>
    <row r="173" spans="47:57" ht="28.5" customHeight="1">
      <c r="AU173" s="12" t="s">
        <v>26</v>
      </c>
      <c r="AV173" s="12" t="s">
        <v>26</v>
      </c>
      <c r="AW173" s="12" t="s">
        <v>26</v>
      </c>
      <c r="AX173" s="12"/>
      <c r="AY173" s="12" t="s">
        <v>26</v>
      </c>
      <c r="AZ173" s="12"/>
      <c r="BA173" s="12" t="s">
        <v>26</v>
      </c>
      <c r="BB173" s="12" t="s">
        <v>26</v>
      </c>
      <c r="BC173" s="12"/>
      <c r="BD173" s="12" t="s">
        <v>26</v>
      </c>
      <c r="BE173" s="12"/>
    </row>
    <row r="174" spans="47:57" ht="28.5" customHeight="1">
      <c r="AU174" s="12" t="s">
        <v>26</v>
      </c>
      <c r="AV174" s="12" t="s">
        <v>26</v>
      </c>
      <c r="AW174" s="12" t="s">
        <v>26</v>
      </c>
      <c r="AX174" s="12"/>
      <c r="AY174" s="12" t="s">
        <v>26</v>
      </c>
      <c r="AZ174" s="12"/>
      <c r="BA174" s="12" t="s">
        <v>26</v>
      </c>
      <c r="BB174" s="12" t="s">
        <v>26</v>
      </c>
      <c r="BC174" s="12"/>
      <c r="BD174" s="12" t="s">
        <v>26</v>
      </c>
      <c r="BE174" s="12"/>
    </row>
    <row r="175" spans="47:57" ht="28.5" customHeight="1">
      <c r="AU175" s="12" t="s">
        <v>26</v>
      </c>
      <c r="AV175" s="12" t="s">
        <v>26</v>
      </c>
      <c r="AW175" s="12" t="s">
        <v>26</v>
      </c>
      <c r="AX175" s="12"/>
      <c r="AY175" s="12" t="s">
        <v>26</v>
      </c>
      <c r="AZ175" s="12"/>
      <c r="BA175" s="12" t="s">
        <v>26</v>
      </c>
      <c r="BB175" s="12" t="s">
        <v>26</v>
      </c>
      <c r="BC175" s="12"/>
      <c r="BD175" s="12" t="s">
        <v>26</v>
      </c>
      <c r="BE175" s="12"/>
    </row>
    <row r="176" spans="47:57" ht="28.5" customHeight="1">
      <c r="AU176" s="12" t="s">
        <v>26</v>
      </c>
      <c r="AV176" s="12" t="s">
        <v>26</v>
      </c>
      <c r="AW176" s="12" t="s">
        <v>26</v>
      </c>
      <c r="AX176" s="12"/>
      <c r="AY176" s="12" t="s">
        <v>26</v>
      </c>
      <c r="AZ176" s="12"/>
      <c r="BA176" s="12" t="s">
        <v>26</v>
      </c>
      <c r="BB176" s="12" t="s">
        <v>26</v>
      </c>
      <c r="BC176" s="12"/>
      <c r="BD176" s="12" t="s">
        <v>26</v>
      </c>
      <c r="BE176" s="12"/>
    </row>
    <row r="177" spans="47:57" ht="28.5" customHeight="1">
      <c r="AU177" s="12" t="s">
        <v>26</v>
      </c>
      <c r="AV177" s="12" t="s">
        <v>26</v>
      </c>
      <c r="AW177" s="12" t="s">
        <v>26</v>
      </c>
      <c r="AX177" s="12"/>
      <c r="AY177" s="12" t="s">
        <v>26</v>
      </c>
      <c r="AZ177" s="12"/>
      <c r="BA177" s="12" t="s">
        <v>26</v>
      </c>
      <c r="BB177" s="12" t="s">
        <v>26</v>
      </c>
      <c r="BC177" s="12"/>
      <c r="BD177" s="12" t="s">
        <v>26</v>
      </c>
      <c r="BE177" s="12"/>
    </row>
    <row r="178" spans="47:57" ht="28.5" customHeight="1">
      <c r="AU178" s="12" t="s">
        <v>26</v>
      </c>
      <c r="AV178" s="12" t="s">
        <v>26</v>
      </c>
      <c r="AW178" s="12" t="s">
        <v>26</v>
      </c>
      <c r="AX178" s="12"/>
      <c r="AY178" s="12" t="s">
        <v>26</v>
      </c>
      <c r="AZ178" s="12"/>
      <c r="BA178" s="12" t="s">
        <v>26</v>
      </c>
      <c r="BB178" s="12" t="s">
        <v>26</v>
      </c>
      <c r="BC178" s="12"/>
      <c r="BD178" s="12" t="s">
        <v>26</v>
      </c>
      <c r="BE178" s="12"/>
    </row>
    <row r="179" spans="47:57" ht="28.5" customHeight="1">
      <c r="AU179" s="12" t="s">
        <v>26</v>
      </c>
      <c r="AV179" s="12" t="s">
        <v>26</v>
      </c>
      <c r="AW179" s="12" t="s">
        <v>26</v>
      </c>
      <c r="AX179" s="12"/>
      <c r="AY179" s="12" t="s">
        <v>26</v>
      </c>
      <c r="AZ179" s="12"/>
      <c r="BA179" s="12" t="s">
        <v>26</v>
      </c>
      <c r="BB179" s="12" t="s">
        <v>26</v>
      </c>
      <c r="BC179" s="12"/>
      <c r="BD179" s="12" t="s">
        <v>26</v>
      </c>
      <c r="BE179" s="12"/>
    </row>
    <row r="180" spans="47:57" ht="28.5" customHeight="1">
      <c r="AU180" s="12" t="s">
        <v>26</v>
      </c>
      <c r="AV180" s="12" t="s">
        <v>26</v>
      </c>
      <c r="AW180" s="12" t="s">
        <v>26</v>
      </c>
      <c r="AX180" s="12"/>
      <c r="AY180" s="12" t="s">
        <v>26</v>
      </c>
      <c r="AZ180" s="12"/>
      <c r="BA180" s="12" t="s">
        <v>26</v>
      </c>
      <c r="BB180" s="12" t="s">
        <v>26</v>
      </c>
      <c r="BC180" s="12"/>
      <c r="BD180" s="12" t="s">
        <v>26</v>
      </c>
      <c r="BE180" s="12"/>
    </row>
    <row r="181" spans="47:57" ht="28.5" customHeight="1">
      <c r="AU181" s="12" t="s">
        <v>26</v>
      </c>
      <c r="AV181" s="12" t="s">
        <v>26</v>
      </c>
      <c r="AW181" s="12" t="s">
        <v>26</v>
      </c>
      <c r="AX181" s="12"/>
      <c r="AY181" s="12" t="s">
        <v>26</v>
      </c>
      <c r="AZ181" s="12"/>
      <c r="BA181" s="12" t="s">
        <v>26</v>
      </c>
      <c r="BB181" s="12" t="s">
        <v>26</v>
      </c>
      <c r="BC181" s="12"/>
      <c r="BD181" s="12" t="s">
        <v>26</v>
      </c>
      <c r="BE181" s="12"/>
    </row>
    <row r="182" spans="47:57" ht="28.5" customHeight="1">
      <c r="AU182" s="12" t="s">
        <v>26</v>
      </c>
      <c r="AV182" s="12" t="s">
        <v>26</v>
      </c>
      <c r="AW182" s="12" t="s">
        <v>26</v>
      </c>
      <c r="AX182" s="12"/>
      <c r="AY182" s="12" t="s">
        <v>26</v>
      </c>
      <c r="AZ182" s="12"/>
      <c r="BA182" s="12" t="s">
        <v>26</v>
      </c>
      <c r="BB182" s="12" t="s">
        <v>26</v>
      </c>
      <c r="BC182" s="12"/>
      <c r="BD182" s="12" t="s">
        <v>26</v>
      </c>
      <c r="BE182" s="12"/>
    </row>
    <row r="183" spans="47:57" ht="28.5" customHeight="1">
      <c r="AU183" s="12" t="s">
        <v>26</v>
      </c>
      <c r="AV183" s="12" t="s">
        <v>26</v>
      </c>
      <c r="AW183" s="12" t="s">
        <v>26</v>
      </c>
      <c r="AX183" s="12"/>
      <c r="AY183" s="12" t="s">
        <v>26</v>
      </c>
      <c r="AZ183" s="12"/>
      <c r="BA183" s="12" t="s">
        <v>26</v>
      </c>
      <c r="BB183" s="12" t="s">
        <v>26</v>
      </c>
      <c r="BC183" s="12"/>
      <c r="BD183" s="12" t="s">
        <v>26</v>
      </c>
      <c r="BE183" s="12"/>
    </row>
    <row r="184" spans="47:57" ht="28.5" customHeight="1">
      <c r="AU184" s="12" t="s">
        <v>26</v>
      </c>
      <c r="AV184" s="12" t="s">
        <v>26</v>
      </c>
      <c r="AW184" s="12" t="s">
        <v>26</v>
      </c>
      <c r="AX184" s="12"/>
      <c r="AY184" s="12" t="s">
        <v>26</v>
      </c>
      <c r="AZ184" s="12"/>
      <c r="BA184" s="12" t="s">
        <v>26</v>
      </c>
      <c r="BB184" s="12" t="s">
        <v>26</v>
      </c>
      <c r="BC184" s="12"/>
      <c r="BD184" s="12" t="s">
        <v>26</v>
      </c>
      <c r="BE184" s="12"/>
    </row>
    <row r="185" spans="47:57" ht="28.5" customHeight="1">
      <c r="AU185" s="12" t="s">
        <v>26</v>
      </c>
      <c r="AV185" s="12" t="s">
        <v>26</v>
      </c>
      <c r="AW185" s="12" t="s">
        <v>26</v>
      </c>
      <c r="AX185" s="12"/>
      <c r="AY185" s="12" t="s">
        <v>26</v>
      </c>
      <c r="AZ185" s="12"/>
      <c r="BA185" s="12" t="s">
        <v>26</v>
      </c>
      <c r="BB185" s="12" t="s">
        <v>26</v>
      </c>
      <c r="BC185" s="12"/>
      <c r="BD185" s="12" t="s">
        <v>26</v>
      </c>
      <c r="BE185" s="12"/>
    </row>
    <row r="186" spans="47:57" ht="28.5" customHeight="1">
      <c r="AU186" s="12" t="s">
        <v>26</v>
      </c>
      <c r="AV186" s="12" t="s">
        <v>26</v>
      </c>
      <c r="AW186" s="12" t="s">
        <v>26</v>
      </c>
      <c r="AX186" s="12"/>
      <c r="AY186" s="12" t="s">
        <v>26</v>
      </c>
      <c r="AZ186" s="12"/>
      <c r="BA186" s="12" t="s">
        <v>26</v>
      </c>
      <c r="BB186" s="12" t="s">
        <v>26</v>
      </c>
      <c r="BC186" s="12"/>
      <c r="BD186" s="12" t="s">
        <v>26</v>
      </c>
      <c r="BE186" s="12"/>
    </row>
    <row r="187" spans="47:57" ht="28.5" customHeight="1">
      <c r="AU187" s="12" t="s">
        <v>26</v>
      </c>
      <c r="AV187" s="12" t="s">
        <v>26</v>
      </c>
      <c r="AW187" s="12" t="s">
        <v>26</v>
      </c>
      <c r="AX187" s="12"/>
      <c r="AY187" s="12" t="s">
        <v>26</v>
      </c>
      <c r="AZ187" s="12"/>
      <c r="BA187" s="12" t="s">
        <v>26</v>
      </c>
      <c r="BB187" s="12" t="s">
        <v>26</v>
      </c>
      <c r="BC187" s="12"/>
      <c r="BD187" s="12" t="s">
        <v>26</v>
      </c>
      <c r="BE187" s="12"/>
    </row>
    <row r="188" spans="47:57" ht="28.5" customHeight="1">
      <c r="AU188" s="12" t="s">
        <v>26</v>
      </c>
      <c r="AV188" s="12" t="s">
        <v>26</v>
      </c>
      <c r="AW188" s="12" t="s">
        <v>26</v>
      </c>
      <c r="AX188" s="12"/>
      <c r="AY188" s="12" t="s">
        <v>26</v>
      </c>
      <c r="AZ188" s="12"/>
      <c r="BA188" s="12" t="s">
        <v>26</v>
      </c>
      <c r="BB188" s="12" t="s">
        <v>26</v>
      </c>
      <c r="BC188" s="12"/>
      <c r="BD188" s="12" t="s">
        <v>26</v>
      </c>
      <c r="BE188" s="12"/>
    </row>
    <row r="189" spans="47:57" ht="28.5" customHeight="1">
      <c r="AU189" s="12" t="s">
        <v>26</v>
      </c>
      <c r="AV189" s="12" t="s">
        <v>26</v>
      </c>
      <c r="AW189" s="12" t="s">
        <v>26</v>
      </c>
      <c r="AX189" s="12"/>
      <c r="AY189" s="12" t="s">
        <v>26</v>
      </c>
      <c r="AZ189" s="12"/>
      <c r="BA189" s="12" t="s">
        <v>26</v>
      </c>
      <c r="BB189" s="12" t="s">
        <v>26</v>
      </c>
      <c r="BC189" s="12"/>
      <c r="BD189" s="12" t="s">
        <v>26</v>
      </c>
      <c r="BE189" s="12"/>
    </row>
    <row r="190" spans="47:57" ht="28.5" customHeight="1">
      <c r="AU190" s="12" t="s">
        <v>26</v>
      </c>
      <c r="AV190" s="12" t="s">
        <v>26</v>
      </c>
      <c r="AW190" s="12" t="s">
        <v>26</v>
      </c>
      <c r="AX190" s="12"/>
      <c r="AY190" s="12" t="s">
        <v>26</v>
      </c>
      <c r="AZ190" s="12"/>
      <c r="BA190" s="12" t="s">
        <v>26</v>
      </c>
      <c r="BB190" s="12" t="s">
        <v>26</v>
      </c>
      <c r="BC190" s="12"/>
      <c r="BD190" s="12" t="s">
        <v>26</v>
      </c>
      <c r="BE190" s="12"/>
    </row>
    <row r="191" spans="47:57" ht="28.5" customHeight="1">
      <c r="AU191" s="12" t="s">
        <v>26</v>
      </c>
      <c r="AV191" s="12" t="s">
        <v>26</v>
      </c>
      <c r="AW191" s="12" t="s">
        <v>26</v>
      </c>
      <c r="AX191" s="12"/>
      <c r="AY191" s="12" t="s">
        <v>26</v>
      </c>
      <c r="AZ191" s="12"/>
      <c r="BA191" s="12" t="s">
        <v>26</v>
      </c>
      <c r="BB191" s="12" t="s">
        <v>26</v>
      </c>
      <c r="BC191" s="12"/>
      <c r="BD191" s="12" t="s">
        <v>26</v>
      </c>
      <c r="BE191" s="12"/>
    </row>
    <row r="192" spans="47:57" ht="28.5" customHeight="1">
      <c r="AU192" s="12" t="s">
        <v>26</v>
      </c>
      <c r="AV192" s="12" t="s">
        <v>26</v>
      </c>
      <c r="AW192" s="12" t="s">
        <v>26</v>
      </c>
      <c r="AX192" s="12"/>
      <c r="AY192" s="12" t="s">
        <v>26</v>
      </c>
      <c r="AZ192" s="12"/>
      <c r="BA192" s="12" t="s">
        <v>26</v>
      </c>
      <c r="BB192" s="12" t="s">
        <v>26</v>
      </c>
      <c r="BC192" s="12"/>
      <c r="BD192" s="12" t="s">
        <v>26</v>
      </c>
      <c r="BE192" s="12"/>
    </row>
    <row r="193" spans="47:57" ht="28.5" customHeight="1">
      <c r="AU193" s="12" t="s">
        <v>26</v>
      </c>
      <c r="AV193" s="12" t="s">
        <v>26</v>
      </c>
      <c r="AW193" s="12" t="s">
        <v>26</v>
      </c>
      <c r="AX193" s="12"/>
      <c r="AY193" s="12" t="s">
        <v>26</v>
      </c>
      <c r="AZ193" s="12"/>
      <c r="BA193" s="12" t="s">
        <v>26</v>
      </c>
      <c r="BB193" s="12" t="s">
        <v>26</v>
      </c>
      <c r="BC193" s="12"/>
      <c r="BD193" s="12" t="s">
        <v>26</v>
      </c>
      <c r="BE193" s="12"/>
    </row>
    <row r="194" spans="47:57" ht="28.5" customHeight="1">
      <c r="AU194" s="1" t="s">
        <v>26</v>
      </c>
      <c r="AV194" s="1" t="s">
        <v>26</v>
      </c>
      <c r="AW194" s="1" t="s">
        <v>26</v>
      </c>
      <c r="AY194" s="1" t="s">
        <v>26</v>
      </c>
      <c r="BA194" s="1" t="s">
        <v>26</v>
      </c>
      <c r="BB194" s="1" t="s">
        <v>26</v>
      </c>
      <c r="BD194" s="1" t="s">
        <v>26</v>
      </c>
    </row>
    <row r="195" spans="47:57" ht="28.5" customHeight="1">
      <c r="AU195" s="1" t="s">
        <v>26</v>
      </c>
      <c r="AV195" s="1" t="s">
        <v>26</v>
      </c>
      <c r="AW195" s="1" t="s">
        <v>26</v>
      </c>
      <c r="AY195" s="1" t="s">
        <v>26</v>
      </c>
      <c r="BA195" s="1" t="s">
        <v>26</v>
      </c>
      <c r="BB195" s="1" t="s">
        <v>26</v>
      </c>
      <c r="BD195" s="1" t="s">
        <v>26</v>
      </c>
    </row>
    <row r="196" spans="47:57" ht="28.5" customHeight="1">
      <c r="AU196" s="1" t="s">
        <v>26</v>
      </c>
      <c r="AV196" s="1" t="s">
        <v>26</v>
      </c>
      <c r="AW196" s="1" t="s">
        <v>26</v>
      </c>
      <c r="AY196" s="1" t="s">
        <v>26</v>
      </c>
      <c r="BA196" s="1" t="s">
        <v>26</v>
      </c>
      <c r="BB196" s="1" t="s">
        <v>26</v>
      </c>
      <c r="BD196" s="1" t="s">
        <v>26</v>
      </c>
    </row>
    <row r="197" spans="47:57" ht="28.5" customHeight="1">
      <c r="AU197" s="1" t="s">
        <v>26</v>
      </c>
      <c r="AV197" s="1" t="s">
        <v>26</v>
      </c>
      <c r="AW197" s="1" t="s">
        <v>26</v>
      </c>
      <c r="AY197" s="1" t="s">
        <v>26</v>
      </c>
      <c r="BA197" s="1" t="s">
        <v>26</v>
      </c>
      <c r="BB197" s="1" t="s">
        <v>26</v>
      </c>
      <c r="BD197" s="1" t="s">
        <v>26</v>
      </c>
    </row>
    <row r="198" spans="47:57" ht="28.5" customHeight="1">
      <c r="AU198" s="1" t="s">
        <v>26</v>
      </c>
      <c r="AV198" s="1" t="s">
        <v>26</v>
      </c>
      <c r="AW198" s="1" t="s">
        <v>26</v>
      </c>
      <c r="AY198" s="1" t="s">
        <v>26</v>
      </c>
      <c r="BA198" s="1" t="s">
        <v>26</v>
      </c>
      <c r="BB198" s="1" t="s">
        <v>26</v>
      </c>
      <c r="BD198" s="1" t="s">
        <v>26</v>
      </c>
    </row>
    <row r="199" spans="47:57" ht="28.5" customHeight="1">
      <c r="AU199" s="1" t="s">
        <v>26</v>
      </c>
      <c r="AV199" s="1" t="s">
        <v>26</v>
      </c>
      <c r="AW199" s="1" t="s">
        <v>26</v>
      </c>
      <c r="AY199" s="1" t="s">
        <v>26</v>
      </c>
      <c r="BA199" s="1" t="s">
        <v>26</v>
      </c>
      <c r="BB199" s="1" t="s">
        <v>26</v>
      </c>
      <c r="BD199" s="1" t="s">
        <v>26</v>
      </c>
    </row>
    <row r="200" spans="47:57" ht="28.5" customHeight="1">
      <c r="AU200" s="1" t="s">
        <v>26</v>
      </c>
      <c r="AV200" s="1" t="s">
        <v>26</v>
      </c>
      <c r="AW200" s="1" t="s">
        <v>26</v>
      </c>
      <c r="AY200" s="1" t="s">
        <v>26</v>
      </c>
      <c r="BA200" s="1" t="s">
        <v>26</v>
      </c>
      <c r="BB200" s="1" t="s">
        <v>26</v>
      </c>
      <c r="BD200" s="1" t="s">
        <v>26</v>
      </c>
    </row>
    <row r="201" spans="47:57" ht="28.5" customHeight="1">
      <c r="AU201" s="1" t="s">
        <v>26</v>
      </c>
      <c r="AV201" s="1" t="s">
        <v>26</v>
      </c>
      <c r="AW201" s="1" t="s">
        <v>26</v>
      </c>
      <c r="AY201" s="1" t="s">
        <v>26</v>
      </c>
      <c r="BA201" s="1" t="s">
        <v>26</v>
      </c>
      <c r="BB201" s="1" t="s">
        <v>26</v>
      </c>
      <c r="BD201" s="1" t="s">
        <v>26</v>
      </c>
    </row>
    <row r="202" spans="47:57" ht="28.5" customHeight="1">
      <c r="AU202" s="1" t="s">
        <v>26</v>
      </c>
      <c r="AV202" s="1" t="s">
        <v>26</v>
      </c>
      <c r="AW202" s="1" t="s">
        <v>26</v>
      </c>
      <c r="AY202" s="1" t="s">
        <v>26</v>
      </c>
      <c r="BA202" s="1" t="s">
        <v>26</v>
      </c>
      <c r="BB202" s="1" t="s">
        <v>26</v>
      </c>
      <c r="BD202" s="1" t="s">
        <v>26</v>
      </c>
    </row>
    <row r="203" spans="47:57" ht="28.5" customHeight="1">
      <c r="AU203" s="1" t="s">
        <v>26</v>
      </c>
      <c r="AV203" s="1" t="s">
        <v>26</v>
      </c>
      <c r="AW203" s="1" t="s">
        <v>26</v>
      </c>
      <c r="AY203" s="1" t="s">
        <v>26</v>
      </c>
      <c r="BA203" s="1" t="s">
        <v>26</v>
      </c>
      <c r="BB203" s="1" t="s">
        <v>26</v>
      </c>
      <c r="BD203" s="1" t="s">
        <v>26</v>
      </c>
    </row>
    <row r="204" spans="47:57" ht="28.5" customHeight="1">
      <c r="AU204" s="1" t="s">
        <v>26</v>
      </c>
      <c r="AV204" s="1" t="s">
        <v>26</v>
      </c>
      <c r="AW204" s="1" t="s">
        <v>26</v>
      </c>
      <c r="AY204" s="1" t="s">
        <v>26</v>
      </c>
      <c r="BA204" s="1" t="s">
        <v>26</v>
      </c>
      <c r="BB204" s="1" t="s">
        <v>26</v>
      </c>
      <c r="BD204" s="1" t="s">
        <v>26</v>
      </c>
    </row>
    <row r="205" spans="47:57" ht="28.5" customHeight="1">
      <c r="AU205" s="1" t="s">
        <v>26</v>
      </c>
      <c r="AV205" s="1" t="s">
        <v>26</v>
      </c>
      <c r="AW205" s="1" t="s">
        <v>26</v>
      </c>
      <c r="AY205" s="1" t="s">
        <v>26</v>
      </c>
      <c r="BA205" s="1" t="s">
        <v>26</v>
      </c>
      <c r="BB205" s="1" t="s">
        <v>26</v>
      </c>
      <c r="BD205" s="1" t="s">
        <v>26</v>
      </c>
    </row>
    <row r="206" spans="47:57" ht="28.5" customHeight="1">
      <c r="AU206" s="1" t="s">
        <v>26</v>
      </c>
      <c r="AV206" s="1" t="s">
        <v>26</v>
      </c>
      <c r="AW206" s="1" t="s">
        <v>26</v>
      </c>
      <c r="AY206" s="1" t="s">
        <v>26</v>
      </c>
      <c r="BA206" s="1" t="s">
        <v>26</v>
      </c>
      <c r="BB206" s="1" t="s">
        <v>26</v>
      </c>
      <c r="BD206" s="1" t="s">
        <v>26</v>
      </c>
    </row>
    <row r="207" spans="47:57" ht="28.5" customHeight="1">
      <c r="AU207" s="1" t="s">
        <v>26</v>
      </c>
      <c r="AV207" s="1" t="s">
        <v>26</v>
      </c>
      <c r="AW207" s="1" t="s">
        <v>26</v>
      </c>
      <c r="AY207" s="1" t="s">
        <v>26</v>
      </c>
      <c r="BA207" s="1" t="s">
        <v>26</v>
      </c>
      <c r="BB207" s="1" t="s">
        <v>26</v>
      </c>
      <c r="BD207" s="1" t="s">
        <v>26</v>
      </c>
    </row>
    <row r="208" spans="47:57" ht="28.5" customHeight="1">
      <c r="AU208" s="1" t="s">
        <v>26</v>
      </c>
      <c r="AV208" s="1" t="s">
        <v>26</v>
      </c>
      <c r="AW208" s="1" t="s">
        <v>26</v>
      </c>
      <c r="AY208" s="1" t="s">
        <v>26</v>
      </c>
      <c r="BA208" s="1" t="s">
        <v>26</v>
      </c>
      <c r="BB208" s="1" t="s">
        <v>26</v>
      </c>
      <c r="BD208" s="1" t="s">
        <v>26</v>
      </c>
    </row>
    <row r="209" spans="47:56" ht="28.5" customHeight="1">
      <c r="AU209" s="1" t="s">
        <v>26</v>
      </c>
      <c r="AV209" s="1" t="s">
        <v>26</v>
      </c>
      <c r="AW209" s="1" t="s">
        <v>26</v>
      </c>
      <c r="AY209" s="1" t="s">
        <v>26</v>
      </c>
      <c r="BA209" s="1" t="s">
        <v>26</v>
      </c>
      <c r="BB209" s="1" t="s">
        <v>26</v>
      </c>
      <c r="BD209" s="1" t="s">
        <v>26</v>
      </c>
    </row>
    <row r="210" spans="47:56" ht="28.5" customHeight="1">
      <c r="AU210" s="1" t="s">
        <v>26</v>
      </c>
      <c r="AV210" s="1" t="s">
        <v>26</v>
      </c>
      <c r="AW210" s="1" t="s">
        <v>26</v>
      </c>
      <c r="AY210" s="1" t="s">
        <v>26</v>
      </c>
      <c r="BA210" s="1" t="s">
        <v>26</v>
      </c>
      <c r="BB210" s="1" t="s">
        <v>26</v>
      </c>
      <c r="BD210" s="1" t="s">
        <v>26</v>
      </c>
    </row>
    <row r="211" spans="47:56" ht="28.5" customHeight="1">
      <c r="AU211" s="1" t="s">
        <v>26</v>
      </c>
      <c r="AV211" s="1" t="s">
        <v>26</v>
      </c>
      <c r="AW211" s="1" t="s">
        <v>26</v>
      </c>
      <c r="AY211" s="1" t="s">
        <v>26</v>
      </c>
      <c r="BA211" s="1" t="s">
        <v>26</v>
      </c>
      <c r="BB211" s="1" t="s">
        <v>26</v>
      </c>
      <c r="BD211" s="1" t="s">
        <v>26</v>
      </c>
    </row>
    <row r="212" spans="47:56" ht="28.5" customHeight="1">
      <c r="AU212" s="1" t="s">
        <v>26</v>
      </c>
      <c r="AV212" s="1" t="s">
        <v>26</v>
      </c>
      <c r="AW212" s="1" t="s">
        <v>26</v>
      </c>
      <c r="AY212" s="1" t="s">
        <v>26</v>
      </c>
      <c r="BA212" s="1" t="s">
        <v>26</v>
      </c>
      <c r="BB212" s="1" t="s">
        <v>26</v>
      </c>
      <c r="BD212" s="1" t="s">
        <v>26</v>
      </c>
    </row>
    <row r="213" spans="47:56" ht="28.5" customHeight="1">
      <c r="AU213" s="1" t="s">
        <v>26</v>
      </c>
      <c r="AV213" s="1" t="s">
        <v>26</v>
      </c>
      <c r="AW213" s="1" t="s">
        <v>26</v>
      </c>
      <c r="AY213" s="1" t="s">
        <v>26</v>
      </c>
      <c r="BA213" s="1" t="s">
        <v>26</v>
      </c>
      <c r="BB213" s="1" t="s">
        <v>26</v>
      </c>
      <c r="BD213" s="1" t="s">
        <v>26</v>
      </c>
    </row>
    <row r="214" spans="47:56" ht="28.5" customHeight="1">
      <c r="AU214" s="1" t="s">
        <v>26</v>
      </c>
      <c r="AV214" s="1" t="s">
        <v>26</v>
      </c>
      <c r="AW214" s="1" t="s">
        <v>26</v>
      </c>
      <c r="AY214" s="1" t="s">
        <v>26</v>
      </c>
      <c r="BA214" s="1" t="s">
        <v>26</v>
      </c>
      <c r="BB214" s="1" t="s">
        <v>26</v>
      </c>
      <c r="BD214" s="1" t="s">
        <v>26</v>
      </c>
    </row>
    <row r="215" spans="47:56" ht="28.5" customHeight="1">
      <c r="AU215" s="1" t="s">
        <v>26</v>
      </c>
      <c r="AV215" s="1" t="s">
        <v>26</v>
      </c>
      <c r="AW215" s="1" t="s">
        <v>26</v>
      </c>
      <c r="AY215" s="1" t="s">
        <v>26</v>
      </c>
      <c r="BA215" s="1" t="s">
        <v>26</v>
      </c>
      <c r="BB215" s="1" t="s">
        <v>26</v>
      </c>
      <c r="BD215" s="1" t="s">
        <v>26</v>
      </c>
    </row>
    <row r="216" spans="47:56" ht="28.5" customHeight="1">
      <c r="AU216" s="1" t="s">
        <v>26</v>
      </c>
      <c r="AV216" s="1" t="s">
        <v>26</v>
      </c>
      <c r="AW216" s="1" t="s">
        <v>26</v>
      </c>
      <c r="AY216" s="1" t="s">
        <v>26</v>
      </c>
      <c r="BA216" s="1" t="s">
        <v>26</v>
      </c>
      <c r="BB216" s="1" t="s">
        <v>26</v>
      </c>
      <c r="BD216" s="1" t="s">
        <v>26</v>
      </c>
    </row>
    <row r="217" spans="47:56" ht="28.5" customHeight="1">
      <c r="AU217" s="1" t="s">
        <v>26</v>
      </c>
      <c r="AV217" s="1" t="s">
        <v>26</v>
      </c>
      <c r="AW217" s="1" t="s">
        <v>26</v>
      </c>
      <c r="AY217" s="1" t="s">
        <v>26</v>
      </c>
      <c r="BA217" s="1" t="s">
        <v>26</v>
      </c>
      <c r="BB217" s="1" t="s">
        <v>26</v>
      </c>
      <c r="BD217" s="1" t="s">
        <v>26</v>
      </c>
    </row>
    <row r="218" spans="47:56" ht="28.5" customHeight="1">
      <c r="AU218" s="1" t="s">
        <v>26</v>
      </c>
      <c r="AV218" s="1" t="s">
        <v>26</v>
      </c>
      <c r="AW218" s="1" t="s">
        <v>26</v>
      </c>
      <c r="AY218" s="1" t="s">
        <v>26</v>
      </c>
      <c r="BA218" s="1" t="s">
        <v>26</v>
      </c>
      <c r="BB218" s="1" t="s">
        <v>26</v>
      </c>
      <c r="BD218" s="1" t="s">
        <v>26</v>
      </c>
    </row>
    <row r="219" spans="47:56" ht="28.5" customHeight="1">
      <c r="AU219" s="1" t="s">
        <v>26</v>
      </c>
      <c r="AV219" s="1" t="s">
        <v>26</v>
      </c>
      <c r="AW219" s="1" t="s">
        <v>26</v>
      </c>
      <c r="AY219" s="1" t="s">
        <v>26</v>
      </c>
      <c r="BA219" s="1" t="s">
        <v>26</v>
      </c>
      <c r="BB219" s="1" t="s">
        <v>26</v>
      </c>
      <c r="BD219" s="1" t="s">
        <v>26</v>
      </c>
    </row>
    <row r="220" spans="47:56" ht="28.5" customHeight="1">
      <c r="AU220" s="1" t="s">
        <v>26</v>
      </c>
      <c r="AV220" s="1" t="s">
        <v>26</v>
      </c>
      <c r="AW220" s="1" t="s">
        <v>26</v>
      </c>
      <c r="AY220" s="1" t="s">
        <v>26</v>
      </c>
      <c r="BA220" s="1" t="s">
        <v>26</v>
      </c>
      <c r="BB220" s="1" t="s">
        <v>26</v>
      </c>
      <c r="BD220" s="1" t="s">
        <v>26</v>
      </c>
    </row>
    <row r="221" spans="47:56" ht="28.5" customHeight="1">
      <c r="AU221" s="1" t="s">
        <v>26</v>
      </c>
      <c r="AV221" s="1" t="s">
        <v>26</v>
      </c>
      <c r="AW221" s="1" t="s">
        <v>26</v>
      </c>
      <c r="AY221" s="1" t="s">
        <v>26</v>
      </c>
      <c r="BA221" s="1" t="s">
        <v>26</v>
      </c>
      <c r="BB221" s="1" t="s">
        <v>26</v>
      </c>
      <c r="BD221" s="1" t="s">
        <v>26</v>
      </c>
    </row>
    <row r="222" spans="47:56" ht="28.5" customHeight="1">
      <c r="AU222" s="1" t="s">
        <v>26</v>
      </c>
      <c r="AV222" s="1" t="s">
        <v>26</v>
      </c>
      <c r="AW222" s="1" t="s">
        <v>26</v>
      </c>
      <c r="AY222" s="1" t="s">
        <v>26</v>
      </c>
      <c r="BA222" s="1" t="s">
        <v>26</v>
      </c>
      <c r="BB222" s="1" t="s">
        <v>26</v>
      </c>
      <c r="BD222" s="1" t="s">
        <v>26</v>
      </c>
    </row>
    <row r="223" spans="47:56" ht="28.5" customHeight="1">
      <c r="AU223" s="1" t="s">
        <v>26</v>
      </c>
      <c r="AV223" s="1" t="s">
        <v>26</v>
      </c>
      <c r="AW223" s="1" t="s">
        <v>26</v>
      </c>
      <c r="AY223" s="1" t="s">
        <v>26</v>
      </c>
      <c r="BA223" s="1" t="s">
        <v>26</v>
      </c>
      <c r="BB223" s="1" t="s">
        <v>26</v>
      </c>
      <c r="BD223" s="1" t="s">
        <v>26</v>
      </c>
    </row>
    <row r="224" spans="47:56" ht="28.5" customHeight="1">
      <c r="AU224" s="1" t="s">
        <v>26</v>
      </c>
      <c r="AV224" s="1" t="s">
        <v>26</v>
      </c>
      <c r="AW224" s="1" t="s">
        <v>26</v>
      </c>
      <c r="AY224" s="1" t="s">
        <v>26</v>
      </c>
      <c r="BA224" s="1" t="s">
        <v>26</v>
      </c>
      <c r="BB224" s="1" t="s">
        <v>26</v>
      </c>
      <c r="BD224" s="1" t="s">
        <v>26</v>
      </c>
    </row>
    <row r="225" spans="47:56" ht="28.5" customHeight="1">
      <c r="AU225" s="1" t="s">
        <v>26</v>
      </c>
      <c r="AV225" s="1" t="s">
        <v>26</v>
      </c>
      <c r="AW225" s="1" t="s">
        <v>26</v>
      </c>
      <c r="AY225" s="1" t="s">
        <v>26</v>
      </c>
      <c r="BA225" s="1" t="s">
        <v>26</v>
      </c>
      <c r="BB225" s="1" t="s">
        <v>26</v>
      </c>
      <c r="BD225" s="1" t="s">
        <v>26</v>
      </c>
    </row>
    <row r="226" spans="47:56" ht="28.5" customHeight="1">
      <c r="AU226" s="1" t="s">
        <v>26</v>
      </c>
      <c r="AV226" s="1" t="s">
        <v>26</v>
      </c>
      <c r="AW226" s="1" t="s">
        <v>26</v>
      </c>
      <c r="AY226" s="1" t="s">
        <v>26</v>
      </c>
      <c r="BA226" s="1" t="s">
        <v>26</v>
      </c>
      <c r="BB226" s="1" t="s">
        <v>26</v>
      </c>
      <c r="BD226" s="1" t="s">
        <v>26</v>
      </c>
    </row>
    <row r="227" spans="47:56" ht="28.5" customHeight="1">
      <c r="AU227" s="1" t="s">
        <v>26</v>
      </c>
      <c r="AV227" s="1" t="s">
        <v>26</v>
      </c>
      <c r="AW227" s="1" t="s">
        <v>26</v>
      </c>
      <c r="AY227" s="1" t="s">
        <v>26</v>
      </c>
      <c r="BA227" s="1" t="s">
        <v>26</v>
      </c>
      <c r="BB227" s="1" t="s">
        <v>26</v>
      </c>
      <c r="BD227" s="1" t="s">
        <v>26</v>
      </c>
    </row>
    <row r="228" spans="47:56" ht="28.5" customHeight="1">
      <c r="AU228" s="1" t="s">
        <v>26</v>
      </c>
      <c r="AV228" s="1" t="s">
        <v>26</v>
      </c>
      <c r="AW228" s="1" t="s">
        <v>26</v>
      </c>
      <c r="AY228" s="1" t="s">
        <v>26</v>
      </c>
      <c r="BA228" s="1" t="s">
        <v>26</v>
      </c>
      <c r="BB228" s="1" t="s">
        <v>26</v>
      </c>
      <c r="BD228" s="1" t="s">
        <v>26</v>
      </c>
    </row>
    <row r="229" spans="47:56" ht="28.5" customHeight="1">
      <c r="AU229" s="1" t="s">
        <v>26</v>
      </c>
      <c r="AV229" s="1" t="s">
        <v>26</v>
      </c>
      <c r="AW229" s="1" t="s">
        <v>26</v>
      </c>
      <c r="AY229" s="1" t="s">
        <v>26</v>
      </c>
      <c r="BA229" s="1" t="s">
        <v>26</v>
      </c>
      <c r="BB229" s="1" t="s">
        <v>26</v>
      </c>
      <c r="BD229" s="1" t="s">
        <v>26</v>
      </c>
    </row>
    <row r="230" spans="47:56" ht="28.5" customHeight="1">
      <c r="AU230" s="1" t="s">
        <v>26</v>
      </c>
      <c r="AV230" s="1" t="s">
        <v>26</v>
      </c>
      <c r="AW230" s="1" t="s">
        <v>26</v>
      </c>
      <c r="AY230" s="1" t="s">
        <v>26</v>
      </c>
      <c r="BA230" s="1" t="s">
        <v>26</v>
      </c>
      <c r="BB230" s="1" t="s">
        <v>26</v>
      </c>
      <c r="BD230" s="1" t="s">
        <v>26</v>
      </c>
    </row>
    <row r="231" spans="47:56" ht="28.5" customHeight="1">
      <c r="AU231" s="1" t="s">
        <v>26</v>
      </c>
      <c r="AV231" s="1" t="s">
        <v>26</v>
      </c>
      <c r="AW231" s="1" t="s">
        <v>26</v>
      </c>
      <c r="AY231" s="1" t="s">
        <v>26</v>
      </c>
      <c r="BA231" s="1" t="s">
        <v>26</v>
      </c>
      <c r="BB231" s="1" t="s">
        <v>26</v>
      </c>
      <c r="BD231" s="1" t="s">
        <v>26</v>
      </c>
    </row>
    <row r="232" spans="47:56" ht="28.5" customHeight="1">
      <c r="AU232" s="1" t="s">
        <v>26</v>
      </c>
      <c r="AV232" s="1" t="s">
        <v>26</v>
      </c>
      <c r="AW232" s="1" t="s">
        <v>26</v>
      </c>
      <c r="AY232" s="1" t="s">
        <v>26</v>
      </c>
      <c r="BA232" s="1" t="s">
        <v>26</v>
      </c>
      <c r="BB232" s="1" t="s">
        <v>26</v>
      </c>
      <c r="BD232" s="1" t="s">
        <v>26</v>
      </c>
    </row>
    <row r="233" spans="47:56" ht="28.5" customHeight="1">
      <c r="AU233" s="1" t="s">
        <v>26</v>
      </c>
      <c r="AV233" s="1" t="s">
        <v>26</v>
      </c>
      <c r="AW233" s="1" t="s">
        <v>26</v>
      </c>
      <c r="AY233" s="1" t="s">
        <v>26</v>
      </c>
      <c r="BA233" s="1" t="s">
        <v>26</v>
      </c>
      <c r="BB233" s="1" t="s">
        <v>26</v>
      </c>
      <c r="BD233" s="1" t="s">
        <v>26</v>
      </c>
    </row>
    <row r="234" spans="47:56" ht="28.5" customHeight="1">
      <c r="AU234" s="1" t="s">
        <v>26</v>
      </c>
      <c r="AV234" s="1" t="s">
        <v>26</v>
      </c>
      <c r="AW234" s="1" t="s">
        <v>26</v>
      </c>
      <c r="AY234" s="1" t="s">
        <v>26</v>
      </c>
      <c r="BA234" s="1" t="s">
        <v>26</v>
      </c>
      <c r="BB234" s="1" t="s">
        <v>26</v>
      </c>
      <c r="BD234" s="1" t="s">
        <v>26</v>
      </c>
    </row>
    <row r="235" spans="47:56" ht="28.5" customHeight="1">
      <c r="AU235" s="1" t="s">
        <v>26</v>
      </c>
      <c r="AV235" s="1" t="s">
        <v>26</v>
      </c>
      <c r="AW235" s="1" t="s">
        <v>26</v>
      </c>
      <c r="AY235" s="1" t="s">
        <v>26</v>
      </c>
      <c r="BA235" s="1" t="s">
        <v>26</v>
      </c>
      <c r="BB235" s="1" t="s">
        <v>26</v>
      </c>
      <c r="BD235" s="1" t="s">
        <v>26</v>
      </c>
    </row>
    <row r="236" spans="47:56" ht="28.5" customHeight="1">
      <c r="AU236" s="1" t="s">
        <v>26</v>
      </c>
      <c r="AV236" s="1" t="s">
        <v>26</v>
      </c>
      <c r="AW236" s="1" t="s">
        <v>26</v>
      </c>
      <c r="AY236" s="1" t="s">
        <v>26</v>
      </c>
      <c r="BA236" s="1" t="s">
        <v>26</v>
      </c>
      <c r="BB236" s="1" t="s">
        <v>26</v>
      </c>
      <c r="BD236" s="1" t="s">
        <v>26</v>
      </c>
    </row>
    <row r="237" spans="47:56" ht="28.5" customHeight="1">
      <c r="AU237" s="1" t="s">
        <v>26</v>
      </c>
      <c r="AV237" s="1" t="s">
        <v>26</v>
      </c>
      <c r="AW237" s="1" t="s">
        <v>26</v>
      </c>
      <c r="AY237" s="1" t="s">
        <v>26</v>
      </c>
      <c r="BA237" s="1" t="s">
        <v>26</v>
      </c>
      <c r="BB237" s="1" t="s">
        <v>26</v>
      </c>
      <c r="BD237" s="1" t="s">
        <v>26</v>
      </c>
    </row>
    <row r="238" spans="47:56" ht="28.5" customHeight="1">
      <c r="AU238" s="1" t="s">
        <v>26</v>
      </c>
      <c r="AV238" s="1" t="s">
        <v>26</v>
      </c>
      <c r="AW238" s="1" t="s">
        <v>26</v>
      </c>
      <c r="AY238" s="1" t="s">
        <v>26</v>
      </c>
      <c r="BA238" s="1" t="s">
        <v>26</v>
      </c>
      <c r="BB238" s="1" t="s">
        <v>26</v>
      </c>
      <c r="BD238" s="1" t="s">
        <v>26</v>
      </c>
    </row>
    <row r="239" spans="47:56" ht="28.5" customHeight="1">
      <c r="AU239" s="1" t="s">
        <v>26</v>
      </c>
      <c r="AV239" s="1" t="s">
        <v>26</v>
      </c>
      <c r="AW239" s="1" t="s">
        <v>26</v>
      </c>
      <c r="AY239" s="1" t="s">
        <v>26</v>
      </c>
      <c r="BA239" s="1" t="s">
        <v>26</v>
      </c>
      <c r="BB239" s="1" t="s">
        <v>26</v>
      </c>
      <c r="BD239" s="1" t="s">
        <v>26</v>
      </c>
    </row>
    <row r="240" spans="47:56" ht="28.5" customHeight="1">
      <c r="AU240" s="1" t="s">
        <v>26</v>
      </c>
      <c r="AV240" s="1" t="s">
        <v>26</v>
      </c>
      <c r="AW240" s="1" t="s">
        <v>26</v>
      </c>
      <c r="AY240" s="1" t="s">
        <v>26</v>
      </c>
      <c r="BA240" s="1" t="s">
        <v>26</v>
      </c>
      <c r="BB240" s="1" t="s">
        <v>26</v>
      </c>
      <c r="BD240" s="1" t="s">
        <v>26</v>
      </c>
    </row>
    <row r="241" spans="47:56" ht="28.5" customHeight="1">
      <c r="AU241" s="1" t="s">
        <v>26</v>
      </c>
      <c r="AV241" s="1" t="s">
        <v>26</v>
      </c>
      <c r="AW241" s="1" t="s">
        <v>26</v>
      </c>
      <c r="AY241" s="1" t="s">
        <v>26</v>
      </c>
      <c r="BA241" s="1" t="s">
        <v>26</v>
      </c>
      <c r="BB241" s="1" t="s">
        <v>26</v>
      </c>
      <c r="BD241" s="1" t="s">
        <v>26</v>
      </c>
    </row>
    <row r="242" spans="47:56" ht="28.5" customHeight="1">
      <c r="AU242" s="1" t="s">
        <v>26</v>
      </c>
      <c r="AV242" s="1" t="s">
        <v>26</v>
      </c>
      <c r="AW242" s="1" t="s">
        <v>26</v>
      </c>
      <c r="AY242" s="1" t="s">
        <v>26</v>
      </c>
      <c r="BA242" s="1" t="s">
        <v>26</v>
      </c>
      <c r="BB242" s="1" t="s">
        <v>26</v>
      </c>
      <c r="BD242" s="1" t="s">
        <v>26</v>
      </c>
    </row>
    <row r="243" spans="47:56" ht="28.5" customHeight="1">
      <c r="AU243" s="1" t="s">
        <v>26</v>
      </c>
      <c r="AV243" s="1" t="s">
        <v>26</v>
      </c>
      <c r="AW243" s="1" t="s">
        <v>26</v>
      </c>
      <c r="AY243" s="1" t="s">
        <v>26</v>
      </c>
      <c r="BA243" s="1" t="s">
        <v>26</v>
      </c>
      <c r="BB243" s="1" t="s">
        <v>26</v>
      </c>
      <c r="BD243" s="1" t="s">
        <v>26</v>
      </c>
    </row>
    <row r="244" spans="47:56" ht="28.5" customHeight="1">
      <c r="AU244" s="1" t="s">
        <v>26</v>
      </c>
      <c r="AV244" s="1" t="s">
        <v>26</v>
      </c>
      <c r="AW244" s="1" t="s">
        <v>26</v>
      </c>
      <c r="AY244" s="1" t="s">
        <v>26</v>
      </c>
      <c r="BA244" s="1" t="s">
        <v>26</v>
      </c>
      <c r="BB244" s="1" t="s">
        <v>26</v>
      </c>
      <c r="BD244" s="1" t="s">
        <v>26</v>
      </c>
    </row>
    <row r="245" spans="47:56" ht="28.5" customHeight="1">
      <c r="AU245" s="1" t="s">
        <v>26</v>
      </c>
      <c r="AV245" s="1" t="s">
        <v>26</v>
      </c>
      <c r="AW245" s="1" t="s">
        <v>26</v>
      </c>
      <c r="AY245" s="1" t="s">
        <v>26</v>
      </c>
      <c r="BA245" s="1" t="s">
        <v>26</v>
      </c>
      <c r="BB245" s="1" t="s">
        <v>26</v>
      </c>
      <c r="BD245" s="1" t="s">
        <v>26</v>
      </c>
    </row>
    <row r="246" spans="47:56" ht="28.5" customHeight="1">
      <c r="AU246" s="1" t="s">
        <v>26</v>
      </c>
      <c r="AV246" s="1" t="s">
        <v>26</v>
      </c>
      <c r="AW246" s="1" t="s">
        <v>26</v>
      </c>
      <c r="AY246" s="1" t="s">
        <v>26</v>
      </c>
      <c r="BA246" s="1" t="s">
        <v>26</v>
      </c>
      <c r="BB246" s="1" t="s">
        <v>26</v>
      </c>
      <c r="BD246" s="1" t="s">
        <v>26</v>
      </c>
    </row>
    <row r="247" spans="47:56" ht="28.5" customHeight="1">
      <c r="AU247" s="1" t="s">
        <v>26</v>
      </c>
      <c r="AV247" s="1" t="s">
        <v>26</v>
      </c>
      <c r="AW247" s="1" t="s">
        <v>26</v>
      </c>
      <c r="AY247" s="1" t="s">
        <v>26</v>
      </c>
      <c r="BA247" s="1" t="s">
        <v>26</v>
      </c>
      <c r="BB247" s="1" t="s">
        <v>26</v>
      </c>
      <c r="BD247" s="1" t="s">
        <v>26</v>
      </c>
    </row>
    <row r="248" spans="47:56" ht="28.5" customHeight="1">
      <c r="AU248" s="1" t="s">
        <v>26</v>
      </c>
      <c r="AV248" s="1" t="s">
        <v>26</v>
      </c>
      <c r="AW248" s="1" t="s">
        <v>26</v>
      </c>
      <c r="AY248" s="1" t="s">
        <v>26</v>
      </c>
      <c r="BA248" s="1" t="s">
        <v>26</v>
      </c>
      <c r="BB248" s="1" t="s">
        <v>26</v>
      </c>
      <c r="BD248" s="1" t="s">
        <v>26</v>
      </c>
    </row>
    <row r="249" spans="47:56" ht="28.5" customHeight="1">
      <c r="AU249" s="1" t="s">
        <v>26</v>
      </c>
      <c r="AV249" s="1" t="s">
        <v>26</v>
      </c>
      <c r="AW249" s="1" t="s">
        <v>26</v>
      </c>
      <c r="AY249" s="1" t="s">
        <v>26</v>
      </c>
      <c r="BA249" s="1" t="s">
        <v>26</v>
      </c>
      <c r="BB249" s="1" t="s">
        <v>26</v>
      </c>
      <c r="BD249" s="1" t="s">
        <v>26</v>
      </c>
    </row>
    <row r="250" spans="47:56" ht="28.5" customHeight="1">
      <c r="AU250" s="1" t="s">
        <v>26</v>
      </c>
      <c r="AV250" s="1" t="s">
        <v>26</v>
      </c>
      <c r="AW250" s="1" t="s">
        <v>26</v>
      </c>
      <c r="AY250" s="1" t="s">
        <v>26</v>
      </c>
      <c r="BA250" s="1" t="s">
        <v>26</v>
      </c>
      <c r="BB250" s="1" t="s">
        <v>26</v>
      </c>
      <c r="BD250" s="1" t="s">
        <v>26</v>
      </c>
    </row>
    <row r="251" spans="47:56" ht="28.5" customHeight="1">
      <c r="AU251" s="1" t="s">
        <v>26</v>
      </c>
      <c r="AV251" s="1" t="s">
        <v>26</v>
      </c>
      <c r="AW251" s="1" t="s">
        <v>26</v>
      </c>
      <c r="AY251" s="1" t="s">
        <v>26</v>
      </c>
      <c r="BA251" s="1" t="s">
        <v>26</v>
      </c>
      <c r="BB251" s="1" t="s">
        <v>26</v>
      </c>
      <c r="BD251" s="1" t="s">
        <v>26</v>
      </c>
    </row>
    <row r="252" spans="47:56" ht="28.5" customHeight="1">
      <c r="AU252" s="1" t="s">
        <v>26</v>
      </c>
      <c r="AV252" s="1" t="s">
        <v>26</v>
      </c>
      <c r="AW252" s="1" t="s">
        <v>26</v>
      </c>
      <c r="AY252" s="1" t="s">
        <v>26</v>
      </c>
      <c r="BA252" s="1" t="s">
        <v>26</v>
      </c>
      <c r="BB252" s="1" t="s">
        <v>26</v>
      </c>
      <c r="BD252" s="1" t="s">
        <v>26</v>
      </c>
    </row>
    <row r="253" spans="47:56" ht="28.5" customHeight="1">
      <c r="AU253" s="1" t="s">
        <v>26</v>
      </c>
      <c r="AV253" s="1" t="s">
        <v>26</v>
      </c>
      <c r="AW253" s="1" t="s">
        <v>26</v>
      </c>
      <c r="AY253" s="1" t="s">
        <v>26</v>
      </c>
      <c r="BA253" s="1" t="s">
        <v>26</v>
      </c>
      <c r="BB253" s="1" t="s">
        <v>26</v>
      </c>
      <c r="BD253" s="1" t="s">
        <v>26</v>
      </c>
    </row>
    <row r="254" spans="47:56" ht="28.5" customHeight="1">
      <c r="AU254" s="1" t="s">
        <v>26</v>
      </c>
      <c r="AV254" s="1" t="s">
        <v>26</v>
      </c>
      <c r="AW254" s="1" t="s">
        <v>26</v>
      </c>
      <c r="AY254" s="1" t="s">
        <v>26</v>
      </c>
      <c r="BA254" s="1" t="s">
        <v>26</v>
      </c>
      <c r="BB254" s="1" t="s">
        <v>26</v>
      </c>
      <c r="BD254" s="1" t="s">
        <v>26</v>
      </c>
    </row>
    <row r="255" spans="47:56" ht="28.5" customHeight="1">
      <c r="AU255" s="1" t="s">
        <v>26</v>
      </c>
      <c r="AV255" s="1" t="s">
        <v>26</v>
      </c>
      <c r="AW255" s="1" t="s">
        <v>26</v>
      </c>
      <c r="AY255" s="1" t="s">
        <v>26</v>
      </c>
      <c r="BA255" s="1" t="s">
        <v>26</v>
      </c>
      <c r="BB255" s="1" t="s">
        <v>26</v>
      </c>
      <c r="BD255" s="1" t="s">
        <v>26</v>
      </c>
    </row>
    <row r="256" spans="47:56" ht="28.5" customHeight="1">
      <c r="AU256" s="1" t="s">
        <v>26</v>
      </c>
      <c r="AV256" s="1" t="s">
        <v>26</v>
      </c>
      <c r="AW256" s="1" t="s">
        <v>26</v>
      </c>
      <c r="AY256" s="1" t="s">
        <v>26</v>
      </c>
      <c r="BA256" s="1" t="s">
        <v>26</v>
      </c>
      <c r="BB256" s="1" t="s">
        <v>26</v>
      </c>
      <c r="BD256" s="1" t="s">
        <v>26</v>
      </c>
    </row>
    <row r="257" spans="47:56" ht="28.5" customHeight="1">
      <c r="AU257" s="1" t="s">
        <v>26</v>
      </c>
      <c r="AV257" s="1" t="s">
        <v>26</v>
      </c>
      <c r="AW257" s="1" t="s">
        <v>26</v>
      </c>
      <c r="AY257" s="1" t="s">
        <v>26</v>
      </c>
      <c r="BA257" s="1" t="s">
        <v>26</v>
      </c>
      <c r="BB257" s="1" t="s">
        <v>26</v>
      </c>
      <c r="BD257" s="1" t="s">
        <v>26</v>
      </c>
    </row>
    <row r="258" spans="47:56" ht="28.5" customHeight="1">
      <c r="AU258" s="1" t="s">
        <v>26</v>
      </c>
      <c r="AV258" s="1" t="s">
        <v>26</v>
      </c>
      <c r="AW258" s="1" t="s">
        <v>26</v>
      </c>
      <c r="AY258" s="1" t="s">
        <v>26</v>
      </c>
      <c r="BA258" s="1" t="s">
        <v>26</v>
      </c>
      <c r="BB258" s="1" t="s">
        <v>26</v>
      </c>
      <c r="BD258" s="1" t="s">
        <v>26</v>
      </c>
    </row>
    <row r="259" spans="47:56" ht="28.5" customHeight="1">
      <c r="AU259" s="1" t="s">
        <v>26</v>
      </c>
      <c r="AV259" s="1" t="s">
        <v>26</v>
      </c>
      <c r="AW259" s="1" t="s">
        <v>26</v>
      </c>
      <c r="AY259" s="1" t="s">
        <v>26</v>
      </c>
      <c r="BA259" s="1" t="s">
        <v>26</v>
      </c>
      <c r="BB259" s="1" t="s">
        <v>26</v>
      </c>
      <c r="BD259" s="1" t="s">
        <v>26</v>
      </c>
    </row>
    <row r="260" spans="47:56" ht="28.5" customHeight="1">
      <c r="AU260" s="1" t="s">
        <v>26</v>
      </c>
      <c r="AV260" s="1" t="s">
        <v>26</v>
      </c>
      <c r="AW260" s="1" t="s">
        <v>26</v>
      </c>
      <c r="AY260" s="1" t="s">
        <v>26</v>
      </c>
      <c r="BA260" s="1" t="s">
        <v>26</v>
      </c>
      <c r="BB260" s="1" t="s">
        <v>26</v>
      </c>
      <c r="BD260" s="1" t="s">
        <v>26</v>
      </c>
    </row>
    <row r="261" spans="47:56" ht="28.5" customHeight="1">
      <c r="AU261" s="1" t="s">
        <v>26</v>
      </c>
      <c r="AV261" s="1" t="s">
        <v>26</v>
      </c>
      <c r="AW261" s="1" t="s">
        <v>26</v>
      </c>
      <c r="AY261" s="1" t="s">
        <v>26</v>
      </c>
      <c r="BA261" s="1" t="s">
        <v>26</v>
      </c>
      <c r="BB261" s="1" t="s">
        <v>26</v>
      </c>
      <c r="BD261" s="1" t="s">
        <v>26</v>
      </c>
    </row>
    <row r="262" spans="47:56" ht="28.5" customHeight="1">
      <c r="AU262" s="1" t="s">
        <v>26</v>
      </c>
      <c r="AV262" s="1" t="s">
        <v>26</v>
      </c>
      <c r="AW262" s="1" t="s">
        <v>26</v>
      </c>
      <c r="AY262" s="1" t="s">
        <v>26</v>
      </c>
      <c r="BA262" s="1" t="s">
        <v>26</v>
      </c>
      <c r="BB262" s="1" t="s">
        <v>26</v>
      </c>
      <c r="BD262" s="1" t="s">
        <v>26</v>
      </c>
    </row>
    <row r="263" spans="47:56" ht="28.5" customHeight="1">
      <c r="AU263" s="1" t="s">
        <v>26</v>
      </c>
      <c r="AV263" s="1" t="s">
        <v>26</v>
      </c>
      <c r="AW263" s="1" t="s">
        <v>26</v>
      </c>
      <c r="AY263" s="1" t="s">
        <v>26</v>
      </c>
      <c r="BA263" s="1" t="s">
        <v>26</v>
      </c>
      <c r="BB263" s="1" t="s">
        <v>26</v>
      </c>
      <c r="BD263" s="1" t="s">
        <v>26</v>
      </c>
    </row>
    <row r="264" spans="47:56" ht="28.5" customHeight="1">
      <c r="AU264" s="1" t="s">
        <v>26</v>
      </c>
      <c r="AV264" s="1" t="s">
        <v>26</v>
      </c>
      <c r="AW264" s="1" t="s">
        <v>26</v>
      </c>
      <c r="AY264" s="1" t="s">
        <v>26</v>
      </c>
      <c r="BA264" s="1" t="s">
        <v>26</v>
      </c>
      <c r="BB264" s="1" t="s">
        <v>26</v>
      </c>
      <c r="BD264" s="1" t="s">
        <v>26</v>
      </c>
    </row>
    <row r="265" spans="47:56" ht="28.5" customHeight="1">
      <c r="AU265" s="1" t="s">
        <v>26</v>
      </c>
      <c r="AV265" s="1" t="s">
        <v>26</v>
      </c>
      <c r="AW265" s="1" t="s">
        <v>26</v>
      </c>
      <c r="AY265" s="1" t="s">
        <v>26</v>
      </c>
      <c r="BA265" s="1" t="s">
        <v>26</v>
      </c>
      <c r="BB265" s="1" t="s">
        <v>26</v>
      </c>
      <c r="BD265" s="1" t="s">
        <v>26</v>
      </c>
    </row>
    <row r="266" spans="47:56" ht="28.5" customHeight="1">
      <c r="AU266" s="1" t="s">
        <v>26</v>
      </c>
      <c r="AV266" s="1" t="s">
        <v>26</v>
      </c>
      <c r="AW266" s="1" t="s">
        <v>26</v>
      </c>
      <c r="AY266" s="1" t="s">
        <v>26</v>
      </c>
      <c r="BA266" s="1" t="s">
        <v>26</v>
      </c>
      <c r="BB266" s="1" t="s">
        <v>26</v>
      </c>
      <c r="BD266" s="1" t="s">
        <v>26</v>
      </c>
    </row>
    <row r="267" spans="47:56" ht="28.5" customHeight="1">
      <c r="AU267" s="1" t="s">
        <v>26</v>
      </c>
      <c r="AV267" s="1" t="s">
        <v>26</v>
      </c>
      <c r="AW267" s="1" t="s">
        <v>26</v>
      </c>
      <c r="AY267" s="1" t="s">
        <v>26</v>
      </c>
      <c r="BA267" s="1" t="s">
        <v>26</v>
      </c>
      <c r="BB267" s="1" t="s">
        <v>26</v>
      </c>
      <c r="BD267" s="1" t="s">
        <v>26</v>
      </c>
    </row>
    <row r="268" spans="47:56" ht="28.5" customHeight="1">
      <c r="AU268" s="1" t="s">
        <v>26</v>
      </c>
      <c r="AV268" s="1" t="s">
        <v>26</v>
      </c>
      <c r="AW268" s="1" t="s">
        <v>26</v>
      </c>
      <c r="AY268" s="1" t="s">
        <v>26</v>
      </c>
      <c r="BA268" s="1" t="s">
        <v>26</v>
      </c>
      <c r="BB268" s="1" t="s">
        <v>26</v>
      </c>
      <c r="BD268" s="1" t="s">
        <v>26</v>
      </c>
    </row>
    <row r="269" spans="47:56" ht="28.5" customHeight="1">
      <c r="AU269" s="1" t="s">
        <v>26</v>
      </c>
      <c r="AV269" s="1" t="s">
        <v>26</v>
      </c>
      <c r="AW269" s="1" t="s">
        <v>26</v>
      </c>
      <c r="AY269" s="1" t="s">
        <v>26</v>
      </c>
      <c r="BA269" s="1" t="s">
        <v>26</v>
      </c>
      <c r="BB269" s="1" t="s">
        <v>26</v>
      </c>
      <c r="BD269" s="1" t="s">
        <v>26</v>
      </c>
    </row>
    <row r="270" spans="47:56" ht="28.5" customHeight="1">
      <c r="AU270" s="1" t="s">
        <v>26</v>
      </c>
      <c r="AV270" s="1" t="s">
        <v>26</v>
      </c>
      <c r="AW270" s="1" t="s">
        <v>26</v>
      </c>
      <c r="AY270" s="1" t="s">
        <v>26</v>
      </c>
      <c r="BA270" s="1" t="s">
        <v>26</v>
      </c>
      <c r="BB270" s="1" t="s">
        <v>26</v>
      </c>
      <c r="BD270" s="1" t="s">
        <v>26</v>
      </c>
    </row>
    <row r="271" spans="47:56" ht="28.5" customHeight="1">
      <c r="AU271" s="1" t="s">
        <v>26</v>
      </c>
      <c r="AV271" s="1" t="s">
        <v>26</v>
      </c>
      <c r="AW271" s="1" t="s">
        <v>26</v>
      </c>
      <c r="AY271" s="1" t="s">
        <v>26</v>
      </c>
      <c r="BA271" s="1" t="s">
        <v>26</v>
      </c>
      <c r="BB271" s="1" t="s">
        <v>26</v>
      </c>
      <c r="BD271" s="1" t="s">
        <v>26</v>
      </c>
    </row>
    <row r="272" spans="47:56" ht="28.5" customHeight="1">
      <c r="AU272" s="1" t="s">
        <v>26</v>
      </c>
      <c r="AV272" s="1" t="s">
        <v>26</v>
      </c>
      <c r="AW272" s="1" t="s">
        <v>26</v>
      </c>
      <c r="AY272" s="1" t="s">
        <v>26</v>
      </c>
      <c r="BA272" s="1" t="s">
        <v>26</v>
      </c>
      <c r="BB272" s="1" t="s">
        <v>26</v>
      </c>
      <c r="BD272" s="1" t="s">
        <v>26</v>
      </c>
    </row>
    <row r="273" spans="47:56" ht="28.5" customHeight="1">
      <c r="AU273" s="1" t="s">
        <v>26</v>
      </c>
      <c r="AV273" s="1" t="s">
        <v>26</v>
      </c>
      <c r="AW273" s="1" t="s">
        <v>26</v>
      </c>
      <c r="AY273" s="1" t="s">
        <v>26</v>
      </c>
      <c r="BA273" s="1" t="s">
        <v>26</v>
      </c>
      <c r="BB273" s="1" t="s">
        <v>26</v>
      </c>
      <c r="BD273" s="1" t="s">
        <v>26</v>
      </c>
    </row>
    <row r="274" spans="47:56" ht="28.5" customHeight="1">
      <c r="AU274" s="1" t="s">
        <v>26</v>
      </c>
      <c r="AV274" s="1" t="s">
        <v>26</v>
      </c>
      <c r="AW274" s="1" t="s">
        <v>26</v>
      </c>
      <c r="AY274" s="1" t="s">
        <v>26</v>
      </c>
      <c r="BA274" s="1" t="s">
        <v>26</v>
      </c>
      <c r="BB274" s="1" t="s">
        <v>26</v>
      </c>
      <c r="BD274" s="1" t="s">
        <v>26</v>
      </c>
    </row>
    <row r="275" spans="47:56" ht="28.5" customHeight="1">
      <c r="AU275" s="1" t="s">
        <v>26</v>
      </c>
      <c r="AV275" s="1" t="s">
        <v>26</v>
      </c>
      <c r="AW275" s="1" t="s">
        <v>26</v>
      </c>
      <c r="AY275" s="1" t="s">
        <v>26</v>
      </c>
      <c r="BA275" s="1" t="s">
        <v>26</v>
      </c>
      <c r="BB275" s="1" t="s">
        <v>26</v>
      </c>
      <c r="BD275" s="1" t="s">
        <v>26</v>
      </c>
    </row>
    <row r="276" spans="47:56" ht="28.5" customHeight="1">
      <c r="AU276" s="1" t="s">
        <v>26</v>
      </c>
      <c r="AV276" s="1" t="s">
        <v>26</v>
      </c>
      <c r="AW276" s="1" t="s">
        <v>26</v>
      </c>
      <c r="AY276" s="1" t="s">
        <v>26</v>
      </c>
      <c r="BA276" s="1" t="s">
        <v>26</v>
      </c>
      <c r="BB276" s="1" t="s">
        <v>26</v>
      </c>
      <c r="BD276" s="1" t="s">
        <v>26</v>
      </c>
    </row>
    <row r="277" spans="47:56" ht="28.5" customHeight="1">
      <c r="AU277" s="1" t="s">
        <v>26</v>
      </c>
      <c r="AV277" s="1" t="s">
        <v>26</v>
      </c>
      <c r="AW277" s="1" t="s">
        <v>26</v>
      </c>
      <c r="AY277" s="1" t="s">
        <v>26</v>
      </c>
      <c r="BA277" s="1" t="s">
        <v>26</v>
      </c>
      <c r="BB277" s="1" t="s">
        <v>26</v>
      </c>
      <c r="BD277" s="1" t="s">
        <v>26</v>
      </c>
    </row>
    <row r="278" spans="47:56" ht="28.5" customHeight="1">
      <c r="AU278" s="1" t="s">
        <v>26</v>
      </c>
      <c r="AV278" s="1" t="s">
        <v>26</v>
      </c>
      <c r="AW278" s="1" t="s">
        <v>26</v>
      </c>
      <c r="AY278" s="1" t="s">
        <v>26</v>
      </c>
      <c r="BA278" s="1" t="s">
        <v>26</v>
      </c>
      <c r="BB278" s="1" t="s">
        <v>26</v>
      </c>
      <c r="BD278" s="1" t="s">
        <v>26</v>
      </c>
    </row>
    <row r="279" spans="47:56" ht="28.5" customHeight="1">
      <c r="AU279" s="1" t="s">
        <v>26</v>
      </c>
      <c r="AV279" s="1" t="s">
        <v>26</v>
      </c>
      <c r="AW279" s="1" t="s">
        <v>26</v>
      </c>
      <c r="AY279" s="1" t="s">
        <v>26</v>
      </c>
      <c r="BA279" s="1" t="s">
        <v>26</v>
      </c>
      <c r="BB279" s="1" t="s">
        <v>26</v>
      </c>
      <c r="BD279" s="1" t="s">
        <v>26</v>
      </c>
    </row>
    <row r="280" spans="47:56" ht="28.5" customHeight="1">
      <c r="AU280" s="1" t="s">
        <v>26</v>
      </c>
      <c r="AV280" s="1" t="s">
        <v>26</v>
      </c>
      <c r="AW280" s="1" t="s">
        <v>26</v>
      </c>
      <c r="AY280" s="1" t="s">
        <v>26</v>
      </c>
      <c r="BA280" s="1" t="s">
        <v>26</v>
      </c>
      <c r="BB280" s="1" t="s">
        <v>26</v>
      </c>
      <c r="BD280" s="1" t="s">
        <v>26</v>
      </c>
    </row>
    <row r="281" spans="47:56" ht="28.5" customHeight="1">
      <c r="AU281" s="1" t="s">
        <v>26</v>
      </c>
      <c r="AV281" s="1" t="s">
        <v>26</v>
      </c>
      <c r="AW281" s="1" t="s">
        <v>26</v>
      </c>
      <c r="AY281" s="1" t="s">
        <v>26</v>
      </c>
      <c r="BA281" s="1" t="s">
        <v>26</v>
      </c>
      <c r="BB281" s="1" t="s">
        <v>26</v>
      </c>
      <c r="BD281" s="1" t="s">
        <v>26</v>
      </c>
    </row>
    <row r="282" spans="47:56" ht="28.5" customHeight="1">
      <c r="AU282" s="1" t="s">
        <v>26</v>
      </c>
      <c r="AV282" s="1" t="s">
        <v>26</v>
      </c>
      <c r="AW282" s="1" t="s">
        <v>26</v>
      </c>
      <c r="AY282" s="1" t="s">
        <v>26</v>
      </c>
      <c r="BA282" s="1" t="s">
        <v>26</v>
      </c>
      <c r="BB282" s="1" t="s">
        <v>26</v>
      </c>
      <c r="BD282" s="1" t="s">
        <v>26</v>
      </c>
    </row>
    <row r="283" spans="47:56" ht="28.5" customHeight="1">
      <c r="AU283" s="1" t="s">
        <v>26</v>
      </c>
      <c r="AV283" s="1" t="s">
        <v>26</v>
      </c>
      <c r="AW283" s="1" t="s">
        <v>26</v>
      </c>
      <c r="AY283" s="1" t="s">
        <v>26</v>
      </c>
      <c r="BA283" s="1" t="s">
        <v>26</v>
      </c>
      <c r="BB283" s="1" t="s">
        <v>26</v>
      </c>
      <c r="BD283" s="1" t="s">
        <v>26</v>
      </c>
    </row>
    <row r="284" spans="47:56" ht="28.5" customHeight="1">
      <c r="AU284" s="1" t="s">
        <v>26</v>
      </c>
      <c r="AV284" s="1" t="s">
        <v>26</v>
      </c>
      <c r="AW284" s="1" t="s">
        <v>26</v>
      </c>
      <c r="AY284" s="1" t="s">
        <v>26</v>
      </c>
      <c r="BA284" s="1" t="s">
        <v>26</v>
      </c>
      <c r="BB284" s="1" t="s">
        <v>26</v>
      </c>
      <c r="BD284" s="1" t="s">
        <v>26</v>
      </c>
    </row>
    <row r="285" spans="47:56" ht="28.5" customHeight="1">
      <c r="AU285" s="1" t="s">
        <v>26</v>
      </c>
      <c r="AV285" s="1" t="s">
        <v>26</v>
      </c>
      <c r="AW285" s="1" t="s">
        <v>26</v>
      </c>
      <c r="AY285" s="1" t="s">
        <v>26</v>
      </c>
      <c r="BA285" s="1" t="s">
        <v>26</v>
      </c>
      <c r="BB285" s="1" t="s">
        <v>26</v>
      </c>
      <c r="BD285" s="1" t="s">
        <v>26</v>
      </c>
    </row>
    <row r="286" spans="47:56" ht="28.5" customHeight="1">
      <c r="AU286" s="1" t="s">
        <v>26</v>
      </c>
      <c r="AV286" s="1" t="s">
        <v>26</v>
      </c>
      <c r="AW286" s="1" t="s">
        <v>26</v>
      </c>
      <c r="AY286" s="1" t="s">
        <v>26</v>
      </c>
      <c r="BA286" s="1" t="s">
        <v>26</v>
      </c>
      <c r="BB286" s="1" t="s">
        <v>26</v>
      </c>
      <c r="BD286" s="1" t="s">
        <v>26</v>
      </c>
    </row>
    <row r="287" spans="47:56" ht="28.5" customHeight="1">
      <c r="AU287" s="1" t="s">
        <v>26</v>
      </c>
      <c r="AV287" s="1" t="s">
        <v>26</v>
      </c>
      <c r="AW287" s="1" t="s">
        <v>26</v>
      </c>
      <c r="AY287" s="1" t="s">
        <v>26</v>
      </c>
      <c r="BA287" s="1" t="s">
        <v>26</v>
      </c>
      <c r="BB287" s="1" t="s">
        <v>26</v>
      </c>
      <c r="BD287" s="1" t="s">
        <v>26</v>
      </c>
    </row>
    <row r="288" spans="47:56" ht="28.5" customHeight="1">
      <c r="AU288" s="1" t="s">
        <v>26</v>
      </c>
      <c r="AV288" s="1" t="s">
        <v>26</v>
      </c>
      <c r="AW288" s="1" t="s">
        <v>26</v>
      </c>
      <c r="AY288" s="1" t="s">
        <v>26</v>
      </c>
      <c r="BA288" s="1" t="s">
        <v>26</v>
      </c>
      <c r="BB288" s="1" t="s">
        <v>26</v>
      </c>
      <c r="BD288" s="1" t="s">
        <v>26</v>
      </c>
    </row>
    <row r="289" spans="47:56" ht="28.5" customHeight="1">
      <c r="AU289" s="1" t="s">
        <v>26</v>
      </c>
      <c r="AV289" s="1" t="s">
        <v>26</v>
      </c>
      <c r="AW289" s="1" t="s">
        <v>26</v>
      </c>
      <c r="AY289" s="1" t="s">
        <v>26</v>
      </c>
      <c r="BA289" s="1" t="s">
        <v>26</v>
      </c>
      <c r="BB289" s="1" t="s">
        <v>26</v>
      </c>
      <c r="BD289" s="1" t="s">
        <v>26</v>
      </c>
    </row>
    <row r="290" spans="47:56" ht="28.5" customHeight="1">
      <c r="AU290" s="1" t="s">
        <v>26</v>
      </c>
      <c r="AV290" s="1" t="s">
        <v>26</v>
      </c>
      <c r="AW290" s="1" t="s">
        <v>26</v>
      </c>
      <c r="AY290" s="1" t="s">
        <v>26</v>
      </c>
      <c r="BA290" s="1" t="s">
        <v>26</v>
      </c>
      <c r="BB290" s="1" t="s">
        <v>26</v>
      </c>
      <c r="BD290" s="1" t="s">
        <v>26</v>
      </c>
    </row>
    <row r="291" spans="47:56" ht="28.5" customHeight="1">
      <c r="AU291" s="1" t="s">
        <v>26</v>
      </c>
      <c r="AV291" s="1" t="s">
        <v>26</v>
      </c>
      <c r="AW291" s="1" t="s">
        <v>26</v>
      </c>
      <c r="AY291" s="1" t="s">
        <v>26</v>
      </c>
      <c r="BA291" s="1" t="s">
        <v>26</v>
      </c>
      <c r="BB291" s="1" t="s">
        <v>26</v>
      </c>
      <c r="BD291" s="1" t="s">
        <v>26</v>
      </c>
    </row>
    <row r="292" spans="47:56" ht="28.5" customHeight="1">
      <c r="AU292" s="1" t="s">
        <v>26</v>
      </c>
      <c r="AV292" s="1" t="s">
        <v>26</v>
      </c>
      <c r="AW292" s="1" t="s">
        <v>26</v>
      </c>
      <c r="AY292" s="1" t="s">
        <v>26</v>
      </c>
      <c r="BA292" s="1" t="s">
        <v>26</v>
      </c>
      <c r="BB292" s="1" t="s">
        <v>26</v>
      </c>
      <c r="BD292" s="1" t="s">
        <v>26</v>
      </c>
    </row>
    <row r="293" spans="47:56" ht="28.5" customHeight="1">
      <c r="AU293" s="1" t="s">
        <v>26</v>
      </c>
      <c r="AV293" s="1" t="s">
        <v>26</v>
      </c>
      <c r="AW293" s="1" t="s">
        <v>26</v>
      </c>
      <c r="AY293" s="1" t="s">
        <v>26</v>
      </c>
      <c r="BA293" s="1" t="s">
        <v>26</v>
      </c>
      <c r="BB293" s="1" t="s">
        <v>26</v>
      </c>
      <c r="BD293" s="1" t="s">
        <v>26</v>
      </c>
    </row>
    <row r="294" spans="47:56" ht="28.5" customHeight="1">
      <c r="AU294" s="1" t="s">
        <v>26</v>
      </c>
      <c r="AV294" s="1" t="s">
        <v>26</v>
      </c>
      <c r="AW294" s="1" t="s">
        <v>26</v>
      </c>
      <c r="AY294" s="1" t="s">
        <v>26</v>
      </c>
      <c r="BA294" s="1" t="s">
        <v>26</v>
      </c>
      <c r="BB294" s="1" t="s">
        <v>26</v>
      </c>
      <c r="BD294" s="1" t="s">
        <v>26</v>
      </c>
    </row>
    <row r="295" spans="47:56" ht="28.5" customHeight="1">
      <c r="AU295" s="1" t="s">
        <v>26</v>
      </c>
      <c r="AV295" s="1" t="s">
        <v>26</v>
      </c>
      <c r="AW295" s="1" t="s">
        <v>26</v>
      </c>
      <c r="AY295" s="1" t="s">
        <v>26</v>
      </c>
      <c r="BA295" s="1" t="s">
        <v>26</v>
      </c>
      <c r="BB295" s="1" t="s">
        <v>26</v>
      </c>
      <c r="BD295" s="1" t="s">
        <v>26</v>
      </c>
    </row>
    <row r="296" spans="47:56" ht="28.5" customHeight="1">
      <c r="AU296" s="1" t="s">
        <v>26</v>
      </c>
      <c r="AV296" s="1" t="s">
        <v>26</v>
      </c>
      <c r="AW296" s="1" t="s">
        <v>26</v>
      </c>
      <c r="AY296" s="1" t="s">
        <v>26</v>
      </c>
      <c r="BA296" s="1" t="s">
        <v>26</v>
      </c>
      <c r="BB296" s="1" t="s">
        <v>26</v>
      </c>
      <c r="BD296" s="1" t="s">
        <v>26</v>
      </c>
    </row>
    <row r="297" spans="47:56" ht="28.5" customHeight="1">
      <c r="AU297" s="1" t="s">
        <v>26</v>
      </c>
      <c r="AV297" s="1" t="s">
        <v>26</v>
      </c>
      <c r="AW297" s="1" t="s">
        <v>26</v>
      </c>
      <c r="AY297" s="1" t="s">
        <v>26</v>
      </c>
      <c r="BA297" s="1" t="s">
        <v>26</v>
      </c>
      <c r="BB297" s="1" t="s">
        <v>26</v>
      </c>
      <c r="BD297" s="1" t="s">
        <v>26</v>
      </c>
    </row>
    <row r="298" spans="47:56" ht="28.5" customHeight="1">
      <c r="AU298" s="1" t="s">
        <v>26</v>
      </c>
      <c r="AV298" s="1" t="s">
        <v>26</v>
      </c>
      <c r="AW298" s="1" t="s">
        <v>26</v>
      </c>
      <c r="AY298" s="1" t="s">
        <v>26</v>
      </c>
      <c r="BA298" s="1" t="s">
        <v>26</v>
      </c>
      <c r="BB298" s="1" t="s">
        <v>26</v>
      </c>
      <c r="BD298" s="1" t="s">
        <v>26</v>
      </c>
    </row>
    <row r="299" spans="47:56" ht="28.5" customHeight="1">
      <c r="AU299" s="1" t="s">
        <v>26</v>
      </c>
      <c r="AV299" s="1" t="s">
        <v>26</v>
      </c>
      <c r="AW299" s="1" t="s">
        <v>26</v>
      </c>
      <c r="AY299" s="1" t="s">
        <v>26</v>
      </c>
      <c r="BA299" s="1" t="s">
        <v>26</v>
      </c>
      <c r="BB299" s="1" t="s">
        <v>26</v>
      </c>
      <c r="BD299" s="1" t="s">
        <v>26</v>
      </c>
    </row>
    <row r="300" spans="47:56" ht="28.5" customHeight="1">
      <c r="AU300" s="1" t="s">
        <v>26</v>
      </c>
      <c r="AV300" s="1" t="s">
        <v>26</v>
      </c>
      <c r="AW300" s="1" t="s">
        <v>26</v>
      </c>
      <c r="AY300" s="1" t="s">
        <v>26</v>
      </c>
      <c r="BA300" s="1" t="s">
        <v>26</v>
      </c>
      <c r="BB300" s="1" t="s">
        <v>26</v>
      </c>
      <c r="BD300" s="1" t="s">
        <v>26</v>
      </c>
    </row>
  </sheetData>
  <mergeCells count="40">
    <mergeCell ref="AU50:AV50"/>
    <mergeCell ref="A2:B2"/>
    <mergeCell ref="C2:D2"/>
    <mergeCell ref="F2:G2"/>
    <mergeCell ref="H2:I2"/>
    <mergeCell ref="J2:K2"/>
    <mergeCell ref="AH2:AI2"/>
    <mergeCell ref="L2:M2"/>
    <mergeCell ref="N2:O2"/>
    <mergeCell ref="Q2:R2"/>
    <mergeCell ref="S2:T2"/>
    <mergeCell ref="U2:V2"/>
    <mergeCell ref="W2:X2"/>
    <mergeCell ref="Y2:Z2"/>
    <mergeCell ref="AA2:AB2"/>
    <mergeCell ref="AC2:AD2"/>
    <mergeCell ref="C1:M1"/>
    <mergeCell ref="N1:X1"/>
    <mergeCell ref="Y1:AI1"/>
    <mergeCell ref="AJ1:AT1"/>
    <mergeCell ref="AU1:BE1"/>
    <mergeCell ref="AE2:AE3"/>
    <mergeCell ref="AF2:AG2"/>
    <mergeCell ref="BD2:BE2"/>
    <mergeCell ref="AJ2:AK2"/>
    <mergeCell ref="AL2:AM2"/>
    <mergeCell ref="AN2:AO2"/>
    <mergeCell ref="AP2:AP3"/>
    <mergeCell ref="AQ2:AR2"/>
    <mergeCell ref="AS2:AT2"/>
    <mergeCell ref="AU2:AV2"/>
    <mergeCell ref="AW2:AX2"/>
    <mergeCell ref="AY2:AZ2"/>
    <mergeCell ref="BA2:BA3"/>
    <mergeCell ref="BB2:BC2"/>
    <mergeCell ref="A4:B4"/>
    <mergeCell ref="A50:B50"/>
    <mergeCell ref="C50:D50"/>
    <mergeCell ref="N50:O50"/>
    <mergeCell ref="Y50:Z50"/>
  </mergeCells>
  <phoneticPr fontId="3"/>
  <conditionalFormatting sqref="A5:AT48 BF5:XFD48">
    <cfRule type="cellIs" dxfId="851" priority="7" operator="equal">
      <formula>0</formula>
    </cfRule>
  </conditionalFormatting>
  <conditionalFormatting sqref="AU47:BE49 AU52:BE300 AW50:BE51 BB5:BB46 BD5:BD46">
    <cfRule type="cellIs" dxfId="850" priority="6" operator="equal">
      <formula>0</formula>
    </cfRule>
  </conditionalFormatting>
  <conditionalFormatting sqref="AU51:AV51">
    <cfRule type="cellIs" dxfId="849" priority="5" operator="equal">
      <formula>0</formula>
    </cfRule>
  </conditionalFormatting>
  <conditionalFormatting sqref="AU5:BA46">
    <cfRule type="cellIs" dxfId="847" priority="3" operator="equal">
      <formula>0</formula>
    </cfRule>
  </conditionalFormatting>
  <conditionalFormatting sqref="BC5:BC46">
    <cfRule type="cellIs" dxfId="846" priority="2" operator="equal">
      <formula>0</formula>
    </cfRule>
  </conditionalFormatting>
  <conditionalFormatting sqref="BE5:BE46">
    <cfRule type="cellIs" dxfId="845" priority="1" operator="equal">
      <formula>0</formula>
    </cfRule>
  </conditionalFormatting>
  <pageMargins left="0.70866141732283472" right="0.70866141732283472" top="0.74803149606299213" bottom="0.74803149606299213" header="0.31496062992125984" footer="0.31496062992125984"/>
  <pageSetup paperSize="8" scale="46"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60E49-CE2F-4188-A13F-E6FE0A57FB25}">
  <dimension ref="A1:BF133"/>
  <sheetViews>
    <sheetView view="pageBreakPreview" zoomScale="90" zoomScaleNormal="85"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29"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8</v>
      </c>
      <c r="D4" s="132">
        <v>2</v>
      </c>
      <c r="E4" s="132"/>
      <c r="F4" s="132">
        <v>5</v>
      </c>
      <c r="G4" s="132">
        <v>7</v>
      </c>
      <c r="H4" s="132">
        <v>4</v>
      </c>
      <c r="I4" s="132">
        <v>5</v>
      </c>
      <c r="J4" s="132">
        <v>0</v>
      </c>
      <c r="K4" s="132">
        <v>2</v>
      </c>
      <c r="L4" s="132">
        <v>2</v>
      </c>
      <c r="M4" s="132">
        <v>1</v>
      </c>
      <c r="N4" s="132">
        <v>5</v>
      </c>
      <c r="O4" s="132">
        <v>3</v>
      </c>
      <c r="P4" s="132"/>
      <c r="Q4" s="132">
        <v>5</v>
      </c>
      <c r="R4" s="132">
        <v>5</v>
      </c>
      <c r="S4" s="132">
        <v>3</v>
      </c>
      <c r="T4" s="132">
        <v>6</v>
      </c>
      <c r="U4" s="132">
        <v>0</v>
      </c>
      <c r="V4" s="132">
        <v>2</v>
      </c>
      <c r="W4" s="132">
        <v>1</v>
      </c>
      <c r="X4" s="132">
        <v>2</v>
      </c>
      <c r="Y4" s="134">
        <v>2</v>
      </c>
      <c r="Z4" s="134">
        <v>1</v>
      </c>
      <c r="AA4" s="134"/>
      <c r="AB4" s="134">
        <v>1</v>
      </c>
      <c r="AC4" s="134">
        <v>6</v>
      </c>
      <c r="AD4" s="134">
        <v>1</v>
      </c>
      <c r="AE4" s="134">
        <v>6</v>
      </c>
      <c r="AF4" s="134">
        <v>0</v>
      </c>
      <c r="AG4" s="134">
        <v>1</v>
      </c>
      <c r="AH4" s="134">
        <v>1</v>
      </c>
      <c r="AI4" s="134">
        <v>1</v>
      </c>
      <c r="AJ4" s="136">
        <v>0</v>
      </c>
      <c r="AK4" s="137">
        <v>2</v>
      </c>
      <c r="AL4" s="138">
        <v>3</v>
      </c>
      <c r="AM4" s="138">
        <v>4</v>
      </c>
      <c r="AN4" s="138">
        <v>10</v>
      </c>
      <c r="AO4" s="138">
        <v>10</v>
      </c>
      <c r="AP4" s="138">
        <v>10</v>
      </c>
      <c r="AQ4" s="158">
        <v>0</v>
      </c>
      <c r="AR4" s="158"/>
      <c r="AS4" s="158">
        <v>0</v>
      </c>
      <c r="AT4" s="158"/>
      <c r="AU4" s="139">
        <v>0</v>
      </c>
      <c r="AV4" s="137">
        <f t="shared" ref="AV4:BF4" si="0">COUNTIF(AV5:AV28,"○")</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0</v>
      </c>
      <c r="BF4" s="139">
        <f t="shared" si="0"/>
        <v>0</v>
      </c>
    </row>
    <row r="5" spans="1:58" ht="28.5" customHeight="1">
      <c r="A5" s="123">
        <v>21001</v>
      </c>
      <c r="B5" s="124" t="s">
        <v>1264</v>
      </c>
      <c r="C5" s="78" t="s">
        <v>23</v>
      </c>
      <c r="D5" s="78" t="s">
        <v>24</v>
      </c>
      <c r="E5" s="78">
        <v>1</v>
      </c>
      <c r="F5" s="78"/>
      <c r="G5" s="78" t="s">
        <v>23</v>
      </c>
      <c r="H5" s="78" t="s">
        <v>23</v>
      </c>
      <c r="I5" s="78" t="s">
        <v>23</v>
      </c>
      <c r="J5" s="78"/>
      <c r="K5" s="78"/>
      <c r="L5" s="78"/>
      <c r="M5" s="78"/>
      <c r="N5" s="78" t="s">
        <v>23</v>
      </c>
      <c r="O5" s="78" t="s">
        <v>24</v>
      </c>
      <c r="P5" s="78">
        <v>1</v>
      </c>
      <c r="Q5" s="78"/>
      <c r="R5" s="78" t="s">
        <v>23</v>
      </c>
      <c r="S5" s="78" t="s">
        <v>23</v>
      </c>
      <c r="T5" s="78" t="s">
        <v>23</v>
      </c>
      <c r="U5" s="78"/>
      <c r="V5" s="78"/>
      <c r="W5" s="78"/>
      <c r="X5" s="78"/>
      <c r="Y5" s="77" t="s">
        <v>22</v>
      </c>
      <c r="Z5" s="77" t="s">
        <v>25</v>
      </c>
      <c r="AA5" s="77" t="s">
        <v>25</v>
      </c>
      <c r="AB5" s="77" t="s">
        <v>26</v>
      </c>
      <c r="AC5" s="77" t="s">
        <v>26</v>
      </c>
      <c r="AD5" s="77" t="s">
        <v>26</v>
      </c>
      <c r="AE5" s="77" t="s">
        <v>26</v>
      </c>
      <c r="AF5" s="77"/>
      <c r="AG5" s="77" t="s">
        <v>26</v>
      </c>
      <c r="AH5" s="77" t="s">
        <v>26</v>
      </c>
      <c r="AI5" s="77" t="s">
        <v>25</v>
      </c>
      <c r="AJ5" s="127" t="s">
        <v>26</v>
      </c>
      <c r="AK5" s="128" t="s">
        <v>22</v>
      </c>
      <c r="AL5" s="74" t="s">
        <v>25</v>
      </c>
      <c r="AM5" s="74" t="s">
        <v>22</v>
      </c>
      <c r="AN5" s="74" t="s">
        <v>22</v>
      </c>
      <c r="AO5" s="74" t="s">
        <v>22</v>
      </c>
      <c r="AP5" s="74" t="s">
        <v>22</v>
      </c>
      <c r="AQ5" s="76" t="s">
        <v>25</v>
      </c>
      <c r="AR5" s="76" t="s">
        <v>25</v>
      </c>
      <c r="AS5" s="76" t="s">
        <v>25</v>
      </c>
      <c r="AT5" s="76" t="s">
        <v>25</v>
      </c>
      <c r="AU5" s="131" t="s">
        <v>25</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20">
        <v>21002</v>
      </c>
      <c r="B6" s="21" t="s">
        <v>1265</v>
      </c>
      <c r="C6" s="18" t="s">
        <v>24</v>
      </c>
      <c r="D6" s="18" t="s">
        <v>23</v>
      </c>
      <c r="E6" s="18">
        <v>1</v>
      </c>
      <c r="F6" s="18"/>
      <c r="G6" s="18"/>
      <c r="H6" s="18"/>
      <c r="I6" s="18"/>
      <c r="J6" s="18"/>
      <c r="K6" s="18"/>
      <c r="L6" s="18"/>
      <c r="M6" s="18"/>
      <c r="N6" s="18" t="s">
        <v>24</v>
      </c>
      <c r="O6" s="18" t="s">
        <v>23</v>
      </c>
      <c r="P6" s="18">
        <v>1</v>
      </c>
      <c r="Q6" s="18"/>
      <c r="R6" s="18"/>
      <c r="S6" s="18"/>
      <c r="T6" s="18"/>
      <c r="U6" s="18"/>
      <c r="V6" s="18"/>
      <c r="W6" s="18"/>
      <c r="X6" s="18"/>
      <c r="Y6" s="19" t="s">
        <v>25</v>
      </c>
      <c r="Z6" s="19" t="s">
        <v>25</v>
      </c>
      <c r="AA6" s="19" t="s">
        <v>25</v>
      </c>
      <c r="AB6" s="19" t="s">
        <v>26</v>
      </c>
      <c r="AC6" s="19" t="s">
        <v>25</v>
      </c>
      <c r="AD6" s="19" t="s">
        <v>26</v>
      </c>
      <c r="AE6" s="19" t="s">
        <v>25</v>
      </c>
      <c r="AF6" s="19"/>
      <c r="AG6" s="19" t="s">
        <v>26</v>
      </c>
      <c r="AH6" s="19">
        <v>0</v>
      </c>
      <c r="AI6" s="19" t="s">
        <v>26</v>
      </c>
      <c r="AJ6" s="75" t="s">
        <v>25</v>
      </c>
      <c r="AK6" s="102">
        <v>0</v>
      </c>
      <c r="AL6" s="83" t="s">
        <v>25</v>
      </c>
      <c r="AM6" s="83" t="s">
        <v>25</v>
      </c>
      <c r="AN6" s="83" t="s">
        <v>25</v>
      </c>
      <c r="AO6" s="83" t="s">
        <v>25</v>
      </c>
      <c r="AP6" s="83" t="s">
        <v>25</v>
      </c>
      <c r="AQ6" s="3" t="s">
        <v>25</v>
      </c>
      <c r="AR6" s="3"/>
      <c r="AS6" s="3" t="s">
        <v>25</v>
      </c>
      <c r="AT6" s="3"/>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21003</v>
      </c>
      <c r="B7" s="21" t="s">
        <v>1266</v>
      </c>
      <c r="C7" s="18" t="s">
        <v>23</v>
      </c>
      <c r="D7" s="18" t="s">
        <v>24</v>
      </c>
      <c r="E7" s="18" t="s">
        <v>23</v>
      </c>
      <c r="F7" s="18" t="s">
        <v>23</v>
      </c>
      <c r="G7" s="18" t="s">
        <v>23</v>
      </c>
      <c r="H7" s="18" t="s">
        <v>23</v>
      </c>
      <c r="I7" s="18" t="s">
        <v>23</v>
      </c>
      <c r="J7" s="18"/>
      <c r="K7" s="18" t="s">
        <v>23</v>
      </c>
      <c r="L7" s="18"/>
      <c r="M7" s="18"/>
      <c r="N7" s="18" t="s">
        <v>24</v>
      </c>
      <c r="O7" s="18" t="s">
        <v>23</v>
      </c>
      <c r="P7" s="18">
        <v>1</v>
      </c>
      <c r="Q7" s="18" t="s">
        <v>23</v>
      </c>
      <c r="R7" s="18" t="s">
        <v>23</v>
      </c>
      <c r="S7" s="18" t="s">
        <v>23</v>
      </c>
      <c r="T7" s="18" t="s">
        <v>23</v>
      </c>
      <c r="U7" s="18"/>
      <c r="V7" s="18" t="s">
        <v>23</v>
      </c>
      <c r="W7" s="18"/>
      <c r="X7" s="18"/>
      <c r="Y7" s="19" t="s">
        <v>25</v>
      </c>
      <c r="Z7" s="19" t="s">
        <v>22</v>
      </c>
      <c r="AA7" s="19" t="s">
        <v>22</v>
      </c>
      <c r="AB7" s="19" t="s">
        <v>26</v>
      </c>
      <c r="AC7" s="19" t="s">
        <v>25</v>
      </c>
      <c r="AD7" s="19" t="s">
        <v>26</v>
      </c>
      <c r="AE7" s="19" t="s">
        <v>25</v>
      </c>
      <c r="AF7" s="19"/>
      <c r="AG7" s="19" t="s">
        <v>26</v>
      </c>
      <c r="AH7" s="19">
        <v>0</v>
      </c>
      <c r="AI7" s="19" t="s">
        <v>26</v>
      </c>
      <c r="AJ7" s="75" t="s">
        <v>25</v>
      </c>
      <c r="AK7" s="102" t="s">
        <v>25</v>
      </c>
      <c r="AL7" s="83" t="s">
        <v>25</v>
      </c>
      <c r="AM7" s="83" t="s">
        <v>22</v>
      </c>
      <c r="AN7" s="83" t="s">
        <v>22</v>
      </c>
      <c r="AO7" s="83" t="s">
        <v>22</v>
      </c>
      <c r="AP7" s="83" t="s">
        <v>22</v>
      </c>
      <c r="AQ7" s="3" t="s">
        <v>25</v>
      </c>
      <c r="AR7" s="3" t="s">
        <v>26</v>
      </c>
      <c r="AS7" s="3" t="s">
        <v>25</v>
      </c>
      <c r="AT7" s="3" t="s">
        <v>26</v>
      </c>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21004</v>
      </c>
      <c r="B8" s="21" t="s">
        <v>1267</v>
      </c>
      <c r="C8" s="18" t="s">
        <v>23</v>
      </c>
      <c r="D8" s="18" t="s">
        <v>23</v>
      </c>
      <c r="E8" s="18">
        <v>2</v>
      </c>
      <c r="F8" s="18" t="s">
        <v>23</v>
      </c>
      <c r="G8" s="18" t="s">
        <v>23</v>
      </c>
      <c r="H8" s="18"/>
      <c r="I8" s="18" t="s">
        <v>23</v>
      </c>
      <c r="J8" s="18"/>
      <c r="K8" s="18"/>
      <c r="L8" s="18" t="s">
        <v>23</v>
      </c>
      <c r="M8" s="18" t="s">
        <v>23</v>
      </c>
      <c r="N8" s="18" t="s">
        <v>23</v>
      </c>
      <c r="O8" s="18" t="s">
        <v>23</v>
      </c>
      <c r="P8" s="18">
        <v>2</v>
      </c>
      <c r="Q8" s="18" t="s">
        <v>23</v>
      </c>
      <c r="R8" s="18"/>
      <c r="S8" s="18" t="s">
        <v>23</v>
      </c>
      <c r="T8" s="18"/>
      <c r="U8" s="18"/>
      <c r="V8" s="18"/>
      <c r="W8" s="18" t="s">
        <v>23</v>
      </c>
      <c r="X8" s="18"/>
      <c r="Y8" s="19" t="s">
        <v>26</v>
      </c>
      <c r="Z8" s="19" t="s">
        <v>26</v>
      </c>
      <c r="AA8" s="19" t="e">
        <v>#N/A</v>
      </c>
      <c r="AB8" s="19" t="s">
        <v>26</v>
      </c>
      <c r="AC8" s="19" t="s">
        <v>22</v>
      </c>
      <c r="AD8" s="19" t="s">
        <v>26</v>
      </c>
      <c r="AE8" s="19" t="s">
        <v>22</v>
      </c>
      <c r="AF8" s="19"/>
      <c r="AG8" s="19" t="s">
        <v>26</v>
      </c>
      <c r="AH8" s="19">
        <v>0</v>
      </c>
      <c r="AI8" s="19" t="s">
        <v>26</v>
      </c>
      <c r="AJ8" s="75">
        <v>0</v>
      </c>
      <c r="AK8" s="102" t="s">
        <v>22</v>
      </c>
      <c r="AL8" s="83" t="s">
        <v>25</v>
      </c>
      <c r="AM8" s="83" t="s">
        <v>22</v>
      </c>
      <c r="AN8" s="83" t="s">
        <v>22</v>
      </c>
      <c r="AO8" s="83" t="s">
        <v>22</v>
      </c>
      <c r="AP8" s="83" t="s">
        <v>22</v>
      </c>
      <c r="AQ8" s="3" t="s">
        <v>25</v>
      </c>
      <c r="AR8" s="3" t="s">
        <v>25</v>
      </c>
      <c r="AS8" s="3" t="s">
        <v>25</v>
      </c>
      <c r="AT8" s="3" t="s">
        <v>25</v>
      </c>
      <c r="AU8" s="112"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21005</v>
      </c>
      <c r="B9" s="21" t="s">
        <v>1268</v>
      </c>
      <c r="C9" s="18" t="s">
        <v>23</v>
      </c>
      <c r="D9" s="18" t="s">
        <v>24</v>
      </c>
      <c r="E9" s="18">
        <v>1</v>
      </c>
      <c r="F9" s="18"/>
      <c r="G9" s="18"/>
      <c r="H9" s="18"/>
      <c r="I9" s="18"/>
      <c r="J9" s="18"/>
      <c r="K9" s="18"/>
      <c r="L9" s="18"/>
      <c r="M9" s="18"/>
      <c r="N9" s="18" t="s">
        <v>23</v>
      </c>
      <c r="O9" s="18" t="s">
        <v>24</v>
      </c>
      <c r="P9" s="18">
        <v>1</v>
      </c>
      <c r="Q9" s="18"/>
      <c r="R9" s="18"/>
      <c r="S9" s="18"/>
      <c r="T9" s="18"/>
      <c r="U9" s="18"/>
      <c r="V9" s="18"/>
      <c r="W9" s="18"/>
      <c r="X9" s="18"/>
      <c r="Y9" s="19" t="s">
        <v>26</v>
      </c>
      <c r="Z9" s="19" t="s">
        <v>26</v>
      </c>
      <c r="AA9" s="19" t="e">
        <v>#N/A</v>
      </c>
      <c r="AB9" s="19" t="s">
        <v>26</v>
      </c>
      <c r="AC9" s="19" t="s">
        <v>22</v>
      </c>
      <c r="AD9" s="19" t="s">
        <v>26</v>
      </c>
      <c r="AE9" s="19" t="s">
        <v>22</v>
      </c>
      <c r="AF9" s="19"/>
      <c r="AG9" s="19" t="s">
        <v>26</v>
      </c>
      <c r="AH9" s="19">
        <v>0</v>
      </c>
      <c r="AI9" s="19" t="s">
        <v>26</v>
      </c>
      <c r="AJ9" s="75" t="s">
        <v>25</v>
      </c>
      <c r="AK9" s="102" t="s">
        <v>25</v>
      </c>
      <c r="AL9" s="83" t="s">
        <v>25</v>
      </c>
      <c r="AM9" s="83" t="s">
        <v>25</v>
      </c>
      <c r="AN9" s="83" t="s">
        <v>22</v>
      </c>
      <c r="AO9" s="83" t="s">
        <v>22</v>
      </c>
      <c r="AP9" s="83" t="s">
        <v>22</v>
      </c>
      <c r="AQ9" s="3" t="s">
        <v>25</v>
      </c>
      <c r="AR9" s="3" t="s">
        <v>26</v>
      </c>
      <c r="AS9" s="3" t="s">
        <v>25</v>
      </c>
      <c r="AT9" s="3" t="s">
        <v>26</v>
      </c>
      <c r="AU9" s="112"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21006</v>
      </c>
      <c r="B10" s="21" t="s">
        <v>1269</v>
      </c>
      <c r="C10" s="18" t="s">
        <v>23</v>
      </c>
      <c r="D10" s="18" t="s">
        <v>24</v>
      </c>
      <c r="E10" s="18">
        <v>1</v>
      </c>
      <c r="F10" s="18" t="s">
        <v>23</v>
      </c>
      <c r="G10" s="18" t="s">
        <v>23</v>
      </c>
      <c r="H10" s="18" t="s">
        <v>23</v>
      </c>
      <c r="I10" s="18" t="s">
        <v>23</v>
      </c>
      <c r="J10" s="18"/>
      <c r="K10" s="18"/>
      <c r="L10" s="18"/>
      <c r="M10" s="18"/>
      <c r="N10" s="18" t="s">
        <v>24</v>
      </c>
      <c r="O10" s="18" t="s">
        <v>24</v>
      </c>
      <c r="P10" s="18">
        <v>0</v>
      </c>
      <c r="Q10" s="18" t="s">
        <v>23</v>
      </c>
      <c r="R10" s="18" t="s">
        <v>23</v>
      </c>
      <c r="S10" s="18"/>
      <c r="T10" s="18" t="s">
        <v>23</v>
      </c>
      <c r="U10" s="18"/>
      <c r="V10" s="18"/>
      <c r="W10" s="18"/>
      <c r="X10" s="18"/>
      <c r="Y10" s="19" t="s">
        <v>25</v>
      </c>
      <c r="Z10" s="19" t="s">
        <v>25</v>
      </c>
      <c r="AA10" s="19" t="s">
        <v>25</v>
      </c>
      <c r="AB10" s="19" t="s">
        <v>22</v>
      </c>
      <c r="AC10" s="19" t="s">
        <v>22</v>
      </c>
      <c r="AD10" s="19" t="s">
        <v>25</v>
      </c>
      <c r="AE10" s="19" t="s">
        <v>22</v>
      </c>
      <c r="AF10" s="19"/>
      <c r="AG10" s="19" t="s">
        <v>26</v>
      </c>
      <c r="AH10" s="19">
        <v>0</v>
      </c>
      <c r="AI10" s="19" t="s">
        <v>25</v>
      </c>
      <c r="AJ10" s="75">
        <v>0</v>
      </c>
      <c r="AK10" s="102" t="s">
        <v>25</v>
      </c>
      <c r="AL10" s="83" t="s">
        <v>25</v>
      </c>
      <c r="AM10" s="83" t="s">
        <v>25</v>
      </c>
      <c r="AN10" s="83" t="s">
        <v>22</v>
      </c>
      <c r="AO10" s="83" t="s">
        <v>22</v>
      </c>
      <c r="AP10" s="83" t="s">
        <v>22</v>
      </c>
      <c r="AQ10" s="3" t="s">
        <v>25</v>
      </c>
      <c r="AR10" s="3" t="s">
        <v>26</v>
      </c>
      <c r="AS10" s="3" t="s">
        <v>25</v>
      </c>
      <c r="AT10" s="3" t="s">
        <v>26</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21007</v>
      </c>
      <c r="B11" s="21" t="s">
        <v>1270</v>
      </c>
      <c r="C11" s="18" t="s">
        <v>23</v>
      </c>
      <c r="D11" s="18" t="s">
        <v>24</v>
      </c>
      <c r="E11" s="18">
        <v>1</v>
      </c>
      <c r="F11" s="18" t="s">
        <v>23</v>
      </c>
      <c r="G11" s="18"/>
      <c r="H11" s="18" t="s">
        <v>23</v>
      </c>
      <c r="I11" s="18"/>
      <c r="J11" s="18"/>
      <c r="K11" s="18"/>
      <c r="L11" s="18" t="s">
        <v>23</v>
      </c>
      <c r="M11" s="18"/>
      <c r="N11" s="18" t="s">
        <v>23</v>
      </c>
      <c r="O11" s="18" t="s">
        <v>24</v>
      </c>
      <c r="P11" s="18">
        <v>1</v>
      </c>
      <c r="Q11" s="18" t="s">
        <v>23</v>
      </c>
      <c r="R11" s="18" t="s">
        <v>23</v>
      </c>
      <c r="S11" s="18"/>
      <c r="T11" s="18" t="s">
        <v>23</v>
      </c>
      <c r="U11" s="18"/>
      <c r="V11" s="18"/>
      <c r="W11" s="18"/>
      <c r="X11" s="18" t="s">
        <v>23</v>
      </c>
      <c r="Y11" s="19" t="s">
        <v>26</v>
      </c>
      <c r="Z11" s="19" t="s">
        <v>26</v>
      </c>
      <c r="AA11" s="19" t="e">
        <v>#N/A</v>
      </c>
      <c r="AB11" s="19" t="s">
        <v>26</v>
      </c>
      <c r="AC11" s="19" t="s">
        <v>22</v>
      </c>
      <c r="AD11" s="19" t="s">
        <v>26</v>
      </c>
      <c r="AE11" s="19" t="s">
        <v>22</v>
      </c>
      <c r="AF11" s="19"/>
      <c r="AG11" s="19" t="s">
        <v>26</v>
      </c>
      <c r="AH11" s="19">
        <v>0</v>
      </c>
      <c r="AI11" s="19" t="s">
        <v>26</v>
      </c>
      <c r="AJ11" s="75">
        <v>0</v>
      </c>
      <c r="AK11" s="102" t="s">
        <v>25</v>
      </c>
      <c r="AL11" s="83" t="s">
        <v>25</v>
      </c>
      <c r="AM11" s="83" t="s">
        <v>25</v>
      </c>
      <c r="AN11" s="83" t="s">
        <v>22</v>
      </c>
      <c r="AO11" s="83" t="s">
        <v>22</v>
      </c>
      <c r="AP11" s="83" t="s">
        <v>22</v>
      </c>
      <c r="AQ11" s="3" t="s">
        <v>25</v>
      </c>
      <c r="AR11" s="3" t="s">
        <v>26</v>
      </c>
      <c r="AS11" s="3" t="s">
        <v>25</v>
      </c>
      <c r="AT11" s="3" t="s">
        <v>26</v>
      </c>
      <c r="AU11" s="112"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21010</v>
      </c>
      <c r="B12" s="21" t="s">
        <v>1271</v>
      </c>
      <c r="C12" s="18" t="s">
        <v>23</v>
      </c>
      <c r="D12" s="18" t="s">
        <v>24</v>
      </c>
      <c r="E12" s="18">
        <v>1</v>
      </c>
      <c r="F12" s="18" t="s">
        <v>23</v>
      </c>
      <c r="G12" s="18" t="s">
        <v>23</v>
      </c>
      <c r="H12" s="18"/>
      <c r="I12" s="18"/>
      <c r="J12" s="18"/>
      <c r="K12" s="18"/>
      <c r="L12" s="18"/>
      <c r="M12" s="18"/>
      <c r="N12" s="18" t="s">
        <v>23</v>
      </c>
      <c r="O12" s="18" t="s">
        <v>24</v>
      </c>
      <c r="P12" s="18">
        <v>1</v>
      </c>
      <c r="Q12" s="18"/>
      <c r="R12" s="18" t="s">
        <v>23</v>
      </c>
      <c r="S12" s="18"/>
      <c r="T12" s="18" t="s">
        <v>23</v>
      </c>
      <c r="U12" s="18"/>
      <c r="V12" s="18" t="s">
        <v>23</v>
      </c>
      <c r="W12" s="18"/>
      <c r="X12" s="18" t="s">
        <v>23</v>
      </c>
      <c r="Y12" s="19" t="s">
        <v>22</v>
      </c>
      <c r="Z12" s="19" t="s">
        <v>25</v>
      </c>
      <c r="AA12" s="19" t="s">
        <v>25</v>
      </c>
      <c r="AB12" s="19" t="s">
        <v>25</v>
      </c>
      <c r="AC12" s="19" t="s">
        <v>22</v>
      </c>
      <c r="AD12" s="19" t="s">
        <v>22</v>
      </c>
      <c r="AE12" s="19" t="s">
        <v>22</v>
      </c>
      <c r="AF12" s="19"/>
      <c r="AG12" s="19" t="s">
        <v>22</v>
      </c>
      <c r="AH12" s="19">
        <v>0</v>
      </c>
      <c r="AI12" s="19" t="s">
        <v>22</v>
      </c>
      <c r="AJ12" s="75">
        <v>0</v>
      </c>
      <c r="AK12" s="102" t="s">
        <v>25</v>
      </c>
      <c r="AL12" s="83" t="s">
        <v>25</v>
      </c>
      <c r="AM12" s="83" t="s">
        <v>25</v>
      </c>
      <c r="AN12" s="83" t="s">
        <v>22</v>
      </c>
      <c r="AO12" s="83" t="s">
        <v>22</v>
      </c>
      <c r="AP12" s="83" t="s">
        <v>22</v>
      </c>
      <c r="AQ12" s="3" t="s">
        <v>25</v>
      </c>
      <c r="AR12" s="3" t="s">
        <v>26</v>
      </c>
      <c r="AS12" s="3" t="s">
        <v>25</v>
      </c>
      <c r="AT12" s="3" t="s">
        <v>26</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21015</v>
      </c>
      <c r="B13" s="21" t="s">
        <v>1272</v>
      </c>
      <c r="C13" s="45" t="s">
        <v>24</v>
      </c>
      <c r="D13" s="18" t="s">
        <v>24</v>
      </c>
      <c r="E13" s="18">
        <v>0</v>
      </c>
      <c r="F13" s="18"/>
      <c r="G13" s="18" t="s">
        <v>23</v>
      </c>
      <c r="H13" s="18"/>
      <c r="I13" s="18" t="s">
        <v>23</v>
      </c>
      <c r="J13" s="18"/>
      <c r="K13" s="18"/>
      <c r="L13" s="18"/>
      <c r="M13" s="18"/>
      <c r="N13" s="18" t="s">
        <v>24</v>
      </c>
      <c r="O13" s="18" t="s">
        <v>24</v>
      </c>
      <c r="P13" s="18">
        <v>0</v>
      </c>
      <c r="Q13" s="18"/>
      <c r="R13" s="18"/>
      <c r="S13" s="18"/>
      <c r="T13" s="18"/>
      <c r="U13" s="18"/>
      <c r="V13" s="18"/>
      <c r="W13" s="18"/>
      <c r="X13" s="18"/>
      <c r="Y13" s="19" t="s">
        <v>25</v>
      </c>
      <c r="Z13" s="19" t="s">
        <v>25</v>
      </c>
      <c r="AA13" s="19" t="s">
        <v>25</v>
      </c>
      <c r="AB13" s="19" t="s">
        <v>26</v>
      </c>
      <c r="AC13" s="19" t="s">
        <v>25</v>
      </c>
      <c r="AD13" s="19" t="s">
        <v>26</v>
      </c>
      <c r="AE13" s="19" t="s">
        <v>25</v>
      </c>
      <c r="AF13" s="19"/>
      <c r="AG13" s="19" t="s">
        <v>26</v>
      </c>
      <c r="AH13" s="19">
        <v>0</v>
      </c>
      <c r="AI13" s="19" t="s">
        <v>26</v>
      </c>
      <c r="AJ13" s="75" t="s">
        <v>25</v>
      </c>
      <c r="AK13" s="102" t="s">
        <v>25</v>
      </c>
      <c r="AL13" s="83" t="s">
        <v>25</v>
      </c>
      <c r="AM13" s="83" t="s">
        <v>25</v>
      </c>
      <c r="AN13" s="83" t="s">
        <v>22</v>
      </c>
      <c r="AO13" s="83" t="s">
        <v>22</v>
      </c>
      <c r="AP13" s="83" t="s">
        <v>22</v>
      </c>
      <c r="AQ13" s="3" t="s">
        <v>25</v>
      </c>
      <c r="AR13" s="3" t="s">
        <v>26</v>
      </c>
      <c r="AS13" s="3" t="s">
        <v>25</v>
      </c>
      <c r="AT13" s="3" t="s">
        <v>26</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21017</v>
      </c>
      <c r="B14" s="21" t="s">
        <v>1273</v>
      </c>
      <c r="C14" s="18" t="s">
        <v>23</v>
      </c>
      <c r="D14" s="18" t="s">
        <v>24</v>
      </c>
      <c r="E14" s="18">
        <v>1</v>
      </c>
      <c r="F14" s="18"/>
      <c r="G14" s="18"/>
      <c r="H14" s="18"/>
      <c r="I14" s="18"/>
      <c r="J14" s="18"/>
      <c r="K14" s="18"/>
      <c r="L14" s="18"/>
      <c r="M14" s="18"/>
      <c r="N14" s="18" t="s">
        <v>24</v>
      </c>
      <c r="O14" s="18" t="s">
        <v>24</v>
      </c>
      <c r="P14" s="18">
        <v>0</v>
      </c>
      <c r="Q14" s="18"/>
      <c r="R14" s="18"/>
      <c r="S14" s="18"/>
      <c r="T14" s="18"/>
      <c r="U14" s="18"/>
      <c r="V14" s="18"/>
      <c r="W14" s="18"/>
      <c r="X14" s="18"/>
      <c r="Y14" s="19" t="s">
        <v>26</v>
      </c>
      <c r="Z14" s="19" t="s">
        <v>26</v>
      </c>
      <c r="AA14" s="19" t="e">
        <v>#N/A</v>
      </c>
      <c r="AB14" s="19" t="s">
        <v>26</v>
      </c>
      <c r="AC14" s="19" t="s">
        <v>26</v>
      </c>
      <c r="AD14" s="19" t="s">
        <v>26</v>
      </c>
      <c r="AE14" s="19" t="s">
        <v>26</v>
      </c>
      <c r="AF14" s="19"/>
      <c r="AG14" s="19" t="s">
        <v>26</v>
      </c>
      <c r="AH14" s="19" t="s">
        <v>26</v>
      </c>
      <c r="AI14" s="19" t="s">
        <v>26</v>
      </c>
      <c r="AJ14" s="75" t="s">
        <v>26</v>
      </c>
      <c r="AK14" s="102" t="s">
        <v>25</v>
      </c>
      <c r="AL14" s="83" t="s">
        <v>25</v>
      </c>
      <c r="AM14" s="83" t="s">
        <v>25</v>
      </c>
      <c r="AN14" s="83" t="s">
        <v>22</v>
      </c>
      <c r="AO14" s="83" t="s">
        <v>22</v>
      </c>
      <c r="AP14" s="83" t="s">
        <v>22</v>
      </c>
      <c r="AQ14" s="3" t="s">
        <v>25</v>
      </c>
      <c r="AR14" s="3" t="s">
        <v>26</v>
      </c>
      <c r="AS14" s="3" t="s">
        <v>25</v>
      </c>
      <c r="AT14" s="3" t="s">
        <v>26</v>
      </c>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21032</v>
      </c>
      <c r="B15" s="21" t="s">
        <v>1274</v>
      </c>
      <c r="C15" s="45"/>
      <c r="D15" s="18"/>
      <c r="E15" s="18">
        <v>0</v>
      </c>
      <c r="F15" s="18"/>
      <c r="G15" s="18"/>
      <c r="H15" s="18"/>
      <c r="I15" s="18"/>
      <c r="J15" s="18"/>
      <c r="K15" s="18"/>
      <c r="L15" s="18"/>
      <c r="M15" s="18"/>
      <c r="N15" s="18"/>
      <c r="O15" s="18"/>
      <c r="P15" s="18">
        <v>0</v>
      </c>
      <c r="Q15" s="18"/>
      <c r="R15" s="18"/>
      <c r="S15" s="18"/>
      <c r="T15" s="18"/>
      <c r="U15" s="18"/>
      <c r="V15" s="18"/>
      <c r="W15" s="18"/>
      <c r="X15" s="18"/>
      <c r="Y15" s="19" t="s">
        <v>26</v>
      </c>
      <c r="Z15" s="19" t="s">
        <v>26</v>
      </c>
      <c r="AA15" s="19" t="e">
        <v>#N/A</v>
      </c>
      <c r="AB15" s="19" t="s">
        <v>26</v>
      </c>
      <c r="AC15" s="19" t="s">
        <v>26</v>
      </c>
      <c r="AD15" s="19" t="s">
        <v>26</v>
      </c>
      <c r="AE15" s="19" t="s">
        <v>26</v>
      </c>
      <c r="AF15" s="19"/>
      <c r="AG15" s="19" t="s">
        <v>26</v>
      </c>
      <c r="AH15" s="19" t="s">
        <v>26</v>
      </c>
      <c r="AI15" s="19" t="s">
        <v>26</v>
      </c>
      <c r="AJ15" s="75" t="s">
        <v>26</v>
      </c>
      <c r="AK15" s="102" t="s">
        <v>25</v>
      </c>
      <c r="AL15" s="83" t="s">
        <v>25</v>
      </c>
      <c r="AM15" s="83" t="s">
        <v>22</v>
      </c>
      <c r="AN15" s="83" t="s">
        <v>25</v>
      </c>
      <c r="AO15" s="83" t="s">
        <v>22</v>
      </c>
      <c r="AP15" s="83" t="s">
        <v>25</v>
      </c>
      <c r="AQ15" s="3" t="s">
        <v>25</v>
      </c>
      <c r="AR15" s="3" t="s">
        <v>26</v>
      </c>
      <c r="AS15" s="3" t="s">
        <v>25</v>
      </c>
      <c r="AT15" s="3" t="s">
        <v>26</v>
      </c>
      <c r="AU15" s="112" t="s">
        <v>25</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21054</v>
      </c>
      <c r="B16" s="21" t="s">
        <v>1275</v>
      </c>
      <c r="C16" s="45"/>
      <c r="D16" s="18"/>
      <c r="E16" s="18">
        <v>0</v>
      </c>
      <c r="F16" s="18"/>
      <c r="G16" s="18"/>
      <c r="H16" s="18"/>
      <c r="I16" s="18"/>
      <c r="J16" s="18"/>
      <c r="K16" s="18"/>
      <c r="L16" s="18"/>
      <c r="M16" s="18"/>
      <c r="N16" s="18"/>
      <c r="O16" s="18"/>
      <c r="P16" s="18">
        <v>0</v>
      </c>
      <c r="Q16" s="18"/>
      <c r="R16" s="18"/>
      <c r="S16" s="18"/>
      <c r="T16" s="18"/>
      <c r="U16" s="18"/>
      <c r="V16" s="18"/>
      <c r="W16" s="18"/>
      <c r="X16" s="18"/>
      <c r="Y16" s="19" t="s">
        <v>26</v>
      </c>
      <c r="Z16" s="19" t="s">
        <v>26</v>
      </c>
      <c r="AA16" s="19" t="e">
        <v>#N/A</v>
      </c>
      <c r="AB16" s="19" t="s">
        <v>26</v>
      </c>
      <c r="AC16" s="19" t="s">
        <v>26</v>
      </c>
      <c r="AD16" s="19" t="s">
        <v>26</v>
      </c>
      <c r="AE16" s="19" t="s">
        <v>26</v>
      </c>
      <c r="AF16" s="19"/>
      <c r="AG16" s="19" t="s">
        <v>26</v>
      </c>
      <c r="AH16" s="19" t="s">
        <v>26</v>
      </c>
      <c r="AI16" s="19" t="s">
        <v>26</v>
      </c>
      <c r="AJ16" s="75" t="s">
        <v>26</v>
      </c>
      <c r="AK16" s="102" t="s">
        <v>26</v>
      </c>
      <c r="AL16" s="83" t="s">
        <v>25</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21059</v>
      </c>
      <c r="B17" s="21" t="s">
        <v>1276</v>
      </c>
      <c r="C17" s="45"/>
      <c r="D17" s="18"/>
      <c r="E17" s="18">
        <v>0</v>
      </c>
      <c r="F17" s="18"/>
      <c r="G17" s="18"/>
      <c r="H17" s="18"/>
      <c r="I17" s="18"/>
      <c r="J17" s="18"/>
      <c r="K17" s="18"/>
      <c r="L17" s="18"/>
      <c r="M17" s="18"/>
      <c r="N17" s="18"/>
      <c r="O17" s="18"/>
      <c r="P17" s="18">
        <v>0</v>
      </c>
      <c r="Q17" s="18"/>
      <c r="R17" s="18"/>
      <c r="S17" s="18"/>
      <c r="T17" s="18"/>
      <c r="U17" s="18"/>
      <c r="V17" s="18"/>
      <c r="W17" s="18"/>
      <c r="X17" s="18"/>
      <c r="Y17" s="19" t="s">
        <v>26</v>
      </c>
      <c r="Z17" s="19" t="s">
        <v>26</v>
      </c>
      <c r="AA17" s="19" t="e">
        <v>#N/A</v>
      </c>
      <c r="AB17" s="19" t="s">
        <v>26</v>
      </c>
      <c r="AC17" s="19" t="s">
        <v>26</v>
      </c>
      <c r="AD17" s="19" t="s">
        <v>26</v>
      </c>
      <c r="AE17" s="19" t="s">
        <v>26</v>
      </c>
      <c r="AF17" s="19"/>
      <c r="AG17" s="19" t="s">
        <v>26</v>
      </c>
      <c r="AH17" s="19" t="s">
        <v>26</v>
      </c>
      <c r="AI17" s="19" t="s">
        <v>26</v>
      </c>
      <c r="AJ17" s="75" t="s">
        <v>26</v>
      </c>
      <c r="AK17" s="102" t="s">
        <v>26</v>
      </c>
      <c r="AL17" s="83" t="s">
        <v>25</v>
      </c>
      <c r="AM17" s="83" t="s">
        <v>26</v>
      </c>
      <c r="AN17" s="83" t="s">
        <v>26</v>
      </c>
      <c r="AO17" s="83" t="s">
        <v>26</v>
      </c>
      <c r="AP17" s="83" t="s">
        <v>26</v>
      </c>
      <c r="AQ17" s="3" t="s">
        <v>26</v>
      </c>
      <c r="AR17" s="3" t="s">
        <v>26</v>
      </c>
      <c r="AS17" s="3" t="s">
        <v>26</v>
      </c>
      <c r="AT17" s="3" t="s">
        <v>26</v>
      </c>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21060</v>
      </c>
      <c r="B18" s="21" t="s">
        <v>1277</v>
      </c>
      <c r="C18" s="45"/>
      <c r="D18" s="18"/>
      <c r="E18" s="18">
        <v>0</v>
      </c>
      <c r="F18" s="18"/>
      <c r="G18" s="18"/>
      <c r="H18" s="18"/>
      <c r="I18" s="18"/>
      <c r="J18" s="18"/>
      <c r="K18" s="18"/>
      <c r="L18" s="18"/>
      <c r="M18" s="18"/>
      <c r="N18" s="18"/>
      <c r="O18" s="18"/>
      <c r="P18" s="18">
        <v>0</v>
      </c>
      <c r="Q18" s="18"/>
      <c r="R18" s="18"/>
      <c r="S18" s="18"/>
      <c r="T18" s="18"/>
      <c r="U18" s="18"/>
      <c r="V18" s="18"/>
      <c r="W18" s="18"/>
      <c r="X18" s="18"/>
      <c r="Y18" s="19" t="s">
        <v>26</v>
      </c>
      <c r="Z18" s="19" t="s">
        <v>26</v>
      </c>
      <c r="AA18" s="19" t="e">
        <v>#N/A</v>
      </c>
      <c r="AB18" s="19" t="s">
        <v>26</v>
      </c>
      <c r="AC18" s="19" t="s">
        <v>26</v>
      </c>
      <c r="AD18" s="19" t="s">
        <v>26</v>
      </c>
      <c r="AE18" s="19" t="s">
        <v>26</v>
      </c>
      <c r="AF18" s="19"/>
      <c r="AG18" s="19" t="s">
        <v>26</v>
      </c>
      <c r="AH18" s="19" t="s">
        <v>26</v>
      </c>
      <c r="AI18" s="19" t="s">
        <v>26</v>
      </c>
      <c r="AJ18" s="75" t="s">
        <v>26</v>
      </c>
      <c r="AK18" s="102" t="s">
        <v>26</v>
      </c>
      <c r="AL18" s="83" t="s">
        <v>25</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21063</v>
      </c>
      <c r="B19" s="21" t="s">
        <v>1278</v>
      </c>
      <c r="C19" s="45"/>
      <c r="D19" s="18"/>
      <c r="E19" s="18">
        <v>0</v>
      </c>
      <c r="F19" s="18"/>
      <c r="G19" s="18"/>
      <c r="H19" s="18"/>
      <c r="I19" s="18"/>
      <c r="J19" s="18"/>
      <c r="K19" s="18"/>
      <c r="L19" s="18"/>
      <c r="M19" s="18"/>
      <c r="N19" s="18"/>
      <c r="O19" s="18"/>
      <c r="P19" s="18">
        <v>0</v>
      </c>
      <c r="Q19" s="18"/>
      <c r="R19" s="18"/>
      <c r="S19" s="18"/>
      <c r="T19" s="18"/>
      <c r="U19" s="18"/>
      <c r="V19" s="18"/>
      <c r="W19" s="18"/>
      <c r="X19" s="18"/>
      <c r="Y19" s="19" t="s">
        <v>26</v>
      </c>
      <c r="Z19" s="19" t="s">
        <v>26</v>
      </c>
      <c r="AA19" s="19" t="e">
        <v>#N/A</v>
      </c>
      <c r="AB19" s="19" t="s">
        <v>26</v>
      </c>
      <c r="AC19" s="19" t="s">
        <v>26</v>
      </c>
      <c r="AD19" s="19" t="s">
        <v>26</v>
      </c>
      <c r="AE19" s="19" t="s">
        <v>26</v>
      </c>
      <c r="AF19" s="19"/>
      <c r="AG19" s="19" t="s">
        <v>26</v>
      </c>
      <c r="AH19" s="19" t="s">
        <v>26</v>
      </c>
      <c r="AI19" s="19" t="s">
        <v>26</v>
      </c>
      <c r="AJ19" s="75" t="s">
        <v>26</v>
      </c>
      <c r="AK19" s="102" t="s">
        <v>26</v>
      </c>
      <c r="AL19" s="83" t="s">
        <v>25</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21065</v>
      </c>
      <c r="B20" s="21" t="s">
        <v>1279</v>
      </c>
      <c r="C20" s="45"/>
      <c r="D20" s="18"/>
      <c r="E20" s="18">
        <v>0</v>
      </c>
      <c r="F20" s="18"/>
      <c r="G20" s="18"/>
      <c r="H20" s="18"/>
      <c r="I20" s="18"/>
      <c r="J20" s="18"/>
      <c r="K20" s="18"/>
      <c r="L20" s="18"/>
      <c r="M20" s="18"/>
      <c r="N20" s="18"/>
      <c r="O20" s="18"/>
      <c r="P20" s="18">
        <v>0</v>
      </c>
      <c r="Q20" s="18"/>
      <c r="R20" s="18"/>
      <c r="S20" s="18"/>
      <c r="T20" s="18"/>
      <c r="U20" s="18"/>
      <c r="V20" s="18"/>
      <c r="W20" s="18"/>
      <c r="X20" s="18"/>
      <c r="Y20" s="19" t="s">
        <v>26</v>
      </c>
      <c r="Z20" s="19" t="s">
        <v>26</v>
      </c>
      <c r="AA20" s="19" t="e">
        <v>#N/A</v>
      </c>
      <c r="AB20" s="19" t="s">
        <v>26</v>
      </c>
      <c r="AC20" s="19" t="s">
        <v>26</v>
      </c>
      <c r="AD20" s="19" t="s">
        <v>26</v>
      </c>
      <c r="AE20" s="19" t="s">
        <v>26</v>
      </c>
      <c r="AF20" s="19"/>
      <c r="AG20" s="19" t="s">
        <v>26</v>
      </c>
      <c r="AH20" s="19" t="s">
        <v>26</v>
      </c>
      <c r="AI20" s="19" t="s">
        <v>26</v>
      </c>
      <c r="AJ20" s="75" t="s">
        <v>26</v>
      </c>
      <c r="AK20" s="102" t="s">
        <v>26</v>
      </c>
      <c r="AL20" s="83" t="s">
        <v>25</v>
      </c>
      <c r="AM20" s="83" t="s">
        <v>26</v>
      </c>
      <c r="AN20" s="83" t="s">
        <v>26</v>
      </c>
      <c r="AO20" s="83" t="s">
        <v>26</v>
      </c>
      <c r="AP20" s="83"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21067</v>
      </c>
      <c r="B21" s="21" t="s">
        <v>1280</v>
      </c>
      <c r="C21" s="45"/>
      <c r="D21" s="18"/>
      <c r="E21" s="18">
        <v>0</v>
      </c>
      <c r="F21" s="18"/>
      <c r="G21" s="18"/>
      <c r="H21" s="18"/>
      <c r="I21" s="18"/>
      <c r="J21" s="18"/>
      <c r="K21" s="18"/>
      <c r="L21" s="18"/>
      <c r="M21" s="18"/>
      <c r="N21" s="18"/>
      <c r="O21" s="18"/>
      <c r="P21" s="18">
        <v>0</v>
      </c>
      <c r="Q21" s="18"/>
      <c r="R21" s="18"/>
      <c r="S21" s="18"/>
      <c r="T21" s="18"/>
      <c r="U21" s="18"/>
      <c r="V21" s="18"/>
      <c r="W21" s="18"/>
      <c r="X21" s="18"/>
      <c r="Y21" s="19" t="s">
        <v>26</v>
      </c>
      <c r="Z21" s="19" t="s">
        <v>26</v>
      </c>
      <c r="AA21" s="19" t="e">
        <v>#N/A</v>
      </c>
      <c r="AB21" s="19" t="s">
        <v>26</v>
      </c>
      <c r="AC21" s="19" t="s">
        <v>26</v>
      </c>
      <c r="AD21" s="19" t="s">
        <v>26</v>
      </c>
      <c r="AE21" s="19" t="s">
        <v>26</v>
      </c>
      <c r="AF21" s="19"/>
      <c r="AG21" s="19" t="s">
        <v>26</v>
      </c>
      <c r="AH21" s="19" t="s">
        <v>26</v>
      </c>
      <c r="AI21" s="19" t="s">
        <v>26</v>
      </c>
      <c r="AJ21" s="75" t="s">
        <v>26</v>
      </c>
      <c r="AK21" s="102" t="s">
        <v>26</v>
      </c>
      <c r="AL21" s="83" t="s">
        <v>25</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21069</v>
      </c>
      <c r="B22" s="21" t="s">
        <v>1281</v>
      </c>
      <c r="C22" s="18"/>
      <c r="D22" s="18"/>
      <c r="E22" s="18">
        <v>0</v>
      </c>
      <c r="F22" s="18"/>
      <c r="G22" s="18"/>
      <c r="H22" s="18"/>
      <c r="I22" s="18"/>
      <c r="J22" s="18"/>
      <c r="K22" s="18"/>
      <c r="L22" s="18"/>
      <c r="M22" s="18"/>
      <c r="N22" s="18"/>
      <c r="O22" s="18"/>
      <c r="P22" s="18">
        <v>0</v>
      </c>
      <c r="Q22" s="18"/>
      <c r="R22" s="18"/>
      <c r="S22" s="18"/>
      <c r="T22" s="18"/>
      <c r="U22" s="18"/>
      <c r="V22" s="18"/>
      <c r="W22" s="18"/>
      <c r="X22" s="18"/>
      <c r="Y22" s="19" t="s">
        <v>26</v>
      </c>
      <c r="Z22" s="19" t="s">
        <v>26</v>
      </c>
      <c r="AA22" s="19" t="e">
        <v>#N/A</v>
      </c>
      <c r="AB22" s="19" t="s">
        <v>26</v>
      </c>
      <c r="AC22" s="19" t="s">
        <v>26</v>
      </c>
      <c r="AD22" s="19" t="s">
        <v>26</v>
      </c>
      <c r="AE22" s="19" t="s">
        <v>26</v>
      </c>
      <c r="AF22" s="19"/>
      <c r="AG22" s="19" t="s">
        <v>26</v>
      </c>
      <c r="AH22" s="19" t="s">
        <v>26</v>
      </c>
      <c r="AI22" s="19" t="s">
        <v>26</v>
      </c>
      <c r="AJ22" s="75" t="s">
        <v>26</v>
      </c>
      <c r="AK22" s="102" t="s">
        <v>26</v>
      </c>
      <c r="AL22" s="83" t="s">
        <v>25</v>
      </c>
      <c r="AM22" s="83" t="s">
        <v>26</v>
      </c>
      <c r="AN22" s="8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21070</v>
      </c>
      <c r="B23" s="21" t="s">
        <v>1282</v>
      </c>
      <c r="C23" s="18"/>
      <c r="D23" s="18"/>
      <c r="E23" s="18">
        <v>0</v>
      </c>
      <c r="F23" s="18"/>
      <c r="G23" s="18"/>
      <c r="H23" s="18"/>
      <c r="I23" s="18"/>
      <c r="J23" s="18"/>
      <c r="K23" s="18"/>
      <c r="L23" s="18"/>
      <c r="M23" s="18"/>
      <c r="N23" s="18"/>
      <c r="O23" s="18"/>
      <c r="P23" s="18">
        <v>0</v>
      </c>
      <c r="Q23" s="18"/>
      <c r="R23" s="18"/>
      <c r="S23" s="18"/>
      <c r="T23" s="18"/>
      <c r="U23" s="18"/>
      <c r="V23" s="18"/>
      <c r="W23" s="18"/>
      <c r="X23" s="18"/>
      <c r="Y23" s="19" t="s">
        <v>26</v>
      </c>
      <c r="Z23" s="19" t="s">
        <v>26</v>
      </c>
      <c r="AA23" s="19" t="e">
        <v>#N/A</v>
      </c>
      <c r="AB23" s="19" t="s">
        <v>26</v>
      </c>
      <c r="AC23" s="19" t="s">
        <v>26</v>
      </c>
      <c r="AD23" s="19" t="s">
        <v>26</v>
      </c>
      <c r="AE23" s="19" t="s">
        <v>26</v>
      </c>
      <c r="AF23" s="19"/>
      <c r="AG23" s="19" t="s">
        <v>26</v>
      </c>
      <c r="AH23" s="19" t="s">
        <v>26</v>
      </c>
      <c r="AI23" s="19" t="s">
        <v>26</v>
      </c>
      <c r="AJ23" s="75" t="s">
        <v>26</v>
      </c>
      <c r="AK23" s="102" t="s">
        <v>26</v>
      </c>
      <c r="AL23" s="83" t="s">
        <v>25</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21072</v>
      </c>
      <c r="B24" s="21" t="s">
        <v>1283</v>
      </c>
      <c r="C24" s="18"/>
      <c r="D24" s="18"/>
      <c r="E24" s="18">
        <v>0</v>
      </c>
      <c r="F24" s="18"/>
      <c r="G24" s="18"/>
      <c r="H24" s="18"/>
      <c r="I24" s="18"/>
      <c r="J24" s="18"/>
      <c r="K24" s="18"/>
      <c r="L24" s="18"/>
      <c r="M24" s="18"/>
      <c r="N24" s="18"/>
      <c r="O24" s="18"/>
      <c r="P24" s="18">
        <v>0</v>
      </c>
      <c r="Q24" s="18"/>
      <c r="R24" s="18"/>
      <c r="S24" s="18"/>
      <c r="T24" s="18"/>
      <c r="U24" s="18"/>
      <c r="V24" s="18"/>
      <c r="W24" s="18"/>
      <c r="X24" s="18"/>
      <c r="Y24" s="19" t="s">
        <v>26</v>
      </c>
      <c r="Z24" s="19" t="s">
        <v>26</v>
      </c>
      <c r="AA24" s="19" t="e">
        <v>#N/A</v>
      </c>
      <c r="AB24" s="19" t="s">
        <v>26</v>
      </c>
      <c r="AC24" s="19" t="s">
        <v>26</v>
      </c>
      <c r="AD24" s="19" t="s">
        <v>26</v>
      </c>
      <c r="AE24" s="19" t="s">
        <v>26</v>
      </c>
      <c r="AF24" s="19"/>
      <c r="AG24" s="19" t="s">
        <v>26</v>
      </c>
      <c r="AH24" s="19" t="s">
        <v>26</v>
      </c>
      <c r="AI24" s="19" t="s">
        <v>26</v>
      </c>
      <c r="AJ24" s="75" t="s">
        <v>26</v>
      </c>
      <c r="AK24" s="102" t="s">
        <v>26</v>
      </c>
      <c r="AL24" s="83" t="s">
        <v>25</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21080</v>
      </c>
      <c r="B25" s="21" t="s">
        <v>1284</v>
      </c>
      <c r="C25" s="18" t="s">
        <v>24</v>
      </c>
      <c r="D25" s="18" t="s">
        <v>24</v>
      </c>
      <c r="E25" s="18">
        <v>0</v>
      </c>
      <c r="F25" s="18"/>
      <c r="G25" s="18" t="s">
        <v>23</v>
      </c>
      <c r="H25" s="18"/>
      <c r="I25" s="18"/>
      <c r="J25" s="18"/>
      <c r="K25" s="18" t="s">
        <v>23</v>
      </c>
      <c r="L25" s="18"/>
      <c r="M25" s="18"/>
      <c r="N25" s="18" t="s">
        <v>24</v>
      </c>
      <c r="O25" s="18" t="s">
        <v>24</v>
      </c>
      <c r="P25" s="18">
        <v>0</v>
      </c>
      <c r="Q25" s="18" t="s">
        <v>23</v>
      </c>
      <c r="R25" s="18"/>
      <c r="S25" s="18"/>
      <c r="T25" s="18" t="s">
        <v>23</v>
      </c>
      <c r="U25" s="18"/>
      <c r="V25" s="18"/>
      <c r="W25" s="18"/>
      <c r="X25" s="18"/>
      <c r="Y25" s="19" t="s">
        <v>26</v>
      </c>
      <c r="Z25" s="19" t="s">
        <v>26</v>
      </c>
      <c r="AA25" s="19" t="e">
        <v>#N/A</v>
      </c>
      <c r="AB25" s="19" t="s">
        <v>26</v>
      </c>
      <c r="AC25" s="19" t="s">
        <v>22</v>
      </c>
      <c r="AD25" s="19" t="s">
        <v>26</v>
      </c>
      <c r="AE25" s="19" t="s">
        <v>22</v>
      </c>
      <c r="AF25" s="19"/>
      <c r="AG25" s="19" t="s">
        <v>26</v>
      </c>
      <c r="AH25" s="19" t="s">
        <v>22</v>
      </c>
      <c r="AI25" s="19" t="s">
        <v>26</v>
      </c>
      <c r="AJ25" s="75" t="s">
        <v>25</v>
      </c>
      <c r="AK25" s="102" t="s">
        <v>25</v>
      </c>
      <c r="AL25" s="83" t="s">
        <v>25</v>
      </c>
      <c r="AM25" s="83" t="s">
        <v>25</v>
      </c>
      <c r="AN25" s="83" t="s">
        <v>22</v>
      </c>
      <c r="AO25" s="83" t="s">
        <v>25</v>
      </c>
      <c r="AP25" s="83" t="s">
        <v>22</v>
      </c>
      <c r="AQ25" s="3" t="s">
        <v>25</v>
      </c>
      <c r="AR25" s="3" t="s">
        <v>26</v>
      </c>
      <c r="AS25" s="3" t="s">
        <v>25</v>
      </c>
      <c r="AT25" s="3" t="s">
        <v>26</v>
      </c>
      <c r="AU25" s="112" t="s">
        <v>25</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c r="B26" s="21"/>
      <c r="C26" s="18"/>
      <c r="D26" s="18"/>
      <c r="E26" s="18">
        <v>0</v>
      </c>
      <c r="F26" s="18"/>
      <c r="G26" s="18"/>
      <c r="H26" s="18"/>
      <c r="I26" s="18"/>
      <c r="J26" s="18"/>
      <c r="K26" s="18"/>
      <c r="L26" s="18"/>
      <c r="M26" s="18"/>
      <c r="N26" s="18"/>
      <c r="O26" s="18"/>
      <c r="P26" s="18">
        <v>0</v>
      </c>
      <c r="Q26" s="18"/>
      <c r="R26" s="18"/>
      <c r="S26" s="18"/>
      <c r="T26" s="18"/>
      <c r="U26" s="18"/>
      <c r="V26" s="18"/>
      <c r="W26" s="18"/>
      <c r="X26" s="18"/>
      <c r="Y26" s="19" t="s">
        <v>26</v>
      </c>
      <c r="Z26" s="19" t="s">
        <v>26</v>
      </c>
      <c r="AA26" s="19" t="e">
        <v>#N/A</v>
      </c>
      <c r="AB26" s="19" t="s">
        <v>26</v>
      </c>
      <c r="AC26" s="19" t="s">
        <v>26</v>
      </c>
      <c r="AD26" s="19" t="s">
        <v>26</v>
      </c>
      <c r="AE26" s="19" t="s">
        <v>26</v>
      </c>
      <c r="AF26" s="19"/>
      <c r="AG26" s="19" t="s">
        <v>26</v>
      </c>
      <c r="AH26" s="19" t="s">
        <v>26</v>
      </c>
      <c r="AI26" s="19" t="s">
        <v>26</v>
      </c>
      <c r="AJ26" s="75" t="s">
        <v>26</v>
      </c>
      <c r="AK26" s="102" t="s">
        <v>26</v>
      </c>
      <c r="AL26" s="83" t="s">
        <v>25</v>
      </c>
      <c r="AM26" s="83" t="s">
        <v>26</v>
      </c>
      <c r="AN26" s="83" t="s">
        <v>26</v>
      </c>
      <c r="AO26" s="83" t="s">
        <v>26</v>
      </c>
      <c r="AP26" s="83" t="s">
        <v>26</v>
      </c>
      <c r="AQ26" s="3" t="s">
        <v>26</v>
      </c>
      <c r="AR26" s="3" t="s">
        <v>26</v>
      </c>
      <c r="AS26" s="3" t="s">
        <v>26</v>
      </c>
      <c r="AT26" s="3" t="s">
        <v>26</v>
      </c>
      <c r="AU26" s="112" t="s">
        <v>26</v>
      </c>
      <c r="AV26" s="102" t="s">
        <v>26</v>
      </c>
      <c r="AW26" s="83" t="s">
        <v>26</v>
      </c>
      <c r="AX26" s="83" t="s">
        <v>26</v>
      </c>
      <c r="AY26" s="83"/>
      <c r="AZ26" s="83" t="s">
        <v>26</v>
      </c>
      <c r="BA26" s="83"/>
      <c r="BB26" s="83" t="s">
        <v>26</v>
      </c>
      <c r="BC26" s="83" t="s">
        <v>26</v>
      </c>
      <c r="BD26" s="83"/>
      <c r="BE26" s="83" t="s">
        <v>26</v>
      </c>
      <c r="BF26" s="103"/>
    </row>
    <row r="27" spans="1:58" ht="28.5" customHeight="1">
      <c r="A27" s="20"/>
      <c r="B27" s="21"/>
      <c r="C27" s="18"/>
      <c r="D27" s="18"/>
      <c r="E27" s="18">
        <v>0</v>
      </c>
      <c r="F27" s="18"/>
      <c r="G27" s="18"/>
      <c r="H27" s="18"/>
      <c r="I27" s="18"/>
      <c r="J27" s="18"/>
      <c r="K27" s="18"/>
      <c r="L27" s="18"/>
      <c r="M27" s="18"/>
      <c r="N27" s="18"/>
      <c r="O27" s="18"/>
      <c r="P27" s="18">
        <v>0</v>
      </c>
      <c r="Q27" s="18"/>
      <c r="R27" s="18"/>
      <c r="S27" s="18"/>
      <c r="T27" s="18"/>
      <c r="U27" s="18"/>
      <c r="V27" s="18"/>
      <c r="W27" s="18"/>
      <c r="X27" s="18"/>
      <c r="Y27" s="19" t="s">
        <v>26</v>
      </c>
      <c r="Z27" s="19" t="s">
        <v>26</v>
      </c>
      <c r="AA27" s="19" t="e">
        <v>#N/A</v>
      </c>
      <c r="AB27" s="19" t="s">
        <v>26</v>
      </c>
      <c r="AC27" s="19" t="s">
        <v>26</v>
      </c>
      <c r="AD27" s="19" t="s">
        <v>26</v>
      </c>
      <c r="AE27" s="19" t="s">
        <v>26</v>
      </c>
      <c r="AF27" s="19"/>
      <c r="AG27" s="19" t="s">
        <v>26</v>
      </c>
      <c r="AH27" s="19" t="s">
        <v>26</v>
      </c>
      <c r="AI27" s="19" t="s">
        <v>26</v>
      </c>
      <c r="AJ27" s="75" t="s">
        <v>26</v>
      </c>
      <c r="AK27" s="102" t="s">
        <v>26</v>
      </c>
      <c r="AL27" s="83" t="s">
        <v>25</v>
      </c>
      <c r="AM27" s="83" t="s">
        <v>26</v>
      </c>
      <c r="AN27" s="83" t="s">
        <v>26</v>
      </c>
      <c r="AO27" s="83" t="s">
        <v>26</v>
      </c>
      <c r="AP27" s="83" t="s">
        <v>26</v>
      </c>
      <c r="AQ27" s="3" t="s">
        <v>26</v>
      </c>
      <c r="AR27" s="3" t="s">
        <v>26</v>
      </c>
      <c r="AS27" s="3" t="s">
        <v>26</v>
      </c>
      <c r="AT27" s="3" t="s">
        <v>26</v>
      </c>
      <c r="AU27" s="112" t="s">
        <v>26</v>
      </c>
      <c r="AV27" s="102" t="s">
        <v>26</v>
      </c>
      <c r="AW27" s="83" t="s">
        <v>26</v>
      </c>
      <c r="AX27" s="83" t="s">
        <v>26</v>
      </c>
      <c r="AY27" s="83"/>
      <c r="AZ27" s="83" t="s">
        <v>26</v>
      </c>
      <c r="BA27" s="83"/>
      <c r="BB27" s="83" t="s">
        <v>26</v>
      </c>
      <c r="BC27" s="83" t="s">
        <v>26</v>
      </c>
      <c r="BD27" s="83"/>
      <c r="BE27" s="83" t="s">
        <v>26</v>
      </c>
      <c r="BF27" s="103"/>
    </row>
    <row r="28" spans="1:58" ht="28.5" customHeight="1" thickBot="1">
      <c r="A28" s="237" t="s">
        <v>90</v>
      </c>
      <c r="B28" s="238"/>
      <c r="C28" s="237">
        <v>8</v>
      </c>
      <c r="D28" s="238">
        <v>0</v>
      </c>
      <c r="N28" s="237">
        <v>7</v>
      </c>
      <c r="O28" s="238">
        <v>0</v>
      </c>
      <c r="Y28" s="19" t="s">
        <v>26</v>
      </c>
      <c r="Z28" s="19" t="s">
        <v>26</v>
      </c>
      <c r="AA28" s="19" t="e">
        <v>#N/A</v>
      </c>
      <c r="AB28" s="19" t="s">
        <v>26</v>
      </c>
      <c r="AC28" s="19" t="s">
        <v>26</v>
      </c>
      <c r="AD28" s="19" t="s">
        <v>26</v>
      </c>
      <c r="AE28" s="19" t="s">
        <v>26</v>
      </c>
      <c r="AF28" s="19"/>
      <c r="AG28" s="19" t="s">
        <v>26</v>
      </c>
      <c r="AH28" s="19" t="s">
        <v>26</v>
      </c>
      <c r="AI28" s="19" t="s">
        <v>26</v>
      </c>
      <c r="AJ28" s="75" t="s">
        <v>26</v>
      </c>
      <c r="AK28" s="104" t="s">
        <v>26</v>
      </c>
      <c r="AL28" s="105" t="s">
        <v>25</v>
      </c>
      <c r="AM28" s="105" t="s">
        <v>26</v>
      </c>
      <c r="AN28" s="105" t="s">
        <v>26</v>
      </c>
      <c r="AO28" s="105" t="s">
        <v>26</v>
      </c>
      <c r="AP28" s="105" t="s">
        <v>26</v>
      </c>
      <c r="AQ28" s="113" t="s">
        <v>26</v>
      </c>
      <c r="AR28" s="113" t="s">
        <v>26</v>
      </c>
      <c r="AS28" s="113" t="s">
        <v>26</v>
      </c>
      <c r="AT28" s="113" t="s">
        <v>26</v>
      </c>
      <c r="AU28" s="114" t="s">
        <v>26</v>
      </c>
      <c r="AV28" s="245">
        <f>AV29-AW29</f>
        <v>0</v>
      </c>
      <c r="AW28" s="246"/>
      <c r="AX28" s="105" t="s">
        <v>26</v>
      </c>
      <c r="AY28" s="105"/>
      <c r="AZ28" s="105" t="s">
        <v>26</v>
      </c>
      <c r="BA28" s="105"/>
      <c r="BB28" s="105" t="s">
        <v>26</v>
      </c>
      <c r="BC28" s="105" t="s">
        <v>26</v>
      </c>
      <c r="BD28" s="105"/>
      <c r="BE28" s="105" t="s">
        <v>26</v>
      </c>
      <c r="BF28" s="106"/>
    </row>
    <row r="29" spans="1:58" ht="28.5" customHeight="1">
      <c r="AV29" s="12">
        <f>(COUNTIF(AV5:AV25,"○")+COUNTIF(AW5:AW25,"○"))</f>
        <v>0</v>
      </c>
      <c r="AW29" s="12">
        <f>COUNTIFS(AV5:AV25,"○",AW5:AW25,"○")</f>
        <v>0</v>
      </c>
      <c r="AX29" s="12" t="s">
        <v>26</v>
      </c>
      <c r="AY29" s="12"/>
      <c r="AZ29" s="12" t="s">
        <v>26</v>
      </c>
      <c r="BA29" s="12"/>
      <c r="BB29" s="12" t="s">
        <v>26</v>
      </c>
      <c r="BC29" s="12" t="s">
        <v>26</v>
      </c>
      <c r="BD29" s="12"/>
      <c r="BE29" s="12" t="s">
        <v>26</v>
      </c>
      <c r="BF29" s="12"/>
    </row>
    <row r="30" spans="1:58" ht="28.5" customHeight="1">
      <c r="AV30" s="12" t="s">
        <v>26</v>
      </c>
      <c r="AW30" s="12" t="s">
        <v>26</v>
      </c>
      <c r="AX30" s="12" t="s">
        <v>26</v>
      </c>
      <c r="AY30" s="12"/>
      <c r="AZ30" s="12" t="s">
        <v>26</v>
      </c>
      <c r="BA30" s="12"/>
      <c r="BB30" s="12" t="s">
        <v>26</v>
      </c>
      <c r="BC30" s="12" t="s">
        <v>26</v>
      </c>
      <c r="BD30" s="12"/>
      <c r="BE30" s="12" t="s">
        <v>26</v>
      </c>
      <c r="BF30" s="12"/>
    </row>
    <row r="31" spans="1:58" ht="28.5" customHeight="1">
      <c r="AV31" s="12" t="s">
        <v>26</v>
      </c>
      <c r="AW31" s="12" t="s">
        <v>26</v>
      </c>
      <c r="AX31" s="12" t="s">
        <v>26</v>
      </c>
      <c r="AY31" s="12"/>
      <c r="AZ31" s="12" t="s">
        <v>26</v>
      </c>
      <c r="BA31" s="12"/>
      <c r="BB31" s="12" t="s">
        <v>26</v>
      </c>
      <c r="BC31" s="12" t="s">
        <v>26</v>
      </c>
      <c r="BD31" s="12"/>
      <c r="BE31" s="12" t="s">
        <v>26</v>
      </c>
      <c r="BF31" s="12"/>
    </row>
    <row r="32" spans="1:58" ht="28.5" customHeight="1">
      <c r="AV32" s="12" t="s">
        <v>26</v>
      </c>
      <c r="AW32" s="12" t="s">
        <v>26</v>
      </c>
      <c r="AX32" s="12" t="s">
        <v>26</v>
      </c>
      <c r="AY32" s="12"/>
      <c r="AZ32" s="12" t="s">
        <v>26</v>
      </c>
      <c r="BA32" s="12"/>
      <c r="BB32" s="12" t="s">
        <v>26</v>
      </c>
      <c r="BC32" s="12" t="s">
        <v>26</v>
      </c>
      <c r="BD32" s="12"/>
      <c r="BE32" s="12" t="s">
        <v>26</v>
      </c>
      <c r="BF32" s="12"/>
    </row>
    <row r="33" spans="48:58" ht="28.5" customHeight="1">
      <c r="AV33" s="12" t="s">
        <v>26</v>
      </c>
      <c r="AW33" s="12" t="s">
        <v>26</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sheetData>
  <mergeCells count="39">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AX2:AY2"/>
    <mergeCell ref="AZ2:BA2"/>
    <mergeCell ref="BB2:BB3"/>
    <mergeCell ref="BC2:BD2"/>
    <mergeCell ref="BE2:BF2"/>
    <mergeCell ref="AV2:AW2"/>
    <mergeCell ref="AK2:AL2"/>
    <mergeCell ref="AM2:AN2"/>
    <mergeCell ref="AO2:AP2"/>
    <mergeCell ref="AQ2:AQ3"/>
    <mergeCell ref="AR2:AS2"/>
    <mergeCell ref="AT2:AU2"/>
    <mergeCell ref="AV28:AW28"/>
    <mergeCell ref="A4:B4"/>
    <mergeCell ref="A28:B28"/>
    <mergeCell ref="C28:D28"/>
    <mergeCell ref="N28:O28"/>
  </mergeCells>
  <phoneticPr fontId="3"/>
  <conditionalFormatting sqref="A5:AU5 BG5:XFD26 A6:AK26 AM6:AU26 AL6:AL28 AV30:BF133 AX28:BF29 AV26:BF27 BC6:BC25 BE6:BE25">
    <cfRule type="cellIs" dxfId="334" priority="7" operator="equal">
      <formula>0</formula>
    </cfRule>
  </conditionalFormatting>
  <conditionalFormatting sqref="BC5 BE5">
    <cfRule type="cellIs" dxfId="333" priority="6" operator="equal">
      <formula>0</formula>
    </cfRule>
  </conditionalFormatting>
  <conditionalFormatting sqref="AV29:AW29 AV28">
    <cfRule type="cellIs" dxfId="332" priority="4" operator="equal">
      <formula>0</formula>
    </cfRule>
  </conditionalFormatting>
  <conditionalFormatting sqref="AV5:BB25">
    <cfRule type="cellIs" dxfId="85" priority="3" operator="equal">
      <formula>0</formula>
    </cfRule>
  </conditionalFormatting>
  <conditionalFormatting sqref="BD5:BD25">
    <cfRule type="cellIs" dxfId="84" priority="2" operator="equal">
      <formula>0</formula>
    </cfRule>
  </conditionalFormatting>
  <conditionalFormatting sqref="BF5:BF25">
    <cfRule type="cellIs" dxfId="83"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D0339-475C-4715-856D-24E61A42EC79}">
  <dimension ref="A1:BF144"/>
  <sheetViews>
    <sheetView view="pageBreakPreview" zoomScale="90" zoomScaleNormal="85"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25" customWidth="1"/>
    <col min="2" max="2" width="32.5" style="17"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29" customWidth="1" collapsed="1"/>
    <col min="38" max="38" width="9" style="29" customWidth="1"/>
    <col min="39" max="42" width="9" style="17" customWidth="1"/>
    <col min="43" max="47" width="9" style="30"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0"/>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99" t="s">
        <v>13</v>
      </c>
      <c r="AU2" s="300"/>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18</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203"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7</v>
      </c>
      <c r="D4" s="132">
        <v>13</v>
      </c>
      <c r="E4" s="132"/>
      <c r="F4" s="132">
        <v>18</v>
      </c>
      <c r="G4" s="132">
        <v>18</v>
      </c>
      <c r="H4" s="132">
        <v>4</v>
      </c>
      <c r="I4" s="132">
        <v>5</v>
      </c>
      <c r="J4" s="132">
        <v>1</v>
      </c>
      <c r="K4" s="132">
        <v>0</v>
      </c>
      <c r="L4" s="132">
        <v>0</v>
      </c>
      <c r="M4" s="132">
        <v>1</v>
      </c>
      <c r="N4" s="132">
        <v>7</v>
      </c>
      <c r="O4" s="132">
        <v>13</v>
      </c>
      <c r="P4" s="132"/>
      <c r="Q4" s="132">
        <v>10</v>
      </c>
      <c r="R4" s="132">
        <v>17</v>
      </c>
      <c r="S4" s="132">
        <v>2</v>
      </c>
      <c r="T4" s="132">
        <v>7</v>
      </c>
      <c r="U4" s="132">
        <v>0</v>
      </c>
      <c r="V4" s="132">
        <v>2</v>
      </c>
      <c r="W4" s="132">
        <v>7</v>
      </c>
      <c r="X4" s="132">
        <v>8</v>
      </c>
      <c r="Y4" s="134">
        <v>6</v>
      </c>
      <c r="Z4" s="134">
        <v>9</v>
      </c>
      <c r="AA4" s="134"/>
      <c r="AB4" s="134">
        <v>7</v>
      </c>
      <c r="AC4" s="134">
        <v>8</v>
      </c>
      <c r="AD4" s="134">
        <v>4</v>
      </c>
      <c r="AE4" s="134">
        <v>7</v>
      </c>
      <c r="AF4" s="134">
        <v>0</v>
      </c>
      <c r="AG4" s="134">
        <v>2</v>
      </c>
      <c r="AH4" s="134">
        <v>3</v>
      </c>
      <c r="AI4" s="134">
        <v>0</v>
      </c>
      <c r="AJ4" s="136">
        <v>3</v>
      </c>
      <c r="AK4" s="137">
        <v>3</v>
      </c>
      <c r="AL4" s="138">
        <v>7</v>
      </c>
      <c r="AM4" s="138">
        <v>5</v>
      </c>
      <c r="AN4" s="138">
        <v>10</v>
      </c>
      <c r="AO4" s="138">
        <v>4</v>
      </c>
      <c r="AP4" s="138">
        <v>10</v>
      </c>
      <c r="AQ4" s="158">
        <v>7</v>
      </c>
      <c r="AR4" s="138">
        <v>3</v>
      </c>
      <c r="AS4" s="158">
        <v>4</v>
      </c>
      <c r="AT4" s="138">
        <v>4</v>
      </c>
      <c r="AU4" s="159">
        <v>4</v>
      </c>
      <c r="AV4" s="137">
        <f t="shared" ref="AV4:BF4" si="0">COUNTIF(AV5:AV39,"○")</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2</v>
      </c>
      <c r="BF4" s="139">
        <f t="shared" si="0"/>
        <v>0</v>
      </c>
    </row>
    <row r="5" spans="1:58" ht="28.5" customHeight="1">
      <c r="A5" s="123">
        <v>22001</v>
      </c>
      <c r="B5" s="124" t="s">
        <v>1285</v>
      </c>
      <c r="C5" s="125" t="s">
        <v>22</v>
      </c>
      <c r="D5" s="125" t="s">
        <v>25</v>
      </c>
      <c r="E5" s="78"/>
      <c r="F5" s="78" t="s">
        <v>22</v>
      </c>
      <c r="G5" s="78" t="s">
        <v>23</v>
      </c>
      <c r="H5" s="78" t="s">
        <v>22</v>
      </c>
      <c r="I5" s="78" t="s">
        <v>23</v>
      </c>
      <c r="J5" s="78"/>
      <c r="K5" s="78"/>
      <c r="L5" s="78"/>
      <c r="M5" s="78"/>
      <c r="N5" s="125" t="s">
        <v>23</v>
      </c>
      <c r="O5" s="78" t="s">
        <v>24</v>
      </c>
      <c r="P5" s="78">
        <v>1</v>
      </c>
      <c r="Q5" s="78"/>
      <c r="R5" s="78" t="s">
        <v>23</v>
      </c>
      <c r="S5" s="78"/>
      <c r="T5" s="78" t="s">
        <v>23</v>
      </c>
      <c r="U5" s="78" t="s">
        <v>125</v>
      </c>
      <c r="V5" s="78"/>
      <c r="W5" s="78" t="s">
        <v>22</v>
      </c>
      <c r="X5" s="78" t="s">
        <v>23</v>
      </c>
      <c r="Y5" s="77" t="s">
        <v>22</v>
      </c>
      <c r="Z5" s="77" t="s">
        <v>25</v>
      </c>
      <c r="AA5" s="77" t="s">
        <v>25</v>
      </c>
      <c r="AB5" s="77" t="s">
        <v>22</v>
      </c>
      <c r="AC5" s="77" t="s">
        <v>22</v>
      </c>
      <c r="AD5" s="77" t="s">
        <v>22</v>
      </c>
      <c r="AE5" s="77" t="s">
        <v>22</v>
      </c>
      <c r="AF5" s="77"/>
      <c r="AG5" s="77" t="s">
        <v>25</v>
      </c>
      <c r="AH5" s="77" t="s">
        <v>25</v>
      </c>
      <c r="AI5" s="77" t="s">
        <v>25</v>
      </c>
      <c r="AJ5" s="127" t="s">
        <v>22</v>
      </c>
      <c r="AK5" s="128" t="s">
        <v>22</v>
      </c>
      <c r="AL5" s="74" t="s">
        <v>25</v>
      </c>
      <c r="AM5" s="74" t="s">
        <v>22</v>
      </c>
      <c r="AN5" s="74" t="s">
        <v>22</v>
      </c>
      <c r="AO5" s="74" t="s">
        <v>25</v>
      </c>
      <c r="AP5" s="74" t="s">
        <v>22</v>
      </c>
      <c r="AQ5" s="76" t="s">
        <v>27</v>
      </c>
      <c r="AR5" s="76" t="s">
        <v>28</v>
      </c>
      <c r="AS5" s="76" t="s">
        <v>25</v>
      </c>
      <c r="AT5" s="76" t="s">
        <v>25</v>
      </c>
      <c r="AU5" s="131" t="s">
        <v>25</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20">
        <v>22003</v>
      </c>
      <c r="B6" s="21" t="s">
        <v>1286</v>
      </c>
      <c r="C6" s="45" t="s">
        <v>22</v>
      </c>
      <c r="D6" s="18" t="s">
        <v>22</v>
      </c>
      <c r="E6" s="18">
        <v>2</v>
      </c>
      <c r="F6" s="18" t="s">
        <v>22</v>
      </c>
      <c r="G6" s="18" t="s">
        <v>23</v>
      </c>
      <c r="H6" s="18"/>
      <c r="I6" s="18"/>
      <c r="J6" s="18"/>
      <c r="K6" s="18"/>
      <c r="L6" s="18"/>
      <c r="M6" s="18"/>
      <c r="N6" s="18" t="s">
        <v>23</v>
      </c>
      <c r="O6" s="18" t="s">
        <v>22</v>
      </c>
      <c r="P6" s="18">
        <v>2</v>
      </c>
      <c r="Q6" s="18" t="s">
        <v>22</v>
      </c>
      <c r="R6" s="18" t="s">
        <v>23</v>
      </c>
      <c r="S6" s="18" t="s">
        <v>125</v>
      </c>
      <c r="T6" s="18" t="s">
        <v>23</v>
      </c>
      <c r="U6" s="18" t="s">
        <v>125</v>
      </c>
      <c r="V6" s="18"/>
      <c r="W6" s="18" t="s">
        <v>22</v>
      </c>
      <c r="X6" s="18" t="s">
        <v>23</v>
      </c>
      <c r="Y6" s="19" t="s">
        <v>25</v>
      </c>
      <c r="Z6" s="19" t="s">
        <v>25</v>
      </c>
      <c r="AA6" s="19" t="s">
        <v>25</v>
      </c>
      <c r="AB6" s="19" t="s">
        <v>26</v>
      </c>
      <c r="AC6" s="19" t="s">
        <v>22</v>
      </c>
      <c r="AD6" s="19" t="s">
        <v>26</v>
      </c>
      <c r="AE6" s="19" t="s">
        <v>22</v>
      </c>
      <c r="AF6" s="19"/>
      <c r="AG6" s="19" t="s">
        <v>26</v>
      </c>
      <c r="AH6" s="19" t="s">
        <v>25</v>
      </c>
      <c r="AI6" s="19" t="s">
        <v>25</v>
      </c>
      <c r="AJ6" s="75" t="s">
        <v>25</v>
      </c>
      <c r="AK6" s="102" t="s">
        <v>22</v>
      </c>
      <c r="AL6" s="83" t="s">
        <v>22</v>
      </c>
      <c r="AM6" s="83" t="s">
        <v>22</v>
      </c>
      <c r="AN6" s="83" t="s">
        <v>22</v>
      </c>
      <c r="AO6" s="83" t="s">
        <v>22</v>
      </c>
      <c r="AP6" s="83" t="s">
        <v>22</v>
      </c>
      <c r="AQ6" s="3" t="s">
        <v>27</v>
      </c>
      <c r="AR6" s="3" t="s">
        <v>28</v>
      </c>
      <c r="AS6" s="3" t="s">
        <v>25</v>
      </c>
      <c r="AT6" s="3" t="s">
        <v>22</v>
      </c>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74"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22007</v>
      </c>
      <c r="B7" s="21" t="s">
        <v>1287</v>
      </c>
      <c r="C7" s="45" t="s">
        <v>25</v>
      </c>
      <c r="D7" s="18" t="s">
        <v>22</v>
      </c>
      <c r="E7" s="18">
        <v>1</v>
      </c>
      <c r="F7" s="18" t="s">
        <v>22</v>
      </c>
      <c r="G7" s="18" t="s">
        <v>23</v>
      </c>
      <c r="H7" s="18"/>
      <c r="I7" s="18"/>
      <c r="J7" s="18"/>
      <c r="K7" s="18"/>
      <c r="L7" s="18"/>
      <c r="M7" s="18"/>
      <c r="N7" s="18" t="s">
        <v>24</v>
      </c>
      <c r="O7" s="18" t="s">
        <v>22</v>
      </c>
      <c r="P7" s="18">
        <v>1</v>
      </c>
      <c r="Q7" s="18" t="s">
        <v>22</v>
      </c>
      <c r="R7" s="18" t="s">
        <v>23</v>
      </c>
      <c r="S7" s="18" t="s">
        <v>125</v>
      </c>
      <c r="T7" s="18"/>
      <c r="U7" s="18" t="s">
        <v>125</v>
      </c>
      <c r="V7" s="18"/>
      <c r="W7" s="18" t="s">
        <v>22</v>
      </c>
      <c r="X7" s="18" t="s">
        <v>23</v>
      </c>
      <c r="Y7" s="19" t="s">
        <v>22</v>
      </c>
      <c r="Z7" s="19" t="s">
        <v>22</v>
      </c>
      <c r="AA7" s="19" t="s">
        <v>22</v>
      </c>
      <c r="AB7" s="19" t="s">
        <v>22</v>
      </c>
      <c r="AC7" s="19" t="s">
        <v>26</v>
      </c>
      <c r="AD7" s="19" t="s">
        <v>25</v>
      </c>
      <c r="AE7" s="19" t="s">
        <v>26</v>
      </c>
      <c r="AF7" s="19"/>
      <c r="AG7" s="19" t="s">
        <v>26</v>
      </c>
      <c r="AH7" s="19" t="s">
        <v>26</v>
      </c>
      <c r="AI7" s="19" t="s">
        <v>25</v>
      </c>
      <c r="AJ7" s="75" t="s">
        <v>26</v>
      </c>
      <c r="AK7" s="102" t="s">
        <v>26</v>
      </c>
      <c r="AL7" s="83" t="s">
        <v>26</v>
      </c>
      <c r="AM7" s="83" t="s">
        <v>26</v>
      </c>
      <c r="AN7" s="83" t="s">
        <v>26</v>
      </c>
      <c r="AO7" s="83" t="s">
        <v>26</v>
      </c>
      <c r="AP7" s="83" t="s">
        <v>26</v>
      </c>
      <c r="AQ7" s="3" t="s">
        <v>26</v>
      </c>
      <c r="AR7" s="3" t="s">
        <v>26</v>
      </c>
      <c r="AS7" s="3" t="s">
        <v>26</v>
      </c>
      <c r="AT7" s="3" t="s">
        <v>26</v>
      </c>
      <c r="AU7" s="112" t="s">
        <v>26</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74" t="s">
        <v>25</v>
      </c>
      <c r="BD7" s="313" t="str">
        <f>SUBSTITUTE(SUBSTITUTE(IFERROR(VLOOKUP($A7,単組回答!$E:$R,14,FALSE),""),"① 行った","○"),"② 行っていない","×")</f>
        <v/>
      </c>
      <c r="BE7" s="74" t="s">
        <v>25</v>
      </c>
      <c r="BF7" s="316" t="str">
        <f>SUBSTITUTE(SUBSTITUTE(IFERROR(VLOOKUP($A7,単組回答!$E:$T,16,FALSE),""),"① 行った","○"),"② 行っていない","×")</f>
        <v/>
      </c>
    </row>
    <row r="8" spans="1:58" ht="28.5" customHeight="1">
      <c r="A8" s="20">
        <v>22008</v>
      </c>
      <c r="B8" s="21" t="s">
        <v>1288</v>
      </c>
      <c r="C8" s="45" t="s">
        <v>25</v>
      </c>
      <c r="D8" s="18" t="s">
        <v>22</v>
      </c>
      <c r="E8" s="18">
        <v>1</v>
      </c>
      <c r="F8" s="18" t="s">
        <v>22</v>
      </c>
      <c r="G8" s="18" t="s">
        <v>23</v>
      </c>
      <c r="H8" s="18"/>
      <c r="I8" s="18" t="s">
        <v>23</v>
      </c>
      <c r="J8" s="18"/>
      <c r="K8" s="18"/>
      <c r="L8" s="18"/>
      <c r="M8" s="18"/>
      <c r="N8" s="18" t="s">
        <v>24</v>
      </c>
      <c r="O8" s="18" t="s">
        <v>23</v>
      </c>
      <c r="P8" s="18">
        <v>1</v>
      </c>
      <c r="Q8" s="18"/>
      <c r="R8" s="18" t="s">
        <v>23</v>
      </c>
      <c r="S8" s="18"/>
      <c r="T8" s="18" t="s">
        <v>23</v>
      </c>
      <c r="U8" s="18"/>
      <c r="V8" s="18"/>
      <c r="W8" s="18"/>
      <c r="X8" s="18" t="s">
        <v>23</v>
      </c>
      <c r="Y8" s="19" t="s">
        <v>22</v>
      </c>
      <c r="Z8" s="19" t="s">
        <v>22</v>
      </c>
      <c r="AA8" s="19" t="s">
        <v>22</v>
      </c>
      <c r="AB8" s="19" t="s">
        <v>26</v>
      </c>
      <c r="AC8" s="19" t="s">
        <v>22</v>
      </c>
      <c r="AD8" s="19" t="s">
        <v>26</v>
      </c>
      <c r="AE8" s="19" t="s">
        <v>22</v>
      </c>
      <c r="AF8" s="19"/>
      <c r="AG8" s="19" t="s">
        <v>26</v>
      </c>
      <c r="AH8" s="19" t="s">
        <v>22</v>
      </c>
      <c r="AI8" s="19" t="s">
        <v>25</v>
      </c>
      <c r="AJ8" s="75" t="s">
        <v>25</v>
      </c>
      <c r="AK8" s="102" t="s">
        <v>25</v>
      </c>
      <c r="AL8" s="83" t="s">
        <v>25</v>
      </c>
      <c r="AM8" s="83" t="s">
        <v>25</v>
      </c>
      <c r="AN8" s="83" t="s">
        <v>22</v>
      </c>
      <c r="AO8" s="83">
        <v>0</v>
      </c>
      <c r="AP8" s="83" t="s">
        <v>22</v>
      </c>
      <c r="AQ8" s="3" t="s">
        <v>27</v>
      </c>
      <c r="AR8" s="3"/>
      <c r="AS8" s="3" t="s">
        <v>22</v>
      </c>
      <c r="AT8" s="3"/>
      <c r="AU8" s="112"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74" t="s">
        <v>25</v>
      </c>
      <c r="BD8" s="313" t="str">
        <f>SUBSTITUTE(SUBSTITUTE(IFERROR(VLOOKUP($A8,単組回答!$E:$R,14,FALSE),""),"① 行った","○"),"② 行っていない","×")</f>
        <v/>
      </c>
      <c r="BE8" s="74" t="s">
        <v>25</v>
      </c>
      <c r="BF8" s="316" t="str">
        <f>SUBSTITUTE(SUBSTITUTE(IFERROR(VLOOKUP($A8,単組回答!$E:$T,16,FALSE),""),"① 行った","○"),"② 行っていない","×")</f>
        <v/>
      </c>
    </row>
    <row r="9" spans="1:58" ht="28.5" customHeight="1">
      <c r="A9" s="20">
        <v>22009</v>
      </c>
      <c r="B9" s="21" t="s">
        <v>1289</v>
      </c>
      <c r="C9" s="18" t="s">
        <v>22</v>
      </c>
      <c r="D9" s="18" t="s">
        <v>22</v>
      </c>
      <c r="E9" s="18">
        <v>2</v>
      </c>
      <c r="F9" s="18" t="s">
        <v>22</v>
      </c>
      <c r="G9" s="18" t="s">
        <v>23</v>
      </c>
      <c r="H9" s="18"/>
      <c r="I9" s="18"/>
      <c r="J9" s="18"/>
      <c r="K9" s="18"/>
      <c r="L9" s="18"/>
      <c r="M9" s="18"/>
      <c r="N9" s="18" t="s">
        <v>22</v>
      </c>
      <c r="O9" s="18" t="s">
        <v>22</v>
      </c>
      <c r="P9" s="18">
        <v>2</v>
      </c>
      <c r="Q9" s="18" t="s">
        <v>22</v>
      </c>
      <c r="R9" s="18"/>
      <c r="S9" s="18" t="s">
        <v>125</v>
      </c>
      <c r="T9" s="18"/>
      <c r="U9" s="18" t="s">
        <v>125</v>
      </c>
      <c r="V9" s="18"/>
      <c r="W9" s="18" t="s">
        <v>125</v>
      </c>
      <c r="X9" s="18"/>
      <c r="Y9" s="19" t="s">
        <v>26</v>
      </c>
      <c r="Z9" s="19" t="s">
        <v>26</v>
      </c>
      <c r="AA9" s="19" t="e">
        <v>#N/A</v>
      </c>
      <c r="AB9" s="19" t="s">
        <v>26</v>
      </c>
      <c r="AC9" s="19" t="s">
        <v>26</v>
      </c>
      <c r="AD9" s="19" t="s">
        <v>26</v>
      </c>
      <c r="AE9" s="19" t="s">
        <v>26</v>
      </c>
      <c r="AF9" s="19"/>
      <c r="AG9" s="19" t="s">
        <v>26</v>
      </c>
      <c r="AH9" s="19" t="s">
        <v>26</v>
      </c>
      <c r="AI9" s="19" t="s">
        <v>26</v>
      </c>
      <c r="AJ9" s="75" t="s">
        <v>26</v>
      </c>
      <c r="AK9" s="102" t="s">
        <v>26</v>
      </c>
      <c r="AL9" s="83" t="s">
        <v>26</v>
      </c>
      <c r="AM9" s="83" t="s">
        <v>26</v>
      </c>
      <c r="AN9" s="83" t="s">
        <v>26</v>
      </c>
      <c r="AO9" s="83" t="s">
        <v>26</v>
      </c>
      <c r="AP9" s="83" t="s">
        <v>26</v>
      </c>
      <c r="AQ9" s="3" t="s">
        <v>26</v>
      </c>
      <c r="AR9" s="3" t="s">
        <v>26</v>
      </c>
      <c r="AS9" s="3" t="s">
        <v>26</v>
      </c>
      <c r="AT9" s="3" t="s">
        <v>26</v>
      </c>
      <c r="AU9" s="112"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74" t="s">
        <v>25</v>
      </c>
      <c r="BD9" s="313" t="str">
        <f>SUBSTITUTE(SUBSTITUTE(IFERROR(VLOOKUP($A9,単組回答!$E:$R,14,FALSE),""),"① 行った","○"),"② 行っていない","×")</f>
        <v/>
      </c>
      <c r="BE9" s="74" t="s">
        <v>25</v>
      </c>
      <c r="BF9" s="316" t="str">
        <f>SUBSTITUTE(SUBSTITUTE(IFERROR(VLOOKUP($A9,単組回答!$E:$T,16,FALSE),""),"① 行った","○"),"② 行っていない","×")</f>
        <v/>
      </c>
    </row>
    <row r="10" spans="1:58" ht="28.5" customHeight="1">
      <c r="A10" s="20">
        <v>22010</v>
      </c>
      <c r="B10" s="21" t="s">
        <v>1290</v>
      </c>
      <c r="C10" s="45" t="s">
        <v>25</v>
      </c>
      <c r="D10" s="18" t="s">
        <v>22</v>
      </c>
      <c r="E10" s="18" t="s">
        <v>22</v>
      </c>
      <c r="F10" s="18" t="s">
        <v>22</v>
      </c>
      <c r="G10" s="18" t="s">
        <v>23</v>
      </c>
      <c r="H10" s="18"/>
      <c r="I10" s="18" t="s">
        <v>23</v>
      </c>
      <c r="J10" s="18"/>
      <c r="K10" s="18"/>
      <c r="L10" s="18"/>
      <c r="M10" s="18"/>
      <c r="N10" s="18" t="s">
        <v>24</v>
      </c>
      <c r="O10" s="18" t="s">
        <v>22</v>
      </c>
      <c r="P10" s="18">
        <v>1</v>
      </c>
      <c r="Q10" s="18" t="s">
        <v>22</v>
      </c>
      <c r="R10" s="18"/>
      <c r="S10" s="18" t="s">
        <v>22</v>
      </c>
      <c r="T10" s="18"/>
      <c r="U10" s="18" t="s">
        <v>125</v>
      </c>
      <c r="V10" s="18"/>
      <c r="W10" s="18" t="s">
        <v>22</v>
      </c>
      <c r="X10" s="18"/>
      <c r="Y10" s="19" t="s">
        <v>25</v>
      </c>
      <c r="Z10" s="19" t="s">
        <v>22</v>
      </c>
      <c r="AA10" s="19" t="s">
        <v>22</v>
      </c>
      <c r="AB10" s="19" t="s">
        <v>26</v>
      </c>
      <c r="AC10" s="19" t="s">
        <v>22</v>
      </c>
      <c r="AD10" s="19" t="s">
        <v>26</v>
      </c>
      <c r="AE10" s="19" t="s">
        <v>22</v>
      </c>
      <c r="AF10" s="19"/>
      <c r="AG10" s="19" t="s">
        <v>26</v>
      </c>
      <c r="AH10" s="19" t="s">
        <v>22</v>
      </c>
      <c r="AI10" s="19" t="s">
        <v>25</v>
      </c>
      <c r="AJ10" s="75" t="s">
        <v>25</v>
      </c>
      <c r="AK10" s="102" t="s">
        <v>25</v>
      </c>
      <c r="AL10" s="83" t="s">
        <v>22</v>
      </c>
      <c r="AM10" s="83" t="s">
        <v>25</v>
      </c>
      <c r="AN10" s="83" t="s">
        <v>22</v>
      </c>
      <c r="AO10" s="83">
        <v>0</v>
      </c>
      <c r="AP10" s="83" t="s">
        <v>22</v>
      </c>
      <c r="AQ10" s="3" t="s">
        <v>27</v>
      </c>
      <c r="AR10" s="3" t="s">
        <v>22</v>
      </c>
      <c r="AS10" s="3" t="s">
        <v>22</v>
      </c>
      <c r="AT10" s="3" t="s">
        <v>22</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22011</v>
      </c>
      <c r="B11" s="21" t="s">
        <v>1291</v>
      </c>
      <c r="C11" s="45" t="s">
        <v>22</v>
      </c>
      <c r="D11" s="18" t="s">
        <v>22</v>
      </c>
      <c r="E11" s="18">
        <v>2</v>
      </c>
      <c r="F11" s="18" t="s">
        <v>22</v>
      </c>
      <c r="G11" s="18" t="s">
        <v>23</v>
      </c>
      <c r="H11" s="18" t="s">
        <v>22</v>
      </c>
      <c r="I11" s="18" t="s">
        <v>23</v>
      </c>
      <c r="J11" s="18"/>
      <c r="K11" s="18"/>
      <c r="L11" s="18"/>
      <c r="M11" s="18" t="s">
        <v>23</v>
      </c>
      <c r="N11" s="18" t="s">
        <v>23</v>
      </c>
      <c r="O11" s="18" t="s">
        <v>23</v>
      </c>
      <c r="P11" s="18">
        <v>2</v>
      </c>
      <c r="Q11" s="18" t="s">
        <v>23</v>
      </c>
      <c r="R11" s="18" t="s">
        <v>23</v>
      </c>
      <c r="S11" s="18"/>
      <c r="T11" s="18"/>
      <c r="U11" s="18"/>
      <c r="V11" s="18" t="s">
        <v>23</v>
      </c>
      <c r="W11" s="18"/>
      <c r="X11" s="18" t="s">
        <v>23</v>
      </c>
      <c r="Y11" s="19" t="s">
        <v>22</v>
      </c>
      <c r="Z11" s="19" t="s">
        <v>22</v>
      </c>
      <c r="AA11" s="19" t="s">
        <v>22</v>
      </c>
      <c r="AB11" s="19" t="s">
        <v>22</v>
      </c>
      <c r="AC11" s="19" t="s">
        <v>22</v>
      </c>
      <c r="AD11" s="19" t="s">
        <v>22</v>
      </c>
      <c r="AE11" s="19" t="s">
        <v>22</v>
      </c>
      <c r="AF11" s="19"/>
      <c r="AG11" s="19" t="s">
        <v>22</v>
      </c>
      <c r="AH11" s="19">
        <v>0</v>
      </c>
      <c r="AI11" s="19" t="s">
        <v>25</v>
      </c>
      <c r="AJ11" s="75" t="s">
        <v>22</v>
      </c>
      <c r="AK11" s="102" t="s">
        <v>26</v>
      </c>
      <c r="AL11" s="83" t="s">
        <v>26</v>
      </c>
      <c r="AM11" s="83" t="s">
        <v>26</v>
      </c>
      <c r="AN11" s="83" t="s">
        <v>26</v>
      </c>
      <c r="AO11" s="83" t="s">
        <v>26</v>
      </c>
      <c r="AP11" s="83" t="s">
        <v>26</v>
      </c>
      <c r="AQ11" s="3" t="s">
        <v>26</v>
      </c>
      <c r="AR11" s="3" t="s">
        <v>22</v>
      </c>
      <c r="AS11" s="3" t="s">
        <v>26</v>
      </c>
      <c r="AT11" s="3" t="s">
        <v>22</v>
      </c>
      <c r="AU11" s="112" t="s">
        <v>26</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74" t="s">
        <v>25</v>
      </c>
      <c r="BD11" s="313" t="str">
        <f>SUBSTITUTE(SUBSTITUTE(IFERROR(VLOOKUP($A11,単組回答!$E:$R,14,FALSE),""),"① 行った","○"),"② 行っていない","×")</f>
        <v/>
      </c>
      <c r="BE11" s="83" t="s">
        <v>22</v>
      </c>
      <c r="BF11" s="316" t="str">
        <f>SUBSTITUTE(SUBSTITUTE(IFERROR(VLOOKUP($A11,単組回答!$E:$T,16,FALSE),""),"① 行った","○"),"② 行っていない","×")</f>
        <v/>
      </c>
    </row>
    <row r="12" spans="1:58" ht="28.5" customHeight="1">
      <c r="A12" s="20">
        <v>22012</v>
      </c>
      <c r="B12" s="21" t="s">
        <v>1292</v>
      </c>
      <c r="C12" s="45" t="s">
        <v>22</v>
      </c>
      <c r="D12" s="18" t="s">
        <v>22</v>
      </c>
      <c r="E12" s="18">
        <v>2</v>
      </c>
      <c r="F12" s="18" t="s">
        <v>22</v>
      </c>
      <c r="G12" s="18" t="s">
        <v>23</v>
      </c>
      <c r="H12" s="18"/>
      <c r="I12" s="18"/>
      <c r="J12" s="18" t="s">
        <v>22</v>
      </c>
      <c r="K12" s="18"/>
      <c r="L12" s="18"/>
      <c r="M12" s="18"/>
      <c r="N12" s="18" t="s">
        <v>22</v>
      </c>
      <c r="O12" s="18" t="s">
        <v>22</v>
      </c>
      <c r="P12" s="18">
        <v>2</v>
      </c>
      <c r="Q12" s="18" t="s">
        <v>22</v>
      </c>
      <c r="R12" s="18" t="s">
        <v>23</v>
      </c>
      <c r="S12" s="18" t="s">
        <v>125</v>
      </c>
      <c r="T12" s="18" t="s">
        <v>23</v>
      </c>
      <c r="U12" s="18" t="s">
        <v>125</v>
      </c>
      <c r="V12" s="18"/>
      <c r="W12" s="18" t="s">
        <v>22</v>
      </c>
      <c r="X12" s="18" t="s">
        <v>23</v>
      </c>
      <c r="Y12" s="19" t="s">
        <v>26</v>
      </c>
      <c r="Z12" s="19" t="s">
        <v>26</v>
      </c>
      <c r="AA12" s="19" t="e">
        <v>#N/A</v>
      </c>
      <c r="AB12" s="19" t="s">
        <v>26</v>
      </c>
      <c r="AC12" s="19" t="s">
        <v>26</v>
      </c>
      <c r="AD12" s="19" t="s">
        <v>26</v>
      </c>
      <c r="AE12" s="19" t="s">
        <v>26</v>
      </c>
      <c r="AF12" s="19"/>
      <c r="AG12" s="19" t="s">
        <v>26</v>
      </c>
      <c r="AH12" s="19" t="s">
        <v>26</v>
      </c>
      <c r="AI12" s="19" t="s">
        <v>26</v>
      </c>
      <c r="AJ12" s="75" t="s">
        <v>26</v>
      </c>
      <c r="AK12" s="102" t="s">
        <v>22</v>
      </c>
      <c r="AL12" s="83" t="s">
        <v>22</v>
      </c>
      <c r="AM12" s="83" t="s">
        <v>25</v>
      </c>
      <c r="AN12" s="83" t="s">
        <v>22</v>
      </c>
      <c r="AO12" s="83">
        <v>0</v>
      </c>
      <c r="AP12" s="83" t="s">
        <v>22</v>
      </c>
      <c r="AQ12" s="3" t="s">
        <v>27</v>
      </c>
      <c r="AR12" s="3" t="s">
        <v>26</v>
      </c>
      <c r="AS12" s="3" t="s">
        <v>25</v>
      </c>
      <c r="AT12" s="3" t="s">
        <v>26</v>
      </c>
      <c r="AU12" s="112" t="s">
        <v>22</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74" t="s">
        <v>25</v>
      </c>
      <c r="BD12" s="313" t="str">
        <f>SUBSTITUTE(SUBSTITUTE(IFERROR(VLOOKUP($A12,単組回答!$E:$R,14,FALSE),""),"① 行った","○"),"② 行っていない","×")</f>
        <v/>
      </c>
      <c r="BE12" s="74" t="s">
        <v>25</v>
      </c>
      <c r="BF12" s="316" t="str">
        <f>SUBSTITUTE(SUBSTITUTE(IFERROR(VLOOKUP($A12,単組回答!$E:$T,16,FALSE),""),"① 行った","○"),"② 行っていない","×")</f>
        <v/>
      </c>
    </row>
    <row r="13" spans="1:58" ht="28.5" customHeight="1">
      <c r="A13" s="20">
        <v>22015</v>
      </c>
      <c r="B13" s="21" t="s">
        <v>1293</v>
      </c>
      <c r="C13" s="45" t="s">
        <v>24</v>
      </c>
      <c r="D13" s="18" t="s">
        <v>23</v>
      </c>
      <c r="E13" s="18">
        <v>1</v>
      </c>
      <c r="F13" s="18" t="s">
        <v>22</v>
      </c>
      <c r="G13" s="18" t="s">
        <v>23</v>
      </c>
      <c r="H13" s="18" t="s">
        <v>23</v>
      </c>
      <c r="I13" s="18" t="s">
        <v>23</v>
      </c>
      <c r="J13" s="18"/>
      <c r="K13" s="18"/>
      <c r="L13" s="18"/>
      <c r="M13" s="18"/>
      <c r="N13" s="18" t="s">
        <v>24</v>
      </c>
      <c r="O13" s="18" t="s">
        <v>23</v>
      </c>
      <c r="P13" s="18">
        <v>1</v>
      </c>
      <c r="Q13" s="18"/>
      <c r="R13" s="18" t="s">
        <v>23</v>
      </c>
      <c r="S13" s="18"/>
      <c r="T13" s="18" t="s">
        <v>23</v>
      </c>
      <c r="U13" s="18"/>
      <c r="V13" s="18" t="s">
        <v>23</v>
      </c>
      <c r="W13" s="18"/>
      <c r="X13" s="18" t="s">
        <v>23</v>
      </c>
      <c r="Y13" s="19" t="s">
        <v>26</v>
      </c>
      <c r="Z13" s="19" t="s">
        <v>26</v>
      </c>
      <c r="AA13" s="19" t="e">
        <v>#N/A</v>
      </c>
      <c r="AB13" s="19" t="s">
        <v>26</v>
      </c>
      <c r="AC13" s="19" t="s">
        <v>26</v>
      </c>
      <c r="AD13" s="19" t="s">
        <v>26</v>
      </c>
      <c r="AE13" s="19" t="s">
        <v>26</v>
      </c>
      <c r="AF13" s="19"/>
      <c r="AG13" s="19" t="s">
        <v>26</v>
      </c>
      <c r="AH13" s="19" t="s">
        <v>26</v>
      </c>
      <c r="AI13" s="19" t="s">
        <v>26</v>
      </c>
      <c r="AJ13" s="75" t="s">
        <v>26</v>
      </c>
      <c r="AK13" s="102" t="s">
        <v>25</v>
      </c>
      <c r="AL13" s="83" t="s">
        <v>22</v>
      </c>
      <c r="AM13" s="83" t="s">
        <v>22</v>
      </c>
      <c r="AN13" s="83" t="s">
        <v>22</v>
      </c>
      <c r="AO13" s="83" t="s">
        <v>22</v>
      </c>
      <c r="AP13" s="83" t="s">
        <v>22</v>
      </c>
      <c r="AQ13" s="3" t="s">
        <v>27</v>
      </c>
      <c r="AR13" s="3" t="s">
        <v>26</v>
      </c>
      <c r="AS13" s="3" t="s">
        <v>22</v>
      </c>
      <c r="AT13" s="3" t="s">
        <v>26</v>
      </c>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74" t="s">
        <v>25</v>
      </c>
      <c r="BD13" s="313" t="str">
        <f>SUBSTITUTE(SUBSTITUTE(IFERROR(VLOOKUP($A13,単組回答!$E:$R,14,FALSE),""),"① 行った","○"),"② 行っていない","×")</f>
        <v/>
      </c>
      <c r="BE13" s="74" t="s">
        <v>25</v>
      </c>
      <c r="BF13" s="316" t="str">
        <f>SUBSTITUTE(SUBSTITUTE(IFERROR(VLOOKUP($A13,単組回答!$E:$T,16,FALSE),""),"① 行った","○"),"② 行っていない","×")</f>
        <v/>
      </c>
    </row>
    <row r="14" spans="1:58" ht="28.5" customHeight="1">
      <c r="A14" s="20">
        <v>22017</v>
      </c>
      <c r="B14" s="21" t="s">
        <v>1294</v>
      </c>
      <c r="C14" s="18" t="s">
        <v>22</v>
      </c>
      <c r="D14" s="18" t="s">
        <v>22</v>
      </c>
      <c r="E14" s="18">
        <v>2</v>
      </c>
      <c r="F14" s="18" t="s">
        <v>22</v>
      </c>
      <c r="G14" s="18" t="s">
        <v>23</v>
      </c>
      <c r="H14" s="18" t="s">
        <v>22</v>
      </c>
      <c r="I14" s="18"/>
      <c r="J14" s="18"/>
      <c r="K14" s="18"/>
      <c r="L14" s="18"/>
      <c r="M14" s="18"/>
      <c r="N14" s="18" t="s">
        <v>22</v>
      </c>
      <c r="O14" s="18" t="s">
        <v>22</v>
      </c>
      <c r="P14" s="18">
        <v>2</v>
      </c>
      <c r="Q14" s="18" t="s">
        <v>22</v>
      </c>
      <c r="R14" s="18" t="s">
        <v>23</v>
      </c>
      <c r="S14" s="18" t="s">
        <v>22</v>
      </c>
      <c r="T14" s="18" t="s">
        <v>23</v>
      </c>
      <c r="U14" s="18" t="s">
        <v>125</v>
      </c>
      <c r="V14" s="18"/>
      <c r="W14" s="18"/>
      <c r="X14" s="18"/>
      <c r="Y14" s="19" t="s">
        <v>25</v>
      </c>
      <c r="Z14" s="19" t="s">
        <v>22</v>
      </c>
      <c r="AA14" s="19" t="s">
        <v>22</v>
      </c>
      <c r="AB14" s="19" t="s">
        <v>22</v>
      </c>
      <c r="AC14" s="19" t="s">
        <v>22</v>
      </c>
      <c r="AD14" s="19" t="s">
        <v>22</v>
      </c>
      <c r="AE14" s="19" t="s">
        <v>22</v>
      </c>
      <c r="AF14" s="19"/>
      <c r="AG14" s="19" t="s">
        <v>25</v>
      </c>
      <c r="AH14" s="19" t="s">
        <v>22</v>
      </c>
      <c r="AI14" s="19" t="s">
        <v>25</v>
      </c>
      <c r="AJ14" s="75" t="s">
        <v>22</v>
      </c>
      <c r="AK14" s="102" t="s">
        <v>25</v>
      </c>
      <c r="AL14" s="83" t="s">
        <v>22</v>
      </c>
      <c r="AM14" s="83" t="s">
        <v>22</v>
      </c>
      <c r="AN14" s="83" t="s">
        <v>22</v>
      </c>
      <c r="AO14" s="83" t="s">
        <v>22</v>
      </c>
      <c r="AP14" s="83" t="s">
        <v>22</v>
      </c>
      <c r="AQ14" s="3" t="s">
        <v>27</v>
      </c>
      <c r="AR14" s="3" t="s">
        <v>25</v>
      </c>
      <c r="AS14" s="3" t="s">
        <v>25</v>
      </c>
      <c r="AT14" s="3" t="s">
        <v>22</v>
      </c>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22</v>
      </c>
      <c r="BF14" s="316" t="str">
        <f>SUBSTITUTE(SUBSTITUTE(IFERROR(VLOOKUP($A14,単組回答!$E:$T,16,FALSE),""),"① 行った","○"),"② 行っていない","×")</f>
        <v/>
      </c>
    </row>
    <row r="15" spans="1:58" ht="28.5" customHeight="1">
      <c r="A15" s="20">
        <v>22030</v>
      </c>
      <c r="B15" s="21" t="s">
        <v>1295</v>
      </c>
      <c r="C15" s="45" t="s">
        <v>25</v>
      </c>
      <c r="D15" s="45" t="s">
        <v>25</v>
      </c>
      <c r="E15" s="18">
        <v>0</v>
      </c>
      <c r="F15" s="18" t="s">
        <v>22</v>
      </c>
      <c r="G15" s="18" t="s">
        <v>23</v>
      </c>
      <c r="H15" s="18"/>
      <c r="I15" s="18"/>
      <c r="J15" s="18"/>
      <c r="K15" s="18"/>
      <c r="L15" s="18"/>
      <c r="M15" s="18"/>
      <c r="N15" s="18" t="s">
        <v>24</v>
      </c>
      <c r="O15" s="18" t="s">
        <v>24</v>
      </c>
      <c r="P15" s="18">
        <v>0</v>
      </c>
      <c r="Q15" s="18" t="s">
        <v>22</v>
      </c>
      <c r="R15" s="18" t="s">
        <v>23</v>
      </c>
      <c r="S15" s="18" t="s">
        <v>125</v>
      </c>
      <c r="T15" s="18"/>
      <c r="U15" s="18" t="s">
        <v>125</v>
      </c>
      <c r="V15" s="18"/>
      <c r="W15" s="18" t="s">
        <v>125</v>
      </c>
      <c r="X15" s="18"/>
      <c r="Y15" s="19" t="s">
        <v>26</v>
      </c>
      <c r="Z15" s="19" t="s">
        <v>26</v>
      </c>
      <c r="AA15" s="19" t="e">
        <v>#N/A</v>
      </c>
      <c r="AB15" s="19" t="s">
        <v>26</v>
      </c>
      <c r="AC15" s="19" t="s">
        <v>26</v>
      </c>
      <c r="AD15" s="19" t="s">
        <v>26</v>
      </c>
      <c r="AE15" s="19" t="s">
        <v>26</v>
      </c>
      <c r="AF15" s="19"/>
      <c r="AG15" s="19" t="s">
        <v>26</v>
      </c>
      <c r="AH15" s="19" t="s">
        <v>26</v>
      </c>
      <c r="AI15" s="19" t="s">
        <v>26</v>
      </c>
      <c r="AJ15" s="75" t="s">
        <v>26</v>
      </c>
      <c r="AK15" s="102" t="s">
        <v>25</v>
      </c>
      <c r="AL15" s="83" t="s">
        <v>25</v>
      </c>
      <c r="AM15" s="83" t="s">
        <v>25</v>
      </c>
      <c r="AN15" s="83" t="s">
        <v>25</v>
      </c>
      <c r="AO15" s="83">
        <v>0</v>
      </c>
      <c r="AP15" s="83">
        <v>0</v>
      </c>
      <c r="AQ15" s="3">
        <v>0</v>
      </c>
      <c r="AR15" s="3" t="s">
        <v>28</v>
      </c>
      <c r="AS15" s="3">
        <v>0</v>
      </c>
      <c r="AT15" s="3" t="s">
        <v>25</v>
      </c>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74" t="s">
        <v>25</v>
      </c>
      <c r="BD15" s="313" t="str">
        <f>SUBSTITUTE(SUBSTITUTE(IFERROR(VLOOKUP($A15,単組回答!$E:$R,14,FALSE),""),"① 行った","○"),"② 行っていない","×")</f>
        <v/>
      </c>
      <c r="BE15" s="74" t="s">
        <v>25</v>
      </c>
      <c r="BF15" s="316" t="str">
        <f>SUBSTITUTE(SUBSTITUTE(IFERROR(VLOOKUP($A15,単組回答!$E:$T,16,FALSE),""),"① 行った","○"),"② 行っていない","×")</f>
        <v/>
      </c>
    </row>
    <row r="16" spans="1:58" ht="28.5" customHeight="1">
      <c r="A16" s="20">
        <v>22034</v>
      </c>
      <c r="B16" s="21" t="s">
        <v>1296</v>
      </c>
      <c r="C16" s="45" t="s">
        <v>25</v>
      </c>
      <c r="D16" s="45" t="s">
        <v>25</v>
      </c>
      <c r="E16" s="18">
        <v>0</v>
      </c>
      <c r="F16" s="18" t="s">
        <v>22</v>
      </c>
      <c r="G16" s="18" t="s">
        <v>23</v>
      </c>
      <c r="H16" s="18"/>
      <c r="I16" s="18"/>
      <c r="J16" s="18"/>
      <c r="K16" s="18"/>
      <c r="L16" s="18"/>
      <c r="M16" s="18"/>
      <c r="N16" s="18" t="s">
        <v>24</v>
      </c>
      <c r="O16" s="18" t="s">
        <v>24</v>
      </c>
      <c r="P16" s="18">
        <v>0</v>
      </c>
      <c r="Q16" s="18" t="s">
        <v>125</v>
      </c>
      <c r="R16" s="18" t="s">
        <v>23</v>
      </c>
      <c r="S16" s="18" t="s">
        <v>125</v>
      </c>
      <c r="T16" s="18"/>
      <c r="U16" s="18"/>
      <c r="V16" s="18"/>
      <c r="W16" s="18"/>
      <c r="X16" s="18"/>
      <c r="Y16" s="19" t="s">
        <v>25</v>
      </c>
      <c r="Z16" s="19" t="s">
        <v>25</v>
      </c>
      <c r="AA16" s="19" t="s">
        <v>25</v>
      </c>
      <c r="AB16" s="19" t="s">
        <v>26</v>
      </c>
      <c r="AC16" s="19" t="s">
        <v>26</v>
      </c>
      <c r="AD16" s="19" t="s">
        <v>26</v>
      </c>
      <c r="AE16" s="19" t="s">
        <v>26</v>
      </c>
      <c r="AF16" s="19"/>
      <c r="AG16" s="19" t="s">
        <v>26</v>
      </c>
      <c r="AH16" s="19" t="s">
        <v>26</v>
      </c>
      <c r="AI16" s="19" t="s">
        <v>26</v>
      </c>
      <c r="AJ16" s="75" t="s">
        <v>26</v>
      </c>
      <c r="AK16" s="102" t="s">
        <v>26</v>
      </c>
      <c r="AL16" s="83" t="s">
        <v>26</v>
      </c>
      <c r="AM16" s="83" t="s">
        <v>26</v>
      </c>
      <c r="AN16" s="83" t="s">
        <v>26</v>
      </c>
      <c r="AO16" s="83" t="s">
        <v>26</v>
      </c>
      <c r="AP16" s="83" t="s">
        <v>26</v>
      </c>
      <c r="AQ16" s="3" t="s">
        <v>26</v>
      </c>
      <c r="AR16" s="3"/>
      <c r="AS16" s="3" t="s">
        <v>26</v>
      </c>
      <c r="AT16" s="3"/>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74" t="s">
        <v>25</v>
      </c>
      <c r="BD16" s="313" t="str">
        <f>SUBSTITUTE(SUBSTITUTE(IFERROR(VLOOKUP($A16,単組回答!$E:$R,14,FALSE),""),"① 行った","○"),"② 行っていない","×")</f>
        <v/>
      </c>
      <c r="BE16" s="74" t="s">
        <v>25</v>
      </c>
      <c r="BF16" s="316" t="str">
        <f>SUBSTITUTE(SUBSTITUTE(IFERROR(VLOOKUP($A16,単組回答!$E:$T,16,FALSE),""),"① 行った","○"),"② 行っていない","×")</f>
        <v/>
      </c>
    </row>
    <row r="17" spans="1:58" ht="28.5" customHeight="1">
      <c r="A17" s="20">
        <v>22039</v>
      </c>
      <c r="B17" s="21" t="s">
        <v>1297</v>
      </c>
      <c r="C17" s="45" t="s">
        <v>25</v>
      </c>
      <c r="D17" s="45" t="s">
        <v>25</v>
      </c>
      <c r="E17" s="18">
        <v>0</v>
      </c>
      <c r="F17" s="18" t="s">
        <v>22</v>
      </c>
      <c r="G17" s="18" t="s">
        <v>23</v>
      </c>
      <c r="H17" s="18"/>
      <c r="I17" s="18"/>
      <c r="J17" s="18"/>
      <c r="K17" s="18"/>
      <c r="L17" s="18"/>
      <c r="M17" s="18"/>
      <c r="N17" s="18" t="s">
        <v>24</v>
      </c>
      <c r="O17" s="18" t="s">
        <v>24</v>
      </c>
      <c r="P17" s="18">
        <v>0</v>
      </c>
      <c r="Q17" s="18" t="s">
        <v>22</v>
      </c>
      <c r="R17" s="18" t="s">
        <v>23</v>
      </c>
      <c r="S17" s="18" t="s">
        <v>125</v>
      </c>
      <c r="T17" s="18"/>
      <c r="U17" s="18" t="s">
        <v>125</v>
      </c>
      <c r="V17" s="18"/>
      <c r="W17" s="18" t="s">
        <v>125</v>
      </c>
      <c r="X17" s="18"/>
      <c r="Y17" s="19" t="s">
        <v>26</v>
      </c>
      <c r="Z17" s="19" t="s">
        <v>26</v>
      </c>
      <c r="AA17" s="19" t="e">
        <v>#N/A</v>
      </c>
      <c r="AB17" s="19" t="s">
        <v>26</v>
      </c>
      <c r="AC17" s="19" t="s">
        <v>26</v>
      </c>
      <c r="AD17" s="19" t="s">
        <v>26</v>
      </c>
      <c r="AE17" s="19" t="s">
        <v>26</v>
      </c>
      <c r="AF17" s="19"/>
      <c r="AG17" s="19" t="s">
        <v>26</v>
      </c>
      <c r="AH17" s="19" t="s">
        <v>26</v>
      </c>
      <c r="AI17" s="19" t="s">
        <v>26</v>
      </c>
      <c r="AJ17" s="75" t="s">
        <v>26</v>
      </c>
      <c r="AK17" s="102" t="s">
        <v>26</v>
      </c>
      <c r="AL17" s="83" t="s">
        <v>26</v>
      </c>
      <c r="AM17" s="83" t="s">
        <v>26</v>
      </c>
      <c r="AN17" s="83" t="s">
        <v>26</v>
      </c>
      <c r="AO17" s="83" t="s">
        <v>26</v>
      </c>
      <c r="AP17" s="83" t="s">
        <v>26</v>
      </c>
      <c r="AQ17" s="3" t="s">
        <v>26</v>
      </c>
      <c r="AR17" s="3" t="s">
        <v>26</v>
      </c>
      <c r="AS17" s="3" t="s">
        <v>26</v>
      </c>
      <c r="AT17" s="3" t="s">
        <v>26</v>
      </c>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74" t="s">
        <v>25</v>
      </c>
      <c r="BD17" s="313" t="str">
        <f>SUBSTITUTE(SUBSTITUTE(IFERROR(VLOOKUP($A17,単組回答!$E:$R,14,FALSE),""),"① 行った","○"),"② 行っていない","×")</f>
        <v/>
      </c>
      <c r="BE17" s="74" t="s">
        <v>25</v>
      </c>
      <c r="BF17" s="316" t="str">
        <f>SUBSTITUTE(SUBSTITUTE(IFERROR(VLOOKUP($A17,単組回答!$E:$T,16,FALSE),""),"① 行った","○"),"② 行っていない","×")</f>
        <v/>
      </c>
    </row>
    <row r="18" spans="1:58" ht="28.5" customHeight="1">
      <c r="A18" s="20">
        <v>22040</v>
      </c>
      <c r="B18" s="21" t="s">
        <v>1298</v>
      </c>
      <c r="C18" s="45" t="s">
        <v>25</v>
      </c>
      <c r="D18" s="45" t="s">
        <v>25</v>
      </c>
      <c r="E18" s="18">
        <v>0</v>
      </c>
      <c r="F18" s="18" t="s">
        <v>22</v>
      </c>
      <c r="G18" s="18" t="s">
        <v>23</v>
      </c>
      <c r="H18" s="18"/>
      <c r="I18" s="18"/>
      <c r="J18" s="18"/>
      <c r="K18" s="18"/>
      <c r="L18" s="18"/>
      <c r="M18" s="18"/>
      <c r="N18" s="18" t="s">
        <v>24</v>
      </c>
      <c r="O18" s="18" t="s">
        <v>24</v>
      </c>
      <c r="P18" s="18">
        <v>0</v>
      </c>
      <c r="Q18" s="18" t="s">
        <v>125</v>
      </c>
      <c r="R18" s="18" t="s">
        <v>23</v>
      </c>
      <c r="S18" s="18" t="s">
        <v>125</v>
      </c>
      <c r="T18" s="18"/>
      <c r="U18" s="18"/>
      <c r="V18" s="18"/>
      <c r="W18" s="18"/>
      <c r="X18" s="18"/>
      <c r="Y18" s="19" t="s">
        <v>26</v>
      </c>
      <c r="Z18" s="19" t="s">
        <v>26</v>
      </c>
      <c r="AA18" s="19" t="e">
        <v>#N/A</v>
      </c>
      <c r="AB18" s="19" t="s">
        <v>26</v>
      </c>
      <c r="AC18" s="19" t="s">
        <v>25</v>
      </c>
      <c r="AD18" s="19" t="s">
        <v>26</v>
      </c>
      <c r="AE18" s="19" t="s">
        <v>25</v>
      </c>
      <c r="AF18" s="19"/>
      <c r="AG18" s="19" t="s">
        <v>26</v>
      </c>
      <c r="AH18" s="19">
        <v>0</v>
      </c>
      <c r="AI18" s="19" t="s">
        <v>26</v>
      </c>
      <c r="AJ18" s="75" t="s">
        <v>25</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74"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22042</v>
      </c>
      <c r="B19" s="21" t="s">
        <v>1299</v>
      </c>
      <c r="C19" s="45" t="s">
        <v>22</v>
      </c>
      <c r="D19" s="18" t="s">
        <v>22</v>
      </c>
      <c r="E19" s="18">
        <v>2</v>
      </c>
      <c r="F19" s="18" t="s">
        <v>22</v>
      </c>
      <c r="G19" s="18" t="s">
        <v>23</v>
      </c>
      <c r="H19" s="18"/>
      <c r="I19" s="18"/>
      <c r="J19" s="18"/>
      <c r="K19" s="18"/>
      <c r="L19" s="18"/>
      <c r="M19" s="18"/>
      <c r="N19" s="18" t="s">
        <v>22</v>
      </c>
      <c r="O19" s="18" t="s">
        <v>22</v>
      </c>
      <c r="P19" s="18">
        <v>2</v>
      </c>
      <c r="Q19" s="18" t="s">
        <v>22</v>
      </c>
      <c r="R19" s="18" t="s">
        <v>23</v>
      </c>
      <c r="S19" s="18" t="s">
        <v>125</v>
      </c>
      <c r="T19" s="18"/>
      <c r="U19" s="18" t="s">
        <v>125</v>
      </c>
      <c r="V19" s="18"/>
      <c r="W19" s="18" t="s">
        <v>22</v>
      </c>
      <c r="X19" s="18"/>
      <c r="Y19" s="19" t="s">
        <v>22</v>
      </c>
      <c r="Z19" s="19" t="s">
        <v>25</v>
      </c>
      <c r="AA19" s="19" t="s">
        <v>25</v>
      </c>
      <c r="AB19" s="19" t="s">
        <v>22</v>
      </c>
      <c r="AC19" s="19" t="s">
        <v>22</v>
      </c>
      <c r="AD19" s="19" t="s">
        <v>25</v>
      </c>
      <c r="AE19" s="19" t="s">
        <v>25</v>
      </c>
      <c r="AF19" s="19"/>
      <c r="AG19" s="19" t="s">
        <v>26</v>
      </c>
      <c r="AH19" s="19">
        <v>0</v>
      </c>
      <c r="AI19" s="19" t="s">
        <v>25</v>
      </c>
      <c r="AJ19" s="75" t="s">
        <v>25</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74" t="s">
        <v>25</v>
      </c>
      <c r="BD19" s="313" t="str">
        <f>SUBSTITUTE(SUBSTITUTE(IFERROR(VLOOKUP($A19,単組回答!$E:$R,14,FALSE),""),"① 行った","○"),"② 行っていない","×")</f>
        <v/>
      </c>
      <c r="BE19" s="74" t="s">
        <v>25</v>
      </c>
      <c r="BF19" s="316" t="str">
        <f>SUBSTITUTE(SUBSTITUTE(IFERROR(VLOOKUP($A19,単組回答!$E:$T,16,FALSE),""),"① 行った","○"),"② 行っていない","×")</f>
        <v/>
      </c>
    </row>
    <row r="20" spans="1:58" ht="28.5" customHeight="1">
      <c r="A20" s="20">
        <v>22043</v>
      </c>
      <c r="B20" s="21" t="s">
        <v>1300</v>
      </c>
      <c r="C20" s="45" t="s">
        <v>25</v>
      </c>
      <c r="D20" s="18" t="s">
        <v>22</v>
      </c>
      <c r="E20" s="18">
        <v>1</v>
      </c>
      <c r="F20" s="18" t="s">
        <v>22</v>
      </c>
      <c r="G20" s="18" t="s">
        <v>23</v>
      </c>
      <c r="H20" s="18"/>
      <c r="I20" s="18"/>
      <c r="J20" s="18"/>
      <c r="K20" s="18"/>
      <c r="L20" s="18"/>
      <c r="M20" s="18"/>
      <c r="N20" s="18" t="s">
        <v>24</v>
      </c>
      <c r="O20" s="18" t="s">
        <v>22</v>
      </c>
      <c r="P20" s="18">
        <v>1</v>
      </c>
      <c r="Q20" s="18" t="s">
        <v>125</v>
      </c>
      <c r="R20" s="18" t="s">
        <v>23</v>
      </c>
      <c r="S20" s="18" t="s">
        <v>125</v>
      </c>
      <c r="T20" s="18"/>
      <c r="U20" s="18"/>
      <c r="V20" s="18"/>
      <c r="W20" s="18"/>
      <c r="X20" s="18"/>
      <c r="Y20" s="19" t="s">
        <v>22</v>
      </c>
      <c r="Z20" s="19" t="s">
        <v>22</v>
      </c>
      <c r="AA20" s="19" t="s">
        <v>22</v>
      </c>
      <c r="AB20" s="19" t="s">
        <v>26</v>
      </c>
      <c r="AC20" s="19" t="s">
        <v>26</v>
      </c>
      <c r="AD20" s="19" t="s">
        <v>26</v>
      </c>
      <c r="AE20" s="19" t="s">
        <v>26</v>
      </c>
      <c r="AF20" s="19"/>
      <c r="AG20" s="19" t="s">
        <v>26</v>
      </c>
      <c r="AH20" s="19" t="s">
        <v>26</v>
      </c>
      <c r="AI20" s="19" t="s">
        <v>25</v>
      </c>
      <c r="AJ20" s="75" t="s">
        <v>26</v>
      </c>
      <c r="AK20" s="102" t="s">
        <v>25</v>
      </c>
      <c r="AL20" s="83" t="s">
        <v>25</v>
      </c>
      <c r="AM20" s="83" t="s">
        <v>25</v>
      </c>
      <c r="AN20" s="83" t="s">
        <v>22</v>
      </c>
      <c r="AO20" s="83">
        <v>0</v>
      </c>
      <c r="AP20" s="83" t="s">
        <v>22</v>
      </c>
      <c r="AQ20" s="3" t="s">
        <v>25</v>
      </c>
      <c r="AR20" s="3"/>
      <c r="AS20" s="3" t="s">
        <v>25</v>
      </c>
      <c r="AT20" s="3"/>
      <c r="AU20" s="112"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74" t="s">
        <v>25</v>
      </c>
      <c r="BD20" s="313" t="str">
        <f>SUBSTITUTE(SUBSTITUTE(IFERROR(VLOOKUP($A20,単組回答!$E:$R,14,FALSE),""),"① 行った","○"),"② 行っていない","×")</f>
        <v/>
      </c>
      <c r="BE20" s="74" t="s">
        <v>25</v>
      </c>
      <c r="BF20" s="316" t="str">
        <f>SUBSTITUTE(SUBSTITUTE(IFERROR(VLOOKUP($A20,単組回答!$E:$T,16,FALSE),""),"① 行った","○"),"② 行っていない","×")</f>
        <v/>
      </c>
    </row>
    <row r="21" spans="1:58" ht="28.5" customHeight="1">
      <c r="A21" s="20">
        <v>22045</v>
      </c>
      <c r="B21" s="21" t="s">
        <v>1301</v>
      </c>
      <c r="C21" s="45" t="s">
        <v>24</v>
      </c>
      <c r="D21" s="18" t="s">
        <v>22</v>
      </c>
      <c r="E21" s="18">
        <v>1</v>
      </c>
      <c r="F21" s="18" t="s">
        <v>22</v>
      </c>
      <c r="G21" s="18" t="s">
        <v>23</v>
      </c>
      <c r="H21" s="18"/>
      <c r="I21" s="18"/>
      <c r="J21" s="18"/>
      <c r="K21" s="18"/>
      <c r="L21" s="18"/>
      <c r="M21" s="18"/>
      <c r="N21" s="18" t="s">
        <v>24</v>
      </c>
      <c r="O21" s="18" t="s">
        <v>22</v>
      </c>
      <c r="P21" s="18">
        <v>1</v>
      </c>
      <c r="Q21" s="18"/>
      <c r="R21" s="18" t="s">
        <v>23</v>
      </c>
      <c r="S21" s="18"/>
      <c r="T21" s="18"/>
      <c r="U21" s="18" t="s">
        <v>125</v>
      </c>
      <c r="V21" s="18"/>
      <c r="W21" s="18" t="s">
        <v>22</v>
      </c>
      <c r="X21" s="18" t="s">
        <v>23</v>
      </c>
      <c r="Y21" s="19" t="s">
        <v>25</v>
      </c>
      <c r="Z21" s="19" t="s">
        <v>22</v>
      </c>
      <c r="AA21" s="19" t="s">
        <v>22</v>
      </c>
      <c r="AB21" s="19" t="s">
        <v>22</v>
      </c>
      <c r="AC21" s="19" t="s">
        <v>26</v>
      </c>
      <c r="AD21" s="19" t="s">
        <v>22</v>
      </c>
      <c r="AE21" s="19" t="s">
        <v>26</v>
      </c>
      <c r="AF21" s="19"/>
      <c r="AG21" s="19" t="s">
        <v>22</v>
      </c>
      <c r="AH21" s="19" t="s">
        <v>26</v>
      </c>
      <c r="AI21" s="19" t="s">
        <v>25</v>
      </c>
      <c r="AJ21" s="75" t="s">
        <v>26</v>
      </c>
      <c r="AK21" s="102" t="s">
        <v>25</v>
      </c>
      <c r="AL21" s="83" t="s">
        <v>22</v>
      </c>
      <c r="AM21" s="83" t="s">
        <v>22</v>
      </c>
      <c r="AN21" s="83" t="s">
        <v>22</v>
      </c>
      <c r="AO21" s="83" t="s">
        <v>22</v>
      </c>
      <c r="AP21" s="83" t="s">
        <v>22</v>
      </c>
      <c r="AQ21" s="3" t="s">
        <v>43</v>
      </c>
      <c r="AR21" s="3" t="s">
        <v>22</v>
      </c>
      <c r="AS21" s="3" t="s">
        <v>22</v>
      </c>
      <c r="AT21" s="3" t="s">
        <v>25</v>
      </c>
      <c r="AU21" s="112" t="s">
        <v>22</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74" t="s">
        <v>25</v>
      </c>
      <c r="BD21" s="313" t="str">
        <f>SUBSTITUTE(SUBSTITUTE(IFERROR(VLOOKUP($A21,単組回答!$E:$R,14,FALSE),""),"① 行った","○"),"② 行っていない","×")</f>
        <v/>
      </c>
      <c r="BE21" s="74" t="s">
        <v>25</v>
      </c>
      <c r="BF21" s="316" t="str">
        <f>SUBSTITUTE(SUBSTITUTE(IFERROR(VLOOKUP($A21,単組回答!$E:$T,16,FALSE),""),"① 行った","○"),"② 行っていない","×")</f>
        <v/>
      </c>
    </row>
    <row r="22" spans="1:58" ht="28.5" customHeight="1">
      <c r="A22" s="20">
        <v>22046</v>
      </c>
      <c r="B22" s="21" t="s">
        <v>1302</v>
      </c>
      <c r="C22" s="45" t="s">
        <v>24</v>
      </c>
      <c r="D22" s="18" t="s">
        <v>22</v>
      </c>
      <c r="E22" s="18">
        <v>1</v>
      </c>
      <c r="F22" s="18" t="s">
        <v>22</v>
      </c>
      <c r="G22" s="18" t="s">
        <v>23</v>
      </c>
      <c r="H22" s="18"/>
      <c r="I22" s="18"/>
      <c r="J22" s="18"/>
      <c r="K22" s="18"/>
      <c r="L22" s="18"/>
      <c r="M22" s="18"/>
      <c r="N22" s="18" t="s">
        <v>24</v>
      </c>
      <c r="O22" s="18" t="s">
        <v>23</v>
      </c>
      <c r="P22" s="18">
        <v>1</v>
      </c>
      <c r="Q22" s="18"/>
      <c r="R22" s="18" t="s">
        <v>23</v>
      </c>
      <c r="S22" s="18"/>
      <c r="T22" s="18"/>
      <c r="U22" s="18"/>
      <c r="V22" s="18"/>
      <c r="W22" s="18"/>
      <c r="X22" s="18"/>
      <c r="Y22" s="19" t="s">
        <v>25</v>
      </c>
      <c r="Z22" s="19" t="s">
        <v>22</v>
      </c>
      <c r="AA22" s="19" t="s">
        <v>22</v>
      </c>
      <c r="AB22" s="19" t="s">
        <v>26</v>
      </c>
      <c r="AC22" s="19" t="s">
        <v>26</v>
      </c>
      <c r="AD22" s="19" t="s">
        <v>26</v>
      </c>
      <c r="AE22" s="19" t="s">
        <v>26</v>
      </c>
      <c r="AF22" s="19"/>
      <c r="AG22" s="19" t="s">
        <v>26</v>
      </c>
      <c r="AH22" s="19" t="s">
        <v>26</v>
      </c>
      <c r="AI22" s="19" t="s">
        <v>26</v>
      </c>
      <c r="AJ22" s="75" t="s">
        <v>26</v>
      </c>
      <c r="AK22" s="102" t="s">
        <v>25</v>
      </c>
      <c r="AL22" s="83" t="s">
        <v>22</v>
      </c>
      <c r="AM22" s="83" t="s">
        <v>25</v>
      </c>
      <c r="AN22" s="83" t="s">
        <v>25</v>
      </c>
      <c r="AO22" s="83">
        <v>0</v>
      </c>
      <c r="AP22" s="83">
        <v>0</v>
      </c>
      <c r="AQ22" s="3">
        <v>0</v>
      </c>
      <c r="AR22" s="3" t="s">
        <v>28</v>
      </c>
      <c r="AS22" s="3">
        <v>0</v>
      </c>
      <c r="AT22" s="3" t="s">
        <v>25</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74" t="s">
        <v>25</v>
      </c>
      <c r="BD22" s="313" t="str">
        <f>SUBSTITUTE(SUBSTITUTE(IFERROR(VLOOKUP($A22,単組回答!$E:$R,14,FALSE),""),"① 行った","○"),"② 行っていない","×")</f>
        <v/>
      </c>
      <c r="BE22" s="74" t="s">
        <v>25</v>
      </c>
      <c r="BF22" s="316" t="str">
        <f>SUBSTITUTE(SUBSTITUTE(IFERROR(VLOOKUP($A22,単組回答!$E:$T,16,FALSE),""),"① 行った","○"),"② 行っていない","×")</f>
        <v/>
      </c>
    </row>
    <row r="23" spans="1:58" ht="28.5" customHeight="1">
      <c r="A23" s="20">
        <v>22047</v>
      </c>
      <c r="B23" s="21" t="s">
        <v>1303</v>
      </c>
      <c r="C23" s="45"/>
      <c r="D23" s="18"/>
      <c r="E23" s="18">
        <v>0</v>
      </c>
      <c r="F23" s="18"/>
      <c r="G23" s="18"/>
      <c r="H23" s="18"/>
      <c r="I23" s="18"/>
      <c r="J23" s="18"/>
      <c r="K23" s="18"/>
      <c r="L23" s="18"/>
      <c r="M23" s="18"/>
      <c r="N23" s="18" t="s">
        <v>24</v>
      </c>
      <c r="O23" s="18" t="s">
        <v>24</v>
      </c>
      <c r="P23" s="18">
        <v>0</v>
      </c>
      <c r="Q23" s="18"/>
      <c r="R23" s="18" t="s">
        <v>23</v>
      </c>
      <c r="S23" s="18"/>
      <c r="T23" s="18" t="s">
        <v>23</v>
      </c>
      <c r="U23" s="18"/>
      <c r="V23" s="18"/>
      <c r="W23" s="18"/>
      <c r="X23" s="18"/>
      <c r="Y23" s="19" t="s">
        <v>26</v>
      </c>
      <c r="Z23" s="19" t="s">
        <v>26</v>
      </c>
      <c r="AA23" s="19" t="e">
        <v>#N/A</v>
      </c>
      <c r="AB23" s="19" t="s">
        <v>26</v>
      </c>
      <c r="AC23" s="19" t="s">
        <v>26</v>
      </c>
      <c r="AD23" s="19" t="s">
        <v>26</v>
      </c>
      <c r="AE23" s="19" t="s">
        <v>26</v>
      </c>
      <c r="AF23" s="19"/>
      <c r="AG23" s="19" t="s">
        <v>26</v>
      </c>
      <c r="AH23" s="19" t="s">
        <v>26</v>
      </c>
      <c r="AI23" s="19" t="s">
        <v>26</v>
      </c>
      <c r="AJ23" s="75" t="s">
        <v>26</v>
      </c>
      <c r="AK23" s="102" t="s">
        <v>25</v>
      </c>
      <c r="AL23" s="83" t="s">
        <v>25</v>
      </c>
      <c r="AM23" s="83" t="s">
        <v>25</v>
      </c>
      <c r="AN23" s="83" t="s">
        <v>22</v>
      </c>
      <c r="AO23" s="83">
        <v>0</v>
      </c>
      <c r="AP23" s="83" t="s">
        <v>22</v>
      </c>
      <c r="AQ23" s="3" t="s">
        <v>25</v>
      </c>
      <c r="AR23" s="3" t="s">
        <v>26</v>
      </c>
      <c r="AS23" s="3" t="s">
        <v>25</v>
      </c>
      <c r="AT23" s="3" t="s">
        <v>26</v>
      </c>
      <c r="AU23" s="112" t="s">
        <v>25</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74" t="s">
        <v>25</v>
      </c>
      <c r="BD23" s="313" t="str">
        <f>SUBSTITUTE(SUBSTITUTE(IFERROR(VLOOKUP($A23,単組回答!$E:$R,14,FALSE),""),"① 行った","○"),"② 行っていない","×")</f>
        <v/>
      </c>
      <c r="BE23" s="74" t="s">
        <v>25</v>
      </c>
      <c r="BF23" s="316" t="str">
        <f>SUBSTITUTE(SUBSTITUTE(IFERROR(VLOOKUP($A23,単組回答!$E:$T,16,FALSE),""),"① 行った","○"),"② 行っていない","×")</f>
        <v/>
      </c>
    </row>
    <row r="24" spans="1:58" ht="28.5" customHeight="1">
      <c r="A24" s="20">
        <v>22053</v>
      </c>
      <c r="B24" s="21" t="s">
        <v>1304</v>
      </c>
      <c r="C24" s="45"/>
      <c r="D24" s="18"/>
      <c r="E24" s="18">
        <v>0</v>
      </c>
      <c r="F24" s="18"/>
      <c r="G24" s="18"/>
      <c r="H24" s="18"/>
      <c r="I24" s="18"/>
      <c r="J24" s="18"/>
      <c r="K24" s="18"/>
      <c r="L24" s="18"/>
      <c r="M24" s="18"/>
      <c r="N24" s="18"/>
      <c r="O24" s="18"/>
      <c r="P24" s="18">
        <v>0</v>
      </c>
      <c r="Q24" s="18"/>
      <c r="R24" s="18"/>
      <c r="S24" s="18"/>
      <c r="T24" s="18"/>
      <c r="U24" s="18"/>
      <c r="V24" s="18"/>
      <c r="W24" s="18"/>
      <c r="X24" s="18"/>
      <c r="Y24" s="19" t="s">
        <v>26</v>
      </c>
      <c r="Z24" s="19" t="s">
        <v>26</v>
      </c>
      <c r="AA24" s="19" t="e">
        <v>#N/A</v>
      </c>
      <c r="AB24" s="19" t="s">
        <v>26</v>
      </c>
      <c r="AC24" s="19" t="s">
        <v>26</v>
      </c>
      <c r="AD24" s="19" t="s">
        <v>26</v>
      </c>
      <c r="AE24" s="19" t="s">
        <v>26</v>
      </c>
      <c r="AF24" s="19"/>
      <c r="AG24" s="19" t="s">
        <v>26</v>
      </c>
      <c r="AH24" s="19" t="s">
        <v>26</v>
      </c>
      <c r="AI24" s="19" t="s">
        <v>26</v>
      </c>
      <c r="AJ24" s="75"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74" t="s">
        <v>25</v>
      </c>
      <c r="BD24" s="313" t="str">
        <f>SUBSTITUTE(SUBSTITUTE(IFERROR(VLOOKUP($A24,単組回答!$E:$R,14,FALSE),""),"① 行った","○"),"② 行っていない","×")</f>
        <v/>
      </c>
      <c r="BE24" s="74" t="s">
        <v>25</v>
      </c>
      <c r="BF24" s="316" t="str">
        <f>SUBSTITUTE(SUBSTITUTE(IFERROR(VLOOKUP($A24,単組回答!$E:$T,16,FALSE),""),"① 行った","○"),"② 行っていない","×")</f>
        <v/>
      </c>
    </row>
    <row r="25" spans="1:58" ht="28.5" customHeight="1">
      <c r="A25" s="20">
        <v>22056</v>
      </c>
      <c r="B25" s="21" t="s">
        <v>1305</v>
      </c>
      <c r="C25" s="45"/>
      <c r="D25" s="18"/>
      <c r="E25" s="18">
        <v>0</v>
      </c>
      <c r="F25" s="18"/>
      <c r="G25" s="18"/>
      <c r="H25" s="18"/>
      <c r="I25" s="18"/>
      <c r="J25" s="18"/>
      <c r="K25" s="18"/>
      <c r="L25" s="18"/>
      <c r="M25" s="18"/>
      <c r="N25" s="18"/>
      <c r="O25" s="18"/>
      <c r="P25" s="18">
        <v>0</v>
      </c>
      <c r="Q25" s="18"/>
      <c r="R25" s="18"/>
      <c r="S25" s="18"/>
      <c r="T25" s="18"/>
      <c r="U25" s="18"/>
      <c r="V25" s="18"/>
      <c r="W25" s="18"/>
      <c r="X25" s="18"/>
      <c r="Y25" s="19" t="s">
        <v>26</v>
      </c>
      <c r="Z25" s="19" t="s">
        <v>26</v>
      </c>
      <c r="AA25" s="19" t="e">
        <v>#N/A</v>
      </c>
      <c r="AB25" s="19" t="s">
        <v>26</v>
      </c>
      <c r="AC25" s="19" t="s">
        <v>26</v>
      </c>
      <c r="AD25" s="19" t="s">
        <v>26</v>
      </c>
      <c r="AE25" s="19" t="s">
        <v>26</v>
      </c>
      <c r="AF25" s="19"/>
      <c r="AG25" s="19" t="s">
        <v>26</v>
      </c>
      <c r="AH25" s="19" t="s">
        <v>26</v>
      </c>
      <c r="AI25" s="19" t="s">
        <v>26</v>
      </c>
      <c r="AJ25" s="75" t="s">
        <v>26</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74" t="s">
        <v>25</v>
      </c>
      <c r="BD25" s="313" t="str">
        <f>SUBSTITUTE(SUBSTITUTE(IFERROR(VLOOKUP($A25,単組回答!$E:$R,14,FALSE),""),"① 行った","○"),"② 行っていない","×")</f>
        <v/>
      </c>
      <c r="BE25" s="74" t="s">
        <v>25</v>
      </c>
      <c r="BF25" s="316" t="str">
        <f>SUBSTITUTE(SUBSTITUTE(IFERROR(VLOOKUP($A25,単組回答!$E:$T,16,FALSE),""),"① 行った","○"),"② 行っていない","×")</f>
        <v/>
      </c>
    </row>
    <row r="26" spans="1:58" ht="28.5" customHeight="1">
      <c r="A26" s="20">
        <v>22057</v>
      </c>
      <c r="B26" s="21" t="s">
        <v>1306</v>
      </c>
      <c r="C26" s="45"/>
      <c r="D26" s="18"/>
      <c r="E26" s="18">
        <v>0</v>
      </c>
      <c r="F26" s="18"/>
      <c r="G26" s="18"/>
      <c r="H26" s="18"/>
      <c r="I26" s="18"/>
      <c r="J26" s="18"/>
      <c r="K26" s="18"/>
      <c r="L26" s="18"/>
      <c r="M26" s="18"/>
      <c r="N26" s="18"/>
      <c r="O26" s="18"/>
      <c r="P26" s="18">
        <v>0</v>
      </c>
      <c r="Q26" s="18"/>
      <c r="R26" s="18"/>
      <c r="S26" s="18"/>
      <c r="T26" s="18"/>
      <c r="U26" s="18"/>
      <c r="V26" s="18"/>
      <c r="W26" s="18"/>
      <c r="X26" s="18"/>
      <c r="Y26" s="19" t="s">
        <v>26</v>
      </c>
      <c r="Z26" s="19" t="s">
        <v>26</v>
      </c>
      <c r="AA26" s="19" t="e">
        <v>#N/A</v>
      </c>
      <c r="AB26" s="19" t="s">
        <v>26</v>
      </c>
      <c r="AC26" s="19" t="s">
        <v>26</v>
      </c>
      <c r="AD26" s="19" t="s">
        <v>26</v>
      </c>
      <c r="AE26" s="19" t="s">
        <v>26</v>
      </c>
      <c r="AF26" s="19"/>
      <c r="AG26" s="19" t="s">
        <v>26</v>
      </c>
      <c r="AH26" s="19" t="s">
        <v>26</v>
      </c>
      <c r="AI26" s="19" t="s">
        <v>26</v>
      </c>
      <c r="AJ26" s="75" t="s">
        <v>26</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74" t="s">
        <v>25</v>
      </c>
      <c r="BD26" s="313" t="str">
        <f>SUBSTITUTE(SUBSTITUTE(IFERROR(VLOOKUP($A26,単組回答!$E:$R,14,FALSE),""),"① 行った","○"),"② 行っていない","×")</f>
        <v/>
      </c>
      <c r="BE26" s="74" t="s">
        <v>25</v>
      </c>
      <c r="BF26" s="316" t="str">
        <f>SUBSTITUTE(SUBSTITUTE(IFERROR(VLOOKUP($A26,単組回答!$E:$T,16,FALSE),""),"① 行った","○"),"② 行っていない","×")</f>
        <v/>
      </c>
    </row>
    <row r="27" spans="1:58" ht="28.5" customHeight="1">
      <c r="A27" s="20">
        <v>22058</v>
      </c>
      <c r="B27" s="21" t="s">
        <v>1307</v>
      </c>
      <c r="C27" s="45"/>
      <c r="D27" s="18"/>
      <c r="E27" s="18">
        <v>0</v>
      </c>
      <c r="F27" s="18"/>
      <c r="G27" s="18"/>
      <c r="H27" s="18"/>
      <c r="I27" s="18"/>
      <c r="J27" s="18"/>
      <c r="K27" s="18"/>
      <c r="L27" s="18"/>
      <c r="M27" s="18"/>
      <c r="N27" s="18"/>
      <c r="O27" s="18"/>
      <c r="P27" s="18">
        <v>0</v>
      </c>
      <c r="Q27" s="18"/>
      <c r="R27" s="18"/>
      <c r="S27" s="18"/>
      <c r="T27" s="18"/>
      <c r="U27" s="18"/>
      <c r="V27" s="18"/>
      <c r="W27" s="18"/>
      <c r="X27" s="18"/>
      <c r="Y27" s="19" t="s">
        <v>26</v>
      </c>
      <c r="Z27" s="19" t="s">
        <v>26</v>
      </c>
      <c r="AA27" s="19" t="e">
        <v>#N/A</v>
      </c>
      <c r="AB27" s="19" t="s">
        <v>26</v>
      </c>
      <c r="AC27" s="19" t="s">
        <v>26</v>
      </c>
      <c r="AD27" s="19" t="s">
        <v>26</v>
      </c>
      <c r="AE27" s="19" t="s">
        <v>26</v>
      </c>
      <c r="AF27" s="19"/>
      <c r="AG27" s="19" t="s">
        <v>26</v>
      </c>
      <c r="AH27" s="19" t="s">
        <v>26</v>
      </c>
      <c r="AI27" s="19" t="s">
        <v>26</v>
      </c>
      <c r="AJ27" s="75" t="s">
        <v>26</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74" t="s">
        <v>25</v>
      </c>
      <c r="BD27" s="313" t="str">
        <f>SUBSTITUTE(SUBSTITUTE(IFERROR(VLOOKUP($A27,単組回答!$E:$R,14,FALSE),""),"① 行った","○"),"② 行っていない","×")</f>
        <v/>
      </c>
      <c r="BE27" s="74" t="s">
        <v>25</v>
      </c>
      <c r="BF27" s="316" t="str">
        <f>SUBSTITUTE(SUBSTITUTE(IFERROR(VLOOKUP($A27,単組回答!$E:$T,16,FALSE),""),"① 行った","○"),"② 行っていない","×")</f>
        <v/>
      </c>
    </row>
    <row r="28" spans="1:58" ht="28.5" customHeight="1">
      <c r="A28" s="20">
        <v>22063</v>
      </c>
      <c r="B28" s="21" t="s">
        <v>1308</v>
      </c>
      <c r="C28" s="18"/>
      <c r="D28" s="18"/>
      <c r="E28" s="18">
        <v>0</v>
      </c>
      <c r="F28" s="18"/>
      <c r="G28" s="18"/>
      <c r="H28" s="18"/>
      <c r="I28" s="18"/>
      <c r="J28" s="18"/>
      <c r="K28" s="18"/>
      <c r="L28" s="18"/>
      <c r="M28" s="18"/>
      <c r="N28" s="18"/>
      <c r="O28" s="18"/>
      <c r="P28" s="18">
        <v>0</v>
      </c>
      <c r="Q28" s="18"/>
      <c r="R28" s="18"/>
      <c r="S28" s="18"/>
      <c r="T28" s="18"/>
      <c r="U28" s="18"/>
      <c r="V28" s="18"/>
      <c r="W28" s="18"/>
      <c r="X28" s="18"/>
      <c r="Y28" s="19" t="s">
        <v>26</v>
      </c>
      <c r="Z28" s="19" t="s">
        <v>26</v>
      </c>
      <c r="AA28" s="19" t="e">
        <v>#N/A</v>
      </c>
      <c r="AB28" s="19" t="s">
        <v>26</v>
      </c>
      <c r="AC28" s="19" t="s">
        <v>25</v>
      </c>
      <c r="AD28" s="19" t="s">
        <v>26</v>
      </c>
      <c r="AE28" s="19" t="s">
        <v>25</v>
      </c>
      <c r="AF28" s="19"/>
      <c r="AG28" s="19" t="s">
        <v>26</v>
      </c>
      <c r="AH28" s="19">
        <v>0</v>
      </c>
      <c r="AI28" s="19" t="s">
        <v>26</v>
      </c>
      <c r="AJ28" s="75" t="s">
        <v>25</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74" t="s">
        <v>25</v>
      </c>
      <c r="BD28" s="313" t="str">
        <f>SUBSTITUTE(SUBSTITUTE(IFERROR(VLOOKUP($A28,単組回答!$E:$R,14,FALSE),""),"① 行った","○"),"② 行っていない","×")</f>
        <v/>
      </c>
      <c r="BE28" s="74" t="s">
        <v>25</v>
      </c>
      <c r="BF28" s="316" t="str">
        <f>SUBSTITUTE(SUBSTITUTE(IFERROR(VLOOKUP($A28,単組回答!$E:$T,16,FALSE),""),"① 行った","○"),"② 行っていない","×")</f>
        <v/>
      </c>
    </row>
    <row r="29" spans="1:58" ht="28.5" customHeight="1">
      <c r="A29" s="20">
        <v>22065</v>
      </c>
      <c r="B29" s="21" t="s">
        <v>1309</v>
      </c>
      <c r="C29" s="18"/>
      <c r="D29" s="18"/>
      <c r="E29" s="18">
        <v>0</v>
      </c>
      <c r="F29" s="18"/>
      <c r="G29" s="18"/>
      <c r="H29" s="18"/>
      <c r="I29" s="18"/>
      <c r="J29" s="18"/>
      <c r="K29" s="18"/>
      <c r="L29" s="18"/>
      <c r="M29" s="18"/>
      <c r="N29" s="18"/>
      <c r="O29" s="18"/>
      <c r="P29" s="18">
        <v>0</v>
      </c>
      <c r="Q29" s="18"/>
      <c r="R29" s="18"/>
      <c r="S29" s="18"/>
      <c r="T29" s="18"/>
      <c r="U29" s="18"/>
      <c r="V29" s="18"/>
      <c r="W29" s="18"/>
      <c r="X29" s="18"/>
      <c r="Y29" s="19" t="s">
        <v>26</v>
      </c>
      <c r="Z29" s="19" t="s">
        <v>26</v>
      </c>
      <c r="AA29" s="19" t="e">
        <v>#N/A</v>
      </c>
      <c r="AB29" s="19" t="s">
        <v>26</v>
      </c>
      <c r="AC29" s="19" t="s">
        <v>26</v>
      </c>
      <c r="AD29" s="19" t="s">
        <v>26</v>
      </c>
      <c r="AE29" s="19" t="s">
        <v>26</v>
      </c>
      <c r="AF29" s="19"/>
      <c r="AG29" s="19" t="s">
        <v>26</v>
      </c>
      <c r="AH29" s="19" t="s">
        <v>26</v>
      </c>
      <c r="AI29" s="19" t="s">
        <v>26</v>
      </c>
      <c r="AJ29" s="75" t="s">
        <v>26</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74" t="s">
        <v>25</v>
      </c>
      <c r="BD29" s="313" t="str">
        <f>SUBSTITUTE(SUBSTITUTE(IFERROR(VLOOKUP($A29,単組回答!$E:$R,14,FALSE),""),"① 行った","○"),"② 行っていない","×")</f>
        <v/>
      </c>
      <c r="BE29" s="74" t="s">
        <v>25</v>
      </c>
      <c r="BF29" s="316" t="str">
        <f>SUBSTITUTE(SUBSTITUTE(IFERROR(VLOOKUP($A29,単組回答!$E:$T,16,FALSE),""),"① 行った","○"),"② 行っていない","×")</f>
        <v/>
      </c>
    </row>
    <row r="30" spans="1:58" ht="28.5" customHeight="1">
      <c r="A30" s="20">
        <v>22066</v>
      </c>
      <c r="B30" s="21" t="s">
        <v>1310</v>
      </c>
      <c r="C30" s="18"/>
      <c r="D30" s="18"/>
      <c r="E30" s="18">
        <v>0</v>
      </c>
      <c r="F30" s="18"/>
      <c r="G30" s="18"/>
      <c r="H30" s="18"/>
      <c r="I30" s="18"/>
      <c r="J30" s="18"/>
      <c r="K30" s="18"/>
      <c r="L30" s="18"/>
      <c r="M30" s="18"/>
      <c r="N30" s="18"/>
      <c r="O30" s="18"/>
      <c r="P30" s="18">
        <v>0</v>
      </c>
      <c r="Q30" s="18"/>
      <c r="R30" s="18"/>
      <c r="S30" s="18"/>
      <c r="T30" s="18"/>
      <c r="U30" s="18"/>
      <c r="V30" s="18"/>
      <c r="W30" s="18"/>
      <c r="X30" s="18"/>
      <c r="Y30" s="19" t="s">
        <v>26</v>
      </c>
      <c r="Z30" s="19" t="s">
        <v>26</v>
      </c>
      <c r="AA30" s="19" t="e">
        <v>#N/A</v>
      </c>
      <c r="AB30" s="19" t="s">
        <v>26</v>
      </c>
      <c r="AC30" s="19" t="s">
        <v>26</v>
      </c>
      <c r="AD30" s="19" t="s">
        <v>26</v>
      </c>
      <c r="AE30" s="19" t="s">
        <v>26</v>
      </c>
      <c r="AF30" s="19"/>
      <c r="AG30" s="19" t="s">
        <v>26</v>
      </c>
      <c r="AH30" s="19" t="s">
        <v>26</v>
      </c>
      <c r="AI30" s="19" t="s">
        <v>26</v>
      </c>
      <c r="AJ30" s="75" t="s">
        <v>26</v>
      </c>
      <c r="AK30" s="102" t="s">
        <v>26</v>
      </c>
      <c r="AL30" s="83" t="s">
        <v>26</v>
      </c>
      <c r="AM30" s="83" t="s">
        <v>26</v>
      </c>
      <c r="AN30" s="83" t="s">
        <v>26</v>
      </c>
      <c r="AO30" s="83" t="s">
        <v>26</v>
      </c>
      <c r="AP30" s="83"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74" t="s">
        <v>25</v>
      </c>
      <c r="BD30" s="313" t="str">
        <f>SUBSTITUTE(SUBSTITUTE(IFERROR(VLOOKUP($A30,単組回答!$E:$R,14,FALSE),""),"① 行った","○"),"② 行っていない","×")</f>
        <v/>
      </c>
      <c r="BE30" s="74" t="s">
        <v>25</v>
      </c>
      <c r="BF30" s="316" t="str">
        <f>SUBSTITUTE(SUBSTITUTE(IFERROR(VLOOKUP($A30,単組回答!$E:$T,16,FALSE),""),"① 行った","○"),"② 行っていない","×")</f>
        <v/>
      </c>
    </row>
    <row r="31" spans="1:58" ht="28.5" customHeight="1">
      <c r="A31" s="20">
        <v>22069</v>
      </c>
      <c r="B31" s="21" t="s">
        <v>1311</v>
      </c>
      <c r="C31" s="18"/>
      <c r="D31" s="18"/>
      <c r="E31" s="18">
        <v>0</v>
      </c>
      <c r="F31" s="18"/>
      <c r="G31" s="18"/>
      <c r="H31" s="18"/>
      <c r="I31" s="18"/>
      <c r="J31" s="18"/>
      <c r="K31" s="18"/>
      <c r="L31" s="18"/>
      <c r="M31" s="18"/>
      <c r="N31" s="18"/>
      <c r="O31" s="18"/>
      <c r="P31" s="18">
        <v>0</v>
      </c>
      <c r="Q31" s="18"/>
      <c r="R31" s="18"/>
      <c r="S31" s="18"/>
      <c r="T31" s="18"/>
      <c r="U31" s="18"/>
      <c r="V31" s="18"/>
      <c r="W31" s="18"/>
      <c r="X31" s="18"/>
      <c r="Y31" s="19" t="s">
        <v>26</v>
      </c>
      <c r="Z31" s="19" t="s">
        <v>26</v>
      </c>
      <c r="AA31" s="19" t="e">
        <v>#N/A</v>
      </c>
      <c r="AB31" s="19" t="s">
        <v>26</v>
      </c>
      <c r="AC31" s="19" t="s">
        <v>26</v>
      </c>
      <c r="AD31" s="19" t="s">
        <v>26</v>
      </c>
      <c r="AE31" s="19" t="s">
        <v>26</v>
      </c>
      <c r="AF31" s="19"/>
      <c r="AG31" s="19" t="s">
        <v>26</v>
      </c>
      <c r="AH31" s="19" t="s">
        <v>26</v>
      </c>
      <c r="AI31" s="19" t="s">
        <v>26</v>
      </c>
      <c r="AJ31" s="75" t="s">
        <v>26</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74" t="s">
        <v>25</v>
      </c>
      <c r="BD31" s="313" t="str">
        <f>SUBSTITUTE(SUBSTITUTE(IFERROR(VLOOKUP($A31,単組回答!$E:$R,14,FALSE),""),"① 行った","○"),"② 行っていない","×")</f>
        <v/>
      </c>
      <c r="BE31" s="74" t="s">
        <v>25</v>
      </c>
      <c r="BF31" s="316" t="str">
        <f>SUBSTITUTE(SUBSTITUTE(IFERROR(VLOOKUP($A31,単組回答!$E:$T,16,FALSE),""),"① 行った","○"),"② 行っていない","×")</f>
        <v/>
      </c>
    </row>
    <row r="32" spans="1:58" ht="28.5" customHeight="1">
      <c r="A32" s="20">
        <v>22070</v>
      </c>
      <c r="B32" s="21" t="s">
        <v>1312</v>
      </c>
      <c r="C32" s="18"/>
      <c r="D32" s="18"/>
      <c r="E32" s="18">
        <v>0</v>
      </c>
      <c r="F32" s="18"/>
      <c r="G32" s="18"/>
      <c r="H32" s="18"/>
      <c r="I32" s="18"/>
      <c r="J32" s="18"/>
      <c r="K32" s="18"/>
      <c r="L32" s="18"/>
      <c r="M32" s="18"/>
      <c r="N32" s="18"/>
      <c r="O32" s="18"/>
      <c r="P32" s="18">
        <v>0</v>
      </c>
      <c r="Q32" s="18"/>
      <c r="R32" s="18"/>
      <c r="S32" s="18"/>
      <c r="T32" s="18"/>
      <c r="U32" s="18"/>
      <c r="V32" s="18"/>
      <c r="W32" s="18"/>
      <c r="X32" s="18"/>
      <c r="Y32" s="19" t="s">
        <v>26</v>
      </c>
      <c r="Z32" s="19" t="s">
        <v>26</v>
      </c>
      <c r="AA32" s="19" t="e">
        <v>#N/A</v>
      </c>
      <c r="AB32" s="19" t="s">
        <v>26</v>
      </c>
      <c r="AC32" s="19" t="s">
        <v>26</v>
      </c>
      <c r="AD32" s="19" t="s">
        <v>26</v>
      </c>
      <c r="AE32" s="19" t="s">
        <v>26</v>
      </c>
      <c r="AF32" s="19"/>
      <c r="AG32" s="19" t="s">
        <v>26</v>
      </c>
      <c r="AH32" s="19" t="s">
        <v>26</v>
      </c>
      <c r="AI32" s="19" t="s">
        <v>26</v>
      </c>
      <c r="AJ32" s="75" t="s">
        <v>26</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74" t="s">
        <v>25</v>
      </c>
      <c r="BD32" s="313" t="str">
        <f>SUBSTITUTE(SUBSTITUTE(IFERROR(VLOOKUP($A32,単組回答!$E:$R,14,FALSE),""),"① 行った","○"),"② 行っていない","×")</f>
        <v/>
      </c>
      <c r="BE32" s="74" t="s">
        <v>25</v>
      </c>
      <c r="BF32" s="316" t="str">
        <f>SUBSTITUTE(SUBSTITUTE(IFERROR(VLOOKUP($A32,単組回答!$E:$T,16,FALSE),""),"① 行った","○"),"② 行っていない","×")</f>
        <v/>
      </c>
    </row>
    <row r="33" spans="1:58" ht="28.5" customHeight="1">
      <c r="A33" s="20">
        <v>22071</v>
      </c>
      <c r="B33" s="21" t="s">
        <v>1313</v>
      </c>
      <c r="C33" s="18"/>
      <c r="D33" s="18"/>
      <c r="E33" s="18">
        <v>0</v>
      </c>
      <c r="F33" s="18"/>
      <c r="G33" s="18"/>
      <c r="H33" s="18"/>
      <c r="I33" s="18"/>
      <c r="J33" s="18"/>
      <c r="K33" s="18"/>
      <c r="L33" s="18"/>
      <c r="M33" s="18"/>
      <c r="N33" s="18"/>
      <c r="O33" s="18"/>
      <c r="P33" s="18">
        <v>0</v>
      </c>
      <c r="Q33" s="18"/>
      <c r="R33" s="18"/>
      <c r="S33" s="18"/>
      <c r="T33" s="18"/>
      <c r="U33" s="18"/>
      <c r="V33" s="18"/>
      <c r="W33" s="18"/>
      <c r="X33" s="18"/>
      <c r="Y33" s="19" t="s">
        <v>26</v>
      </c>
      <c r="Z33" s="19" t="s">
        <v>26</v>
      </c>
      <c r="AA33" s="19" t="e">
        <v>#N/A</v>
      </c>
      <c r="AB33" s="19" t="s">
        <v>26</v>
      </c>
      <c r="AC33" s="19" t="s">
        <v>26</v>
      </c>
      <c r="AD33" s="19" t="s">
        <v>26</v>
      </c>
      <c r="AE33" s="19" t="s">
        <v>26</v>
      </c>
      <c r="AF33" s="19"/>
      <c r="AG33" s="19" t="s">
        <v>26</v>
      </c>
      <c r="AH33" s="19" t="s">
        <v>26</v>
      </c>
      <c r="AI33" s="19" t="s">
        <v>26</v>
      </c>
      <c r="AJ33" s="75" t="s">
        <v>26</v>
      </c>
      <c r="AK33" s="102" t="s">
        <v>26</v>
      </c>
      <c r="AL33" s="83" t="s">
        <v>26</v>
      </c>
      <c r="AM33" s="83" t="s">
        <v>26</v>
      </c>
      <c r="AN33" s="8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74" t="s">
        <v>25</v>
      </c>
      <c r="BD33" s="313" t="str">
        <f>SUBSTITUTE(SUBSTITUTE(IFERROR(VLOOKUP($A33,単組回答!$E:$R,14,FALSE),""),"① 行った","○"),"② 行っていない","×")</f>
        <v/>
      </c>
      <c r="BE33" s="74" t="s">
        <v>25</v>
      </c>
      <c r="BF33" s="316" t="str">
        <f>SUBSTITUTE(SUBSTITUTE(IFERROR(VLOOKUP($A33,単組回答!$E:$T,16,FALSE),""),"① 行った","○"),"② 行っていない","×")</f>
        <v/>
      </c>
    </row>
    <row r="34" spans="1:58" ht="28.5" customHeight="1">
      <c r="A34" s="20">
        <v>22072</v>
      </c>
      <c r="B34" s="21" t="s">
        <v>1314</v>
      </c>
      <c r="C34" s="18"/>
      <c r="D34" s="18"/>
      <c r="E34" s="18">
        <v>0</v>
      </c>
      <c r="F34" s="18"/>
      <c r="G34" s="18"/>
      <c r="H34" s="18"/>
      <c r="I34" s="18"/>
      <c r="J34" s="18"/>
      <c r="K34" s="18"/>
      <c r="L34" s="18"/>
      <c r="M34" s="18"/>
      <c r="N34" s="18"/>
      <c r="O34" s="18"/>
      <c r="P34" s="18">
        <v>0</v>
      </c>
      <c r="Q34" s="18"/>
      <c r="R34" s="18"/>
      <c r="S34" s="18"/>
      <c r="T34" s="18"/>
      <c r="U34" s="18"/>
      <c r="V34" s="18"/>
      <c r="W34" s="18"/>
      <c r="X34" s="18"/>
      <c r="Y34" s="19" t="s">
        <v>25</v>
      </c>
      <c r="Z34" s="19" t="s">
        <v>22</v>
      </c>
      <c r="AA34" s="19" t="s">
        <v>22</v>
      </c>
      <c r="AB34" s="19" t="s">
        <v>22</v>
      </c>
      <c r="AC34" s="19" t="s">
        <v>26</v>
      </c>
      <c r="AD34" s="19" t="s">
        <v>25</v>
      </c>
      <c r="AE34" s="19" t="s">
        <v>26</v>
      </c>
      <c r="AF34" s="19"/>
      <c r="AG34" s="19" t="s">
        <v>26</v>
      </c>
      <c r="AH34" s="19" t="s">
        <v>26</v>
      </c>
      <c r="AI34" s="19" t="s">
        <v>25</v>
      </c>
      <c r="AJ34" s="75" t="s">
        <v>26</v>
      </c>
      <c r="AK34" s="102" t="s">
        <v>26</v>
      </c>
      <c r="AL34" s="83" t="s">
        <v>26</v>
      </c>
      <c r="AM34" s="83" t="s">
        <v>26</v>
      </c>
      <c r="AN34" s="83" t="s">
        <v>26</v>
      </c>
      <c r="AO34" s="83" t="s">
        <v>26</v>
      </c>
      <c r="AP34" s="83" t="s">
        <v>26</v>
      </c>
      <c r="AQ34" s="3" t="s">
        <v>26</v>
      </c>
      <c r="AR34" s="3" t="s">
        <v>26</v>
      </c>
      <c r="AS34" s="3" t="s">
        <v>26</v>
      </c>
      <c r="AT34" s="3" t="s">
        <v>26</v>
      </c>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74" t="s">
        <v>25</v>
      </c>
      <c r="BD34" s="313" t="str">
        <f>SUBSTITUTE(SUBSTITUTE(IFERROR(VLOOKUP($A34,単組回答!$E:$R,14,FALSE),""),"① 行った","○"),"② 行っていない","×")</f>
        <v/>
      </c>
      <c r="BE34" s="74" t="s">
        <v>25</v>
      </c>
      <c r="BF34" s="316" t="str">
        <f>SUBSTITUTE(SUBSTITUTE(IFERROR(VLOOKUP($A34,単組回答!$E:$T,16,FALSE),""),"① 行った","○"),"② 行っていない","×")</f>
        <v/>
      </c>
    </row>
    <row r="35" spans="1:58" ht="28.5" customHeight="1">
      <c r="A35" s="20">
        <v>22073</v>
      </c>
      <c r="B35" s="21" t="s">
        <v>1315</v>
      </c>
      <c r="C35" s="18"/>
      <c r="D35" s="18"/>
      <c r="E35" s="18">
        <v>0</v>
      </c>
      <c r="F35" s="18"/>
      <c r="G35" s="18"/>
      <c r="H35" s="18"/>
      <c r="I35" s="18"/>
      <c r="J35" s="18"/>
      <c r="K35" s="18"/>
      <c r="L35" s="18"/>
      <c r="M35" s="18"/>
      <c r="N35" s="18"/>
      <c r="O35" s="18"/>
      <c r="P35" s="18">
        <v>0</v>
      </c>
      <c r="Q35" s="18"/>
      <c r="R35" s="18"/>
      <c r="S35" s="18"/>
      <c r="T35" s="18"/>
      <c r="U35" s="18"/>
      <c r="V35" s="18"/>
      <c r="W35" s="18"/>
      <c r="X35" s="18"/>
      <c r="Y35" s="19" t="s">
        <v>26</v>
      </c>
      <c r="Z35" s="19" t="s">
        <v>26</v>
      </c>
      <c r="AA35" s="19" t="e">
        <v>#N/A</v>
      </c>
      <c r="AB35" s="19" t="s">
        <v>26</v>
      </c>
      <c r="AC35" s="19" t="s">
        <v>26</v>
      </c>
      <c r="AD35" s="19" t="s">
        <v>26</v>
      </c>
      <c r="AE35" s="19" t="s">
        <v>26</v>
      </c>
      <c r="AF35" s="19"/>
      <c r="AG35" s="19" t="s">
        <v>26</v>
      </c>
      <c r="AH35" s="19" t="s">
        <v>26</v>
      </c>
      <c r="AI35" s="19" t="s">
        <v>26</v>
      </c>
      <c r="AJ35" s="75" t="s">
        <v>26</v>
      </c>
      <c r="AK35" s="102" t="s">
        <v>26</v>
      </c>
      <c r="AL35" s="83" t="s">
        <v>26</v>
      </c>
      <c r="AM35" s="83" t="s">
        <v>26</v>
      </c>
      <c r="AN35" s="83" t="s">
        <v>26</v>
      </c>
      <c r="AO35" s="83" t="s">
        <v>26</v>
      </c>
      <c r="AP35" s="83" t="s">
        <v>26</v>
      </c>
      <c r="AQ35" s="3" t="s">
        <v>26</v>
      </c>
      <c r="AR35" s="3" t="s">
        <v>26</v>
      </c>
      <c r="AS35" s="3" t="s">
        <v>26</v>
      </c>
      <c r="AT35" s="3" t="s">
        <v>26</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74" t="s">
        <v>25</v>
      </c>
      <c r="BD35" s="313" t="str">
        <f>SUBSTITUTE(SUBSTITUTE(IFERROR(VLOOKUP($A35,単組回答!$E:$R,14,FALSE),""),"① 行った","○"),"② 行っていない","×")</f>
        <v/>
      </c>
      <c r="BE35" s="74" t="s">
        <v>25</v>
      </c>
      <c r="BF35" s="316" t="str">
        <f>SUBSTITUTE(SUBSTITUTE(IFERROR(VLOOKUP($A35,単組回答!$E:$T,16,FALSE),""),"① 行った","○"),"② 行っていない","×")</f>
        <v/>
      </c>
    </row>
    <row r="36" spans="1:58" ht="28.5" customHeight="1">
      <c r="A36" s="20"/>
      <c r="B36" s="21"/>
      <c r="C36" s="18"/>
      <c r="D36" s="18"/>
      <c r="E36" s="18">
        <v>0</v>
      </c>
      <c r="F36" s="18"/>
      <c r="G36" s="18"/>
      <c r="H36" s="18"/>
      <c r="I36" s="18"/>
      <c r="J36" s="18"/>
      <c r="K36" s="18"/>
      <c r="L36" s="18"/>
      <c r="M36" s="18"/>
      <c r="N36" s="18"/>
      <c r="O36" s="18"/>
      <c r="P36" s="18">
        <v>0</v>
      </c>
      <c r="Q36" s="18"/>
      <c r="R36" s="18"/>
      <c r="S36" s="18"/>
      <c r="T36" s="18"/>
      <c r="U36" s="18"/>
      <c r="V36" s="18"/>
      <c r="W36" s="18"/>
      <c r="X36" s="18"/>
      <c r="Y36" s="19" t="s">
        <v>26</v>
      </c>
      <c r="Z36" s="19" t="s">
        <v>26</v>
      </c>
      <c r="AA36" s="19" t="e">
        <v>#N/A</v>
      </c>
      <c r="AB36" s="19" t="s">
        <v>26</v>
      </c>
      <c r="AC36" s="19" t="s">
        <v>26</v>
      </c>
      <c r="AD36" s="19" t="s">
        <v>26</v>
      </c>
      <c r="AE36" s="19" t="s">
        <v>26</v>
      </c>
      <c r="AF36" s="19"/>
      <c r="AG36" s="19" t="s">
        <v>26</v>
      </c>
      <c r="AH36" s="19" t="s">
        <v>26</v>
      </c>
      <c r="AI36" s="19" t="s">
        <v>26</v>
      </c>
      <c r="AJ36" s="75" t="s">
        <v>26</v>
      </c>
      <c r="AK36" s="102" t="s">
        <v>26</v>
      </c>
      <c r="AL36" s="83" t="s">
        <v>26</v>
      </c>
      <c r="AM36" s="83" t="s">
        <v>26</v>
      </c>
      <c r="AN36" s="83" t="s">
        <v>26</v>
      </c>
      <c r="AO36" s="83" t="s">
        <v>26</v>
      </c>
      <c r="AP36" s="83" t="s">
        <v>26</v>
      </c>
      <c r="AQ36" s="3" t="s">
        <v>26</v>
      </c>
      <c r="AR36" s="3" t="s">
        <v>26</v>
      </c>
      <c r="AS36" s="3" t="s">
        <v>26</v>
      </c>
      <c r="AT36" s="3" t="s">
        <v>26</v>
      </c>
      <c r="AU36" s="112" t="s">
        <v>26</v>
      </c>
      <c r="AV36" s="102" t="s">
        <v>26</v>
      </c>
      <c r="AW36" s="83" t="s">
        <v>26</v>
      </c>
      <c r="AX36" s="83" t="s">
        <v>26</v>
      </c>
      <c r="AY36" s="83"/>
      <c r="AZ36" s="83" t="s">
        <v>26</v>
      </c>
      <c r="BA36" s="83"/>
      <c r="BB36" s="83" t="s">
        <v>26</v>
      </c>
      <c r="BC36" s="83" t="s">
        <v>26</v>
      </c>
      <c r="BD36" s="83"/>
      <c r="BE36" s="83" t="s">
        <v>26</v>
      </c>
      <c r="BF36" s="103"/>
    </row>
    <row r="37" spans="1:58" ht="28.5" customHeight="1">
      <c r="A37" s="20"/>
      <c r="B37" s="21"/>
      <c r="C37" s="18"/>
      <c r="D37" s="18"/>
      <c r="E37" s="18">
        <v>0</v>
      </c>
      <c r="F37" s="18"/>
      <c r="G37" s="18"/>
      <c r="H37" s="18"/>
      <c r="I37" s="18"/>
      <c r="J37" s="18"/>
      <c r="K37" s="18"/>
      <c r="L37" s="18"/>
      <c r="M37" s="18"/>
      <c r="N37" s="18"/>
      <c r="O37" s="18"/>
      <c r="P37" s="18">
        <v>0</v>
      </c>
      <c r="Q37" s="18"/>
      <c r="R37" s="18"/>
      <c r="S37" s="18"/>
      <c r="T37" s="18"/>
      <c r="U37" s="18"/>
      <c r="V37" s="18"/>
      <c r="W37" s="18"/>
      <c r="X37" s="18"/>
      <c r="Y37" s="19" t="s">
        <v>26</v>
      </c>
      <c r="Z37" s="19" t="s">
        <v>26</v>
      </c>
      <c r="AA37" s="19" t="e">
        <v>#N/A</v>
      </c>
      <c r="AB37" s="19" t="s">
        <v>26</v>
      </c>
      <c r="AC37" s="19" t="s">
        <v>26</v>
      </c>
      <c r="AD37" s="19" t="s">
        <v>26</v>
      </c>
      <c r="AE37" s="19" t="s">
        <v>26</v>
      </c>
      <c r="AF37" s="19"/>
      <c r="AG37" s="19" t="s">
        <v>26</v>
      </c>
      <c r="AH37" s="19" t="s">
        <v>26</v>
      </c>
      <c r="AI37" s="19" t="s">
        <v>26</v>
      </c>
      <c r="AJ37" s="75" t="s">
        <v>26</v>
      </c>
      <c r="AK37" s="102" t="s">
        <v>26</v>
      </c>
      <c r="AL37" s="83" t="s">
        <v>26</v>
      </c>
      <c r="AM37" s="83" t="s">
        <v>26</v>
      </c>
      <c r="AN37" s="83" t="s">
        <v>26</v>
      </c>
      <c r="AO37" s="83" t="s">
        <v>26</v>
      </c>
      <c r="AP37" s="83" t="s">
        <v>26</v>
      </c>
      <c r="AQ37" s="3" t="s">
        <v>26</v>
      </c>
      <c r="AR37" s="3" t="s">
        <v>26</v>
      </c>
      <c r="AS37" s="3" t="s">
        <v>26</v>
      </c>
      <c r="AT37" s="3" t="s">
        <v>26</v>
      </c>
      <c r="AU37" s="112" t="s">
        <v>26</v>
      </c>
      <c r="AV37" s="102" t="s">
        <v>26</v>
      </c>
      <c r="AW37" s="83" t="s">
        <v>26</v>
      </c>
      <c r="AX37" s="83" t="s">
        <v>26</v>
      </c>
      <c r="AY37" s="83"/>
      <c r="AZ37" s="83" t="s">
        <v>26</v>
      </c>
      <c r="BA37" s="83"/>
      <c r="BB37" s="83" t="s">
        <v>26</v>
      </c>
      <c r="BC37" s="83" t="s">
        <v>26</v>
      </c>
      <c r="BD37" s="83"/>
      <c r="BE37" s="83" t="s">
        <v>26</v>
      </c>
      <c r="BF37" s="103"/>
    </row>
    <row r="38" spans="1:58" ht="28.5" customHeight="1">
      <c r="A38" s="20"/>
      <c r="B38" s="21"/>
      <c r="C38" s="18"/>
      <c r="D38" s="18"/>
      <c r="E38" s="18">
        <v>0</v>
      </c>
      <c r="F38" s="18"/>
      <c r="G38" s="18"/>
      <c r="H38" s="18"/>
      <c r="I38" s="18"/>
      <c r="J38" s="18"/>
      <c r="K38" s="18"/>
      <c r="L38" s="18"/>
      <c r="M38" s="18"/>
      <c r="N38" s="18"/>
      <c r="O38" s="18"/>
      <c r="P38" s="18">
        <v>0</v>
      </c>
      <c r="Q38" s="18"/>
      <c r="R38" s="18"/>
      <c r="S38" s="18"/>
      <c r="T38" s="18"/>
      <c r="U38" s="18"/>
      <c r="V38" s="18"/>
      <c r="W38" s="18"/>
      <c r="X38" s="18"/>
      <c r="Y38" s="19" t="s">
        <v>26</v>
      </c>
      <c r="Z38" s="19" t="s">
        <v>26</v>
      </c>
      <c r="AA38" s="19" t="e">
        <v>#N/A</v>
      </c>
      <c r="AB38" s="19" t="s">
        <v>26</v>
      </c>
      <c r="AC38" s="19" t="s">
        <v>26</v>
      </c>
      <c r="AD38" s="19" t="s">
        <v>26</v>
      </c>
      <c r="AE38" s="19" t="s">
        <v>26</v>
      </c>
      <c r="AF38" s="19"/>
      <c r="AG38" s="19" t="s">
        <v>26</v>
      </c>
      <c r="AH38" s="19" t="s">
        <v>26</v>
      </c>
      <c r="AI38" s="19" t="s">
        <v>26</v>
      </c>
      <c r="AJ38" s="75" t="s">
        <v>26</v>
      </c>
      <c r="AK38" s="102" t="s">
        <v>26</v>
      </c>
      <c r="AL38" s="83" t="s">
        <v>26</v>
      </c>
      <c r="AM38" s="83" t="s">
        <v>26</v>
      </c>
      <c r="AN38" s="83" t="s">
        <v>26</v>
      </c>
      <c r="AO38" s="83" t="s">
        <v>26</v>
      </c>
      <c r="AP38" s="83" t="s">
        <v>26</v>
      </c>
      <c r="AQ38" s="3" t="s">
        <v>26</v>
      </c>
      <c r="AR38" s="3" t="s">
        <v>26</v>
      </c>
      <c r="AS38" s="3" t="s">
        <v>26</v>
      </c>
      <c r="AT38" s="3" t="s">
        <v>26</v>
      </c>
      <c r="AU38" s="112" t="s">
        <v>26</v>
      </c>
      <c r="AV38" s="102" t="s">
        <v>26</v>
      </c>
      <c r="AW38" s="83" t="s">
        <v>26</v>
      </c>
      <c r="AX38" s="83" t="s">
        <v>26</v>
      </c>
      <c r="AY38" s="83"/>
      <c r="AZ38" s="83" t="s">
        <v>26</v>
      </c>
      <c r="BA38" s="83"/>
      <c r="BB38" s="83" t="s">
        <v>26</v>
      </c>
      <c r="BC38" s="83" t="s">
        <v>26</v>
      </c>
      <c r="BD38" s="83"/>
      <c r="BE38" s="83" t="s">
        <v>26</v>
      </c>
      <c r="BF38" s="103"/>
    </row>
    <row r="39" spans="1:58" ht="28.5" customHeight="1" thickBot="1">
      <c r="A39" s="237" t="s">
        <v>90</v>
      </c>
      <c r="B39" s="238"/>
      <c r="C39" s="237">
        <v>12</v>
      </c>
      <c r="D39" s="238">
        <v>0</v>
      </c>
      <c r="N39" s="237">
        <v>14</v>
      </c>
      <c r="O39" s="238">
        <v>0</v>
      </c>
      <c r="Y39" s="251">
        <v>0</v>
      </c>
      <c r="Z39" s="252">
        <v>0</v>
      </c>
      <c r="AK39" s="104" t="s">
        <v>26</v>
      </c>
      <c r="AL39" s="105" t="s">
        <v>26</v>
      </c>
      <c r="AM39" s="105" t="s">
        <v>26</v>
      </c>
      <c r="AN39" s="105" t="s">
        <v>26</v>
      </c>
      <c r="AO39" s="105" t="s">
        <v>26</v>
      </c>
      <c r="AP39" s="105" t="s">
        <v>26</v>
      </c>
      <c r="AQ39" s="113" t="s">
        <v>26</v>
      </c>
      <c r="AR39" s="113" t="s">
        <v>26</v>
      </c>
      <c r="AS39" s="113" t="s">
        <v>26</v>
      </c>
      <c r="AT39" s="113" t="s">
        <v>26</v>
      </c>
      <c r="AU39" s="114" t="s">
        <v>26</v>
      </c>
      <c r="AV39" s="245">
        <f>AV40-AW40</f>
        <v>0</v>
      </c>
      <c r="AW39" s="246"/>
      <c r="AX39" s="105" t="s">
        <v>26</v>
      </c>
      <c r="AY39" s="105"/>
      <c r="AZ39" s="105" t="s">
        <v>26</v>
      </c>
      <c r="BA39" s="105"/>
      <c r="BB39" s="105" t="s">
        <v>26</v>
      </c>
      <c r="BC39" s="105" t="s">
        <v>26</v>
      </c>
      <c r="BD39" s="105"/>
      <c r="BE39" s="105" t="s">
        <v>26</v>
      </c>
      <c r="BF39" s="106"/>
    </row>
    <row r="40" spans="1:58" ht="28.5" customHeight="1">
      <c r="AV40" s="12">
        <f>(COUNTIF(AV5:AV36,"○")+COUNTIF(AW5:AW36,"○"))</f>
        <v>0</v>
      </c>
      <c r="AW40" s="12">
        <f>COUNTIFS(AV5:AV36,"○",AW5:AW36,"○")</f>
        <v>0</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V39:AW39"/>
    <mergeCell ref="A4:B4"/>
    <mergeCell ref="A39:B39"/>
    <mergeCell ref="C39:D39"/>
    <mergeCell ref="N39:O39"/>
    <mergeCell ref="Y39:Z39"/>
  </mergeCells>
  <phoneticPr fontId="3"/>
  <conditionalFormatting sqref="A5:AU37 BG5:XFD37 BC10 AV41:BF144 AX39:BF40 BE6 BC14 AV36:BF38 BE18 BE14 BE10:BE11">
    <cfRule type="cellIs" dxfId="331" priority="31" operator="equal">
      <formula>0</formula>
    </cfRule>
  </conditionalFormatting>
  <conditionalFormatting sqref="BC5 BE5">
    <cfRule type="cellIs" dxfId="330" priority="30" operator="equal">
      <formula>0</formula>
    </cfRule>
  </conditionalFormatting>
  <conditionalFormatting sqref="AV40:AW40 AV39">
    <cfRule type="cellIs" dxfId="329" priority="28" operator="equal">
      <formula>0</formula>
    </cfRule>
  </conditionalFormatting>
  <conditionalFormatting sqref="BC6:BC9">
    <cfRule type="cellIs" dxfId="328" priority="27" operator="equal">
      <formula>0</formula>
    </cfRule>
  </conditionalFormatting>
  <conditionalFormatting sqref="BE7:BE9">
    <cfRule type="cellIs" dxfId="324" priority="23" operator="equal">
      <formula>0</formula>
    </cfRule>
  </conditionalFormatting>
  <conditionalFormatting sqref="BC11:BC12">
    <cfRule type="cellIs" dxfId="319" priority="18" operator="equal">
      <formula>0</formula>
    </cfRule>
  </conditionalFormatting>
  <conditionalFormatting sqref="BE12:BE13">
    <cfRule type="cellIs" dxfId="318" priority="17" operator="equal">
      <formula>0</formula>
    </cfRule>
  </conditionalFormatting>
  <conditionalFormatting sqref="BC13">
    <cfRule type="cellIs" dxfId="317" priority="16" operator="equal">
      <formula>0</formula>
    </cfRule>
  </conditionalFormatting>
  <conditionalFormatting sqref="BC15:BC17">
    <cfRule type="cellIs" dxfId="311" priority="10" operator="equal">
      <formula>0</formula>
    </cfRule>
  </conditionalFormatting>
  <conditionalFormatting sqref="BE15:BE17">
    <cfRule type="cellIs" dxfId="310" priority="9" operator="equal">
      <formula>0</formula>
    </cfRule>
  </conditionalFormatting>
  <conditionalFormatting sqref="BC18:BC35">
    <cfRule type="cellIs" dxfId="309" priority="8" operator="equal">
      <formula>0</formula>
    </cfRule>
  </conditionalFormatting>
  <conditionalFormatting sqref="BE19:BE35">
    <cfRule type="cellIs" dxfId="307" priority="6" operator="equal">
      <formula>0</formula>
    </cfRule>
  </conditionalFormatting>
  <conditionalFormatting sqref="AV5:BB35">
    <cfRule type="cellIs" dxfId="82" priority="3" operator="equal">
      <formula>0</formula>
    </cfRule>
  </conditionalFormatting>
  <conditionalFormatting sqref="BD5:BD35">
    <cfRule type="cellIs" dxfId="81" priority="2" operator="equal">
      <formula>0</formula>
    </cfRule>
  </conditionalFormatting>
  <conditionalFormatting sqref="BF5:BF35">
    <cfRule type="cellIs" dxfId="80"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842F4-9B47-4062-B1D3-A117C19BB3CA}">
  <dimension ref="A1:BF138"/>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29"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3</v>
      </c>
      <c r="D4" s="132">
        <v>0</v>
      </c>
      <c r="E4" s="132"/>
      <c r="F4" s="132">
        <v>4</v>
      </c>
      <c r="G4" s="132">
        <v>7</v>
      </c>
      <c r="H4" s="132">
        <v>4</v>
      </c>
      <c r="I4" s="132">
        <v>5</v>
      </c>
      <c r="J4" s="132">
        <v>0</v>
      </c>
      <c r="K4" s="132">
        <v>3</v>
      </c>
      <c r="L4" s="132">
        <v>0</v>
      </c>
      <c r="M4" s="132">
        <v>1</v>
      </c>
      <c r="N4" s="132">
        <v>3</v>
      </c>
      <c r="O4" s="132">
        <v>1</v>
      </c>
      <c r="P4" s="132"/>
      <c r="Q4" s="132">
        <v>7</v>
      </c>
      <c r="R4" s="132">
        <v>0</v>
      </c>
      <c r="S4" s="132">
        <v>5</v>
      </c>
      <c r="T4" s="132">
        <v>1</v>
      </c>
      <c r="U4" s="132">
        <v>1</v>
      </c>
      <c r="V4" s="132">
        <v>0</v>
      </c>
      <c r="W4" s="132">
        <v>0</v>
      </c>
      <c r="X4" s="132">
        <v>0</v>
      </c>
      <c r="Y4" s="134">
        <v>2</v>
      </c>
      <c r="Z4" s="134">
        <v>2</v>
      </c>
      <c r="AA4" s="134"/>
      <c r="AB4" s="134">
        <v>2</v>
      </c>
      <c r="AC4" s="134">
        <v>16</v>
      </c>
      <c r="AD4" s="134">
        <v>2</v>
      </c>
      <c r="AE4" s="134">
        <v>10</v>
      </c>
      <c r="AF4" s="134">
        <v>0</v>
      </c>
      <c r="AG4" s="134">
        <v>2</v>
      </c>
      <c r="AH4" s="134">
        <v>1</v>
      </c>
      <c r="AI4" s="134">
        <v>0</v>
      </c>
      <c r="AJ4" s="136">
        <v>0</v>
      </c>
      <c r="AK4" s="137">
        <v>1</v>
      </c>
      <c r="AL4" s="138">
        <v>1</v>
      </c>
      <c r="AM4" s="138">
        <v>9</v>
      </c>
      <c r="AN4" s="138">
        <v>11</v>
      </c>
      <c r="AO4" s="138">
        <v>5</v>
      </c>
      <c r="AP4" s="138">
        <v>6</v>
      </c>
      <c r="AQ4" s="158">
        <v>3</v>
      </c>
      <c r="AR4" s="158">
        <v>0</v>
      </c>
      <c r="AS4" s="158">
        <v>1</v>
      </c>
      <c r="AT4" s="158">
        <v>0</v>
      </c>
      <c r="AU4" s="139">
        <v>1</v>
      </c>
      <c r="AV4" s="137">
        <f t="shared" ref="AV4:BF4" si="0">COUNTIF(AV5:AV32,"○")</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0</v>
      </c>
      <c r="BF4" s="139">
        <f t="shared" si="0"/>
        <v>0</v>
      </c>
    </row>
    <row r="5" spans="1:58" ht="28.5" customHeight="1">
      <c r="A5" s="123">
        <v>23006</v>
      </c>
      <c r="B5" s="124" t="s">
        <v>250</v>
      </c>
      <c r="C5" s="125"/>
      <c r="D5" s="78"/>
      <c r="E5" s="78">
        <v>0</v>
      </c>
      <c r="F5" s="78"/>
      <c r="G5" s="78"/>
      <c r="H5" s="78"/>
      <c r="I5" s="78"/>
      <c r="J5" s="78"/>
      <c r="K5" s="78"/>
      <c r="L5" s="78"/>
      <c r="M5" s="78"/>
      <c r="N5" s="78"/>
      <c r="O5" s="78"/>
      <c r="P5" s="78">
        <v>0</v>
      </c>
      <c r="Q5" s="78"/>
      <c r="R5" s="78"/>
      <c r="S5" s="78"/>
      <c r="T5" s="78"/>
      <c r="U5" s="78"/>
      <c r="V5" s="78"/>
      <c r="W5" s="78"/>
      <c r="X5" s="78"/>
      <c r="Y5" s="77" t="s">
        <v>26</v>
      </c>
      <c r="Z5" s="77" t="s">
        <v>26</v>
      </c>
      <c r="AA5" s="77" t="e">
        <v>#N/A</v>
      </c>
      <c r="AB5" s="77" t="s">
        <v>26</v>
      </c>
      <c r="AC5" s="77" t="s">
        <v>26</v>
      </c>
      <c r="AD5" s="77" t="s">
        <v>26</v>
      </c>
      <c r="AE5" s="77" t="s">
        <v>26</v>
      </c>
      <c r="AF5" s="77"/>
      <c r="AG5" s="77" t="s">
        <v>26</v>
      </c>
      <c r="AH5" s="77" t="s">
        <v>26</v>
      </c>
      <c r="AI5" s="77" t="s">
        <v>26</v>
      </c>
      <c r="AJ5" s="127" t="s">
        <v>26</v>
      </c>
      <c r="AK5" s="128" t="s">
        <v>26</v>
      </c>
      <c r="AL5" s="74" t="s">
        <v>26</v>
      </c>
      <c r="AM5" s="74" t="s">
        <v>26</v>
      </c>
      <c r="AN5" s="74" t="s">
        <v>26</v>
      </c>
      <c r="AO5" s="74" t="s">
        <v>26</v>
      </c>
      <c r="AP5" s="74" t="s">
        <v>26</v>
      </c>
      <c r="AQ5" s="76" t="s">
        <v>26</v>
      </c>
      <c r="AR5" s="76" t="s">
        <v>26</v>
      </c>
      <c r="AS5" s="76" t="s">
        <v>26</v>
      </c>
      <c r="AT5" s="76" t="s">
        <v>26</v>
      </c>
      <c r="AU5" s="131" t="s">
        <v>26</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83" t="s">
        <v>25</v>
      </c>
      <c r="BF5" s="316" t="str">
        <f>SUBSTITUTE(SUBSTITUTE(IFERROR(VLOOKUP($A5,単組回答!$E:$T,16,FALSE),""),"① 行った","○"),"② 行っていない","×")</f>
        <v/>
      </c>
    </row>
    <row r="6" spans="1:58" ht="28.5" customHeight="1">
      <c r="A6" s="20">
        <v>23007</v>
      </c>
      <c r="B6" s="21" t="s">
        <v>251</v>
      </c>
      <c r="C6" s="18" t="s">
        <v>24</v>
      </c>
      <c r="D6" s="18" t="s">
        <v>24</v>
      </c>
      <c r="E6" s="18">
        <v>0</v>
      </c>
      <c r="F6" s="18" t="s">
        <v>22</v>
      </c>
      <c r="G6" s="18" t="s">
        <v>23</v>
      </c>
      <c r="H6" s="18" t="s">
        <v>22</v>
      </c>
      <c r="I6" s="18"/>
      <c r="J6" s="18"/>
      <c r="K6" s="18" t="s">
        <v>23</v>
      </c>
      <c r="L6" s="18"/>
      <c r="M6" s="18"/>
      <c r="N6" s="18" t="s">
        <v>23</v>
      </c>
      <c r="O6" s="18" t="s">
        <v>24</v>
      </c>
      <c r="P6" s="18">
        <v>1</v>
      </c>
      <c r="Q6" s="18" t="s">
        <v>23</v>
      </c>
      <c r="R6" s="18"/>
      <c r="S6" s="18" t="s">
        <v>23</v>
      </c>
      <c r="T6" s="18"/>
      <c r="U6" s="18" t="s">
        <v>23</v>
      </c>
      <c r="V6" s="18"/>
      <c r="W6" s="18" t="s">
        <v>125</v>
      </c>
      <c r="X6" s="18"/>
      <c r="Y6" s="19" t="s">
        <v>25</v>
      </c>
      <c r="Z6" s="19" t="s">
        <v>25</v>
      </c>
      <c r="AA6" s="19" t="s">
        <v>25</v>
      </c>
      <c r="AB6" s="19" t="s">
        <v>22</v>
      </c>
      <c r="AC6" s="19" t="s">
        <v>22</v>
      </c>
      <c r="AD6" s="19" t="s">
        <v>22</v>
      </c>
      <c r="AE6" s="19" t="s">
        <v>25</v>
      </c>
      <c r="AF6" s="19"/>
      <c r="AG6" s="19" t="s">
        <v>22</v>
      </c>
      <c r="AH6" s="19">
        <v>0</v>
      </c>
      <c r="AI6" s="19" t="s">
        <v>25</v>
      </c>
      <c r="AJ6" s="75" t="s">
        <v>25</v>
      </c>
      <c r="AK6" s="102" t="s">
        <v>25</v>
      </c>
      <c r="AL6" s="83" t="s">
        <v>25</v>
      </c>
      <c r="AM6" s="83" t="s">
        <v>22</v>
      </c>
      <c r="AN6" s="83" t="s">
        <v>22</v>
      </c>
      <c r="AO6" s="83">
        <v>0</v>
      </c>
      <c r="AP6" s="83">
        <v>0</v>
      </c>
      <c r="AQ6" s="3">
        <v>0</v>
      </c>
      <c r="AR6" s="3"/>
      <c r="AS6" s="3">
        <v>0</v>
      </c>
      <c r="AT6" s="3"/>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23009</v>
      </c>
      <c r="B7" s="21" t="s">
        <v>252</v>
      </c>
      <c r="C7" s="22" t="s">
        <v>22</v>
      </c>
      <c r="D7" s="18" t="s">
        <v>24</v>
      </c>
      <c r="E7" s="18">
        <v>1</v>
      </c>
      <c r="F7" s="18" t="s">
        <v>22</v>
      </c>
      <c r="G7" s="18" t="s">
        <v>23</v>
      </c>
      <c r="H7" s="18" t="s">
        <v>22</v>
      </c>
      <c r="I7" s="18" t="s">
        <v>23</v>
      </c>
      <c r="J7" s="18"/>
      <c r="K7" s="18"/>
      <c r="L7" s="18"/>
      <c r="M7" s="18"/>
      <c r="N7" s="18" t="s">
        <v>23</v>
      </c>
      <c r="O7" s="18" t="s">
        <v>23</v>
      </c>
      <c r="P7" s="18">
        <v>2</v>
      </c>
      <c r="Q7" s="18" t="s">
        <v>23</v>
      </c>
      <c r="R7" s="18"/>
      <c r="S7" s="18" t="s">
        <v>23</v>
      </c>
      <c r="T7" s="18" t="s">
        <v>23</v>
      </c>
      <c r="U7" s="18"/>
      <c r="V7" s="18"/>
      <c r="W7" s="18" t="s">
        <v>125</v>
      </c>
      <c r="X7" s="18"/>
      <c r="Y7" s="19" t="s">
        <v>22</v>
      </c>
      <c r="Z7" s="19" t="s">
        <v>22</v>
      </c>
      <c r="AA7" s="19" t="s">
        <v>22</v>
      </c>
      <c r="AB7" s="19" t="s">
        <v>22</v>
      </c>
      <c r="AC7" s="19" t="s">
        <v>22</v>
      </c>
      <c r="AD7" s="19" t="s">
        <v>22</v>
      </c>
      <c r="AE7" s="19" t="s">
        <v>22</v>
      </c>
      <c r="AF7" s="19"/>
      <c r="AG7" s="19" t="s">
        <v>22</v>
      </c>
      <c r="AH7" s="19" t="s">
        <v>25</v>
      </c>
      <c r="AI7" s="19" t="s">
        <v>25</v>
      </c>
      <c r="AJ7" s="75" t="s">
        <v>25</v>
      </c>
      <c r="AK7" s="102" t="s">
        <v>22</v>
      </c>
      <c r="AL7" s="83" t="s">
        <v>22</v>
      </c>
      <c r="AM7" s="83" t="s">
        <v>22</v>
      </c>
      <c r="AN7" s="83" t="s">
        <v>22</v>
      </c>
      <c r="AO7" s="83" t="s">
        <v>22</v>
      </c>
      <c r="AP7" s="83" t="s">
        <v>22</v>
      </c>
      <c r="AQ7" s="3" t="s">
        <v>27</v>
      </c>
      <c r="AR7" s="3" t="s">
        <v>25</v>
      </c>
      <c r="AS7" s="3" t="s">
        <v>25</v>
      </c>
      <c r="AT7" s="3" t="s">
        <v>25</v>
      </c>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23012</v>
      </c>
      <c r="B8" s="21" t="s">
        <v>253</v>
      </c>
      <c r="C8" s="22" t="s">
        <v>24</v>
      </c>
      <c r="D8" s="18" t="s">
        <v>24</v>
      </c>
      <c r="E8" s="18">
        <v>0</v>
      </c>
      <c r="F8" s="18"/>
      <c r="G8" s="18"/>
      <c r="H8" s="18"/>
      <c r="I8" s="18"/>
      <c r="J8" s="18"/>
      <c r="K8" s="18"/>
      <c r="L8" s="18"/>
      <c r="M8" s="18"/>
      <c r="N8" s="18" t="s">
        <v>24</v>
      </c>
      <c r="O8" s="18" t="s">
        <v>24</v>
      </c>
      <c r="P8" s="18">
        <v>0</v>
      </c>
      <c r="Q8" s="18"/>
      <c r="R8" s="18"/>
      <c r="S8" s="18"/>
      <c r="T8" s="18"/>
      <c r="U8" s="18"/>
      <c r="V8" s="18"/>
      <c r="W8" s="18"/>
      <c r="X8" s="18"/>
      <c r="Y8" s="19" t="s">
        <v>26</v>
      </c>
      <c r="Z8" s="19" t="s">
        <v>26</v>
      </c>
      <c r="AA8" s="19" t="e">
        <v>#N/A</v>
      </c>
      <c r="AB8" s="19" t="s">
        <v>26</v>
      </c>
      <c r="AC8" s="19" t="s">
        <v>22</v>
      </c>
      <c r="AD8" s="19" t="s">
        <v>26</v>
      </c>
      <c r="AE8" s="19" t="s">
        <v>22</v>
      </c>
      <c r="AF8" s="19"/>
      <c r="AG8" s="19" t="s">
        <v>26</v>
      </c>
      <c r="AH8" s="19"/>
      <c r="AI8" s="19" t="s">
        <v>26</v>
      </c>
      <c r="AJ8" s="75">
        <v>0</v>
      </c>
      <c r="AK8" s="102" t="s">
        <v>25</v>
      </c>
      <c r="AL8" s="83" t="s">
        <v>25</v>
      </c>
      <c r="AM8" s="83">
        <v>0</v>
      </c>
      <c r="AN8" s="83" t="s">
        <v>22</v>
      </c>
      <c r="AO8" s="83">
        <v>0</v>
      </c>
      <c r="AP8" s="83" t="s">
        <v>22</v>
      </c>
      <c r="AQ8" s="3">
        <v>0</v>
      </c>
      <c r="AR8" s="3" t="s">
        <v>26</v>
      </c>
      <c r="AS8" s="3">
        <v>0</v>
      </c>
      <c r="AT8" s="3" t="s">
        <v>26</v>
      </c>
      <c r="AU8" s="112">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23018</v>
      </c>
      <c r="B9" s="21" t="s">
        <v>254</v>
      </c>
      <c r="C9" s="18" t="s">
        <v>24</v>
      </c>
      <c r="D9" s="18" t="s">
        <v>24</v>
      </c>
      <c r="E9" s="18">
        <v>0</v>
      </c>
      <c r="F9" s="18" t="s">
        <v>22</v>
      </c>
      <c r="G9" s="18" t="s">
        <v>23</v>
      </c>
      <c r="H9" s="18" t="s">
        <v>22</v>
      </c>
      <c r="I9" s="18" t="s">
        <v>23</v>
      </c>
      <c r="J9" s="18"/>
      <c r="K9" s="18"/>
      <c r="L9" s="18"/>
      <c r="M9" s="18"/>
      <c r="N9" s="18" t="s">
        <v>24</v>
      </c>
      <c r="O9" s="18" t="s">
        <v>24</v>
      </c>
      <c r="P9" s="18">
        <v>0</v>
      </c>
      <c r="Q9" s="18" t="s">
        <v>23</v>
      </c>
      <c r="R9" s="18"/>
      <c r="S9" s="18" t="s">
        <v>23</v>
      </c>
      <c r="T9" s="18"/>
      <c r="U9" s="18" t="s">
        <v>125</v>
      </c>
      <c r="V9" s="18"/>
      <c r="W9" s="18" t="s">
        <v>125</v>
      </c>
      <c r="X9" s="18"/>
      <c r="Y9" s="19" t="s">
        <v>26</v>
      </c>
      <c r="Z9" s="19" t="s">
        <v>26</v>
      </c>
      <c r="AA9" s="19" t="e">
        <v>#N/A</v>
      </c>
      <c r="AB9" s="19" t="s">
        <v>26</v>
      </c>
      <c r="AC9" s="19" t="s">
        <v>26</v>
      </c>
      <c r="AD9" s="19" t="s">
        <v>26</v>
      </c>
      <c r="AE9" s="19" t="s">
        <v>26</v>
      </c>
      <c r="AF9" s="19"/>
      <c r="AG9" s="19" t="s">
        <v>26</v>
      </c>
      <c r="AH9" s="19" t="s">
        <v>26</v>
      </c>
      <c r="AI9" s="19" t="s">
        <v>26</v>
      </c>
      <c r="AJ9" s="75" t="s">
        <v>26</v>
      </c>
      <c r="AK9" s="102" t="s">
        <v>26</v>
      </c>
      <c r="AL9" s="83" t="s">
        <v>26</v>
      </c>
      <c r="AM9" s="83" t="s">
        <v>26</v>
      </c>
      <c r="AN9" s="83" t="s">
        <v>26</v>
      </c>
      <c r="AO9" s="83" t="s">
        <v>26</v>
      </c>
      <c r="AP9" s="83" t="s">
        <v>26</v>
      </c>
      <c r="AQ9" s="3" t="s">
        <v>26</v>
      </c>
      <c r="AR9" s="3" t="s">
        <v>26</v>
      </c>
      <c r="AS9" s="3" t="s">
        <v>26</v>
      </c>
      <c r="AT9" s="3" t="s">
        <v>26</v>
      </c>
      <c r="AU9" s="112"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23021</v>
      </c>
      <c r="B10" s="21" t="s">
        <v>255</v>
      </c>
      <c r="C10" s="18" t="s">
        <v>24</v>
      </c>
      <c r="D10" s="18" t="s">
        <v>24</v>
      </c>
      <c r="E10" s="18">
        <v>0</v>
      </c>
      <c r="F10" s="18"/>
      <c r="G10" s="18" t="s">
        <v>23</v>
      </c>
      <c r="H10" s="18"/>
      <c r="I10" s="18"/>
      <c r="J10" s="18"/>
      <c r="K10" s="18"/>
      <c r="L10" s="18"/>
      <c r="M10" s="18"/>
      <c r="N10" s="18" t="s">
        <v>24</v>
      </c>
      <c r="O10" s="18" t="s">
        <v>24</v>
      </c>
      <c r="P10" s="18">
        <v>0</v>
      </c>
      <c r="Q10" s="18" t="s">
        <v>23</v>
      </c>
      <c r="R10" s="18"/>
      <c r="S10" s="18" t="s">
        <v>23</v>
      </c>
      <c r="T10" s="18"/>
      <c r="U10" s="18" t="s">
        <v>125</v>
      </c>
      <c r="V10" s="18"/>
      <c r="W10" s="18" t="s">
        <v>125</v>
      </c>
      <c r="X10" s="18"/>
      <c r="Y10" s="19" t="s">
        <v>26</v>
      </c>
      <c r="Z10" s="19" t="s">
        <v>26</v>
      </c>
      <c r="AA10" s="19" t="e">
        <v>#N/A</v>
      </c>
      <c r="AB10" s="19" t="s">
        <v>26</v>
      </c>
      <c r="AC10" s="19" t="s">
        <v>25</v>
      </c>
      <c r="AD10" s="19" t="s">
        <v>26</v>
      </c>
      <c r="AE10" s="19" t="s">
        <v>25</v>
      </c>
      <c r="AF10" s="19"/>
      <c r="AG10" s="19" t="s">
        <v>26</v>
      </c>
      <c r="AH10" s="19">
        <v>0</v>
      </c>
      <c r="AI10" s="19" t="s">
        <v>26</v>
      </c>
      <c r="AJ10" s="75" t="s">
        <v>25</v>
      </c>
      <c r="AK10" s="102" t="s">
        <v>25</v>
      </c>
      <c r="AL10" s="83" t="s">
        <v>25</v>
      </c>
      <c r="AM10" s="83" t="s">
        <v>22</v>
      </c>
      <c r="AN10" s="83" t="s">
        <v>22</v>
      </c>
      <c r="AO10" s="83">
        <v>0</v>
      </c>
      <c r="AP10" s="83">
        <v>0</v>
      </c>
      <c r="AQ10" s="3">
        <v>0</v>
      </c>
      <c r="AR10" s="3"/>
      <c r="AS10" s="3">
        <v>0</v>
      </c>
      <c r="AT10" s="3"/>
      <c r="AU10" s="112">
        <v>0</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23036</v>
      </c>
      <c r="B11" s="21" t="s">
        <v>256</v>
      </c>
      <c r="C11" s="18"/>
      <c r="D11" s="18"/>
      <c r="E11" s="18">
        <v>0</v>
      </c>
      <c r="F11" s="18"/>
      <c r="G11" s="18"/>
      <c r="H11" s="18"/>
      <c r="I11" s="18"/>
      <c r="J11" s="18"/>
      <c r="K11" s="18"/>
      <c r="L11" s="18"/>
      <c r="M11" s="18"/>
      <c r="N11" s="18" t="s">
        <v>24</v>
      </c>
      <c r="O11" s="18" t="s">
        <v>24</v>
      </c>
      <c r="P11" s="18">
        <v>0</v>
      </c>
      <c r="Q11" s="18"/>
      <c r="R11" s="18"/>
      <c r="S11" s="18"/>
      <c r="T11" s="18"/>
      <c r="U11" s="18"/>
      <c r="V11" s="18"/>
      <c r="W11" s="18"/>
      <c r="X11" s="18"/>
      <c r="Y11" s="19" t="s">
        <v>26</v>
      </c>
      <c r="Z11" s="19" t="s">
        <v>26</v>
      </c>
      <c r="AA11" s="19" t="e">
        <v>#N/A</v>
      </c>
      <c r="AB11" s="19" t="s">
        <v>26</v>
      </c>
      <c r="AC11" s="19" t="s">
        <v>22</v>
      </c>
      <c r="AD11" s="19" t="s">
        <v>26</v>
      </c>
      <c r="AE11" s="19" t="s">
        <v>22</v>
      </c>
      <c r="AF11" s="19"/>
      <c r="AG11" s="19" t="s">
        <v>26</v>
      </c>
      <c r="AH11" s="19">
        <v>0</v>
      </c>
      <c r="AI11" s="19" t="s">
        <v>26</v>
      </c>
      <c r="AJ11" s="75">
        <v>0</v>
      </c>
      <c r="AK11" s="102" t="s">
        <v>26</v>
      </c>
      <c r="AL11" s="83" t="s">
        <v>26</v>
      </c>
      <c r="AM11" s="83" t="s">
        <v>26</v>
      </c>
      <c r="AN11" s="83" t="s">
        <v>26</v>
      </c>
      <c r="AO11" s="83" t="s">
        <v>26</v>
      </c>
      <c r="AP11" s="83" t="s">
        <v>26</v>
      </c>
      <c r="AQ11" s="3" t="s">
        <v>26</v>
      </c>
      <c r="AR11" s="3" t="s">
        <v>26</v>
      </c>
      <c r="AS11" s="3" t="s">
        <v>26</v>
      </c>
      <c r="AT11" s="3" t="s">
        <v>26</v>
      </c>
      <c r="AU11" s="112" t="s">
        <v>26</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23038</v>
      </c>
      <c r="B12" s="21" t="s">
        <v>257</v>
      </c>
      <c r="C12" s="18"/>
      <c r="D12" s="18"/>
      <c r="E12" s="18">
        <v>0</v>
      </c>
      <c r="F12" s="18"/>
      <c r="G12" s="18"/>
      <c r="H12" s="18"/>
      <c r="I12" s="18"/>
      <c r="J12" s="18"/>
      <c r="K12" s="18"/>
      <c r="L12" s="18"/>
      <c r="M12" s="18"/>
      <c r="N12" s="18"/>
      <c r="O12" s="18"/>
      <c r="P12" s="18">
        <v>0</v>
      </c>
      <c r="Q12" s="18"/>
      <c r="R12" s="18"/>
      <c r="S12" s="18"/>
      <c r="T12" s="18"/>
      <c r="U12" s="18"/>
      <c r="V12" s="18"/>
      <c r="W12" s="18"/>
      <c r="X12" s="18"/>
      <c r="Y12" s="19" t="s">
        <v>26</v>
      </c>
      <c r="Z12" s="19" t="s">
        <v>26</v>
      </c>
      <c r="AA12" s="19" t="e">
        <v>#N/A</v>
      </c>
      <c r="AB12" s="19" t="s">
        <v>26</v>
      </c>
      <c r="AC12" s="19" t="s">
        <v>22</v>
      </c>
      <c r="AD12" s="19" t="s">
        <v>26</v>
      </c>
      <c r="AE12" s="19" t="s">
        <v>25</v>
      </c>
      <c r="AF12" s="19"/>
      <c r="AG12" s="19" t="s">
        <v>26</v>
      </c>
      <c r="AH12" s="19">
        <v>0</v>
      </c>
      <c r="AI12" s="19" t="s">
        <v>26</v>
      </c>
      <c r="AJ12" s="75">
        <v>0</v>
      </c>
      <c r="AK12" s="102" t="s">
        <v>25</v>
      </c>
      <c r="AL12" s="83" t="s">
        <v>25</v>
      </c>
      <c r="AM12" s="83">
        <v>0</v>
      </c>
      <c r="AN12" s="83" t="s">
        <v>22</v>
      </c>
      <c r="AO12" s="83">
        <v>0</v>
      </c>
      <c r="AP12" s="83" t="s">
        <v>22</v>
      </c>
      <c r="AQ12" s="3">
        <v>0</v>
      </c>
      <c r="AR12" s="3" t="s">
        <v>26</v>
      </c>
      <c r="AS12" s="3">
        <v>0</v>
      </c>
      <c r="AT12" s="3" t="s">
        <v>26</v>
      </c>
      <c r="AU12" s="112">
        <v>0</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23044</v>
      </c>
      <c r="B13" s="21" t="s">
        <v>258</v>
      </c>
      <c r="C13" s="22" t="s">
        <v>22</v>
      </c>
      <c r="D13" s="18" t="s">
        <v>24</v>
      </c>
      <c r="E13" s="18">
        <v>1</v>
      </c>
      <c r="F13" s="18"/>
      <c r="G13" s="18"/>
      <c r="H13" s="18"/>
      <c r="I13" s="18"/>
      <c r="J13" s="18"/>
      <c r="K13" s="18"/>
      <c r="L13" s="18"/>
      <c r="M13" s="18"/>
      <c r="N13" s="18" t="s">
        <v>24</v>
      </c>
      <c r="O13" s="18" t="s">
        <v>24</v>
      </c>
      <c r="P13" s="18">
        <v>0</v>
      </c>
      <c r="Q13" s="18"/>
      <c r="R13" s="18"/>
      <c r="S13" s="18"/>
      <c r="T13" s="18"/>
      <c r="U13" s="18"/>
      <c r="V13" s="18"/>
      <c r="W13" s="18"/>
      <c r="X13" s="18"/>
      <c r="Y13" s="19" t="s">
        <v>26</v>
      </c>
      <c r="Z13" s="19" t="s">
        <v>26</v>
      </c>
      <c r="AA13" s="19" t="e">
        <v>#N/A</v>
      </c>
      <c r="AB13" s="19" t="s">
        <v>26</v>
      </c>
      <c r="AC13" s="19" t="s">
        <v>22</v>
      </c>
      <c r="AD13" s="19" t="s">
        <v>26</v>
      </c>
      <c r="AE13" s="19" t="s">
        <v>22</v>
      </c>
      <c r="AF13" s="19"/>
      <c r="AG13" s="19" t="s">
        <v>26</v>
      </c>
      <c r="AH13" s="19">
        <v>0</v>
      </c>
      <c r="AI13" s="19" t="s">
        <v>26</v>
      </c>
      <c r="AJ13" s="75">
        <v>0</v>
      </c>
      <c r="AK13" s="102" t="s">
        <v>25</v>
      </c>
      <c r="AL13" s="83" t="s">
        <v>25</v>
      </c>
      <c r="AM13" s="83" t="s">
        <v>22</v>
      </c>
      <c r="AN13" s="83" t="s">
        <v>22</v>
      </c>
      <c r="AO13" s="83">
        <v>0</v>
      </c>
      <c r="AP13" s="83" t="s">
        <v>25</v>
      </c>
      <c r="AQ13" s="3" t="s">
        <v>27</v>
      </c>
      <c r="AR13" s="3" t="s">
        <v>26</v>
      </c>
      <c r="AS13" s="3" t="s">
        <v>25</v>
      </c>
      <c r="AT13" s="3" t="s">
        <v>26</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23050</v>
      </c>
      <c r="B14" s="21" t="s">
        <v>259</v>
      </c>
      <c r="C14" s="22" t="s">
        <v>22</v>
      </c>
      <c r="D14" s="18" t="s">
        <v>24</v>
      </c>
      <c r="E14" s="18">
        <v>1</v>
      </c>
      <c r="F14" s="18"/>
      <c r="G14" s="18" t="s">
        <v>23</v>
      </c>
      <c r="H14" s="18"/>
      <c r="I14" s="18" t="s">
        <v>23</v>
      </c>
      <c r="J14" s="18"/>
      <c r="K14" s="18" t="s">
        <v>23</v>
      </c>
      <c r="L14" s="18"/>
      <c r="M14" s="18"/>
      <c r="N14" s="18" t="s">
        <v>23</v>
      </c>
      <c r="O14" s="18" t="s">
        <v>24</v>
      </c>
      <c r="P14" s="18">
        <v>1</v>
      </c>
      <c r="Q14" s="18" t="s">
        <v>125</v>
      </c>
      <c r="R14" s="18"/>
      <c r="S14" s="18" t="s">
        <v>125</v>
      </c>
      <c r="T14" s="18"/>
      <c r="U14" s="18"/>
      <c r="V14" s="18"/>
      <c r="W14" s="18" t="s">
        <v>125</v>
      </c>
      <c r="X14" s="18"/>
      <c r="Y14" s="19" t="s">
        <v>22</v>
      </c>
      <c r="Z14" s="19" t="s">
        <v>25</v>
      </c>
      <c r="AA14" s="19" t="s">
        <v>25</v>
      </c>
      <c r="AB14" s="19" t="s">
        <v>26</v>
      </c>
      <c r="AC14" s="19" t="s">
        <v>22</v>
      </c>
      <c r="AD14" s="19" t="s">
        <v>26</v>
      </c>
      <c r="AE14" s="19" t="s">
        <v>22</v>
      </c>
      <c r="AF14" s="19"/>
      <c r="AG14" s="19" t="s">
        <v>26</v>
      </c>
      <c r="AH14" s="19" t="s">
        <v>25</v>
      </c>
      <c r="AI14" s="19" t="s">
        <v>25</v>
      </c>
      <c r="AJ14" s="75" t="s">
        <v>25</v>
      </c>
      <c r="AK14" s="102">
        <v>0</v>
      </c>
      <c r="AL14" s="83">
        <v>0</v>
      </c>
      <c r="AM14" s="83">
        <v>0</v>
      </c>
      <c r="AN14" s="83" t="s">
        <v>22</v>
      </c>
      <c r="AO14" s="83">
        <v>0</v>
      </c>
      <c r="AP14" s="83" t="s">
        <v>22</v>
      </c>
      <c r="AQ14" s="3" t="s">
        <v>22</v>
      </c>
      <c r="AR14" s="3" t="s">
        <v>28</v>
      </c>
      <c r="AS14" s="3">
        <v>0</v>
      </c>
      <c r="AT14" s="3" t="s">
        <v>25</v>
      </c>
      <c r="AU14" s="112">
        <v>0</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23052</v>
      </c>
      <c r="B15" s="21" t="s">
        <v>260</v>
      </c>
      <c r="C15" s="22"/>
      <c r="D15" s="18"/>
      <c r="E15" s="18"/>
      <c r="F15" s="18"/>
      <c r="G15" s="18"/>
      <c r="H15" s="18"/>
      <c r="I15" s="18"/>
      <c r="J15" s="18"/>
      <c r="K15" s="18"/>
      <c r="L15" s="18"/>
      <c r="M15" s="18"/>
      <c r="N15" s="18"/>
      <c r="O15" s="18"/>
      <c r="P15" s="18"/>
      <c r="Q15" s="18"/>
      <c r="R15" s="18"/>
      <c r="S15" s="18"/>
      <c r="T15" s="18"/>
      <c r="U15" s="18"/>
      <c r="V15" s="18"/>
      <c r="W15" s="18"/>
      <c r="X15" s="18"/>
      <c r="Y15" s="19"/>
      <c r="Z15" s="19"/>
      <c r="AA15" s="19"/>
      <c r="AB15" s="19"/>
      <c r="AC15" s="19"/>
      <c r="AD15" s="19"/>
      <c r="AE15" s="19"/>
      <c r="AF15" s="19"/>
      <c r="AG15" s="19"/>
      <c r="AH15" s="19"/>
      <c r="AI15" s="19"/>
      <c r="AJ15" s="75"/>
      <c r="AK15" s="102" t="s">
        <v>25</v>
      </c>
      <c r="AL15" s="83" t="s">
        <v>25</v>
      </c>
      <c r="AM15" s="83" t="s">
        <v>22</v>
      </c>
      <c r="AN15" s="83" t="s">
        <v>25</v>
      </c>
      <c r="AO15" s="83" t="s">
        <v>22</v>
      </c>
      <c r="AP15" s="83">
        <v>0</v>
      </c>
      <c r="AQ15" s="3">
        <v>0</v>
      </c>
      <c r="AR15" s="3"/>
      <c r="AS15" s="3">
        <v>0</v>
      </c>
      <c r="AT15" s="3"/>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23054</v>
      </c>
      <c r="B16" s="21" t="s">
        <v>261</v>
      </c>
      <c r="C16" s="18" t="s">
        <v>24</v>
      </c>
      <c r="D16" s="18" t="s">
        <v>24</v>
      </c>
      <c r="E16" s="18">
        <v>0</v>
      </c>
      <c r="F16" s="18"/>
      <c r="G16" s="18" t="s">
        <v>23</v>
      </c>
      <c r="H16" s="18"/>
      <c r="I16" s="18" t="s">
        <v>23</v>
      </c>
      <c r="J16" s="18"/>
      <c r="K16" s="18" t="s">
        <v>23</v>
      </c>
      <c r="L16" s="18"/>
      <c r="M16" s="18" t="s">
        <v>23</v>
      </c>
      <c r="N16" s="18" t="s">
        <v>24</v>
      </c>
      <c r="O16" s="18" t="s">
        <v>24</v>
      </c>
      <c r="P16" s="18">
        <v>0</v>
      </c>
      <c r="Q16" s="18" t="s">
        <v>23</v>
      </c>
      <c r="R16" s="18"/>
      <c r="S16" s="18" t="s">
        <v>125</v>
      </c>
      <c r="T16" s="18"/>
      <c r="U16" s="18"/>
      <c r="V16" s="18"/>
      <c r="W16" s="18" t="s">
        <v>125</v>
      </c>
      <c r="X16" s="18"/>
      <c r="Y16" s="19" t="s">
        <v>25</v>
      </c>
      <c r="Z16" s="19" t="s">
        <v>22</v>
      </c>
      <c r="AA16" s="19" t="s">
        <v>22</v>
      </c>
      <c r="AB16" s="19" t="s">
        <v>26</v>
      </c>
      <c r="AC16" s="19" t="s">
        <v>22</v>
      </c>
      <c r="AD16" s="19" t="s">
        <v>26</v>
      </c>
      <c r="AE16" s="19" t="s">
        <v>25</v>
      </c>
      <c r="AF16" s="19"/>
      <c r="AG16" s="19" t="s">
        <v>26</v>
      </c>
      <c r="AH16" s="19">
        <v>0</v>
      </c>
      <c r="AI16" s="19" t="s">
        <v>25</v>
      </c>
      <c r="AJ16" s="75" t="s">
        <v>25</v>
      </c>
      <c r="AK16" s="102" t="s">
        <v>25</v>
      </c>
      <c r="AL16" s="83" t="s">
        <v>25</v>
      </c>
      <c r="AM16" s="83" t="s">
        <v>25</v>
      </c>
      <c r="AN16" s="83" t="s">
        <v>22</v>
      </c>
      <c r="AO16" s="83">
        <v>0</v>
      </c>
      <c r="AP16" s="83" t="s">
        <v>25</v>
      </c>
      <c r="AQ16" s="3" t="s">
        <v>27</v>
      </c>
      <c r="AR16" s="3"/>
      <c r="AS16" s="3" t="s">
        <v>22</v>
      </c>
      <c r="AT16" s="3"/>
      <c r="AU16" s="112" t="s">
        <v>25</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23055</v>
      </c>
      <c r="B17" s="21" t="s">
        <v>262</v>
      </c>
      <c r="C17" s="22"/>
      <c r="D17" s="18"/>
      <c r="E17" s="18"/>
      <c r="F17" s="18"/>
      <c r="G17" s="18"/>
      <c r="H17" s="18"/>
      <c r="I17" s="18"/>
      <c r="J17" s="18"/>
      <c r="K17" s="18"/>
      <c r="L17" s="18"/>
      <c r="M17" s="18"/>
      <c r="N17" s="18"/>
      <c r="O17" s="18"/>
      <c r="P17" s="18"/>
      <c r="Q17" s="18"/>
      <c r="R17" s="18"/>
      <c r="S17" s="18"/>
      <c r="T17" s="18"/>
      <c r="U17" s="18"/>
      <c r="V17" s="18"/>
      <c r="W17" s="18"/>
      <c r="X17" s="18"/>
      <c r="Y17" s="19"/>
      <c r="Z17" s="19"/>
      <c r="AA17" s="19"/>
      <c r="AB17" s="19"/>
      <c r="AC17" s="19"/>
      <c r="AD17" s="19"/>
      <c r="AE17" s="19"/>
      <c r="AF17" s="19"/>
      <c r="AG17" s="19"/>
      <c r="AH17" s="19"/>
      <c r="AI17" s="19"/>
      <c r="AJ17" s="75"/>
      <c r="AK17" s="102" t="s">
        <v>25</v>
      </c>
      <c r="AL17" s="83" t="s">
        <v>25</v>
      </c>
      <c r="AM17" s="83" t="s">
        <v>22</v>
      </c>
      <c r="AN17" s="83" t="s">
        <v>22</v>
      </c>
      <c r="AO17" s="83">
        <v>0</v>
      </c>
      <c r="AP17" s="83" t="s">
        <v>25</v>
      </c>
      <c r="AQ17" s="3" t="s">
        <v>43</v>
      </c>
      <c r="AR17" s="3"/>
      <c r="AS17" s="3" t="s">
        <v>25</v>
      </c>
      <c r="AT17" s="3"/>
      <c r="AU17" s="112" t="s">
        <v>22</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23061</v>
      </c>
      <c r="B18" s="21" t="s">
        <v>263</v>
      </c>
      <c r="C18" s="22"/>
      <c r="D18" s="18"/>
      <c r="E18" s="18">
        <v>0</v>
      </c>
      <c r="F18" s="18"/>
      <c r="G18" s="18"/>
      <c r="H18" s="18"/>
      <c r="I18" s="18"/>
      <c r="J18" s="18"/>
      <c r="K18" s="18"/>
      <c r="L18" s="18"/>
      <c r="M18" s="18"/>
      <c r="N18" s="18"/>
      <c r="O18" s="18"/>
      <c r="P18" s="18">
        <v>0</v>
      </c>
      <c r="Q18" s="18"/>
      <c r="R18" s="18"/>
      <c r="S18" s="18"/>
      <c r="T18" s="18"/>
      <c r="U18" s="18"/>
      <c r="V18" s="18"/>
      <c r="W18" s="18"/>
      <c r="X18" s="18"/>
      <c r="Y18" s="19" t="s">
        <v>26</v>
      </c>
      <c r="Z18" s="19" t="s">
        <v>26</v>
      </c>
      <c r="AA18" s="19" t="e">
        <v>#N/A</v>
      </c>
      <c r="AB18" s="19" t="s">
        <v>26</v>
      </c>
      <c r="AC18" s="19" t="s">
        <v>25</v>
      </c>
      <c r="AD18" s="19" t="s">
        <v>26</v>
      </c>
      <c r="AE18" s="19" t="s">
        <v>25</v>
      </c>
      <c r="AF18" s="19"/>
      <c r="AG18" s="19" t="s">
        <v>26</v>
      </c>
      <c r="AH18" s="19">
        <v>0</v>
      </c>
      <c r="AI18" s="19" t="s">
        <v>26</v>
      </c>
      <c r="AJ18" s="75" t="s">
        <v>25</v>
      </c>
      <c r="AK18" s="102" t="s">
        <v>25</v>
      </c>
      <c r="AL18" s="83" t="s">
        <v>25</v>
      </c>
      <c r="AM18" s="83" t="s">
        <v>22</v>
      </c>
      <c r="AN18" s="83" t="s">
        <v>22</v>
      </c>
      <c r="AO18" s="83" t="s">
        <v>22</v>
      </c>
      <c r="AP18" s="83" t="s">
        <v>22</v>
      </c>
      <c r="AQ18" s="3">
        <v>0</v>
      </c>
      <c r="AR18" s="3" t="s">
        <v>26</v>
      </c>
      <c r="AS18" s="3">
        <v>0</v>
      </c>
      <c r="AT18" s="3" t="s">
        <v>26</v>
      </c>
      <c r="AU18" s="112">
        <v>0</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23070</v>
      </c>
      <c r="B19" s="21" t="s">
        <v>264</v>
      </c>
      <c r="C19" s="22"/>
      <c r="D19" s="18"/>
      <c r="E19" s="18">
        <v>0</v>
      </c>
      <c r="F19" s="18"/>
      <c r="G19" s="18"/>
      <c r="H19" s="18"/>
      <c r="I19" s="18"/>
      <c r="J19" s="18"/>
      <c r="K19" s="18"/>
      <c r="L19" s="18"/>
      <c r="M19" s="18"/>
      <c r="N19" s="18"/>
      <c r="O19" s="18"/>
      <c r="P19" s="18">
        <v>0</v>
      </c>
      <c r="Q19" s="18"/>
      <c r="R19" s="18"/>
      <c r="S19" s="18"/>
      <c r="T19" s="18"/>
      <c r="U19" s="18"/>
      <c r="V19" s="18"/>
      <c r="W19" s="18"/>
      <c r="X19" s="18"/>
      <c r="Y19" s="19" t="s">
        <v>26</v>
      </c>
      <c r="Z19" s="19" t="s">
        <v>26</v>
      </c>
      <c r="AA19" s="19" t="e">
        <v>#N/A</v>
      </c>
      <c r="AB19" s="19" t="s">
        <v>26</v>
      </c>
      <c r="AC19" s="19" t="s">
        <v>22</v>
      </c>
      <c r="AD19" s="19" t="s">
        <v>26</v>
      </c>
      <c r="AE19" s="19" t="s">
        <v>22</v>
      </c>
      <c r="AF19" s="19"/>
      <c r="AG19" s="19" t="s">
        <v>26</v>
      </c>
      <c r="AH19" s="19">
        <v>0</v>
      </c>
      <c r="AI19" s="19" t="s">
        <v>26</v>
      </c>
      <c r="AJ19" s="75">
        <v>0</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23074</v>
      </c>
      <c r="B20" s="21" t="s">
        <v>265</v>
      </c>
      <c r="C20" s="22"/>
      <c r="D20" s="18"/>
      <c r="E20" s="18">
        <v>0</v>
      </c>
      <c r="F20" s="18"/>
      <c r="G20" s="18"/>
      <c r="H20" s="18"/>
      <c r="I20" s="18"/>
      <c r="J20" s="18"/>
      <c r="K20" s="18"/>
      <c r="L20" s="18"/>
      <c r="M20" s="18"/>
      <c r="N20" s="18"/>
      <c r="O20" s="18"/>
      <c r="P20" s="18">
        <v>0</v>
      </c>
      <c r="Q20" s="18"/>
      <c r="R20" s="18"/>
      <c r="S20" s="18"/>
      <c r="T20" s="18"/>
      <c r="U20" s="18"/>
      <c r="V20" s="18"/>
      <c r="W20" s="18"/>
      <c r="X20" s="18"/>
      <c r="Y20" s="19" t="s">
        <v>26</v>
      </c>
      <c r="Z20" s="19" t="s">
        <v>26</v>
      </c>
      <c r="AA20" s="19" t="e">
        <v>#N/A</v>
      </c>
      <c r="AB20" s="19" t="s">
        <v>26</v>
      </c>
      <c r="AC20" s="19" t="s">
        <v>26</v>
      </c>
      <c r="AD20" s="19" t="s">
        <v>26</v>
      </c>
      <c r="AE20" s="19" t="s">
        <v>26</v>
      </c>
      <c r="AF20" s="19"/>
      <c r="AG20" s="19" t="s">
        <v>26</v>
      </c>
      <c r="AH20" s="19" t="s">
        <v>26</v>
      </c>
      <c r="AI20" s="19" t="s">
        <v>26</v>
      </c>
      <c r="AJ20" s="75" t="s">
        <v>26</v>
      </c>
      <c r="AK20" s="102" t="s">
        <v>26</v>
      </c>
      <c r="AL20" s="83" t="s">
        <v>26</v>
      </c>
      <c r="AM20" s="83" t="s">
        <v>26</v>
      </c>
      <c r="AN20" s="83" t="s">
        <v>26</v>
      </c>
      <c r="AO20" s="83" t="s">
        <v>26</v>
      </c>
      <c r="AP20" s="83"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23075</v>
      </c>
      <c r="B21" s="21" t="s">
        <v>266</v>
      </c>
      <c r="C21" s="22"/>
      <c r="D21" s="18"/>
      <c r="E21" s="18">
        <v>0</v>
      </c>
      <c r="F21" s="18"/>
      <c r="G21" s="18"/>
      <c r="H21" s="18"/>
      <c r="I21" s="18"/>
      <c r="J21" s="18"/>
      <c r="K21" s="18"/>
      <c r="L21" s="18"/>
      <c r="M21" s="18"/>
      <c r="N21" s="18"/>
      <c r="O21" s="18"/>
      <c r="P21" s="18">
        <v>0</v>
      </c>
      <c r="Q21" s="18"/>
      <c r="R21" s="18"/>
      <c r="S21" s="18"/>
      <c r="T21" s="18"/>
      <c r="U21" s="18"/>
      <c r="V21" s="18"/>
      <c r="W21" s="18"/>
      <c r="X21" s="18"/>
      <c r="Y21" s="19" t="s">
        <v>26</v>
      </c>
      <c r="Z21" s="19" t="s">
        <v>26</v>
      </c>
      <c r="AA21" s="19" t="e">
        <v>#N/A</v>
      </c>
      <c r="AB21" s="19" t="s">
        <v>26</v>
      </c>
      <c r="AC21" s="19" t="s">
        <v>26</v>
      </c>
      <c r="AD21" s="19" t="s">
        <v>26</v>
      </c>
      <c r="AE21" s="19" t="s">
        <v>26</v>
      </c>
      <c r="AF21" s="19"/>
      <c r="AG21" s="19" t="s">
        <v>26</v>
      </c>
      <c r="AH21" s="19" t="s">
        <v>26</v>
      </c>
      <c r="AI21" s="19" t="s">
        <v>26</v>
      </c>
      <c r="AJ21" s="75" t="s">
        <v>26</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23079</v>
      </c>
      <c r="B22" s="21" t="s">
        <v>267</v>
      </c>
      <c r="C22" s="18" t="s">
        <v>24</v>
      </c>
      <c r="D22" s="18" t="s">
        <v>24</v>
      </c>
      <c r="E22" s="18">
        <v>0</v>
      </c>
      <c r="F22" s="18" t="s">
        <v>22</v>
      </c>
      <c r="G22" s="18"/>
      <c r="H22" s="18" t="s">
        <v>22</v>
      </c>
      <c r="I22" s="18"/>
      <c r="J22" s="18"/>
      <c r="K22" s="18"/>
      <c r="L22" s="18"/>
      <c r="M22" s="18"/>
      <c r="N22" s="18" t="s">
        <v>24</v>
      </c>
      <c r="O22" s="18" t="s">
        <v>24</v>
      </c>
      <c r="P22" s="18">
        <v>0</v>
      </c>
      <c r="Q22" s="18" t="s">
        <v>23</v>
      </c>
      <c r="R22" s="18"/>
      <c r="S22" s="18" t="s">
        <v>23</v>
      </c>
      <c r="T22" s="18"/>
      <c r="U22" s="18" t="s">
        <v>125</v>
      </c>
      <c r="V22" s="18"/>
      <c r="W22" s="18" t="s">
        <v>125</v>
      </c>
      <c r="X22" s="18"/>
      <c r="Y22" s="19" t="s">
        <v>26</v>
      </c>
      <c r="Z22" s="19" t="s">
        <v>26</v>
      </c>
      <c r="AA22" s="19" t="e">
        <v>#N/A</v>
      </c>
      <c r="AB22" s="19" t="s">
        <v>26</v>
      </c>
      <c r="AC22" s="19" t="s">
        <v>22</v>
      </c>
      <c r="AD22" s="19" t="s">
        <v>26</v>
      </c>
      <c r="AE22" s="19" t="s">
        <v>25</v>
      </c>
      <c r="AF22" s="19"/>
      <c r="AG22" s="19" t="s">
        <v>26</v>
      </c>
      <c r="AH22" s="19">
        <v>0</v>
      </c>
      <c r="AI22" s="19" t="s">
        <v>26</v>
      </c>
      <c r="AJ22" s="75">
        <v>0</v>
      </c>
      <c r="AK22" s="102">
        <v>0</v>
      </c>
      <c r="AL22" s="83">
        <v>0</v>
      </c>
      <c r="AM22" s="83" t="s">
        <v>22</v>
      </c>
      <c r="AN22" s="83" t="s">
        <v>25</v>
      </c>
      <c r="AO22" s="83" t="s">
        <v>22</v>
      </c>
      <c r="AP22" s="83" t="s">
        <v>25</v>
      </c>
      <c r="AQ22" s="3" t="s">
        <v>22</v>
      </c>
      <c r="AR22" s="3" t="s">
        <v>26</v>
      </c>
      <c r="AS22" s="3">
        <v>0</v>
      </c>
      <c r="AT22" s="3" t="s">
        <v>26</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23089</v>
      </c>
      <c r="B23" s="21" t="s">
        <v>268</v>
      </c>
      <c r="C23" s="18"/>
      <c r="D23" s="18"/>
      <c r="E23" s="18">
        <v>0</v>
      </c>
      <c r="F23" s="18"/>
      <c r="G23" s="18"/>
      <c r="H23" s="18"/>
      <c r="I23" s="18"/>
      <c r="J23" s="18"/>
      <c r="K23" s="18"/>
      <c r="L23" s="18"/>
      <c r="M23" s="18"/>
      <c r="N23" s="18"/>
      <c r="O23" s="18"/>
      <c r="P23" s="18">
        <v>0</v>
      </c>
      <c r="Q23" s="18"/>
      <c r="R23" s="18"/>
      <c r="S23" s="18"/>
      <c r="T23" s="18"/>
      <c r="U23" s="18"/>
      <c r="V23" s="18"/>
      <c r="W23" s="18"/>
      <c r="X23" s="18"/>
      <c r="Y23" s="19" t="s">
        <v>26</v>
      </c>
      <c r="Z23" s="19" t="s">
        <v>26</v>
      </c>
      <c r="AA23" s="19" t="e">
        <v>#N/A</v>
      </c>
      <c r="AB23" s="19" t="s">
        <v>26</v>
      </c>
      <c r="AC23" s="19" t="s">
        <v>26</v>
      </c>
      <c r="AD23" s="19" t="s">
        <v>26</v>
      </c>
      <c r="AE23" s="19" t="s">
        <v>26</v>
      </c>
      <c r="AF23" s="19"/>
      <c r="AG23" s="19" t="s">
        <v>26</v>
      </c>
      <c r="AH23" s="19" t="s">
        <v>26</v>
      </c>
      <c r="AI23" s="19" t="s">
        <v>26</v>
      </c>
      <c r="AJ23" s="75" t="s">
        <v>26</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23090</v>
      </c>
      <c r="B24" s="21" t="s">
        <v>269</v>
      </c>
      <c r="C24" s="18"/>
      <c r="D24" s="18"/>
      <c r="E24" s="18">
        <v>0</v>
      </c>
      <c r="F24" s="18"/>
      <c r="G24" s="18"/>
      <c r="H24" s="18"/>
      <c r="I24" s="18"/>
      <c r="J24" s="18"/>
      <c r="K24" s="18"/>
      <c r="L24" s="18"/>
      <c r="M24" s="18"/>
      <c r="N24" s="18"/>
      <c r="O24" s="18"/>
      <c r="P24" s="18">
        <v>0</v>
      </c>
      <c r="Q24" s="18"/>
      <c r="R24" s="18"/>
      <c r="S24" s="18"/>
      <c r="T24" s="18"/>
      <c r="U24" s="18"/>
      <c r="V24" s="18"/>
      <c r="W24" s="18"/>
      <c r="X24" s="18"/>
      <c r="Y24" s="19" t="s">
        <v>26</v>
      </c>
      <c r="Z24" s="19" t="s">
        <v>26</v>
      </c>
      <c r="AA24" s="19" t="e">
        <v>#N/A</v>
      </c>
      <c r="AB24" s="19" t="s">
        <v>26</v>
      </c>
      <c r="AC24" s="19" t="s">
        <v>22</v>
      </c>
      <c r="AD24" s="19" t="s">
        <v>26</v>
      </c>
      <c r="AE24" s="19" t="s">
        <v>22</v>
      </c>
      <c r="AF24" s="19"/>
      <c r="AG24" s="19" t="s">
        <v>26</v>
      </c>
      <c r="AH24" s="19">
        <v>0</v>
      </c>
      <c r="AI24" s="19" t="s">
        <v>26</v>
      </c>
      <c r="AJ24" s="75">
        <v>0</v>
      </c>
      <c r="AK24" s="102">
        <v>0</v>
      </c>
      <c r="AL24" s="83">
        <v>0</v>
      </c>
      <c r="AM24" s="83" t="s">
        <v>22</v>
      </c>
      <c r="AN24" s="83" t="s">
        <v>22</v>
      </c>
      <c r="AO24" s="83" t="s">
        <v>22</v>
      </c>
      <c r="AP24" s="83" t="s">
        <v>22</v>
      </c>
      <c r="AQ24" s="3" t="s">
        <v>22</v>
      </c>
      <c r="AR24" s="3" t="s">
        <v>26</v>
      </c>
      <c r="AS24" s="3">
        <v>0</v>
      </c>
      <c r="AT24" s="3" t="s">
        <v>26</v>
      </c>
      <c r="AU24" s="112">
        <v>0</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23093</v>
      </c>
      <c r="B25" s="21" t="s">
        <v>270</v>
      </c>
      <c r="C25" s="18"/>
      <c r="D25" s="18"/>
      <c r="E25" s="18">
        <v>0</v>
      </c>
      <c r="F25" s="18"/>
      <c r="G25" s="18"/>
      <c r="H25" s="18"/>
      <c r="I25" s="18"/>
      <c r="J25" s="18"/>
      <c r="K25" s="18"/>
      <c r="L25" s="18"/>
      <c r="M25" s="18"/>
      <c r="N25" s="18"/>
      <c r="O25" s="18"/>
      <c r="P25" s="18">
        <v>0</v>
      </c>
      <c r="Q25" s="18"/>
      <c r="R25" s="18"/>
      <c r="S25" s="18"/>
      <c r="T25" s="18"/>
      <c r="U25" s="18"/>
      <c r="V25" s="18"/>
      <c r="W25" s="18"/>
      <c r="X25" s="18"/>
      <c r="Y25" s="19" t="s">
        <v>26</v>
      </c>
      <c r="Z25" s="19" t="s">
        <v>26</v>
      </c>
      <c r="AA25" s="19" t="e">
        <v>#N/A</v>
      </c>
      <c r="AB25" s="19" t="s">
        <v>26</v>
      </c>
      <c r="AC25" s="19" t="s">
        <v>26</v>
      </c>
      <c r="AD25" s="19" t="s">
        <v>26</v>
      </c>
      <c r="AE25" s="19" t="s">
        <v>26</v>
      </c>
      <c r="AF25" s="19"/>
      <c r="AG25" s="19" t="s">
        <v>26</v>
      </c>
      <c r="AH25" s="19" t="s">
        <v>26</v>
      </c>
      <c r="AI25" s="19" t="s">
        <v>26</v>
      </c>
      <c r="AJ25" s="75" t="s">
        <v>26</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23095</v>
      </c>
      <c r="B26" s="21" t="s">
        <v>271</v>
      </c>
      <c r="C26" s="18"/>
      <c r="D26" s="18"/>
      <c r="E26" s="18">
        <v>0</v>
      </c>
      <c r="F26" s="18"/>
      <c r="G26" s="18"/>
      <c r="H26" s="18"/>
      <c r="I26" s="18"/>
      <c r="J26" s="18"/>
      <c r="K26" s="18"/>
      <c r="L26" s="18"/>
      <c r="M26" s="18"/>
      <c r="N26" s="18"/>
      <c r="O26" s="18"/>
      <c r="P26" s="18">
        <v>0</v>
      </c>
      <c r="Q26" s="18"/>
      <c r="R26" s="18"/>
      <c r="S26" s="18"/>
      <c r="T26" s="18"/>
      <c r="U26" s="18"/>
      <c r="V26" s="18"/>
      <c r="W26" s="18"/>
      <c r="X26" s="18"/>
      <c r="Y26" s="19" t="s">
        <v>26</v>
      </c>
      <c r="Z26" s="19" t="s">
        <v>26</v>
      </c>
      <c r="AA26" s="19" t="e">
        <v>#N/A</v>
      </c>
      <c r="AB26" s="19" t="s">
        <v>26</v>
      </c>
      <c r="AC26" s="19" t="s">
        <v>22</v>
      </c>
      <c r="AD26" s="19" t="s">
        <v>26</v>
      </c>
      <c r="AE26" s="19" t="s">
        <v>25</v>
      </c>
      <c r="AF26" s="19"/>
      <c r="AG26" s="19" t="s">
        <v>26</v>
      </c>
      <c r="AH26" s="19">
        <v>0</v>
      </c>
      <c r="AI26" s="19" t="s">
        <v>26</v>
      </c>
      <c r="AJ26" s="75">
        <v>0</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23096</v>
      </c>
      <c r="B27" s="21" t="s">
        <v>272</v>
      </c>
      <c r="C27" s="18"/>
      <c r="D27" s="18"/>
      <c r="E27" s="18">
        <v>0</v>
      </c>
      <c r="F27" s="18"/>
      <c r="G27" s="18"/>
      <c r="H27" s="18"/>
      <c r="I27" s="18"/>
      <c r="J27" s="18"/>
      <c r="K27" s="18"/>
      <c r="L27" s="18"/>
      <c r="M27" s="18"/>
      <c r="N27" s="18"/>
      <c r="O27" s="18"/>
      <c r="P27" s="18">
        <v>0</v>
      </c>
      <c r="Q27" s="18"/>
      <c r="R27" s="18"/>
      <c r="S27" s="18"/>
      <c r="T27" s="18"/>
      <c r="U27" s="18"/>
      <c r="V27" s="18"/>
      <c r="W27" s="18"/>
      <c r="X27" s="18"/>
      <c r="Y27" s="19" t="s">
        <v>26</v>
      </c>
      <c r="Z27" s="19" t="s">
        <v>26</v>
      </c>
      <c r="AA27" s="19" t="e">
        <v>#N/A</v>
      </c>
      <c r="AB27" s="19" t="s">
        <v>26</v>
      </c>
      <c r="AC27" s="19" t="s">
        <v>22</v>
      </c>
      <c r="AD27" s="19" t="s">
        <v>26</v>
      </c>
      <c r="AE27" s="19" t="s">
        <v>22</v>
      </c>
      <c r="AF27" s="19"/>
      <c r="AG27" s="19" t="s">
        <v>26</v>
      </c>
      <c r="AH27" s="19">
        <v>0</v>
      </c>
      <c r="AI27" s="19" t="s">
        <v>26</v>
      </c>
      <c r="AJ27" s="75">
        <v>0</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23097</v>
      </c>
      <c r="B28" s="21" t="s">
        <v>273</v>
      </c>
      <c r="C28" s="18"/>
      <c r="D28" s="18"/>
      <c r="E28" s="18">
        <v>0</v>
      </c>
      <c r="F28" s="18"/>
      <c r="G28" s="18"/>
      <c r="H28" s="18"/>
      <c r="I28" s="18"/>
      <c r="J28" s="18"/>
      <c r="K28" s="18"/>
      <c r="L28" s="18"/>
      <c r="M28" s="18"/>
      <c r="N28" s="18"/>
      <c r="O28" s="18"/>
      <c r="P28" s="18">
        <v>0</v>
      </c>
      <c r="Q28" s="18"/>
      <c r="R28" s="18"/>
      <c r="S28" s="18"/>
      <c r="T28" s="18"/>
      <c r="U28" s="18"/>
      <c r="V28" s="18"/>
      <c r="W28" s="18"/>
      <c r="X28" s="18"/>
      <c r="Y28" s="19" t="s">
        <v>26</v>
      </c>
      <c r="Z28" s="19" t="s">
        <v>26</v>
      </c>
      <c r="AA28" s="19" t="e">
        <v>#N/A</v>
      </c>
      <c r="AB28" s="19" t="s">
        <v>26</v>
      </c>
      <c r="AC28" s="19" t="s">
        <v>22</v>
      </c>
      <c r="AD28" s="19" t="s">
        <v>26</v>
      </c>
      <c r="AE28" s="19" t="s">
        <v>22</v>
      </c>
      <c r="AF28" s="19"/>
      <c r="AG28" s="19" t="s">
        <v>26</v>
      </c>
      <c r="AH28" s="19">
        <v>0</v>
      </c>
      <c r="AI28" s="19" t="s">
        <v>26</v>
      </c>
      <c r="AJ28" s="75">
        <v>0</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c r="B29" s="21"/>
      <c r="C29" s="18"/>
      <c r="D29" s="18"/>
      <c r="E29" s="18">
        <v>0</v>
      </c>
      <c r="F29" s="18"/>
      <c r="G29" s="18"/>
      <c r="H29" s="18"/>
      <c r="I29" s="18"/>
      <c r="J29" s="18"/>
      <c r="K29" s="18"/>
      <c r="L29" s="18"/>
      <c r="M29" s="18"/>
      <c r="N29" s="18"/>
      <c r="O29" s="18"/>
      <c r="P29" s="18">
        <v>0</v>
      </c>
      <c r="Q29" s="18"/>
      <c r="R29" s="18"/>
      <c r="S29" s="18"/>
      <c r="T29" s="18"/>
      <c r="U29" s="18"/>
      <c r="V29" s="18"/>
      <c r="W29" s="18"/>
      <c r="X29" s="18"/>
      <c r="Y29" s="19" t="s">
        <v>26</v>
      </c>
      <c r="Z29" s="19" t="s">
        <v>26</v>
      </c>
      <c r="AA29" s="19" t="e">
        <v>#N/A</v>
      </c>
      <c r="AB29" s="19" t="s">
        <v>26</v>
      </c>
      <c r="AC29" s="19" t="s">
        <v>26</v>
      </c>
      <c r="AD29" s="19" t="s">
        <v>26</v>
      </c>
      <c r="AE29" s="19" t="s">
        <v>26</v>
      </c>
      <c r="AF29" s="19"/>
      <c r="AG29" s="19" t="s">
        <v>26</v>
      </c>
      <c r="AH29" s="19" t="s">
        <v>26</v>
      </c>
      <c r="AI29" s="19" t="s">
        <v>26</v>
      </c>
      <c r="AJ29" s="75" t="s">
        <v>26</v>
      </c>
      <c r="AK29" s="102" t="s">
        <v>26</v>
      </c>
      <c r="AL29" s="83" t="s">
        <v>26</v>
      </c>
      <c r="AM29" s="83" t="s">
        <v>26</v>
      </c>
      <c r="AN29" s="83" t="s">
        <v>26</v>
      </c>
      <c r="AO29" s="83" t="s">
        <v>26</v>
      </c>
      <c r="AP29" s="83" t="s">
        <v>26</v>
      </c>
      <c r="AQ29" s="3" t="s">
        <v>26</v>
      </c>
      <c r="AR29" s="3" t="s">
        <v>26</v>
      </c>
      <c r="AS29" s="3" t="s">
        <v>26</v>
      </c>
      <c r="AT29" s="3" t="s">
        <v>26</v>
      </c>
      <c r="AU29" s="112" t="s">
        <v>26</v>
      </c>
      <c r="AV29" s="111" t="s">
        <v>26</v>
      </c>
      <c r="AW29" s="4" t="s">
        <v>26</v>
      </c>
      <c r="AX29" s="4" t="s">
        <v>26</v>
      </c>
      <c r="AY29" s="4"/>
      <c r="AZ29" s="4" t="s">
        <v>26</v>
      </c>
      <c r="BA29" s="4"/>
      <c r="BB29" s="4" t="s">
        <v>26</v>
      </c>
      <c r="BC29" s="4" t="s">
        <v>26</v>
      </c>
      <c r="BD29" s="4"/>
      <c r="BE29" s="4" t="s">
        <v>26</v>
      </c>
      <c r="BF29" s="107"/>
    </row>
    <row r="30" spans="1:58" ht="28.5" customHeight="1">
      <c r="A30" s="20"/>
      <c r="B30" s="21"/>
      <c r="C30" s="18"/>
      <c r="D30" s="18"/>
      <c r="E30" s="18">
        <v>0</v>
      </c>
      <c r="F30" s="18"/>
      <c r="G30" s="18"/>
      <c r="H30" s="18"/>
      <c r="I30" s="18"/>
      <c r="J30" s="18"/>
      <c r="K30" s="18"/>
      <c r="L30" s="18"/>
      <c r="M30" s="18"/>
      <c r="N30" s="18"/>
      <c r="O30" s="18"/>
      <c r="P30" s="18">
        <v>0</v>
      </c>
      <c r="Q30" s="18"/>
      <c r="R30" s="18"/>
      <c r="S30" s="18"/>
      <c r="T30" s="18"/>
      <c r="U30" s="18"/>
      <c r="V30" s="18"/>
      <c r="W30" s="18"/>
      <c r="X30" s="18"/>
      <c r="Y30" s="19" t="s">
        <v>26</v>
      </c>
      <c r="Z30" s="19" t="s">
        <v>26</v>
      </c>
      <c r="AA30" s="19" t="e">
        <v>#N/A</v>
      </c>
      <c r="AB30" s="19" t="s">
        <v>26</v>
      </c>
      <c r="AC30" s="19" t="s">
        <v>26</v>
      </c>
      <c r="AD30" s="19" t="s">
        <v>26</v>
      </c>
      <c r="AE30" s="19" t="s">
        <v>26</v>
      </c>
      <c r="AF30" s="19"/>
      <c r="AG30" s="19" t="s">
        <v>26</v>
      </c>
      <c r="AH30" s="19" t="s">
        <v>26</v>
      </c>
      <c r="AI30" s="19" t="s">
        <v>26</v>
      </c>
      <c r="AJ30" s="75" t="s">
        <v>26</v>
      </c>
      <c r="AK30" s="102" t="s">
        <v>26</v>
      </c>
      <c r="AL30" s="83" t="s">
        <v>26</v>
      </c>
      <c r="AM30" s="83" t="s">
        <v>26</v>
      </c>
      <c r="AN30" s="83" t="s">
        <v>26</v>
      </c>
      <c r="AO30" s="83" t="s">
        <v>26</v>
      </c>
      <c r="AP30" s="83" t="s">
        <v>26</v>
      </c>
      <c r="AQ30" s="3" t="s">
        <v>26</v>
      </c>
      <c r="AR30" s="3" t="s">
        <v>26</v>
      </c>
      <c r="AS30" s="3" t="s">
        <v>26</v>
      </c>
      <c r="AT30" s="3" t="s">
        <v>26</v>
      </c>
      <c r="AU30" s="112" t="s">
        <v>26</v>
      </c>
      <c r="AV30" s="111" t="s">
        <v>26</v>
      </c>
      <c r="AW30" s="4" t="s">
        <v>26</v>
      </c>
      <c r="AX30" s="4" t="s">
        <v>26</v>
      </c>
      <c r="AY30" s="4"/>
      <c r="AZ30" s="4" t="s">
        <v>26</v>
      </c>
      <c r="BA30" s="4"/>
      <c r="BB30" s="4" t="s">
        <v>26</v>
      </c>
      <c r="BC30" s="4" t="s">
        <v>26</v>
      </c>
      <c r="BD30" s="4"/>
      <c r="BE30" s="4" t="s">
        <v>26</v>
      </c>
      <c r="BF30" s="107"/>
    </row>
    <row r="31" spans="1:58" ht="28.5" customHeight="1">
      <c r="A31" s="20"/>
      <c r="B31" s="21"/>
      <c r="C31" s="18"/>
      <c r="D31" s="18"/>
      <c r="E31" s="18">
        <v>0</v>
      </c>
      <c r="F31" s="18"/>
      <c r="G31" s="18"/>
      <c r="H31" s="18"/>
      <c r="I31" s="18"/>
      <c r="J31" s="18"/>
      <c r="K31" s="18"/>
      <c r="L31" s="18"/>
      <c r="M31" s="18"/>
      <c r="N31" s="18"/>
      <c r="O31" s="18"/>
      <c r="P31" s="18">
        <v>0</v>
      </c>
      <c r="Q31" s="18"/>
      <c r="R31" s="18"/>
      <c r="S31" s="18"/>
      <c r="T31" s="18"/>
      <c r="U31" s="18"/>
      <c r="V31" s="18"/>
      <c r="W31" s="18"/>
      <c r="X31" s="18"/>
      <c r="Y31" s="19" t="s">
        <v>26</v>
      </c>
      <c r="Z31" s="19" t="s">
        <v>26</v>
      </c>
      <c r="AA31" s="19" t="e">
        <v>#N/A</v>
      </c>
      <c r="AB31" s="19" t="s">
        <v>26</v>
      </c>
      <c r="AC31" s="19" t="s">
        <v>26</v>
      </c>
      <c r="AD31" s="19" t="s">
        <v>26</v>
      </c>
      <c r="AE31" s="19" t="s">
        <v>26</v>
      </c>
      <c r="AF31" s="19"/>
      <c r="AG31" s="19" t="s">
        <v>26</v>
      </c>
      <c r="AH31" s="19" t="s">
        <v>26</v>
      </c>
      <c r="AI31" s="19" t="s">
        <v>26</v>
      </c>
      <c r="AJ31" s="75" t="s">
        <v>26</v>
      </c>
      <c r="AK31" s="102" t="s">
        <v>26</v>
      </c>
      <c r="AL31" s="83" t="s">
        <v>26</v>
      </c>
      <c r="AM31" s="83" t="s">
        <v>26</v>
      </c>
      <c r="AN31" s="83" t="s">
        <v>26</v>
      </c>
      <c r="AO31" s="83" t="s">
        <v>26</v>
      </c>
      <c r="AP31" s="83" t="s">
        <v>26</v>
      </c>
      <c r="AQ31" s="3" t="s">
        <v>26</v>
      </c>
      <c r="AR31" s="3" t="s">
        <v>26</v>
      </c>
      <c r="AS31" s="3" t="s">
        <v>26</v>
      </c>
      <c r="AT31" s="3" t="s">
        <v>26</v>
      </c>
      <c r="AU31" s="112" t="s">
        <v>26</v>
      </c>
      <c r="AV31" s="111" t="s">
        <v>26</v>
      </c>
      <c r="AW31" s="4" t="s">
        <v>26</v>
      </c>
      <c r="AX31" s="4" t="s">
        <v>26</v>
      </c>
      <c r="AY31" s="4"/>
      <c r="AZ31" s="4" t="s">
        <v>26</v>
      </c>
      <c r="BA31" s="4"/>
      <c r="BB31" s="4" t="s">
        <v>26</v>
      </c>
      <c r="BC31" s="4" t="s">
        <v>26</v>
      </c>
      <c r="BD31" s="4"/>
      <c r="BE31" s="4" t="s">
        <v>26</v>
      </c>
      <c r="BF31" s="107"/>
    </row>
    <row r="32" spans="1:58" ht="28.5" customHeight="1" thickBot="1">
      <c r="A32" s="237" t="s">
        <v>90</v>
      </c>
      <c r="B32" s="238"/>
      <c r="C32" s="237">
        <v>3</v>
      </c>
      <c r="D32" s="238">
        <v>0</v>
      </c>
      <c r="N32" s="237">
        <v>3</v>
      </c>
      <c r="O32" s="238">
        <v>0</v>
      </c>
      <c r="Y32" s="251">
        <v>0</v>
      </c>
      <c r="Z32" s="252">
        <v>0</v>
      </c>
      <c r="AK32" s="104" t="s">
        <v>26</v>
      </c>
      <c r="AL32" s="105" t="s">
        <v>26</v>
      </c>
      <c r="AM32" s="105" t="s">
        <v>26</v>
      </c>
      <c r="AN32" s="105" t="s">
        <v>26</v>
      </c>
      <c r="AO32" s="105" t="s">
        <v>26</v>
      </c>
      <c r="AP32" s="105" t="s">
        <v>26</v>
      </c>
      <c r="AQ32" s="113" t="s">
        <v>26</v>
      </c>
      <c r="AR32" s="113" t="s">
        <v>26</v>
      </c>
      <c r="AS32" s="113" t="s">
        <v>26</v>
      </c>
      <c r="AT32" s="113" t="s">
        <v>26</v>
      </c>
      <c r="AU32" s="106" t="s">
        <v>26</v>
      </c>
      <c r="AV32" s="245">
        <f>AV33-AW33</f>
        <v>0</v>
      </c>
      <c r="AW32" s="246"/>
      <c r="AX32" s="109" t="s">
        <v>26</v>
      </c>
      <c r="AY32" s="109"/>
      <c r="AZ32" s="109" t="s">
        <v>26</v>
      </c>
      <c r="BA32" s="109"/>
      <c r="BB32" s="109" t="s">
        <v>26</v>
      </c>
      <c r="BC32" s="109" t="s">
        <v>26</v>
      </c>
      <c r="BD32" s="109"/>
      <c r="BE32" s="109" t="s">
        <v>26</v>
      </c>
      <c r="BF32" s="110"/>
    </row>
    <row r="33" spans="48:58" ht="28.5" customHeight="1">
      <c r="AV33" s="12">
        <f>(COUNTIF(AV5:AV28,"○")+COUNTIF(AW5:AW28,"○"))</f>
        <v>0</v>
      </c>
      <c r="AW33" s="12">
        <f>COUNTIFS(AV5:AV28,"○",AW5:AW28,"○")</f>
        <v>0</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sheetData>
  <mergeCells count="40">
    <mergeCell ref="A4:B4"/>
    <mergeCell ref="A32:B32"/>
    <mergeCell ref="C32:D32"/>
    <mergeCell ref="N32:O32"/>
    <mergeCell ref="Y32:Z3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C1:M1"/>
    <mergeCell ref="N1:X1"/>
    <mergeCell ref="Y1:AJ1"/>
    <mergeCell ref="AK1:AU1"/>
    <mergeCell ref="AV1:BF1"/>
    <mergeCell ref="AV32:AW32"/>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s>
  <phoneticPr fontId="3"/>
  <conditionalFormatting sqref="A5:AU30 BG5:XFD30 AV34:BF138 AX32:BF33 AV29:BF31 BC7:BC28 BE7:BE28">
    <cfRule type="cellIs" dxfId="304" priority="11" operator="equal">
      <formula>0</formula>
    </cfRule>
  </conditionalFormatting>
  <conditionalFormatting sqref="AV33:AW33 AV32">
    <cfRule type="cellIs" dxfId="302" priority="8" operator="equal">
      <formula>0</formula>
    </cfRule>
  </conditionalFormatting>
  <conditionalFormatting sqref="BE5:BE6">
    <cfRule type="cellIs" dxfId="301" priority="4" operator="equal">
      <formula>0</formula>
    </cfRule>
  </conditionalFormatting>
  <conditionalFormatting sqref="BC5:BC6">
    <cfRule type="cellIs" dxfId="298" priority="5" operator="equal">
      <formula>0</formula>
    </cfRule>
  </conditionalFormatting>
  <conditionalFormatting sqref="AV5:BB28">
    <cfRule type="cellIs" dxfId="79" priority="3" operator="equal">
      <formula>0</formula>
    </cfRule>
  </conditionalFormatting>
  <conditionalFormatting sqref="BD5:BD28">
    <cfRule type="cellIs" dxfId="78" priority="2" operator="equal">
      <formula>0</formula>
    </cfRule>
  </conditionalFormatting>
  <conditionalFormatting sqref="BF5:BF28">
    <cfRule type="cellIs" dxfId="77"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8CC9D-97EE-447C-A7FB-79E592A3FB01}">
  <dimension ref="A1:BF140"/>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12</v>
      </c>
      <c r="D4" s="132">
        <v>7</v>
      </c>
      <c r="E4" s="132"/>
      <c r="F4" s="132">
        <v>9</v>
      </c>
      <c r="G4" s="132">
        <v>11</v>
      </c>
      <c r="H4" s="132">
        <v>6</v>
      </c>
      <c r="I4" s="132">
        <v>3</v>
      </c>
      <c r="J4" s="132">
        <v>0</v>
      </c>
      <c r="K4" s="132">
        <v>6</v>
      </c>
      <c r="L4" s="132">
        <v>0</v>
      </c>
      <c r="M4" s="132">
        <v>0</v>
      </c>
      <c r="N4" s="132">
        <v>13</v>
      </c>
      <c r="O4" s="132">
        <v>8</v>
      </c>
      <c r="P4" s="132"/>
      <c r="Q4" s="132">
        <v>4</v>
      </c>
      <c r="R4" s="132">
        <v>10</v>
      </c>
      <c r="S4" s="132">
        <v>3</v>
      </c>
      <c r="T4" s="132">
        <v>3</v>
      </c>
      <c r="U4" s="132">
        <v>0</v>
      </c>
      <c r="V4" s="132">
        <v>0</v>
      </c>
      <c r="W4" s="132">
        <v>0</v>
      </c>
      <c r="X4" s="132">
        <v>1</v>
      </c>
      <c r="Y4" s="134">
        <v>8</v>
      </c>
      <c r="Z4" s="134">
        <v>5</v>
      </c>
      <c r="AA4" s="134"/>
      <c r="AB4" s="134">
        <v>6</v>
      </c>
      <c r="AC4" s="134">
        <v>10</v>
      </c>
      <c r="AD4" s="134">
        <v>4</v>
      </c>
      <c r="AE4" s="134">
        <v>4</v>
      </c>
      <c r="AF4" s="134">
        <v>0</v>
      </c>
      <c r="AG4" s="134">
        <v>0</v>
      </c>
      <c r="AH4" s="134">
        <v>0</v>
      </c>
      <c r="AI4" s="134">
        <v>0</v>
      </c>
      <c r="AJ4" s="136">
        <v>0</v>
      </c>
      <c r="AK4" s="137">
        <v>11</v>
      </c>
      <c r="AL4" s="138">
        <v>6</v>
      </c>
      <c r="AM4" s="138">
        <v>8</v>
      </c>
      <c r="AN4" s="138">
        <v>10</v>
      </c>
      <c r="AO4" s="138">
        <v>7</v>
      </c>
      <c r="AP4" s="138">
        <v>7</v>
      </c>
      <c r="AQ4" s="158">
        <v>8</v>
      </c>
      <c r="AR4" s="158">
        <v>0</v>
      </c>
      <c r="AS4" s="158">
        <v>1</v>
      </c>
      <c r="AT4" s="158">
        <v>5</v>
      </c>
      <c r="AU4" s="139">
        <v>8</v>
      </c>
      <c r="AV4" s="137">
        <f t="shared" ref="AV4:BF4" si="0">COUNTIF(AV5:AV33,"○")</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3</v>
      </c>
      <c r="BF4" s="139">
        <f t="shared" si="0"/>
        <v>0</v>
      </c>
    </row>
    <row r="5" spans="1:58" ht="28.5" customHeight="1">
      <c r="A5" s="123">
        <v>24001</v>
      </c>
      <c r="B5" s="124" t="s">
        <v>1702</v>
      </c>
      <c r="C5" s="125" t="s">
        <v>22</v>
      </c>
      <c r="D5" s="78" t="s">
        <v>25</v>
      </c>
      <c r="E5" s="78">
        <v>1</v>
      </c>
      <c r="F5" s="125" t="s">
        <v>22</v>
      </c>
      <c r="G5" s="78" t="s">
        <v>23</v>
      </c>
      <c r="H5" s="125" t="s">
        <v>22</v>
      </c>
      <c r="I5" s="78" t="s">
        <v>23</v>
      </c>
      <c r="J5" s="78"/>
      <c r="K5" s="78" t="s">
        <v>23</v>
      </c>
      <c r="L5" s="78"/>
      <c r="M5" s="78"/>
      <c r="N5" s="78" t="s">
        <v>23</v>
      </c>
      <c r="O5" s="78" t="s">
        <v>24</v>
      </c>
      <c r="P5" s="78">
        <v>1</v>
      </c>
      <c r="Q5" s="78" t="s">
        <v>23</v>
      </c>
      <c r="R5" s="78" t="s">
        <v>23</v>
      </c>
      <c r="S5" s="78" t="s">
        <v>23</v>
      </c>
      <c r="T5" s="78" t="s">
        <v>23</v>
      </c>
      <c r="U5" s="78" t="s">
        <v>125</v>
      </c>
      <c r="V5" s="78"/>
      <c r="W5" s="78" t="s">
        <v>125</v>
      </c>
      <c r="X5" s="78"/>
      <c r="Y5" s="77" t="s">
        <v>22</v>
      </c>
      <c r="Z5" s="77" t="s">
        <v>25</v>
      </c>
      <c r="AA5" s="77" t="s">
        <v>25</v>
      </c>
      <c r="AB5" s="77" t="s">
        <v>22</v>
      </c>
      <c r="AC5" s="77" t="s">
        <v>22</v>
      </c>
      <c r="AD5" s="77" t="s">
        <v>22</v>
      </c>
      <c r="AE5" s="77" t="s">
        <v>22</v>
      </c>
      <c r="AF5" s="77"/>
      <c r="AG5" s="77" t="s">
        <v>25</v>
      </c>
      <c r="AH5" s="77" t="s">
        <v>25</v>
      </c>
      <c r="AI5" s="77">
        <v>0</v>
      </c>
      <c r="AJ5" s="127" t="s">
        <v>25</v>
      </c>
      <c r="AK5" s="128" t="s">
        <v>22</v>
      </c>
      <c r="AL5" s="74" t="s">
        <v>25</v>
      </c>
      <c r="AM5" s="74" t="s">
        <v>22</v>
      </c>
      <c r="AN5" s="74" t="s">
        <v>22</v>
      </c>
      <c r="AO5" s="74" t="s">
        <v>22</v>
      </c>
      <c r="AP5" s="74" t="s">
        <v>22</v>
      </c>
      <c r="AQ5" s="76" t="s">
        <v>27</v>
      </c>
      <c r="AR5" s="76" t="s">
        <v>25</v>
      </c>
      <c r="AS5" s="76" t="s">
        <v>25</v>
      </c>
      <c r="AT5" s="76" t="s">
        <v>22</v>
      </c>
      <c r="AU5" s="131"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1320</v>
      </c>
      <c r="BD5" s="313" t="str">
        <f>SUBSTITUTE(SUBSTITUTE(IFERROR(VLOOKUP($A5,単組回答!$E:$R,14,FALSE),""),"① 行った","○"),"② 行っていない","×")</f>
        <v/>
      </c>
      <c r="BE5" s="74" t="s">
        <v>22</v>
      </c>
      <c r="BF5" s="316" t="str">
        <f>SUBSTITUTE(SUBSTITUTE(IFERROR(VLOOKUP($A5,単組回答!$E:$T,16,FALSE),""),"① 行った","○"),"② 行っていない","×")</f>
        <v/>
      </c>
    </row>
    <row r="6" spans="1:58" ht="28.5" customHeight="1">
      <c r="A6" s="20">
        <v>24002</v>
      </c>
      <c r="B6" s="21" t="s">
        <v>1703</v>
      </c>
      <c r="C6" s="45" t="s">
        <v>22</v>
      </c>
      <c r="D6" s="45" t="s">
        <v>22</v>
      </c>
      <c r="E6" s="18">
        <v>2</v>
      </c>
      <c r="F6" s="45" t="s">
        <v>22</v>
      </c>
      <c r="G6" s="18" t="s">
        <v>23</v>
      </c>
      <c r="H6" s="45" t="s">
        <v>22</v>
      </c>
      <c r="I6" s="18"/>
      <c r="J6" s="18"/>
      <c r="K6" s="18" t="s">
        <v>23</v>
      </c>
      <c r="L6" s="18"/>
      <c r="M6" s="18"/>
      <c r="N6" s="18" t="s">
        <v>23</v>
      </c>
      <c r="O6" s="18" t="s">
        <v>23</v>
      </c>
      <c r="P6" s="18">
        <v>2</v>
      </c>
      <c r="Q6" s="18" t="s">
        <v>23</v>
      </c>
      <c r="R6" s="18" t="s">
        <v>23</v>
      </c>
      <c r="S6" s="18" t="s">
        <v>23</v>
      </c>
      <c r="T6" s="18"/>
      <c r="U6" s="18" t="s">
        <v>125</v>
      </c>
      <c r="V6" s="18"/>
      <c r="W6" s="18" t="s">
        <v>125</v>
      </c>
      <c r="X6" s="18"/>
      <c r="Y6" s="19" t="s">
        <v>22</v>
      </c>
      <c r="Z6" s="19" t="s">
        <v>22</v>
      </c>
      <c r="AA6" s="19" t="s">
        <v>22</v>
      </c>
      <c r="AB6" s="19" t="s">
        <v>22</v>
      </c>
      <c r="AC6" s="19" t="s">
        <v>22</v>
      </c>
      <c r="AD6" s="19" t="s">
        <v>22</v>
      </c>
      <c r="AE6" s="19" t="s">
        <v>25</v>
      </c>
      <c r="AF6" s="19"/>
      <c r="AG6" s="19" t="s">
        <v>25</v>
      </c>
      <c r="AH6" s="19">
        <v>0</v>
      </c>
      <c r="AI6" s="19">
        <v>0</v>
      </c>
      <c r="AJ6" s="75" t="s">
        <v>25</v>
      </c>
      <c r="AK6" s="102" t="s">
        <v>22</v>
      </c>
      <c r="AL6" s="83" t="s">
        <v>22</v>
      </c>
      <c r="AM6" s="83" t="s">
        <v>22</v>
      </c>
      <c r="AN6" s="83" t="s">
        <v>22</v>
      </c>
      <c r="AO6" s="83" t="s">
        <v>22</v>
      </c>
      <c r="AP6" s="83" t="s">
        <v>22</v>
      </c>
      <c r="AQ6" s="3" t="s">
        <v>27</v>
      </c>
      <c r="AR6" s="3" t="s">
        <v>25</v>
      </c>
      <c r="AS6" s="3" t="s">
        <v>25</v>
      </c>
      <c r="AT6" s="3" t="s">
        <v>22</v>
      </c>
      <c r="AU6" s="112"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22</v>
      </c>
      <c r="BF6" s="316" t="str">
        <f>SUBSTITUTE(SUBSTITUTE(IFERROR(VLOOKUP($A6,単組回答!$E:$T,16,FALSE),""),"① 行った","○"),"② 行っていない","×")</f>
        <v/>
      </c>
    </row>
    <row r="7" spans="1:58" ht="28.5" customHeight="1">
      <c r="A7" s="20">
        <v>24003</v>
      </c>
      <c r="B7" s="21" t="s">
        <v>1704</v>
      </c>
      <c r="C7" s="45" t="s">
        <v>22</v>
      </c>
      <c r="D7" s="45" t="s">
        <v>22</v>
      </c>
      <c r="E7" s="18">
        <v>2</v>
      </c>
      <c r="F7" s="18"/>
      <c r="G7" s="18" t="s">
        <v>23</v>
      </c>
      <c r="H7" s="18"/>
      <c r="I7" s="18"/>
      <c r="J7" s="18"/>
      <c r="K7" s="18"/>
      <c r="L7" s="18"/>
      <c r="M7" s="18"/>
      <c r="N7" s="18" t="s">
        <v>23</v>
      </c>
      <c r="O7" s="18" t="s">
        <v>23</v>
      </c>
      <c r="P7" s="18">
        <v>2</v>
      </c>
      <c r="Q7" s="18"/>
      <c r="R7" s="18" t="s">
        <v>23</v>
      </c>
      <c r="S7" s="18"/>
      <c r="T7" s="18"/>
      <c r="U7" s="18"/>
      <c r="V7" s="18"/>
      <c r="W7" s="18"/>
      <c r="X7" s="18"/>
      <c r="Y7" s="19" t="s">
        <v>22</v>
      </c>
      <c r="Z7" s="19" t="s">
        <v>22</v>
      </c>
      <c r="AA7" s="19" t="s">
        <v>22</v>
      </c>
      <c r="AB7" s="19" t="s">
        <v>22</v>
      </c>
      <c r="AC7" s="19" t="s">
        <v>22</v>
      </c>
      <c r="AD7" s="19" t="s">
        <v>22</v>
      </c>
      <c r="AE7" s="19" t="s">
        <v>25</v>
      </c>
      <c r="AF7" s="19"/>
      <c r="AG7" s="19" t="s">
        <v>25</v>
      </c>
      <c r="AH7" s="19">
        <v>0</v>
      </c>
      <c r="AI7" s="19">
        <v>0</v>
      </c>
      <c r="AJ7" s="75" t="s">
        <v>25</v>
      </c>
      <c r="AK7" s="102" t="s">
        <v>22</v>
      </c>
      <c r="AL7" s="83" t="s">
        <v>22</v>
      </c>
      <c r="AM7" s="83" t="s">
        <v>22</v>
      </c>
      <c r="AN7" s="83" t="s">
        <v>22</v>
      </c>
      <c r="AO7" s="83" t="s">
        <v>22</v>
      </c>
      <c r="AP7" s="83" t="s">
        <v>25</v>
      </c>
      <c r="AQ7" s="3" t="s">
        <v>27</v>
      </c>
      <c r="AR7" s="3"/>
      <c r="AS7" s="3" t="s">
        <v>28</v>
      </c>
      <c r="AT7" s="3" t="s">
        <v>22</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22</v>
      </c>
      <c r="BF7" s="316" t="str">
        <f>SUBSTITUTE(SUBSTITUTE(IFERROR(VLOOKUP($A7,単組回答!$E:$T,16,FALSE),""),"① 行った","○"),"② 行っていない","×")</f>
        <v/>
      </c>
    </row>
    <row r="8" spans="1:58" ht="28.5" customHeight="1">
      <c r="A8" s="20">
        <v>24004</v>
      </c>
      <c r="B8" s="21" t="s">
        <v>1705</v>
      </c>
      <c r="C8" s="45" t="s">
        <v>22</v>
      </c>
      <c r="D8" s="45" t="s">
        <v>22</v>
      </c>
      <c r="E8" s="18">
        <v>2</v>
      </c>
      <c r="F8" s="45" t="s">
        <v>22</v>
      </c>
      <c r="G8" s="18" t="s">
        <v>23</v>
      </c>
      <c r="H8" s="45" t="s">
        <v>22</v>
      </c>
      <c r="I8" s="18" t="s">
        <v>23</v>
      </c>
      <c r="J8" s="18"/>
      <c r="K8" s="18" t="s">
        <v>23</v>
      </c>
      <c r="L8" s="18"/>
      <c r="M8" s="18"/>
      <c r="N8" s="18" t="s">
        <v>23</v>
      </c>
      <c r="O8" s="18" t="s">
        <v>23</v>
      </c>
      <c r="P8" s="18">
        <v>2</v>
      </c>
      <c r="Q8" s="18" t="s">
        <v>125</v>
      </c>
      <c r="R8" s="18" t="s">
        <v>23</v>
      </c>
      <c r="S8" s="18"/>
      <c r="T8" s="18"/>
      <c r="U8" s="18" t="s">
        <v>125</v>
      </c>
      <c r="V8" s="18"/>
      <c r="W8" s="18" t="s">
        <v>125</v>
      </c>
      <c r="X8" s="18"/>
      <c r="Y8" s="19" t="s">
        <v>22</v>
      </c>
      <c r="Z8" s="19" t="s">
        <v>22</v>
      </c>
      <c r="AA8" s="19" t="s">
        <v>22</v>
      </c>
      <c r="AB8" s="19" t="s">
        <v>22</v>
      </c>
      <c r="AC8" s="19" t="s">
        <v>22</v>
      </c>
      <c r="AD8" s="19" t="s">
        <v>22</v>
      </c>
      <c r="AE8" s="19" t="s">
        <v>25</v>
      </c>
      <c r="AF8" s="19"/>
      <c r="AG8" s="19" t="s">
        <v>25</v>
      </c>
      <c r="AH8" s="19">
        <v>0</v>
      </c>
      <c r="AI8" s="19">
        <v>0</v>
      </c>
      <c r="AJ8" s="75" t="s">
        <v>25</v>
      </c>
      <c r="AK8" s="102" t="s">
        <v>22</v>
      </c>
      <c r="AL8" s="83" t="s">
        <v>25</v>
      </c>
      <c r="AM8" s="83" t="s">
        <v>25</v>
      </c>
      <c r="AN8" s="83" t="s">
        <v>22</v>
      </c>
      <c r="AO8" s="83">
        <v>0</v>
      </c>
      <c r="AP8" s="83" t="s">
        <v>25</v>
      </c>
      <c r="AQ8" s="3" t="s">
        <v>27</v>
      </c>
      <c r="AR8" s="3"/>
      <c r="AS8" s="3" t="s">
        <v>28</v>
      </c>
      <c r="AT8" s="3"/>
      <c r="AU8" s="112"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24005</v>
      </c>
      <c r="B9" s="21" t="s">
        <v>1706</v>
      </c>
      <c r="C9" s="45" t="s">
        <v>22</v>
      </c>
      <c r="D9" s="18" t="s">
        <v>25</v>
      </c>
      <c r="E9" s="18">
        <v>1</v>
      </c>
      <c r="F9" s="45" t="s">
        <v>22</v>
      </c>
      <c r="G9" s="18" t="s">
        <v>23</v>
      </c>
      <c r="H9" s="18"/>
      <c r="I9" s="18"/>
      <c r="J9" s="18"/>
      <c r="K9" s="18"/>
      <c r="L9" s="18"/>
      <c r="M9" s="18"/>
      <c r="N9" s="18" t="s">
        <v>23</v>
      </c>
      <c r="O9" s="18" t="s">
        <v>24</v>
      </c>
      <c r="P9" s="18">
        <v>1</v>
      </c>
      <c r="Q9" s="18"/>
      <c r="R9" s="18"/>
      <c r="S9" s="18"/>
      <c r="T9" s="18"/>
      <c r="U9" s="18"/>
      <c r="V9" s="18"/>
      <c r="W9" s="18"/>
      <c r="X9" s="18"/>
      <c r="Y9" s="19" t="s">
        <v>26</v>
      </c>
      <c r="Z9" s="19" t="s">
        <v>26</v>
      </c>
      <c r="AA9" s="19" t="e">
        <v>#N/A</v>
      </c>
      <c r="AB9" s="19" t="s">
        <v>26</v>
      </c>
      <c r="AC9" s="19" t="s">
        <v>26</v>
      </c>
      <c r="AD9" s="19" t="s">
        <v>26</v>
      </c>
      <c r="AE9" s="19" t="s">
        <v>26</v>
      </c>
      <c r="AF9" s="19"/>
      <c r="AG9" s="19" t="s">
        <v>26</v>
      </c>
      <c r="AH9" s="19" t="s">
        <v>26</v>
      </c>
      <c r="AI9" s="19" t="s">
        <v>26</v>
      </c>
      <c r="AJ9" s="75" t="s">
        <v>26</v>
      </c>
      <c r="AK9" s="102" t="s">
        <v>26</v>
      </c>
      <c r="AL9" s="83" t="s">
        <v>26</v>
      </c>
      <c r="AM9" s="83" t="s">
        <v>26</v>
      </c>
      <c r="AN9" s="83" t="s">
        <v>26</v>
      </c>
      <c r="AO9" s="83" t="s">
        <v>26</v>
      </c>
      <c r="AP9" s="83" t="s">
        <v>26</v>
      </c>
      <c r="AQ9" s="3" t="s">
        <v>26</v>
      </c>
      <c r="AR9" s="3"/>
      <c r="AS9" s="3" t="s">
        <v>26</v>
      </c>
      <c r="AT9" s="3"/>
      <c r="AU9" s="112"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24006</v>
      </c>
      <c r="B10" s="21" t="s">
        <v>1707</v>
      </c>
      <c r="C10" s="45" t="s">
        <v>22</v>
      </c>
      <c r="D10" s="18" t="s">
        <v>25</v>
      </c>
      <c r="E10" s="18">
        <v>1</v>
      </c>
      <c r="F10" s="45" t="s">
        <v>22</v>
      </c>
      <c r="G10" s="18"/>
      <c r="H10" s="18"/>
      <c r="I10" s="18"/>
      <c r="J10" s="18"/>
      <c r="K10" s="18" t="s">
        <v>23</v>
      </c>
      <c r="L10" s="18"/>
      <c r="M10" s="18"/>
      <c r="N10" s="18" t="s">
        <v>23</v>
      </c>
      <c r="O10" s="18" t="s">
        <v>24</v>
      </c>
      <c r="P10" s="18">
        <v>1</v>
      </c>
      <c r="Q10" s="18" t="s">
        <v>23</v>
      </c>
      <c r="R10" s="18" t="s">
        <v>23</v>
      </c>
      <c r="S10" s="18"/>
      <c r="T10" s="18"/>
      <c r="U10" s="18"/>
      <c r="V10" s="18"/>
      <c r="W10" s="18"/>
      <c r="X10" s="18"/>
      <c r="Y10" s="19" t="s">
        <v>26</v>
      </c>
      <c r="Z10" s="19" t="s">
        <v>26</v>
      </c>
      <c r="AA10" s="19" t="e">
        <v>#N/A</v>
      </c>
      <c r="AB10" s="19" t="s">
        <v>26</v>
      </c>
      <c r="AC10" s="19" t="s">
        <v>22</v>
      </c>
      <c r="AD10" s="19" t="s">
        <v>26</v>
      </c>
      <c r="AE10" s="19" t="s">
        <v>22</v>
      </c>
      <c r="AF10" s="19"/>
      <c r="AG10" s="19" t="s">
        <v>26</v>
      </c>
      <c r="AH10" s="19">
        <v>0</v>
      </c>
      <c r="AI10" s="19" t="s">
        <v>26</v>
      </c>
      <c r="AJ10" s="75" t="s">
        <v>25</v>
      </c>
      <c r="AK10" s="102" t="s">
        <v>22</v>
      </c>
      <c r="AL10" s="83" t="s">
        <v>25</v>
      </c>
      <c r="AM10" s="83" t="s">
        <v>22</v>
      </c>
      <c r="AN10" s="83" t="s">
        <v>22</v>
      </c>
      <c r="AO10" s="83" t="s">
        <v>22</v>
      </c>
      <c r="AP10" s="83" t="s">
        <v>22</v>
      </c>
      <c r="AQ10" s="3" t="s">
        <v>43</v>
      </c>
      <c r="AR10" s="3" t="s">
        <v>28</v>
      </c>
      <c r="AS10" s="3" t="s">
        <v>28</v>
      </c>
      <c r="AT10" s="3" t="s">
        <v>22</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24007</v>
      </c>
      <c r="B11" s="21" t="s">
        <v>1708</v>
      </c>
      <c r="C11" s="45" t="s">
        <v>22</v>
      </c>
      <c r="D11" s="45" t="s">
        <v>22</v>
      </c>
      <c r="E11" s="18">
        <v>2</v>
      </c>
      <c r="F11" s="18"/>
      <c r="G11" s="18" t="s">
        <v>23</v>
      </c>
      <c r="H11" s="18"/>
      <c r="I11" s="18"/>
      <c r="J11" s="18"/>
      <c r="K11" s="18"/>
      <c r="L11" s="18"/>
      <c r="M11" s="18"/>
      <c r="N11" s="18" t="s">
        <v>23</v>
      </c>
      <c r="O11" s="18" t="s">
        <v>23</v>
      </c>
      <c r="P11" s="18">
        <v>2</v>
      </c>
      <c r="Q11" s="18"/>
      <c r="R11" s="18" t="s">
        <v>23</v>
      </c>
      <c r="S11" s="18"/>
      <c r="T11" s="18" t="s">
        <v>23</v>
      </c>
      <c r="U11" s="18"/>
      <c r="V11" s="18"/>
      <c r="W11" s="18"/>
      <c r="X11" s="18"/>
      <c r="Y11" s="19" t="s">
        <v>22</v>
      </c>
      <c r="Z11" s="19" t="s">
        <v>25</v>
      </c>
      <c r="AA11" s="19" t="s">
        <v>25</v>
      </c>
      <c r="AB11" s="19" t="s">
        <v>22</v>
      </c>
      <c r="AC11" s="19" t="s">
        <v>22</v>
      </c>
      <c r="AD11" s="19" t="s">
        <v>25</v>
      </c>
      <c r="AE11" s="19" t="s">
        <v>25</v>
      </c>
      <c r="AF11" s="19"/>
      <c r="AG11" s="19" t="s">
        <v>25</v>
      </c>
      <c r="AH11" s="19">
        <v>0</v>
      </c>
      <c r="AI11" s="19">
        <v>0</v>
      </c>
      <c r="AJ11" s="75" t="s">
        <v>25</v>
      </c>
      <c r="AK11" s="102" t="s">
        <v>22</v>
      </c>
      <c r="AL11" s="83" t="s">
        <v>22</v>
      </c>
      <c r="AM11" s="83" t="s">
        <v>22</v>
      </c>
      <c r="AN11" s="83" t="s">
        <v>22</v>
      </c>
      <c r="AO11" s="83">
        <v>0</v>
      </c>
      <c r="AP11" s="83" t="s">
        <v>22</v>
      </c>
      <c r="AQ11" s="3" t="s">
        <v>27</v>
      </c>
      <c r="AR11" s="3" t="s">
        <v>25</v>
      </c>
      <c r="AS11" s="3" t="s">
        <v>28</v>
      </c>
      <c r="AT11" s="3" t="s">
        <v>25</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24008</v>
      </c>
      <c r="B12" s="21" t="s">
        <v>1709</v>
      </c>
      <c r="C12" s="45" t="s">
        <v>22</v>
      </c>
      <c r="D12" s="18" t="s">
        <v>25</v>
      </c>
      <c r="E12" s="18">
        <v>1</v>
      </c>
      <c r="F12" s="45" t="s">
        <v>22</v>
      </c>
      <c r="G12" s="18" t="s">
        <v>23</v>
      </c>
      <c r="H12" s="45" t="s">
        <v>22</v>
      </c>
      <c r="I12" s="18"/>
      <c r="J12" s="18"/>
      <c r="K12" s="18"/>
      <c r="L12" s="18"/>
      <c r="M12" s="18"/>
      <c r="N12" s="18" t="s">
        <v>23</v>
      </c>
      <c r="O12" s="18" t="s">
        <v>24</v>
      </c>
      <c r="P12" s="18">
        <v>1</v>
      </c>
      <c r="Q12" s="18"/>
      <c r="R12" s="18" t="s">
        <v>23</v>
      </c>
      <c r="S12" s="18"/>
      <c r="T12" s="18"/>
      <c r="U12" s="18"/>
      <c r="V12" s="18"/>
      <c r="W12" s="18"/>
      <c r="X12" s="18" t="s">
        <v>23</v>
      </c>
      <c r="Y12" s="19" t="s">
        <v>26</v>
      </c>
      <c r="Z12" s="19" t="s">
        <v>26</v>
      </c>
      <c r="AA12" s="19" t="e">
        <v>#N/A</v>
      </c>
      <c r="AB12" s="19" t="s">
        <v>26</v>
      </c>
      <c r="AC12" s="19" t="s">
        <v>22</v>
      </c>
      <c r="AD12" s="19" t="s">
        <v>26</v>
      </c>
      <c r="AE12" s="19" t="s">
        <v>25</v>
      </c>
      <c r="AF12" s="19"/>
      <c r="AG12" s="19" t="s">
        <v>26</v>
      </c>
      <c r="AH12" s="19">
        <v>0</v>
      </c>
      <c r="AI12" s="19" t="s">
        <v>26</v>
      </c>
      <c r="AJ12" s="75" t="s">
        <v>25</v>
      </c>
      <c r="AK12" s="102" t="s">
        <v>22</v>
      </c>
      <c r="AL12" s="83" t="s">
        <v>25</v>
      </c>
      <c r="AM12" s="83" t="s">
        <v>22</v>
      </c>
      <c r="AN12" s="83" t="s">
        <v>22</v>
      </c>
      <c r="AO12" s="83" t="s">
        <v>22</v>
      </c>
      <c r="AP12" s="83" t="s">
        <v>22</v>
      </c>
      <c r="AQ12" s="3" t="s">
        <v>43</v>
      </c>
      <c r="AR12" s="3" t="s">
        <v>25</v>
      </c>
      <c r="AS12" s="3" t="s">
        <v>22</v>
      </c>
      <c r="AT12" s="3" t="s">
        <v>22</v>
      </c>
      <c r="AU12" s="112" t="s">
        <v>22</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24009</v>
      </c>
      <c r="B13" s="21" t="s">
        <v>1710</v>
      </c>
      <c r="C13" s="45" t="s">
        <v>22</v>
      </c>
      <c r="D13" s="45" t="s">
        <v>22</v>
      </c>
      <c r="E13" s="18">
        <v>2</v>
      </c>
      <c r="F13" s="18"/>
      <c r="G13" s="18" t="s">
        <v>23</v>
      </c>
      <c r="H13" s="18"/>
      <c r="I13" s="18"/>
      <c r="J13" s="18"/>
      <c r="K13" s="18" t="s">
        <v>23</v>
      </c>
      <c r="L13" s="18"/>
      <c r="M13" s="18"/>
      <c r="N13" s="18" t="s">
        <v>23</v>
      </c>
      <c r="O13" s="18" t="s">
        <v>23</v>
      </c>
      <c r="P13" s="18">
        <v>2</v>
      </c>
      <c r="Q13" s="18"/>
      <c r="R13" s="18"/>
      <c r="S13" s="18"/>
      <c r="T13" s="18"/>
      <c r="U13" s="18"/>
      <c r="V13" s="18"/>
      <c r="W13" s="18"/>
      <c r="X13" s="18"/>
      <c r="Y13" s="19" t="s">
        <v>26</v>
      </c>
      <c r="Z13" s="19" t="s">
        <v>26</v>
      </c>
      <c r="AA13" s="19" t="e">
        <v>#N/A</v>
      </c>
      <c r="AB13" s="19" t="s">
        <v>26</v>
      </c>
      <c r="AC13" s="19" t="s">
        <v>22</v>
      </c>
      <c r="AD13" s="19" t="s">
        <v>26</v>
      </c>
      <c r="AE13" s="19" t="s">
        <v>22</v>
      </c>
      <c r="AF13" s="19"/>
      <c r="AG13" s="19" t="s">
        <v>26</v>
      </c>
      <c r="AH13" s="19">
        <v>0</v>
      </c>
      <c r="AI13" s="19" t="s">
        <v>26</v>
      </c>
      <c r="AJ13" s="75" t="s">
        <v>25</v>
      </c>
      <c r="AK13" s="102" t="s">
        <v>22</v>
      </c>
      <c r="AL13" s="83" t="s">
        <v>22</v>
      </c>
      <c r="AM13" s="83" t="s">
        <v>22</v>
      </c>
      <c r="AN13" s="83" t="s">
        <v>22</v>
      </c>
      <c r="AO13" s="83" t="s">
        <v>22</v>
      </c>
      <c r="AP13" s="83" t="s">
        <v>22</v>
      </c>
      <c r="AQ13" s="3" t="s">
        <v>27</v>
      </c>
      <c r="AR13" s="3" t="s">
        <v>28</v>
      </c>
      <c r="AS13" s="3" t="s">
        <v>28</v>
      </c>
      <c r="AT13" s="3" t="s">
        <v>25</v>
      </c>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24011</v>
      </c>
      <c r="B14" s="21" t="s">
        <v>1711</v>
      </c>
      <c r="C14" s="45" t="s">
        <v>22</v>
      </c>
      <c r="D14" s="45" t="s">
        <v>22</v>
      </c>
      <c r="E14" s="18">
        <v>2</v>
      </c>
      <c r="F14" s="18"/>
      <c r="G14" s="18" t="s">
        <v>23</v>
      </c>
      <c r="H14" s="18"/>
      <c r="I14" s="18"/>
      <c r="J14" s="18"/>
      <c r="K14" s="18"/>
      <c r="L14" s="18"/>
      <c r="M14" s="18"/>
      <c r="N14" s="18" t="s">
        <v>23</v>
      </c>
      <c r="O14" s="18" t="s">
        <v>23</v>
      </c>
      <c r="P14" s="18">
        <v>2</v>
      </c>
      <c r="Q14" s="18" t="s">
        <v>125</v>
      </c>
      <c r="R14" s="18" t="s">
        <v>23</v>
      </c>
      <c r="S14" s="18"/>
      <c r="T14" s="18"/>
      <c r="U14" s="18"/>
      <c r="V14" s="18"/>
      <c r="W14" s="18"/>
      <c r="X14" s="18"/>
      <c r="Y14" s="19" t="s">
        <v>22</v>
      </c>
      <c r="Z14" s="19" t="s">
        <v>22</v>
      </c>
      <c r="AA14" s="19" t="s">
        <v>22</v>
      </c>
      <c r="AB14" s="19" t="s">
        <v>25</v>
      </c>
      <c r="AC14" s="19" t="s">
        <v>26</v>
      </c>
      <c r="AD14" s="19" t="s">
        <v>25</v>
      </c>
      <c r="AE14" s="19" t="s">
        <v>26</v>
      </c>
      <c r="AF14" s="19"/>
      <c r="AG14" s="19" t="s">
        <v>26</v>
      </c>
      <c r="AH14" s="19" t="s">
        <v>26</v>
      </c>
      <c r="AI14" s="19">
        <v>0</v>
      </c>
      <c r="AJ14" s="75" t="s">
        <v>26</v>
      </c>
      <c r="AK14" s="102" t="s">
        <v>22</v>
      </c>
      <c r="AL14" s="83" t="s">
        <v>22</v>
      </c>
      <c r="AM14" s="83" t="s">
        <v>25</v>
      </c>
      <c r="AN14" s="83" t="s">
        <v>22</v>
      </c>
      <c r="AO14" s="83">
        <v>0</v>
      </c>
      <c r="AP14" s="83" t="s">
        <v>25</v>
      </c>
      <c r="AQ14" s="3" t="s">
        <v>27</v>
      </c>
      <c r="AR14" s="3"/>
      <c r="AS14" s="3" t="s">
        <v>28</v>
      </c>
      <c r="AT14" s="3"/>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24017</v>
      </c>
      <c r="B15" s="21" t="s">
        <v>1712</v>
      </c>
      <c r="C15" s="18" t="s">
        <v>25</v>
      </c>
      <c r="D15" s="18" t="s">
        <v>25</v>
      </c>
      <c r="E15" s="18">
        <v>0</v>
      </c>
      <c r="F15" s="18"/>
      <c r="G15" s="18"/>
      <c r="H15" s="18"/>
      <c r="I15" s="18"/>
      <c r="J15" s="18"/>
      <c r="K15" s="18"/>
      <c r="L15" s="18"/>
      <c r="M15" s="18"/>
      <c r="N15" s="18" t="s">
        <v>24</v>
      </c>
      <c r="O15" s="18" t="s">
        <v>24</v>
      </c>
      <c r="P15" s="18">
        <v>0</v>
      </c>
      <c r="Q15" s="18"/>
      <c r="R15" s="18" t="s">
        <v>23</v>
      </c>
      <c r="S15" s="18"/>
      <c r="T15" s="18"/>
      <c r="U15" s="18"/>
      <c r="V15" s="18"/>
      <c r="W15" s="18"/>
      <c r="X15" s="18"/>
      <c r="Y15" s="19" t="s">
        <v>25</v>
      </c>
      <c r="Z15" s="19" t="s">
        <v>25</v>
      </c>
      <c r="AA15" s="19" t="s">
        <v>25</v>
      </c>
      <c r="AB15" s="19" t="s">
        <v>26</v>
      </c>
      <c r="AC15" s="19" t="s">
        <v>22</v>
      </c>
      <c r="AD15" s="19" t="s">
        <v>25</v>
      </c>
      <c r="AE15" s="19" t="s">
        <v>25</v>
      </c>
      <c r="AF15" s="19"/>
      <c r="AG15" s="19" t="s">
        <v>25</v>
      </c>
      <c r="AH15" s="19">
        <v>0</v>
      </c>
      <c r="AI15" s="19">
        <v>0</v>
      </c>
      <c r="AJ15" s="75" t="s">
        <v>25</v>
      </c>
      <c r="AK15" s="102" t="s">
        <v>26</v>
      </c>
      <c r="AL15" s="83" t="s">
        <v>26</v>
      </c>
      <c r="AM15" s="83" t="s">
        <v>26</v>
      </c>
      <c r="AN15" s="83" t="s">
        <v>26</v>
      </c>
      <c r="AO15" s="83" t="s">
        <v>26</v>
      </c>
      <c r="AP15" s="83" t="s">
        <v>26</v>
      </c>
      <c r="AQ15" s="3" t="s">
        <v>26</v>
      </c>
      <c r="AR15" s="3" t="s">
        <v>25</v>
      </c>
      <c r="AS15" s="3" t="s">
        <v>26</v>
      </c>
      <c r="AT15" s="3" t="s">
        <v>25</v>
      </c>
      <c r="AU15" s="112"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24020</v>
      </c>
      <c r="B16" s="21" t="s">
        <v>1713</v>
      </c>
      <c r="C16" s="45" t="s">
        <v>22</v>
      </c>
      <c r="D16" s="45" t="s">
        <v>22</v>
      </c>
      <c r="E16" s="18">
        <v>2</v>
      </c>
      <c r="F16" s="45" t="s">
        <v>22</v>
      </c>
      <c r="G16" s="18" t="s">
        <v>23</v>
      </c>
      <c r="H16" s="18"/>
      <c r="I16" s="18"/>
      <c r="J16" s="18"/>
      <c r="K16" s="18" t="s">
        <v>23</v>
      </c>
      <c r="L16" s="18"/>
      <c r="M16" s="18"/>
      <c r="N16" s="18" t="s">
        <v>23</v>
      </c>
      <c r="O16" s="18" t="s">
        <v>23</v>
      </c>
      <c r="P16" s="18">
        <v>2</v>
      </c>
      <c r="Q16" s="18" t="s">
        <v>125</v>
      </c>
      <c r="R16" s="18"/>
      <c r="S16" s="18"/>
      <c r="T16" s="18"/>
      <c r="U16" s="18" t="s">
        <v>125</v>
      </c>
      <c r="V16" s="18"/>
      <c r="W16" s="18" t="s">
        <v>125</v>
      </c>
      <c r="X16" s="18"/>
      <c r="Y16" s="19" t="s">
        <v>22</v>
      </c>
      <c r="Z16" s="19" t="s">
        <v>22</v>
      </c>
      <c r="AA16" s="19" t="s">
        <v>22</v>
      </c>
      <c r="AB16" s="19" t="s">
        <v>22</v>
      </c>
      <c r="AC16" s="19" t="s">
        <v>22</v>
      </c>
      <c r="AD16" s="19" t="s">
        <v>25</v>
      </c>
      <c r="AE16" s="19" t="s">
        <v>22</v>
      </c>
      <c r="AF16" s="19"/>
      <c r="AG16" s="19" t="s">
        <v>25</v>
      </c>
      <c r="AH16" s="19" t="s">
        <v>25</v>
      </c>
      <c r="AI16" s="19">
        <v>0</v>
      </c>
      <c r="AJ16" s="75" t="s">
        <v>25</v>
      </c>
      <c r="AK16" s="102" t="s">
        <v>22</v>
      </c>
      <c r="AL16" s="83" t="s">
        <v>22</v>
      </c>
      <c r="AM16" s="83" t="s">
        <v>22</v>
      </c>
      <c r="AN16" s="83" t="s">
        <v>22</v>
      </c>
      <c r="AO16" s="83" t="s">
        <v>22</v>
      </c>
      <c r="AP16" s="83" t="s">
        <v>22</v>
      </c>
      <c r="AQ16" s="3" t="s">
        <v>27</v>
      </c>
      <c r="AR16" s="3"/>
      <c r="AS16" s="3" t="s">
        <v>25</v>
      </c>
      <c r="AT16" s="3" t="s">
        <v>25</v>
      </c>
      <c r="AU16" s="112"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1320</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24023</v>
      </c>
      <c r="B17" s="21" t="s">
        <v>1714</v>
      </c>
      <c r="C17" s="45" t="s">
        <v>22</v>
      </c>
      <c r="D17" s="18" t="s">
        <v>25</v>
      </c>
      <c r="E17" s="18">
        <v>1</v>
      </c>
      <c r="F17" s="45" t="s">
        <v>22</v>
      </c>
      <c r="G17" s="18" t="s">
        <v>23</v>
      </c>
      <c r="H17" s="45" t="s">
        <v>22</v>
      </c>
      <c r="I17" s="18" t="s">
        <v>23</v>
      </c>
      <c r="J17" s="18"/>
      <c r="K17" s="18"/>
      <c r="L17" s="18"/>
      <c r="M17" s="18"/>
      <c r="N17" s="18" t="s">
        <v>23</v>
      </c>
      <c r="O17" s="18" t="s">
        <v>24</v>
      </c>
      <c r="P17" s="18">
        <v>1</v>
      </c>
      <c r="Q17" s="18" t="s">
        <v>23</v>
      </c>
      <c r="R17" s="18" t="s">
        <v>23</v>
      </c>
      <c r="S17" s="18" t="s">
        <v>23</v>
      </c>
      <c r="T17" s="18" t="s">
        <v>23</v>
      </c>
      <c r="U17" s="18" t="s">
        <v>125</v>
      </c>
      <c r="V17" s="18"/>
      <c r="W17" s="18" t="s">
        <v>125</v>
      </c>
      <c r="X17" s="18"/>
      <c r="Y17" s="19" t="s">
        <v>26</v>
      </c>
      <c r="Z17" s="19" t="s">
        <v>26</v>
      </c>
      <c r="AA17" s="19" t="e">
        <v>#N/A</v>
      </c>
      <c r="AB17" s="19" t="s">
        <v>26</v>
      </c>
      <c r="AC17" s="19" t="s">
        <v>26</v>
      </c>
      <c r="AD17" s="19" t="s">
        <v>26</v>
      </c>
      <c r="AE17" s="19" t="s">
        <v>26</v>
      </c>
      <c r="AF17" s="19"/>
      <c r="AG17" s="19" t="s">
        <v>26</v>
      </c>
      <c r="AH17" s="19" t="s">
        <v>26</v>
      </c>
      <c r="AI17" s="19" t="s">
        <v>26</v>
      </c>
      <c r="AJ17" s="75" t="s">
        <v>26</v>
      </c>
      <c r="AK17" s="102" t="s">
        <v>26</v>
      </c>
      <c r="AL17" s="83" t="s">
        <v>26</v>
      </c>
      <c r="AM17" s="83" t="s">
        <v>26</v>
      </c>
      <c r="AN17" s="83" t="s">
        <v>26</v>
      </c>
      <c r="AO17" s="83" t="s">
        <v>26</v>
      </c>
      <c r="AP17" s="83" t="s">
        <v>26</v>
      </c>
      <c r="AQ17" s="3" t="s">
        <v>26</v>
      </c>
      <c r="AR17" s="3"/>
      <c r="AS17" s="3" t="s">
        <v>26</v>
      </c>
      <c r="AT17" s="3"/>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24031</v>
      </c>
      <c r="B18" s="21" t="s">
        <v>1715</v>
      </c>
      <c r="C18" s="18" t="s">
        <v>25</v>
      </c>
      <c r="D18" s="18" t="s">
        <v>25</v>
      </c>
      <c r="E18" s="18">
        <v>0</v>
      </c>
      <c r="F18" s="18"/>
      <c r="G18" s="18"/>
      <c r="H18" s="18"/>
      <c r="I18" s="18"/>
      <c r="J18" s="18"/>
      <c r="K18" s="18"/>
      <c r="L18" s="18"/>
      <c r="M18" s="18"/>
      <c r="N18" s="18" t="s">
        <v>24</v>
      </c>
      <c r="O18" s="18" t="s">
        <v>24</v>
      </c>
      <c r="P18" s="18">
        <v>0</v>
      </c>
      <c r="Q18" s="18"/>
      <c r="R18" s="18"/>
      <c r="S18" s="18"/>
      <c r="T18" s="18"/>
      <c r="U18" s="18"/>
      <c r="V18" s="18"/>
      <c r="W18" s="18"/>
      <c r="X18" s="18"/>
      <c r="Y18" s="19" t="s">
        <v>26</v>
      </c>
      <c r="Z18" s="19" t="s">
        <v>26</v>
      </c>
      <c r="AA18" s="19" t="e">
        <v>#N/A</v>
      </c>
      <c r="AB18" s="19" t="s">
        <v>26</v>
      </c>
      <c r="AC18" s="19" t="s">
        <v>26</v>
      </c>
      <c r="AD18" s="19" t="s">
        <v>26</v>
      </c>
      <c r="AE18" s="19" t="s">
        <v>26</v>
      </c>
      <c r="AF18" s="19"/>
      <c r="AG18" s="19" t="s">
        <v>26</v>
      </c>
      <c r="AH18" s="19" t="s">
        <v>26</v>
      </c>
      <c r="AI18" s="19" t="s">
        <v>26</v>
      </c>
      <c r="AJ18" s="75" t="s">
        <v>26</v>
      </c>
      <c r="AK18" s="102" t="s">
        <v>26</v>
      </c>
      <c r="AL18" s="83" t="s">
        <v>26</v>
      </c>
      <c r="AM18" s="83" t="s">
        <v>26</v>
      </c>
      <c r="AN18" s="83" t="s">
        <v>26</v>
      </c>
      <c r="AO18" s="83" t="s">
        <v>26</v>
      </c>
      <c r="AP18" s="83" t="s">
        <v>26</v>
      </c>
      <c r="AQ18" s="3" t="s">
        <v>26</v>
      </c>
      <c r="AR18" s="3"/>
      <c r="AS18" s="3" t="s">
        <v>26</v>
      </c>
      <c r="AT18" s="3" t="s">
        <v>25</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24035</v>
      </c>
      <c r="B19" s="21" t="s">
        <v>1716</v>
      </c>
      <c r="C19" s="45" t="s">
        <v>25</v>
      </c>
      <c r="D19" s="18" t="s">
        <v>25</v>
      </c>
      <c r="E19" s="18">
        <v>0</v>
      </c>
      <c r="F19" s="45" t="s">
        <v>22</v>
      </c>
      <c r="G19" s="18"/>
      <c r="H19" s="45" t="s">
        <v>22</v>
      </c>
      <c r="I19" s="18"/>
      <c r="J19" s="18"/>
      <c r="K19" s="18"/>
      <c r="L19" s="18"/>
      <c r="M19" s="18"/>
      <c r="N19" s="18" t="s">
        <v>23</v>
      </c>
      <c r="O19" s="18" t="s">
        <v>23</v>
      </c>
      <c r="P19" s="18">
        <v>2</v>
      </c>
      <c r="Q19" s="18"/>
      <c r="R19" s="18"/>
      <c r="S19" s="18"/>
      <c r="T19" s="18"/>
      <c r="U19" s="18"/>
      <c r="V19" s="18"/>
      <c r="W19" s="18"/>
      <c r="X19" s="18"/>
      <c r="Y19" s="19" t="s">
        <v>22</v>
      </c>
      <c r="Z19" s="19" t="s">
        <v>25</v>
      </c>
      <c r="AA19" s="19" t="s">
        <v>25</v>
      </c>
      <c r="AB19" s="19" t="s">
        <v>26</v>
      </c>
      <c r="AC19" s="19" t="s">
        <v>25</v>
      </c>
      <c r="AD19" s="19" t="s">
        <v>26</v>
      </c>
      <c r="AE19" s="19" t="s">
        <v>25</v>
      </c>
      <c r="AF19" s="19"/>
      <c r="AG19" s="19" t="s">
        <v>26</v>
      </c>
      <c r="AH19" s="19">
        <v>0</v>
      </c>
      <c r="AI19" s="19">
        <v>0</v>
      </c>
      <c r="AJ19" s="75" t="s">
        <v>25</v>
      </c>
      <c r="AK19" s="102" t="s">
        <v>22</v>
      </c>
      <c r="AL19" s="83" t="s">
        <v>25</v>
      </c>
      <c r="AM19" s="83" t="s">
        <v>25</v>
      </c>
      <c r="AN19" s="83" t="s">
        <v>25</v>
      </c>
      <c r="AO19" s="83">
        <v>0</v>
      </c>
      <c r="AP19" s="83">
        <v>0</v>
      </c>
      <c r="AQ19" s="3">
        <v>0</v>
      </c>
      <c r="AR19" s="3"/>
      <c r="AS19" s="3">
        <v>0</v>
      </c>
      <c r="AT19" s="3"/>
      <c r="AU19" s="112">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24038</v>
      </c>
      <c r="B20" s="21" t="s">
        <v>1717</v>
      </c>
      <c r="C20" s="45" t="s">
        <v>25</v>
      </c>
      <c r="D20" s="45" t="s">
        <v>25</v>
      </c>
      <c r="E20" s="18">
        <v>0</v>
      </c>
      <c r="F20" s="45" t="s">
        <v>25</v>
      </c>
      <c r="G20" s="18"/>
      <c r="H20" s="18"/>
      <c r="I20" s="18"/>
      <c r="J20" s="18"/>
      <c r="K20" s="18"/>
      <c r="L20" s="18"/>
      <c r="M20" s="18"/>
      <c r="N20" s="18" t="s">
        <v>24</v>
      </c>
      <c r="O20" s="18" t="s">
        <v>24</v>
      </c>
      <c r="P20" s="18">
        <v>0</v>
      </c>
      <c r="Q20" s="18" t="s">
        <v>125</v>
      </c>
      <c r="R20" s="18"/>
      <c r="S20" s="18"/>
      <c r="T20" s="18"/>
      <c r="U20" s="18"/>
      <c r="V20" s="18"/>
      <c r="W20" s="18" t="s">
        <v>125</v>
      </c>
      <c r="X20" s="18"/>
      <c r="Y20" s="19" t="s">
        <v>26</v>
      </c>
      <c r="Z20" s="19" t="s">
        <v>26</v>
      </c>
      <c r="AA20" s="19" t="e">
        <v>#N/A</v>
      </c>
      <c r="AB20" s="19" t="s">
        <v>26</v>
      </c>
      <c r="AC20" s="19" t="s">
        <v>26</v>
      </c>
      <c r="AD20" s="19" t="s">
        <v>26</v>
      </c>
      <c r="AE20" s="19" t="s">
        <v>26</v>
      </c>
      <c r="AF20" s="19"/>
      <c r="AG20" s="19" t="s">
        <v>26</v>
      </c>
      <c r="AH20" s="19" t="s">
        <v>26</v>
      </c>
      <c r="AI20" s="19" t="s">
        <v>26</v>
      </c>
      <c r="AJ20" s="75" t="s">
        <v>26</v>
      </c>
      <c r="AK20" s="102" t="s">
        <v>26</v>
      </c>
      <c r="AL20" s="83" t="s">
        <v>26</v>
      </c>
      <c r="AM20" s="83" t="s">
        <v>26</v>
      </c>
      <c r="AN20" s="83" t="s">
        <v>26</v>
      </c>
      <c r="AO20" s="83" t="s">
        <v>26</v>
      </c>
      <c r="AP20" s="83" t="s">
        <v>26</v>
      </c>
      <c r="AQ20" s="3" t="s">
        <v>26</v>
      </c>
      <c r="AR20" s="3"/>
      <c r="AS20" s="3" t="s">
        <v>26</v>
      </c>
      <c r="AT20" s="3"/>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24041</v>
      </c>
      <c r="B21" s="21" t="s">
        <v>1718</v>
      </c>
      <c r="C21" s="45"/>
      <c r="D21" s="18"/>
      <c r="E21" s="18">
        <v>0</v>
      </c>
      <c r="F21" s="18"/>
      <c r="G21" s="18"/>
      <c r="H21" s="18"/>
      <c r="I21" s="18"/>
      <c r="J21" s="18"/>
      <c r="K21" s="18"/>
      <c r="L21" s="18"/>
      <c r="M21" s="18"/>
      <c r="N21" s="18"/>
      <c r="O21" s="18"/>
      <c r="P21" s="18">
        <v>0</v>
      </c>
      <c r="Q21" s="18"/>
      <c r="R21" s="18"/>
      <c r="S21" s="18"/>
      <c r="T21" s="18"/>
      <c r="U21" s="18"/>
      <c r="V21" s="18"/>
      <c r="W21" s="18"/>
      <c r="X21" s="18"/>
      <c r="Y21" s="19" t="s">
        <v>26</v>
      </c>
      <c r="Z21" s="19" t="s">
        <v>26</v>
      </c>
      <c r="AA21" s="19" t="e">
        <v>#N/A</v>
      </c>
      <c r="AB21" s="19" t="s">
        <v>26</v>
      </c>
      <c r="AC21" s="19" t="s">
        <v>26</v>
      </c>
      <c r="AD21" s="19" t="s">
        <v>26</v>
      </c>
      <c r="AE21" s="19" t="s">
        <v>26</v>
      </c>
      <c r="AF21" s="19"/>
      <c r="AG21" s="19" t="s">
        <v>26</v>
      </c>
      <c r="AH21" s="19" t="s">
        <v>26</v>
      </c>
      <c r="AI21" s="19" t="s">
        <v>26</v>
      </c>
      <c r="AJ21" s="75" t="s">
        <v>26</v>
      </c>
      <c r="AK21" s="102" t="s">
        <v>26</v>
      </c>
      <c r="AL21" s="83" t="s">
        <v>26</v>
      </c>
      <c r="AM21" s="83" t="s">
        <v>26</v>
      </c>
      <c r="AN21" s="83" t="s">
        <v>26</v>
      </c>
      <c r="AO21" s="83" t="s">
        <v>26</v>
      </c>
      <c r="AP21" s="83" t="s">
        <v>26</v>
      </c>
      <c r="AQ21" s="3" t="s">
        <v>26</v>
      </c>
      <c r="AR21" s="3"/>
      <c r="AS21" s="3" t="s">
        <v>26</v>
      </c>
      <c r="AT21" s="3"/>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24053</v>
      </c>
      <c r="B22" s="21" t="s">
        <v>1719</v>
      </c>
      <c r="C22" s="45"/>
      <c r="D22" s="18"/>
      <c r="E22" s="18">
        <v>0</v>
      </c>
      <c r="F22" s="18"/>
      <c r="G22" s="18"/>
      <c r="H22" s="18"/>
      <c r="I22" s="18"/>
      <c r="J22" s="18"/>
      <c r="K22" s="18"/>
      <c r="L22" s="18"/>
      <c r="M22" s="18"/>
      <c r="N22" s="18"/>
      <c r="O22" s="18"/>
      <c r="P22" s="18">
        <v>0</v>
      </c>
      <c r="Q22" s="18"/>
      <c r="R22" s="18"/>
      <c r="S22" s="18"/>
      <c r="T22" s="18"/>
      <c r="U22" s="18"/>
      <c r="V22" s="18"/>
      <c r="W22" s="18"/>
      <c r="X22" s="18"/>
      <c r="Y22" s="19" t="s">
        <v>26</v>
      </c>
      <c r="Z22" s="19" t="s">
        <v>26</v>
      </c>
      <c r="AA22" s="19" t="e">
        <v>#N/A</v>
      </c>
      <c r="AB22" s="19" t="s">
        <v>26</v>
      </c>
      <c r="AC22" s="19" t="s">
        <v>26</v>
      </c>
      <c r="AD22" s="19" t="s">
        <v>26</v>
      </c>
      <c r="AE22" s="19" t="s">
        <v>26</v>
      </c>
      <c r="AF22" s="19"/>
      <c r="AG22" s="19" t="s">
        <v>26</v>
      </c>
      <c r="AH22" s="19" t="s">
        <v>26</v>
      </c>
      <c r="AI22" s="19" t="s">
        <v>26</v>
      </c>
      <c r="AJ22" s="75" t="s">
        <v>26</v>
      </c>
      <c r="AK22" s="102" t="s">
        <v>26</v>
      </c>
      <c r="AL22" s="83" t="s">
        <v>26</v>
      </c>
      <c r="AM22" s="83" t="s">
        <v>26</v>
      </c>
      <c r="AN22" s="83" t="s">
        <v>26</v>
      </c>
      <c r="AO22" s="83" t="s">
        <v>26</v>
      </c>
      <c r="AP22" s="83" t="s">
        <v>26</v>
      </c>
      <c r="AQ22" s="3" t="s">
        <v>26</v>
      </c>
      <c r="AR22" s="3"/>
      <c r="AS22" s="3" t="s">
        <v>26</v>
      </c>
      <c r="AT22" s="3"/>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24055</v>
      </c>
      <c r="B23" s="21" t="s">
        <v>1720</v>
      </c>
      <c r="C23" s="18"/>
      <c r="D23" s="18"/>
      <c r="E23" s="18">
        <v>0</v>
      </c>
      <c r="F23" s="18"/>
      <c r="G23" s="18"/>
      <c r="H23" s="18"/>
      <c r="I23" s="18"/>
      <c r="J23" s="18"/>
      <c r="K23" s="18"/>
      <c r="L23" s="18"/>
      <c r="M23" s="18"/>
      <c r="N23" s="18"/>
      <c r="O23" s="18"/>
      <c r="P23" s="18">
        <v>0</v>
      </c>
      <c r="Q23" s="18"/>
      <c r="R23" s="18"/>
      <c r="S23" s="18"/>
      <c r="T23" s="18"/>
      <c r="U23" s="18"/>
      <c r="V23" s="18"/>
      <c r="W23" s="18"/>
      <c r="X23" s="18"/>
      <c r="Y23" s="19" t="s">
        <v>26</v>
      </c>
      <c r="Z23" s="19" t="s">
        <v>26</v>
      </c>
      <c r="AA23" s="19" t="e">
        <v>#N/A</v>
      </c>
      <c r="AB23" s="19" t="s">
        <v>26</v>
      </c>
      <c r="AC23" s="19" t="s">
        <v>26</v>
      </c>
      <c r="AD23" s="19" t="s">
        <v>26</v>
      </c>
      <c r="AE23" s="19" t="s">
        <v>26</v>
      </c>
      <c r="AF23" s="19"/>
      <c r="AG23" s="19" t="s">
        <v>26</v>
      </c>
      <c r="AH23" s="19" t="s">
        <v>26</v>
      </c>
      <c r="AI23" s="19" t="s">
        <v>26</v>
      </c>
      <c r="AJ23" s="75" t="s">
        <v>26</v>
      </c>
      <c r="AK23" s="102" t="s">
        <v>26</v>
      </c>
      <c r="AL23" s="83" t="s">
        <v>26</v>
      </c>
      <c r="AM23" s="83" t="s">
        <v>26</v>
      </c>
      <c r="AN23" s="83" t="s">
        <v>26</v>
      </c>
      <c r="AO23" s="83" t="s">
        <v>26</v>
      </c>
      <c r="AP23" s="83" t="s">
        <v>26</v>
      </c>
      <c r="AQ23" s="3" t="s">
        <v>26</v>
      </c>
      <c r="AR23" s="3"/>
      <c r="AS23" s="3" t="s">
        <v>26</v>
      </c>
      <c r="AT23" s="3"/>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24056</v>
      </c>
      <c r="B24" s="21" t="s">
        <v>1721</v>
      </c>
      <c r="C24" s="18"/>
      <c r="D24" s="18"/>
      <c r="E24" s="18">
        <v>0</v>
      </c>
      <c r="F24" s="18"/>
      <c r="G24" s="18"/>
      <c r="H24" s="18"/>
      <c r="I24" s="18"/>
      <c r="J24" s="18"/>
      <c r="K24" s="18"/>
      <c r="L24" s="18"/>
      <c r="M24" s="18"/>
      <c r="N24" s="18"/>
      <c r="O24" s="18"/>
      <c r="P24" s="18">
        <v>0</v>
      </c>
      <c r="Q24" s="18"/>
      <c r="R24" s="18"/>
      <c r="S24" s="18"/>
      <c r="T24" s="18"/>
      <c r="U24" s="18"/>
      <c r="V24" s="18"/>
      <c r="W24" s="18"/>
      <c r="X24" s="18"/>
      <c r="Y24" s="19" t="s">
        <v>26</v>
      </c>
      <c r="Z24" s="19" t="s">
        <v>26</v>
      </c>
      <c r="AA24" s="19" t="e">
        <v>#N/A</v>
      </c>
      <c r="AB24" s="19" t="s">
        <v>26</v>
      </c>
      <c r="AC24" s="19" t="s">
        <v>26</v>
      </c>
      <c r="AD24" s="19" t="s">
        <v>26</v>
      </c>
      <c r="AE24" s="19" t="s">
        <v>26</v>
      </c>
      <c r="AF24" s="19"/>
      <c r="AG24" s="19" t="s">
        <v>26</v>
      </c>
      <c r="AH24" s="19" t="s">
        <v>26</v>
      </c>
      <c r="AI24" s="19" t="s">
        <v>26</v>
      </c>
      <c r="AJ24" s="75" t="s">
        <v>26</v>
      </c>
      <c r="AK24" s="102" t="s">
        <v>26</v>
      </c>
      <c r="AL24" s="83" t="s">
        <v>26</v>
      </c>
      <c r="AM24" s="83" t="s">
        <v>26</v>
      </c>
      <c r="AN24" s="83" t="s">
        <v>26</v>
      </c>
      <c r="AO24" s="83" t="s">
        <v>26</v>
      </c>
      <c r="AP24" s="83" t="s">
        <v>26</v>
      </c>
      <c r="AQ24" s="3" t="s">
        <v>26</v>
      </c>
      <c r="AR24" s="3"/>
      <c r="AS24" s="3" t="s">
        <v>26</v>
      </c>
      <c r="AT24" s="3"/>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24057</v>
      </c>
      <c r="B25" s="21" t="s">
        <v>1722</v>
      </c>
      <c r="C25" s="18"/>
      <c r="D25" s="18"/>
      <c r="E25" s="18">
        <v>0</v>
      </c>
      <c r="F25" s="18"/>
      <c r="G25" s="18"/>
      <c r="H25" s="18"/>
      <c r="I25" s="18"/>
      <c r="J25" s="18"/>
      <c r="K25" s="18"/>
      <c r="L25" s="18"/>
      <c r="M25" s="18"/>
      <c r="N25" s="18"/>
      <c r="O25" s="18"/>
      <c r="P25" s="18">
        <v>0</v>
      </c>
      <c r="Q25" s="18"/>
      <c r="R25" s="18"/>
      <c r="S25" s="18"/>
      <c r="T25" s="18"/>
      <c r="U25" s="18"/>
      <c r="V25" s="18"/>
      <c r="W25" s="18"/>
      <c r="X25" s="18"/>
      <c r="Y25" s="19" t="s">
        <v>26</v>
      </c>
      <c r="Z25" s="19" t="s">
        <v>26</v>
      </c>
      <c r="AA25" s="19" t="e">
        <v>#N/A</v>
      </c>
      <c r="AB25" s="19" t="s">
        <v>26</v>
      </c>
      <c r="AC25" s="19" t="s">
        <v>26</v>
      </c>
      <c r="AD25" s="19" t="s">
        <v>26</v>
      </c>
      <c r="AE25" s="19" t="s">
        <v>26</v>
      </c>
      <c r="AF25" s="19"/>
      <c r="AG25" s="19" t="s">
        <v>26</v>
      </c>
      <c r="AH25" s="19" t="s">
        <v>26</v>
      </c>
      <c r="AI25" s="19" t="s">
        <v>26</v>
      </c>
      <c r="AJ25" s="75" t="s">
        <v>26</v>
      </c>
      <c r="AK25" s="102" t="s">
        <v>26</v>
      </c>
      <c r="AL25" s="83" t="s">
        <v>26</v>
      </c>
      <c r="AM25" s="83" t="s">
        <v>26</v>
      </c>
      <c r="AN25" s="83" t="s">
        <v>26</v>
      </c>
      <c r="AO25" s="83" t="s">
        <v>26</v>
      </c>
      <c r="AP25" s="83" t="s">
        <v>26</v>
      </c>
      <c r="AQ25" s="3" t="s">
        <v>26</v>
      </c>
      <c r="AR25" s="3"/>
      <c r="AS25" s="3" t="s">
        <v>26</v>
      </c>
      <c r="AT25" s="3"/>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24058</v>
      </c>
      <c r="B26" s="21" t="s">
        <v>1723</v>
      </c>
      <c r="C26" s="18"/>
      <c r="D26" s="18"/>
      <c r="E26" s="18">
        <v>0</v>
      </c>
      <c r="F26" s="18"/>
      <c r="G26" s="18"/>
      <c r="H26" s="18"/>
      <c r="I26" s="18"/>
      <c r="J26" s="18"/>
      <c r="K26" s="18"/>
      <c r="L26" s="18"/>
      <c r="M26" s="18"/>
      <c r="N26" s="18"/>
      <c r="O26" s="18"/>
      <c r="P26" s="18">
        <v>0</v>
      </c>
      <c r="Q26" s="18"/>
      <c r="R26" s="18"/>
      <c r="S26" s="18"/>
      <c r="T26" s="18"/>
      <c r="U26" s="18"/>
      <c r="V26" s="18"/>
      <c r="W26" s="18"/>
      <c r="X26" s="18"/>
      <c r="Y26" s="19" t="s">
        <v>26</v>
      </c>
      <c r="Z26" s="19" t="s">
        <v>26</v>
      </c>
      <c r="AA26" s="19" t="e">
        <v>#N/A</v>
      </c>
      <c r="AB26" s="19" t="s">
        <v>26</v>
      </c>
      <c r="AC26" s="19" t="s">
        <v>26</v>
      </c>
      <c r="AD26" s="19" t="s">
        <v>26</v>
      </c>
      <c r="AE26" s="19" t="s">
        <v>26</v>
      </c>
      <c r="AF26" s="19"/>
      <c r="AG26" s="19" t="s">
        <v>26</v>
      </c>
      <c r="AH26" s="19" t="s">
        <v>26</v>
      </c>
      <c r="AI26" s="19" t="s">
        <v>26</v>
      </c>
      <c r="AJ26" s="75" t="s">
        <v>26</v>
      </c>
      <c r="AK26" s="102" t="s">
        <v>26</v>
      </c>
      <c r="AL26" s="83" t="s">
        <v>26</v>
      </c>
      <c r="AM26" s="83" t="s">
        <v>26</v>
      </c>
      <c r="AN26" s="83" t="s">
        <v>26</v>
      </c>
      <c r="AO26" s="83" t="s">
        <v>26</v>
      </c>
      <c r="AP26" s="83" t="s">
        <v>26</v>
      </c>
      <c r="AQ26" s="3" t="s">
        <v>26</v>
      </c>
      <c r="AR26" s="3"/>
      <c r="AS26" s="3" t="s">
        <v>26</v>
      </c>
      <c r="AT26" s="3"/>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24059</v>
      </c>
      <c r="B27" s="21" t="s">
        <v>1724</v>
      </c>
      <c r="C27" s="18"/>
      <c r="D27" s="18"/>
      <c r="E27" s="18">
        <v>0</v>
      </c>
      <c r="F27" s="18"/>
      <c r="G27" s="18"/>
      <c r="H27" s="18"/>
      <c r="I27" s="18"/>
      <c r="J27" s="18"/>
      <c r="K27" s="18"/>
      <c r="L27" s="18"/>
      <c r="M27" s="18"/>
      <c r="N27" s="18"/>
      <c r="O27" s="18"/>
      <c r="P27" s="18">
        <v>0</v>
      </c>
      <c r="Q27" s="18"/>
      <c r="R27" s="18"/>
      <c r="S27" s="18"/>
      <c r="T27" s="18"/>
      <c r="U27" s="18"/>
      <c r="V27" s="18"/>
      <c r="W27" s="18"/>
      <c r="X27" s="18"/>
      <c r="Y27" s="19" t="s">
        <v>26</v>
      </c>
      <c r="Z27" s="19" t="s">
        <v>26</v>
      </c>
      <c r="AA27" s="19" t="e">
        <v>#N/A</v>
      </c>
      <c r="AB27" s="19" t="s">
        <v>26</v>
      </c>
      <c r="AC27" s="19" t="s">
        <v>26</v>
      </c>
      <c r="AD27" s="19" t="s">
        <v>26</v>
      </c>
      <c r="AE27" s="19" t="s">
        <v>26</v>
      </c>
      <c r="AF27" s="19"/>
      <c r="AG27" s="19" t="s">
        <v>26</v>
      </c>
      <c r="AH27" s="19" t="s">
        <v>26</v>
      </c>
      <c r="AI27" s="19" t="s">
        <v>26</v>
      </c>
      <c r="AJ27" s="75" t="s">
        <v>26</v>
      </c>
      <c r="AK27" s="102" t="s">
        <v>26</v>
      </c>
      <c r="AL27" s="83" t="s">
        <v>26</v>
      </c>
      <c r="AM27" s="83" t="s">
        <v>26</v>
      </c>
      <c r="AN27" s="83" t="s">
        <v>26</v>
      </c>
      <c r="AO27" s="83" t="s">
        <v>26</v>
      </c>
      <c r="AP27" s="83" t="s">
        <v>26</v>
      </c>
      <c r="AQ27" s="3" t="s">
        <v>26</v>
      </c>
      <c r="AR27" s="3"/>
      <c r="AS27" s="3" t="s">
        <v>26</v>
      </c>
      <c r="AT27" s="3"/>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24061</v>
      </c>
      <c r="B28" s="21" t="s">
        <v>1725</v>
      </c>
      <c r="C28" s="18"/>
      <c r="D28" s="18"/>
      <c r="E28" s="18">
        <v>0</v>
      </c>
      <c r="F28" s="18"/>
      <c r="G28" s="18"/>
      <c r="H28" s="18"/>
      <c r="I28" s="18"/>
      <c r="J28" s="18"/>
      <c r="K28" s="18"/>
      <c r="L28" s="18"/>
      <c r="M28" s="18"/>
      <c r="N28" s="18"/>
      <c r="O28" s="18"/>
      <c r="P28" s="18">
        <v>0</v>
      </c>
      <c r="Q28" s="18"/>
      <c r="R28" s="18"/>
      <c r="S28" s="18"/>
      <c r="T28" s="18"/>
      <c r="U28" s="18"/>
      <c r="V28" s="18"/>
      <c r="W28" s="18"/>
      <c r="X28" s="18"/>
      <c r="Y28" s="19" t="s">
        <v>26</v>
      </c>
      <c r="Z28" s="19" t="s">
        <v>26</v>
      </c>
      <c r="AA28" s="19" t="e">
        <v>#N/A</v>
      </c>
      <c r="AB28" s="19" t="s">
        <v>26</v>
      </c>
      <c r="AC28" s="19" t="s">
        <v>26</v>
      </c>
      <c r="AD28" s="19" t="s">
        <v>26</v>
      </c>
      <c r="AE28" s="19" t="s">
        <v>26</v>
      </c>
      <c r="AF28" s="19"/>
      <c r="AG28" s="19" t="s">
        <v>26</v>
      </c>
      <c r="AH28" s="19" t="s">
        <v>26</v>
      </c>
      <c r="AI28" s="19" t="s">
        <v>26</v>
      </c>
      <c r="AJ28" s="75" t="s">
        <v>26</v>
      </c>
      <c r="AK28" s="102" t="s">
        <v>26</v>
      </c>
      <c r="AL28" s="83" t="s">
        <v>26</v>
      </c>
      <c r="AM28" s="83" t="s">
        <v>26</v>
      </c>
      <c r="AN28" s="83" t="s">
        <v>26</v>
      </c>
      <c r="AO28" s="83" t="s">
        <v>26</v>
      </c>
      <c r="AP28" s="83" t="s">
        <v>26</v>
      </c>
      <c r="AQ28" s="3" t="s">
        <v>26</v>
      </c>
      <c r="AR28" s="3"/>
      <c r="AS28" s="3" t="s">
        <v>26</v>
      </c>
      <c r="AT28" s="3"/>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24063</v>
      </c>
      <c r="B29" s="21" t="s">
        <v>1726</v>
      </c>
      <c r="C29" s="18"/>
      <c r="D29" s="18"/>
      <c r="E29" s="18">
        <v>0</v>
      </c>
      <c r="F29" s="18"/>
      <c r="G29" s="18"/>
      <c r="H29" s="18"/>
      <c r="I29" s="18"/>
      <c r="J29" s="18"/>
      <c r="K29" s="18"/>
      <c r="L29" s="18"/>
      <c r="M29" s="18"/>
      <c r="N29" s="18"/>
      <c r="O29" s="18"/>
      <c r="P29" s="18">
        <v>0</v>
      </c>
      <c r="Q29" s="18"/>
      <c r="R29" s="18"/>
      <c r="S29" s="18"/>
      <c r="T29" s="18"/>
      <c r="U29" s="18"/>
      <c r="V29" s="18"/>
      <c r="W29" s="18"/>
      <c r="X29" s="18"/>
      <c r="Y29" s="19" t="s">
        <v>26</v>
      </c>
      <c r="Z29" s="19" t="s">
        <v>26</v>
      </c>
      <c r="AA29" s="19" t="e">
        <v>#N/A</v>
      </c>
      <c r="AB29" s="19" t="s">
        <v>26</v>
      </c>
      <c r="AC29" s="19" t="s">
        <v>26</v>
      </c>
      <c r="AD29" s="19" t="s">
        <v>26</v>
      </c>
      <c r="AE29" s="19" t="s">
        <v>26</v>
      </c>
      <c r="AF29" s="19"/>
      <c r="AG29" s="19" t="s">
        <v>26</v>
      </c>
      <c r="AH29" s="19" t="s">
        <v>26</v>
      </c>
      <c r="AI29" s="19" t="s">
        <v>26</v>
      </c>
      <c r="AJ29" s="75" t="s">
        <v>26</v>
      </c>
      <c r="AK29" s="102" t="s">
        <v>26</v>
      </c>
      <c r="AL29" s="83" t="s">
        <v>26</v>
      </c>
      <c r="AM29" s="83" t="s">
        <v>26</v>
      </c>
      <c r="AN29" s="83" t="s">
        <v>26</v>
      </c>
      <c r="AO29" s="83" t="s">
        <v>26</v>
      </c>
      <c r="AP29" s="83" t="s">
        <v>26</v>
      </c>
      <c r="AQ29" s="3" t="s">
        <v>26</v>
      </c>
      <c r="AR29" s="3"/>
      <c r="AS29" s="3" t="s">
        <v>26</v>
      </c>
      <c r="AT29" s="3"/>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c r="B30" s="21"/>
      <c r="C30" s="18"/>
      <c r="D30" s="18"/>
      <c r="E30" s="18">
        <v>0</v>
      </c>
      <c r="F30" s="18"/>
      <c r="G30" s="18"/>
      <c r="H30" s="18"/>
      <c r="I30" s="18"/>
      <c r="J30" s="18"/>
      <c r="K30" s="18"/>
      <c r="L30" s="18"/>
      <c r="M30" s="18"/>
      <c r="N30" s="18"/>
      <c r="O30" s="18"/>
      <c r="P30" s="18">
        <v>0</v>
      </c>
      <c r="Q30" s="18"/>
      <c r="R30" s="18"/>
      <c r="S30" s="18"/>
      <c r="T30" s="18"/>
      <c r="U30" s="18"/>
      <c r="V30" s="18"/>
      <c r="W30" s="18"/>
      <c r="X30" s="18"/>
      <c r="Y30" s="19" t="s">
        <v>26</v>
      </c>
      <c r="Z30" s="19" t="s">
        <v>26</v>
      </c>
      <c r="AA30" s="19" t="e">
        <v>#N/A</v>
      </c>
      <c r="AB30" s="19" t="s">
        <v>26</v>
      </c>
      <c r="AC30" s="19" t="s">
        <v>26</v>
      </c>
      <c r="AD30" s="19" t="s">
        <v>26</v>
      </c>
      <c r="AE30" s="19" t="s">
        <v>26</v>
      </c>
      <c r="AF30" s="19"/>
      <c r="AG30" s="19" t="s">
        <v>26</v>
      </c>
      <c r="AH30" s="19" t="s">
        <v>26</v>
      </c>
      <c r="AI30" s="19" t="s">
        <v>26</v>
      </c>
      <c r="AJ30" s="75" t="s">
        <v>26</v>
      </c>
      <c r="AK30" s="102" t="s">
        <v>26</v>
      </c>
      <c r="AL30" s="83" t="s">
        <v>26</v>
      </c>
      <c r="AM30" s="83" t="s">
        <v>26</v>
      </c>
      <c r="AN30" s="83" t="s">
        <v>26</v>
      </c>
      <c r="AO30" s="83" t="s">
        <v>26</v>
      </c>
      <c r="AP30" s="83" t="s">
        <v>26</v>
      </c>
      <c r="AQ30" s="3" t="s">
        <v>26</v>
      </c>
      <c r="AR30" s="3" t="s">
        <v>26</v>
      </c>
      <c r="AS30" s="3" t="s">
        <v>26</v>
      </c>
      <c r="AT30" s="3" t="s">
        <v>26</v>
      </c>
      <c r="AU30" s="112" t="s">
        <v>26</v>
      </c>
      <c r="AV30" s="111" t="s">
        <v>26</v>
      </c>
      <c r="AW30" s="4" t="s">
        <v>26</v>
      </c>
      <c r="AX30" s="4" t="s">
        <v>26</v>
      </c>
      <c r="AY30" s="4"/>
      <c r="AZ30" s="4" t="s">
        <v>26</v>
      </c>
      <c r="BA30" s="4"/>
      <c r="BB30" s="4" t="s">
        <v>26</v>
      </c>
      <c r="BC30" s="4" t="s">
        <v>26</v>
      </c>
      <c r="BD30" s="4"/>
      <c r="BE30" s="4" t="s">
        <v>26</v>
      </c>
      <c r="BF30" s="107"/>
    </row>
    <row r="31" spans="1:58" ht="28.5" customHeight="1">
      <c r="A31" s="20"/>
      <c r="B31" s="21"/>
      <c r="C31" s="18"/>
      <c r="D31" s="18"/>
      <c r="E31" s="18">
        <v>0</v>
      </c>
      <c r="F31" s="18"/>
      <c r="G31" s="18"/>
      <c r="H31" s="18"/>
      <c r="I31" s="18"/>
      <c r="J31" s="18"/>
      <c r="K31" s="18"/>
      <c r="L31" s="18"/>
      <c r="M31" s="18"/>
      <c r="N31" s="18"/>
      <c r="O31" s="18"/>
      <c r="P31" s="18">
        <v>0</v>
      </c>
      <c r="Q31" s="18"/>
      <c r="R31" s="18"/>
      <c r="S31" s="18"/>
      <c r="T31" s="18"/>
      <c r="U31" s="18"/>
      <c r="V31" s="18"/>
      <c r="W31" s="18"/>
      <c r="X31" s="18"/>
      <c r="Y31" s="19" t="s">
        <v>26</v>
      </c>
      <c r="Z31" s="19" t="s">
        <v>26</v>
      </c>
      <c r="AA31" s="19" t="e">
        <v>#N/A</v>
      </c>
      <c r="AB31" s="19" t="s">
        <v>26</v>
      </c>
      <c r="AC31" s="19" t="s">
        <v>26</v>
      </c>
      <c r="AD31" s="19" t="s">
        <v>26</v>
      </c>
      <c r="AE31" s="19" t="s">
        <v>26</v>
      </c>
      <c r="AF31" s="19"/>
      <c r="AG31" s="19" t="s">
        <v>26</v>
      </c>
      <c r="AH31" s="19" t="s">
        <v>26</v>
      </c>
      <c r="AI31" s="19" t="s">
        <v>26</v>
      </c>
      <c r="AJ31" s="75" t="s">
        <v>26</v>
      </c>
      <c r="AK31" s="102" t="s">
        <v>26</v>
      </c>
      <c r="AL31" s="83" t="s">
        <v>26</v>
      </c>
      <c r="AM31" s="83" t="s">
        <v>26</v>
      </c>
      <c r="AN31" s="83" t="s">
        <v>26</v>
      </c>
      <c r="AO31" s="83" t="s">
        <v>26</v>
      </c>
      <c r="AP31" s="83" t="s">
        <v>26</v>
      </c>
      <c r="AQ31" s="3" t="s">
        <v>26</v>
      </c>
      <c r="AR31" s="3" t="s">
        <v>26</v>
      </c>
      <c r="AS31" s="3" t="s">
        <v>26</v>
      </c>
      <c r="AT31" s="3" t="s">
        <v>26</v>
      </c>
      <c r="AU31" s="112" t="s">
        <v>26</v>
      </c>
      <c r="AV31" s="111" t="s">
        <v>26</v>
      </c>
      <c r="AW31" s="4" t="s">
        <v>26</v>
      </c>
      <c r="AX31" s="4" t="s">
        <v>26</v>
      </c>
      <c r="AY31" s="4"/>
      <c r="AZ31" s="4" t="s">
        <v>26</v>
      </c>
      <c r="BA31" s="4"/>
      <c r="BB31" s="4" t="s">
        <v>26</v>
      </c>
      <c r="BC31" s="4" t="s">
        <v>26</v>
      </c>
      <c r="BD31" s="4"/>
      <c r="BE31" s="4" t="s">
        <v>26</v>
      </c>
      <c r="BF31" s="107"/>
    </row>
    <row r="32" spans="1:58" ht="28.5" customHeight="1">
      <c r="A32" s="20"/>
      <c r="B32" s="21"/>
      <c r="C32" s="18"/>
      <c r="D32" s="18"/>
      <c r="E32" s="18">
        <v>0</v>
      </c>
      <c r="F32" s="18"/>
      <c r="G32" s="18"/>
      <c r="H32" s="18"/>
      <c r="I32" s="18"/>
      <c r="J32" s="18"/>
      <c r="K32" s="18"/>
      <c r="L32" s="18"/>
      <c r="M32" s="18"/>
      <c r="N32" s="18"/>
      <c r="O32" s="18"/>
      <c r="P32" s="18">
        <v>0</v>
      </c>
      <c r="Q32" s="18"/>
      <c r="R32" s="18"/>
      <c r="S32" s="18"/>
      <c r="T32" s="18"/>
      <c r="U32" s="18"/>
      <c r="V32" s="18"/>
      <c r="W32" s="18"/>
      <c r="X32" s="18"/>
      <c r="Y32" s="19" t="s">
        <v>26</v>
      </c>
      <c r="Z32" s="19" t="s">
        <v>26</v>
      </c>
      <c r="AA32" s="19" t="e">
        <v>#N/A</v>
      </c>
      <c r="AB32" s="19" t="s">
        <v>26</v>
      </c>
      <c r="AC32" s="19" t="s">
        <v>26</v>
      </c>
      <c r="AD32" s="19" t="s">
        <v>26</v>
      </c>
      <c r="AE32" s="19" t="s">
        <v>26</v>
      </c>
      <c r="AF32" s="19"/>
      <c r="AG32" s="19" t="s">
        <v>26</v>
      </c>
      <c r="AH32" s="19" t="s">
        <v>26</v>
      </c>
      <c r="AI32" s="19" t="s">
        <v>26</v>
      </c>
      <c r="AJ32" s="75" t="s">
        <v>26</v>
      </c>
      <c r="AK32" s="102" t="s">
        <v>26</v>
      </c>
      <c r="AL32" s="83" t="s">
        <v>26</v>
      </c>
      <c r="AM32" s="83" t="s">
        <v>26</v>
      </c>
      <c r="AN32" s="83" t="s">
        <v>26</v>
      </c>
      <c r="AO32" s="83" t="s">
        <v>26</v>
      </c>
      <c r="AP32" s="83" t="s">
        <v>26</v>
      </c>
      <c r="AQ32" s="3" t="s">
        <v>26</v>
      </c>
      <c r="AR32" s="3" t="s">
        <v>26</v>
      </c>
      <c r="AS32" s="3" t="s">
        <v>26</v>
      </c>
      <c r="AT32" s="3" t="s">
        <v>26</v>
      </c>
      <c r="AU32" s="112" t="s">
        <v>26</v>
      </c>
      <c r="AV32" s="111" t="s">
        <v>26</v>
      </c>
      <c r="AW32" s="4" t="s">
        <v>26</v>
      </c>
      <c r="AX32" s="4" t="s">
        <v>26</v>
      </c>
      <c r="AY32" s="4"/>
      <c r="AZ32" s="4" t="s">
        <v>26</v>
      </c>
      <c r="BA32" s="4"/>
      <c r="BB32" s="4" t="s">
        <v>26</v>
      </c>
      <c r="BC32" s="4" t="s">
        <v>26</v>
      </c>
      <c r="BD32" s="4"/>
      <c r="BE32" s="4" t="s">
        <v>26</v>
      </c>
      <c r="BF32" s="107"/>
    </row>
    <row r="33" spans="1:58" ht="28.5" customHeight="1" thickBot="1">
      <c r="A33" s="237" t="s">
        <v>90</v>
      </c>
      <c r="B33" s="238"/>
      <c r="C33" s="237">
        <v>12</v>
      </c>
      <c r="D33" s="238">
        <v>0</v>
      </c>
      <c r="N33" s="237">
        <v>13</v>
      </c>
      <c r="O33" s="238">
        <v>0</v>
      </c>
      <c r="Y33" s="251">
        <v>0</v>
      </c>
      <c r="Z33" s="252">
        <v>0</v>
      </c>
      <c r="AK33" s="104" t="s">
        <v>26</v>
      </c>
      <c r="AL33" s="105" t="s">
        <v>26</v>
      </c>
      <c r="AM33" s="105" t="s">
        <v>26</v>
      </c>
      <c r="AN33" s="105" t="s">
        <v>26</v>
      </c>
      <c r="AO33" s="105" t="s">
        <v>26</v>
      </c>
      <c r="AP33" s="105" t="s">
        <v>26</v>
      </c>
      <c r="AQ33" s="113" t="s">
        <v>26</v>
      </c>
      <c r="AR33" s="113" t="s">
        <v>26</v>
      </c>
      <c r="AS33" s="113" t="s">
        <v>26</v>
      </c>
      <c r="AT33" s="113" t="s">
        <v>26</v>
      </c>
      <c r="AU33" s="114" t="s">
        <v>26</v>
      </c>
      <c r="AV33" s="245">
        <f>AV34-AW34</f>
        <v>0</v>
      </c>
      <c r="AW33" s="246"/>
      <c r="AX33" s="109" t="s">
        <v>26</v>
      </c>
      <c r="AY33" s="109"/>
      <c r="AZ33" s="109" t="s">
        <v>26</v>
      </c>
      <c r="BA33" s="109"/>
      <c r="BB33" s="109" t="s">
        <v>26</v>
      </c>
      <c r="BC33" s="109" t="s">
        <v>26</v>
      </c>
      <c r="BD33" s="109"/>
      <c r="BE33" s="109" t="s">
        <v>26</v>
      </c>
      <c r="BF33" s="110"/>
    </row>
    <row r="34" spans="1:58" ht="28.5" customHeight="1">
      <c r="AV34" s="12">
        <f>(COUNTIF(AV5:AV29,"○")+COUNTIF(AW5:AW29,"○"))</f>
        <v>0</v>
      </c>
      <c r="AW34" s="12">
        <f>COUNTIFS(AV5:AV29,"○",AW5:AW29,"○")</f>
        <v>0</v>
      </c>
      <c r="AX34" s="12" t="s">
        <v>26</v>
      </c>
      <c r="AY34" s="12"/>
      <c r="AZ34" s="12" t="s">
        <v>26</v>
      </c>
      <c r="BA34" s="12"/>
      <c r="BB34" s="12" t="s">
        <v>26</v>
      </c>
      <c r="BC34" s="12" t="s">
        <v>26</v>
      </c>
      <c r="BD34" s="12"/>
      <c r="BE34" s="12" t="s">
        <v>26</v>
      </c>
      <c r="BF34" s="12"/>
    </row>
    <row r="35" spans="1:58" ht="28.5" customHeight="1">
      <c r="AV35" s="12" t="s">
        <v>26</v>
      </c>
      <c r="AW35" s="12" t="s">
        <v>26</v>
      </c>
      <c r="AX35" s="12" t="s">
        <v>26</v>
      </c>
      <c r="AY35" s="12"/>
      <c r="AZ35" s="12" t="s">
        <v>26</v>
      </c>
      <c r="BA35" s="12"/>
      <c r="BB35" s="12" t="s">
        <v>26</v>
      </c>
      <c r="BC35" s="12" t="s">
        <v>26</v>
      </c>
      <c r="BD35" s="12"/>
      <c r="BE35" s="12" t="s">
        <v>26</v>
      </c>
      <c r="BF35" s="12"/>
    </row>
    <row r="36" spans="1:58" ht="28.5" customHeight="1">
      <c r="AV36" s="12" t="s">
        <v>26</v>
      </c>
      <c r="AW36" s="12" t="s">
        <v>26</v>
      </c>
      <c r="AX36" s="12" t="s">
        <v>26</v>
      </c>
      <c r="AY36" s="12"/>
      <c r="AZ36" s="12" t="s">
        <v>26</v>
      </c>
      <c r="BA36" s="12"/>
      <c r="BB36" s="12" t="s">
        <v>26</v>
      </c>
      <c r="BC36" s="12" t="s">
        <v>26</v>
      </c>
      <c r="BD36" s="12"/>
      <c r="BE36" s="12" t="s">
        <v>26</v>
      </c>
      <c r="BF36" s="12"/>
    </row>
    <row r="37" spans="1:58" ht="28.5" customHeight="1">
      <c r="AV37" s="12" t="s">
        <v>26</v>
      </c>
      <c r="AW37" s="12" t="s">
        <v>26</v>
      </c>
      <c r="AX37" s="12" t="s">
        <v>26</v>
      </c>
      <c r="AY37" s="12"/>
      <c r="AZ37" s="12" t="s">
        <v>26</v>
      </c>
      <c r="BA37" s="12"/>
      <c r="BB37" s="12" t="s">
        <v>26</v>
      </c>
      <c r="BC37" s="12" t="s">
        <v>26</v>
      </c>
      <c r="BD37" s="12"/>
      <c r="BE37" s="12" t="s">
        <v>26</v>
      </c>
      <c r="BF37" s="12"/>
    </row>
    <row r="38" spans="1:58" ht="28.5" customHeight="1">
      <c r="AV38" s="12" t="s">
        <v>26</v>
      </c>
      <c r="AW38" s="12" t="s">
        <v>26</v>
      </c>
      <c r="AX38" s="12" t="s">
        <v>26</v>
      </c>
      <c r="AY38" s="12"/>
      <c r="AZ38" s="12" t="s">
        <v>26</v>
      </c>
      <c r="BA38" s="12"/>
      <c r="BB38" s="12" t="s">
        <v>26</v>
      </c>
      <c r="BC38" s="12" t="s">
        <v>26</v>
      </c>
      <c r="BD38" s="12"/>
      <c r="BE38" s="12" t="s">
        <v>26</v>
      </c>
      <c r="BF38" s="12"/>
    </row>
    <row r="39" spans="1:58" ht="28.5" customHeight="1">
      <c r="AV39" s="12" t="s">
        <v>26</v>
      </c>
      <c r="AW39" s="12" t="s">
        <v>26</v>
      </c>
      <c r="AX39" s="12" t="s">
        <v>26</v>
      </c>
      <c r="AY39" s="12"/>
      <c r="AZ39" s="12" t="s">
        <v>26</v>
      </c>
      <c r="BA39" s="12"/>
      <c r="BB39" s="12" t="s">
        <v>26</v>
      </c>
      <c r="BC39" s="12" t="s">
        <v>26</v>
      </c>
      <c r="BD39" s="12"/>
      <c r="BE39" s="12" t="s">
        <v>26</v>
      </c>
      <c r="BF39" s="12"/>
    </row>
    <row r="40" spans="1:58" ht="28.5" customHeight="1">
      <c r="AV40" s="12" t="s">
        <v>26</v>
      </c>
      <c r="AW40" s="12" t="s">
        <v>26</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V33:AW33"/>
    <mergeCell ref="A4:B4"/>
    <mergeCell ref="A33:B33"/>
    <mergeCell ref="C33:D33"/>
    <mergeCell ref="N33:O33"/>
    <mergeCell ref="Y33:Z33"/>
  </mergeCells>
  <phoneticPr fontId="3"/>
  <conditionalFormatting sqref="A5:AU31 BG5:XFD31 AV30:BF32 AV35:BF140 AX33:BF34 BC6:BC29 BE6:BE29">
    <cfRule type="cellIs" dxfId="297" priority="7" operator="equal">
      <formula>0</formula>
    </cfRule>
  </conditionalFormatting>
  <conditionalFormatting sqref="BC5 BE5">
    <cfRule type="cellIs" dxfId="296" priority="6" operator="equal">
      <formula>0</formula>
    </cfRule>
  </conditionalFormatting>
  <conditionalFormatting sqref="AV34:AW34 AV33">
    <cfRule type="cellIs" dxfId="295" priority="4" operator="equal">
      <formula>0</formula>
    </cfRule>
  </conditionalFormatting>
  <conditionalFormatting sqref="AV5:BB29">
    <cfRule type="cellIs" dxfId="76" priority="3" operator="equal">
      <formula>0</formula>
    </cfRule>
  </conditionalFormatting>
  <conditionalFormatting sqref="BD5:BD29">
    <cfRule type="cellIs" dxfId="75" priority="2" operator="equal">
      <formula>0</formula>
    </cfRule>
  </conditionalFormatting>
  <conditionalFormatting sqref="BF5:BF29">
    <cfRule type="cellIs" dxfId="74"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2AB8-4D81-4229-895D-43D532BACC58}">
  <dimension ref="A1:XFD153"/>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6" style="17" customWidth="1"/>
    <col min="3" max="24" width="8.25" style="25" hidden="1" customWidth="1" outlineLevel="1"/>
    <col min="25" max="26" width="9.25" style="25" hidden="1" customWidth="1" outlineLevel="1"/>
    <col min="27" max="27" width="8.25" style="25" hidden="1" customWidth="1" outlineLevel="1"/>
    <col min="28" max="34" width="9.25" style="26" hidden="1" customWidth="1" outlineLevel="1"/>
    <col min="35" max="36" width="8.25" style="26"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16384:16384"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16384:16384"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16384:16384"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16384:16384" ht="28.5" customHeight="1" thickBot="1">
      <c r="A4" s="235" t="s">
        <v>20</v>
      </c>
      <c r="B4" s="236"/>
      <c r="C4" s="132">
        <v>15</v>
      </c>
      <c r="D4" s="132">
        <v>4</v>
      </c>
      <c r="E4" s="132"/>
      <c r="F4" s="132">
        <v>9</v>
      </c>
      <c r="G4" s="132">
        <v>9</v>
      </c>
      <c r="H4" s="132">
        <v>6</v>
      </c>
      <c r="I4" s="132">
        <v>12</v>
      </c>
      <c r="J4" s="132">
        <v>0</v>
      </c>
      <c r="K4" s="132">
        <v>6</v>
      </c>
      <c r="L4" s="132">
        <v>2</v>
      </c>
      <c r="M4" s="132">
        <v>20</v>
      </c>
      <c r="N4" s="132">
        <v>15</v>
      </c>
      <c r="O4" s="132">
        <v>3</v>
      </c>
      <c r="P4" s="132"/>
      <c r="Q4" s="132">
        <v>13</v>
      </c>
      <c r="R4" s="132">
        <v>16</v>
      </c>
      <c r="S4" s="132">
        <v>10</v>
      </c>
      <c r="T4" s="132">
        <v>11</v>
      </c>
      <c r="U4" s="132">
        <v>1</v>
      </c>
      <c r="V4" s="132">
        <v>1</v>
      </c>
      <c r="W4" s="132">
        <v>0</v>
      </c>
      <c r="X4" s="132">
        <v>17</v>
      </c>
      <c r="Y4" s="132">
        <v>16</v>
      </c>
      <c r="Z4" s="132">
        <v>5</v>
      </c>
      <c r="AA4" s="132"/>
      <c r="AB4" s="134">
        <v>16</v>
      </c>
      <c r="AC4" s="134">
        <v>13</v>
      </c>
      <c r="AD4" s="134">
        <v>15</v>
      </c>
      <c r="AE4" s="134">
        <v>14</v>
      </c>
      <c r="AF4" s="134">
        <v>0</v>
      </c>
      <c r="AG4" s="134">
        <v>1</v>
      </c>
      <c r="AH4" s="134">
        <v>2</v>
      </c>
      <c r="AI4" s="134">
        <v>1</v>
      </c>
      <c r="AJ4" s="136">
        <v>13</v>
      </c>
      <c r="AK4" s="137">
        <v>16</v>
      </c>
      <c r="AL4" s="138">
        <v>5</v>
      </c>
      <c r="AM4" s="138">
        <v>19</v>
      </c>
      <c r="AN4" s="138">
        <v>30</v>
      </c>
      <c r="AO4" s="138">
        <v>18</v>
      </c>
      <c r="AP4" s="138">
        <v>29</v>
      </c>
      <c r="AQ4" s="158">
        <v>13</v>
      </c>
      <c r="AR4" s="158">
        <v>3</v>
      </c>
      <c r="AS4" s="158">
        <v>1</v>
      </c>
      <c r="AT4" s="158">
        <v>16</v>
      </c>
      <c r="AU4" s="139">
        <v>26</v>
      </c>
      <c r="AV4" s="137">
        <f t="shared" ref="AV4:BD4" si="0">COUNTIF(AV5:AV74,"○")</f>
        <v>0</v>
      </c>
      <c r="AW4" s="138">
        <f t="shared" si="0"/>
        <v>0</v>
      </c>
      <c r="AX4" s="138">
        <f t="shared" si="0"/>
        <v>0</v>
      </c>
      <c r="AY4" s="138">
        <f t="shared" si="0"/>
        <v>0</v>
      </c>
      <c r="AZ4" s="138">
        <f t="shared" si="0"/>
        <v>0</v>
      </c>
      <c r="BA4" s="138">
        <f t="shared" si="0"/>
        <v>0</v>
      </c>
      <c r="BB4" s="138">
        <f t="shared" si="0"/>
        <v>0</v>
      </c>
      <c r="BC4" s="138">
        <f t="shared" si="0"/>
        <v>1</v>
      </c>
      <c r="BD4" s="138">
        <f t="shared" si="0"/>
        <v>0</v>
      </c>
      <c r="BE4" s="138">
        <f t="shared" ref="BE4" si="1">COUNTIF(BE5:BE74,"○")</f>
        <v>13</v>
      </c>
      <c r="BF4" s="139">
        <f>COUNTIF(BF5:BF74,"○")</f>
        <v>0</v>
      </c>
    </row>
    <row r="5" spans="1:58 16384:16384" ht="28.5" customHeight="1">
      <c r="A5" s="123">
        <v>25001</v>
      </c>
      <c r="B5" s="124" t="s">
        <v>1773</v>
      </c>
      <c r="C5" s="78" t="s">
        <v>23</v>
      </c>
      <c r="D5" s="78" t="s">
        <v>24</v>
      </c>
      <c r="E5" s="78">
        <v>1</v>
      </c>
      <c r="F5" s="78"/>
      <c r="G5" s="78" t="s">
        <v>23</v>
      </c>
      <c r="H5" s="78" t="s">
        <v>23</v>
      </c>
      <c r="I5" s="78" t="s">
        <v>23</v>
      </c>
      <c r="J5" s="78"/>
      <c r="K5" s="78"/>
      <c r="L5" s="78"/>
      <c r="M5" s="78" t="s">
        <v>23</v>
      </c>
      <c r="N5" s="78" t="s">
        <v>23</v>
      </c>
      <c r="O5" s="78" t="s">
        <v>24</v>
      </c>
      <c r="P5" s="78">
        <v>1</v>
      </c>
      <c r="Q5" s="78" t="s">
        <v>125</v>
      </c>
      <c r="R5" s="78" t="s">
        <v>23</v>
      </c>
      <c r="S5" s="78" t="s">
        <v>125</v>
      </c>
      <c r="T5" s="78" t="s">
        <v>23</v>
      </c>
      <c r="U5" s="78"/>
      <c r="V5" s="78"/>
      <c r="W5" s="78"/>
      <c r="X5" s="78"/>
      <c r="Y5" s="78" t="s">
        <v>22</v>
      </c>
      <c r="Z5" s="78" t="s">
        <v>25</v>
      </c>
      <c r="AA5" s="78" t="s">
        <v>25</v>
      </c>
      <c r="AB5" s="77" t="s">
        <v>26</v>
      </c>
      <c r="AC5" s="77" t="s">
        <v>26</v>
      </c>
      <c r="AD5" s="77" t="s">
        <v>26</v>
      </c>
      <c r="AE5" s="77" t="s">
        <v>26</v>
      </c>
      <c r="AF5" s="77"/>
      <c r="AG5" s="77" t="s">
        <v>26</v>
      </c>
      <c r="AH5" s="77" t="s">
        <v>26</v>
      </c>
      <c r="AI5" s="77" t="s">
        <v>25</v>
      </c>
      <c r="AJ5" s="127" t="s">
        <v>26</v>
      </c>
      <c r="AK5" s="128" t="s">
        <v>22</v>
      </c>
      <c r="AL5" s="74" t="s">
        <v>25</v>
      </c>
      <c r="AM5" s="74" t="s">
        <v>22</v>
      </c>
      <c r="AN5" s="74" t="s">
        <v>22</v>
      </c>
      <c r="AO5" s="74" t="s">
        <v>22</v>
      </c>
      <c r="AP5" s="74" t="s">
        <v>22</v>
      </c>
      <c r="AQ5" s="76">
        <v>0</v>
      </c>
      <c r="AR5" s="76"/>
      <c r="AS5" s="76">
        <v>0</v>
      </c>
      <c r="AT5" s="76"/>
      <c r="AU5" s="131"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1728</v>
      </c>
      <c r="BD5" s="313" t="str">
        <f>SUBSTITUTE(SUBSTITUTE(IFERROR(VLOOKUP($A5,単組回答!$E:$R,14,FALSE),""),"① 行った","○"),"② 行っていない","×")</f>
        <v/>
      </c>
      <c r="BE5" s="74" t="s">
        <v>1728</v>
      </c>
      <c r="BF5" s="316" t="str">
        <f>SUBSTITUTE(SUBSTITUTE(IFERROR(VLOOKUP($A5,単組回答!$E:$T,16,FALSE),""),"① 行った","○"),"② 行っていない","×")</f>
        <v/>
      </c>
    </row>
    <row r="6" spans="1:58 16384:16384" ht="28.5" customHeight="1">
      <c r="A6" s="20">
        <v>25002</v>
      </c>
      <c r="B6" s="21" t="s">
        <v>1774</v>
      </c>
      <c r="C6" s="18" t="s">
        <v>23</v>
      </c>
      <c r="D6" s="18" t="s">
        <v>24</v>
      </c>
      <c r="E6" s="18">
        <v>1</v>
      </c>
      <c r="F6" s="18"/>
      <c r="G6" s="18"/>
      <c r="H6" s="18" t="s">
        <v>23</v>
      </c>
      <c r="I6" s="18" t="s">
        <v>23</v>
      </c>
      <c r="J6" s="18"/>
      <c r="K6" s="18"/>
      <c r="L6" s="18"/>
      <c r="M6" s="18" t="s">
        <v>23</v>
      </c>
      <c r="N6" s="18" t="s">
        <v>23</v>
      </c>
      <c r="O6" s="18" t="s">
        <v>24</v>
      </c>
      <c r="P6" s="18">
        <v>1</v>
      </c>
      <c r="Q6" s="18"/>
      <c r="R6" s="18" t="s">
        <v>23</v>
      </c>
      <c r="S6" s="18" t="s">
        <v>23</v>
      </c>
      <c r="T6" s="18"/>
      <c r="U6" s="18" t="s">
        <v>125</v>
      </c>
      <c r="V6" s="18"/>
      <c r="W6" s="18" t="s">
        <v>125</v>
      </c>
      <c r="X6" s="18"/>
      <c r="Y6" s="18" t="s">
        <v>22</v>
      </c>
      <c r="Z6" s="18" t="s">
        <v>25</v>
      </c>
      <c r="AA6" s="18" t="s">
        <v>25</v>
      </c>
      <c r="AB6" s="19" t="s">
        <v>22</v>
      </c>
      <c r="AC6" s="19" t="s">
        <v>26</v>
      </c>
      <c r="AD6" s="19" t="s">
        <v>22</v>
      </c>
      <c r="AE6" s="19" t="s">
        <v>26</v>
      </c>
      <c r="AF6" s="19"/>
      <c r="AG6" s="19" t="s">
        <v>26</v>
      </c>
      <c r="AH6" s="19" t="s">
        <v>26</v>
      </c>
      <c r="AI6" s="19" t="s">
        <v>25</v>
      </c>
      <c r="AJ6" s="75" t="s">
        <v>26</v>
      </c>
      <c r="AK6" s="102" t="s">
        <v>22</v>
      </c>
      <c r="AL6" s="83" t="s">
        <v>25</v>
      </c>
      <c r="AM6" s="83" t="s">
        <v>22</v>
      </c>
      <c r="AN6" s="83" t="s">
        <v>22</v>
      </c>
      <c r="AO6" s="83" t="s">
        <v>22</v>
      </c>
      <c r="AP6" s="83" t="s">
        <v>22</v>
      </c>
      <c r="AQ6" s="3" t="s">
        <v>27</v>
      </c>
      <c r="AR6" s="3" t="s">
        <v>25</v>
      </c>
      <c r="AS6" s="3" t="s">
        <v>25</v>
      </c>
      <c r="AT6" s="3" t="s">
        <v>22</v>
      </c>
      <c r="AU6" s="112"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22</v>
      </c>
      <c r="BF6" s="316" t="str">
        <f>SUBSTITUTE(SUBSTITUTE(IFERROR(VLOOKUP($A6,単組回答!$E:$T,16,FALSE),""),"① 行った","○"),"② 行っていない","×")</f>
        <v/>
      </c>
    </row>
    <row r="7" spans="1:58 16384:16384" ht="28.5" customHeight="1">
      <c r="A7" s="20">
        <v>25003</v>
      </c>
      <c r="B7" s="21" t="s">
        <v>1322</v>
      </c>
      <c r="C7" s="18" t="s">
        <v>23</v>
      </c>
      <c r="D7" s="18" t="s">
        <v>24</v>
      </c>
      <c r="E7" s="18">
        <v>1</v>
      </c>
      <c r="F7" s="18" t="s">
        <v>23</v>
      </c>
      <c r="G7" s="18" t="s">
        <v>23</v>
      </c>
      <c r="H7" s="18" t="s">
        <v>23</v>
      </c>
      <c r="I7" s="18" t="s">
        <v>23</v>
      </c>
      <c r="J7" s="18"/>
      <c r="K7" s="18" t="s">
        <v>23</v>
      </c>
      <c r="L7" s="18"/>
      <c r="M7" s="18" t="s">
        <v>23</v>
      </c>
      <c r="N7" s="18" t="s">
        <v>23</v>
      </c>
      <c r="O7" s="18" t="s">
        <v>24</v>
      </c>
      <c r="P7" s="18">
        <v>1</v>
      </c>
      <c r="Q7" s="18" t="s">
        <v>23</v>
      </c>
      <c r="R7" s="18" t="s">
        <v>23</v>
      </c>
      <c r="S7" s="18" t="s">
        <v>23</v>
      </c>
      <c r="T7" s="18" t="s">
        <v>23</v>
      </c>
      <c r="U7" s="18" t="s">
        <v>125</v>
      </c>
      <c r="V7" s="18"/>
      <c r="W7" s="18" t="s">
        <v>125</v>
      </c>
      <c r="X7" s="18" t="s">
        <v>23</v>
      </c>
      <c r="Y7" s="18" t="s">
        <v>22</v>
      </c>
      <c r="Z7" s="18" t="s">
        <v>22</v>
      </c>
      <c r="AA7" s="18" t="s">
        <v>22</v>
      </c>
      <c r="AB7" s="19" t="s">
        <v>22</v>
      </c>
      <c r="AC7" s="19" t="s">
        <v>26</v>
      </c>
      <c r="AD7" s="19" t="s">
        <v>22</v>
      </c>
      <c r="AE7" s="19" t="s">
        <v>26</v>
      </c>
      <c r="AF7" s="19"/>
      <c r="AG7" s="19" t="s">
        <v>25</v>
      </c>
      <c r="AH7" s="19" t="s">
        <v>26</v>
      </c>
      <c r="AI7" s="19" t="s">
        <v>25</v>
      </c>
      <c r="AJ7" s="75" t="s">
        <v>26</v>
      </c>
      <c r="AK7" s="102" t="s">
        <v>22</v>
      </c>
      <c r="AL7" s="83" t="s">
        <v>22</v>
      </c>
      <c r="AM7" s="83" t="s">
        <v>22</v>
      </c>
      <c r="AN7" s="83" t="s">
        <v>22</v>
      </c>
      <c r="AO7" s="83" t="s">
        <v>22</v>
      </c>
      <c r="AP7" s="83" t="s">
        <v>22</v>
      </c>
      <c r="AQ7" s="3" t="s">
        <v>27</v>
      </c>
      <c r="AR7" s="3" t="s">
        <v>25</v>
      </c>
      <c r="AS7" s="3" t="s">
        <v>25</v>
      </c>
      <c r="AT7" s="3" t="s">
        <v>22</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c r="BD7" s="313" t="str">
        <f>SUBSTITUTE(SUBSTITUTE(IFERROR(VLOOKUP($A7,単組回答!$E:$R,14,FALSE),""),"① 行った","○"),"② 行っていない","×")</f>
        <v/>
      </c>
      <c r="BE7" s="83" t="s">
        <v>22</v>
      </c>
      <c r="BF7" s="316" t="str">
        <f>SUBSTITUTE(SUBSTITUTE(IFERROR(VLOOKUP($A7,単組回答!$E:$T,16,FALSE),""),"① 行った","○"),"② 行っていない","×")</f>
        <v/>
      </c>
    </row>
    <row r="8" spans="1:58 16384:16384" ht="28.5" customHeight="1">
      <c r="A8" s="20">
        <v>25004</v>
      </c>
      <c r="B8" s="21" t="s">
        <v>1321</v>
      </c>
      <c r="C8" s="18" t="s">
        <v>23</v>
      </c>
      <c r="D8" s="18" t="s">
        <v>23</v>
      </c>
      <c r="E8" s="18">
        <v>2</v>
      </c>
      <c r="F8" s="18" t="s">
        <v>23</v>
      </c>
      <c r="G8" s="18" t="s">
        <v>23</v>
      </c>
      <c r="H8" s="18"/>
      <c r="I8" s="18"/>
      <c r="J8" s="18"/>
      <c r="K8" s="18" t="s">
        <v>23</v>
      </c>
      <c r="L8" s="18"/>
      <c r="M8" s="18" t="s">
        <v>23</v>
      </c>
      <c r="N8" s="18" t="s">
        <v>23</v>
      </c>
      <c r="O8" s="18" t="s">
        <v>23</v>
      </c>
      <c r="P8" s="18">
        <v>2</v>
      </c>
      <c r="Q8" s="18" t="s">
        <v>23</v>
      </c>
      <c r="R8" s="18" t="s">
        <v>23</v>
      </c>
      <c r="S8" s="18" t="s">
        <v>23</v>
      </c>
      <c r="T8" s="18"/>
      <c r="U8" s="18" t="s">
        <v>23</v>
      </c>
      <c r="V8" s="18"/>
      <c r="W8" s="18" t="s">
        <v>125</v>
      </c>
      <c r="X8" s="18" t="s">
        <v>23</v>
      </c>
      <c r="Y8" s="18" t="s">
        <v>22</v>
      </c>
      <c r="Z8" s="18" t="s">
        <v>22</v>
      </c>
      <c r="AA8" s="18" t="s">
        <v>22</v>
      </c>
      <c r="AB8" s="19" t="s">
        <v>22</v>
      </c>
      <c r="AC8" s="19" t="s">
        <v>22</v>
      </c>
      <c r="AD8" s="19" t="s">
        <v>22</v>
      </c>
      <c r="AE8" s="19" t="s">
        <v>22</v>
      </c>
      <c r="AF8" s="19"/>
      <c r="AG8" s="19" t="s">
        <v>26</v>
      </c>
      <c r="AH8" s="19">
        <v>0</v>
      </c>
      <c r="AI8" s="19" t="s">
        <v>25</v>
      </c>
      <c r="AJ8" s="75" t="s">
        <v>22</v>
      </c>
      <c r="AK8" s="102" t="s">
        <v>22</v>
      </c>
      <c r="AL8" s="83" t="s">
        <v>22</v>
      </c>
      <c r="AM8" s="83" t="s">
        <v>22</v>
      </c>
      <c r="AN8" s="83" t="s">
        <v>22</v>
      </c>
      <c r="AO8" s="83" t="s">
        <v>22</v>
      </c>
      <c r="AP8" s="83" t="s">
        <v>22</v>
      </c>
      <c r="AQ8" s="3" t="s">
        <v>27</v>
      </c>
      <c r="AR8" s="3" t="s">
        <v>22</v>
      </c>
      <c r="AS8" s="3" t="s">
        <v>28</v>
      </c>
      <c r="AT8" s="3" t="s">
        <v>22</v>
      </c>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22</v>
      </c>
      <c r="BD8" s="313" t="str">
        <f>SUBSTITUTE(SUBSTITUTE(IFERROR(VLOOKUP($A8,単組回答!$E:$R,14,FALSE),""),"① 行った","○"),"② 行っていない","×")</f>
        <v/>
      </c>
      <c r="BE8" s="83" t="s">
        <v>22</v>
      </c>
      <c r="BF8" s="316" t="str">
        <f>SUBSTITUTE(SUBSTITUTE(IFERROR(VLOOKUP($A8,単組回答!$E:$T,16,FALSE),""),"① 行った","○"),"② 行っていない","×")</f>
        <v/>
      </c>
    </row>
    <row r="9" spans="1:58 16384:16384" ht="28.5" customHeight="1">
      <c r="A9" s="20">
        <v>25005</v>
      </c>
      <c r="B9" s="21" t="s">
        <v>1325</v>
      </c>
      <c r="C9" s="18" t="s">
        <v>23</v>
      </c>
      <c r="D9" s="18" t="s">
        <v>24</v>
      </c>
      <c r="E9" s="18">
        <v>1</v>
      </c>
      <c r="F9" s="18" t="s">
        <v>23</v>
      </c>
      <c r="G9" s="18"/>
      <c r="H9" s="18" t="s">
        <v>23</v>
      </c>
      <c r="I9" s="18" t="s">
        <v>23</v>
      </c>
      <c r="J9" s="18"/>
      <c r="K9" s="18" t="s">
        <v>23</v>
      </c>
      <c r="L9" s="18" t="s">
        <v>23</v>
      </c>
      <c r="M9" s="18" t="s">
        <v>23</v>
      </c>
      <c r="N9" s="18" t="s">
        <v>23</v>
      </c>
      <c r="O9" s="18" t="s">
        <v>24</v>
      </c>
      <c r="P9" s="18">
        <v>1</v>
      </c>
      <c r="Q9" s="18" t="s">
        <v>23</v>
      </c>
      <c r="R9" s="18" t="s">
        <v>23</v>
      </c>
      <c r="S9" s="18" t="s">
        <v>23</v>
      </c>
      <c r="T9" s="18" t="s">
        <v>23</v>
      </c>
      <c r="U9" s="18" t="s">
        <v>125</v>
      </c>
      <c r="V9" s="18"/>
      <c r="W9" s="18" t="s">
        <v>125</v>
      </c>
      <c r="X9" s="18"/>
      <c r="Y9" s="18" t="s">
        <v>22</v>
      </c>
      <c r="Z9" s="18" t="s">
        <v>25</v>
      </c>
      <c r="AA9" s="18" t="s">
        <v>25</v>
      </c>
      <c r="AB9" s="19" t="s">
        <v>22</v>
      </c>
      <c r="AC9" s="19" t="s">
        <v>22</v>
      </c>
      <c r="AD9" s="19" t="s">
        <v>22</v>
      </c>
      <c r="AE9" s="19" t="s">
        <v>22</v>
      </c>
      <c r="AF9" s="19"/>
      <c r="AG9" s="19" t="s">
        <v>25</v>
      </c>
      <c r="AH9" s="19" t="s">
        <v>25</v>
      </c>
      <c r="AI9" s="19" t="s">
        <v>25</v>
      </c>
      <c r="AJ9" s="75" t="s">
        <v>22</v>
      </c>
      <c r="AK9" s="102" t="s">
        <v>22</v>
      </c>
      <c r="AL9" s="83" t="s">
        <v>25</v>
      </c>
      <c r="AM9" s="83" t="s">
        <v>22</v>
      </c>
      <c r="AN9" s="83" t="s">
        <v>22</v>
      </c>
      <c r="AO9" s="83" t="s">
        <v>22</v>
      </c>
      <c r="AP9" s="83" t="s">
        <v>22</v>
      </c>
      <c r="AQ9" s="3" t="s">
        <v>27</v>
      </c>
      <c r="AR9" s="3" t="s">
        <v>25</v>
      </c>
      <c r="AS9" s="3" t="s">
        <v>25</v>
      </c>
      <c r="AT9" s="3" t="s">
        <v>22</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1320</v>
      </c>
      <c r="BD9" s="313" t="str">
        <f>SUBSTITUTE(SUBSTITUTE(IFERROR(VLOOKUP($A9,単組回答!$E:$R,14,FALSE),""),"① 行った","○"),"② 行っていない","×")</f>
        <v/>
      </c>
      <c r="BE9" s="83" t="s">
        <v>22</v>
      </c>
      <c r="BF9" s="316" t="str">
        <f>SUBSTITUTE(SUBSTITUTE(IFERROR(VLOOKUP($A9,単組回答!$E:$T,16,FALSE),""),"① 行った","○"),"② 行っていない","×")</f>
        <v/>
      </c>
    </row>
    <row r="10" spans="1:58 16384:16384" ht="28.5" customHeight="1">
      <c r="A10" s="20">
        <v>25006</v>
      </c>
      <c r="B10" s="21" t="s">
        <v>1318</v>
      </c>
      <c r="C10" s="18" t="s">
        <v>23</v>
      </c>
      <c r="D10" s="18" t="s">
        <v>24</v>
      </c>
      <c r="E10" s="18">
        <v>1</v>
      </c>
      <c r="F10" s="18" t="s">
        <v>23</v>
      </c>
      <c r="G10" s="18" t="s">
        <v>23</v>
      </c>
      <c r="H10" s="18"/>
      <c r="I10" s="18" t="s">
        <v>23</v>
      </c>
      <c r="J10" s="18"/>
      <c r="K10" s="18"/>
      <c r="L10" s="18"/>
      <c r="M10" s="18" t="s">
        <v>23</v>
      </c>
      <c r="N10" s="18" t="s">
        <v>23</v>
      </c>
      <c r="O10" s="18" t="s">
        <v>24</v>
      </c>
      <c r="P10" s="18">
        <v>1</v>
      </c>
      <c r="Q10" s="18" t="s">
        <v>23</v>
      </c>
      <c r="R10" s="18" t="s">
        <v>23</v>
      </c>
      <c r="S10" s="18"/>
      <c r="T10" s="18" t="s">
        <v>23</v>
      </c>
      <c r="U10" s="18" t="s">
        <v>125</v>
      </c>
      <c r="V10" s="18"/>
      <c r="W10" s="18" t="s">
        <v>125</v>
      </c>
      <c r="X10" s="18" t="s">
        <v>23</v>
      </c>
      <c r="Y10" s="18" t="s">
        <v>22</v>
      </c>
      <c r="Z10" s="18" t="s">
        <v>25</v>
      </c>
      <c r="AA10" s="18" t="s">
        <v>25</v>
      </c>
      <c r="AB10" s="19" t="s">
        <v>22</v>
      </c>
      <c r="AC10" s="19" t="s">
        <v>22</v>
      </c>
      <c r="AD10" s="19" t="s">
        <v>22</v>
      </c>
      <c r="AE10" s="19" t="s">
        <v>22</v>
      </c>
      <c r="AF10" s="19"/>
      <c r="AG10" s="19" t="s">
        <v>25</v>
      </c>
      <c r="AH10" s="19" t="s">
        <v>25</v>
      </c>
      <c r="AI10" s="19" t="s">
        <v>25</v>
      </c>
      <c r="AJ10" s="75" t="s">
        <v>22</v>
      </c>
      <c r="AK10" s="102" t="s">
        <v>22</v>
      </c>
      <c r="AL10" s="83" t="s">
        <v>25</v>
      </c>
      <c r="AM10" s="83" t="s">
        <v>22</v>
      </c>
      <c r="AN10" s="83" t="s">
        <v>22</v>
      </c>
      <c r="AO10" s="83" t="s">
        <v>22</v>
      </c>
      <c r="AP10" s="83" t="s">
        <v>22</v>
      </c>
      <c r="AQ10" s="3">
        <v>0</v>
      </c>
      <c r="AR10" s="3" t="s">
        <v>25</v>
      </c>
      <c r="AS10" s="3">
        <v>0</v>
      </c>
      <c r="AT10" s="3" t="s">
        <v>22</v>
      </c>
      <c r="AU10" s="112" t="s">
        <v>22</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22</v>
      </c>
      <c r="BF10" s="316" t="str">
        <f>SUBSTITUTE(SUBSTITUTE(IFERROR(VLOOKUP($A10,単組回答!$E:$T,16,FALSE),""),"① 行った","○"),"② 行っていない","×")</f>
        <v/>
      </c>
    </row>
    <row r="11" spans="1:58 16384:16384" ht="28.5" customHeight="1">
      <c r="A11" s="20">
        <v>25008</v>
      </c>
      <c r="B11" s="21" t="s">
        <v>1775</v>
      </c>
      <c r="C11" s="18" t="s">
        <v>23</v>
      </c>
      <c r="D11" s="18" t="s">
        <v>24</v>
      </c>
      <c r="E11" s="18">
        <v>1</v>
      </c>
      <c r="F11" s="18"/>
      <c r="G11" s="18" t="s">
        <v>23</v>
      </c>
      <c r="H11" s="18"/>
      <c r="I11" s="18" t="s">
        <v>23</v>
      </c>
      <c r="J11" s="18"/>
      <c r="K11" s="18"/>
      <c r="L11" s="18"/>
      <c r="M11" s="18" t="s">
        <v>23</v>
      </c>
      <c r="N11" s="18" t="s">
        <v>23</v>
      </c>
      <c r="O11" s="18" t="s">
        <v>24</v>
      </c>
      <c r="P11" s="18">
        <v>1</v>
      </c>
      <c r="Q11" s="18" t="s">
        <v>23</v>
      </c>
      <c r="R11" s="18" t="s">
        <v>23</v>
      </c>
      <c r="S11" s="18" t="s">
        <v>23</v>
      </c>
      <c r="T11" s="18"/>
      <c r="U11" s="18" t="s">
        <v>125</v>
      </c>
      <c r="V11" s="18"/>
      <c r="W11" s="18" t="s">
        <v>125</v>
      </c>
      <c r="X11" s="18" t="s">
        <v>23</v>
      </c>
      <c r="Y11" s="18" t="s">
        <v>22</v>
      </c>
      <c r="Z11" s="18" t="s">
        <v>25</v>
      </c>
      <c r="AA11" s="18" t="s">
        <v>25</v>
      </c>
      <c r="AB11" s="19" t="s">
        <v>22</v>
      </c>
      <c r="AC11" s="19" t="s">
        <v>22</v>
      </c>
      <c r="AD11" s="19" t="s">
        <v>22</v>
      </c>
      <c r="AE11" s="19" t="s">
        <v>22</v>
      </c>
      <c r="AF11" s="19"/>
      <c r="AG11" s="19" t="s">
        <v>26</v>
      </c>
      <c r="AH11" s="19" t="s">
        <v>25</v>
      </c>
      <c r="AI11" s="19" t="s">
        <v>25</v>
      </c>
      <c r="AJ11" s="75" t="s">
        <v>22</v>
      </c>
      <c r="AK11" s="102" t="s">
        <v>22</v>
      </c>
      <c r="AL11" s="83" t="s">
        <v>25</v>
      </c>
      <c r="AM11" s="83" t="s">
        <v>22</v>
      </c>
      <c r="AN11" s="83" t="s">
        <v>22</v>
      </c>
      <c r="AO11" s="83" t="s">
        <v>22</v>
      </c>
      <c r="AP11" s="83" t="s">
        <v>22</v>
      </c>
      <c r="AQ11" s="3" t="s">
        <v>27</v>
      </c>
      <c r="AR11" s="3" t="s">
        <v>25</v>
      </c>
      <c r="AS11" s="3" t="s">
        <v>25</v>
      </c>
      <c r="AT11" s="3" t="s">
        <v>22</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22</v>
      </c>
      <c r="BF11" s="316" t="str">
        <f>SUBSTITUTE(SUBSTITUTE(IFERROR(VLOOKUP($A11,単組回答!$E:$T,16,FALSE),""),"① 行った","○"),"② 行っていない","×")</f>
        <v/>
      </c>
    </row>
    <row r="12" spans="1:58 16384:16384" ht="28.5" customHeight="1">
      <c r="A12" s="20">
        <v>25009</v>
      </c>
      <c r="B12" s="21" t="s">
        <v>1323</v>
      </c>
      <c r="C12" s="18" t="s">
        <v>23</v>
      </c>
      <c r="D12" s="18" t="s">
        <v>24</v>
      </c>
      <c r="E12" s="18">
        <v>1</v>
      </c>
      <c r="F12" s="18"/>
      <c r="G12" s="18"/>
      <c r="H12" s="18"/>
      <c r="I12" s="18"/>
      <c r="J12" s="18"/>
      <c r="K12" s="18"/>
      <c r="L12" s="18"/>
      <c r="M12" s="18" t="s">
        <v>23</v>
      </c>
      <c r="N12" s="18" t="s">
        <v>23</v>
      </c>
      <c r="O12" s="18" t="s">
        <v>24</v>
      </c>
      <c r="P12" s="18">
        <v>1</v>
      </c>
      <c r="Q12" s="18" t="s">
        <v>23</v>
      </c>
      <c r="R12" s="18" t="s">
        <v>23</v>
      </c>
      <c r="S12" s="18" t="s">
        <v>125</v>
      </c>
      <c r="T12" s="18" t="s">
        <v>23</v>
      </c>
      <c r="U12" s="18" t="s">
        <v>125</v>
      </c>
      <c r="V12" s="18"/>
      <c r="W12" s="18" t="s">
        <v>125</v>
      </c>
      <c r="X12" s="18" t="s">
        <v>23</v>
      </c>
      <c r="Y12" s="18" t="s">
        <v>22</v>
      </c>
      <c r="Z12" s="18" t="s">
        <v>25</v>
      </c>
      <c r="AA12" s="18" t="s">
        <v>25</v>
      </c>
      <c r="AB12" s="19" t="s">
        <v>22</v>
      </c>
      <c r="AC12" s="19" t="s">
        <v>25</v>
      </c>
      <c r="AD12" s="19" t="s">
        <v>22</v>
      </c>
      <c r="AE12" s="19" t="s">
        <v>22</v>
      </c>
      <c r="AF12" s="19"/>
      <c r="AG12" s="19" t="s">
        <v>26</v>
      </c>
      <c r="AH12" s="19">
        <v>0</v>
      </c>
      <c r="AI12" s="19" t="s">
        <v>25</v>
      </c>
      <c r="AJ12" s="75" t="s">
        <v>22</v>
      </c>
      <c r="AK12" s="102" t="s">
        <v>22</v>
      </c>
      <c r="AL12" s="83" t="s">
        <v>25</v>
      </c>
      <c r="AM12" s="83" t="s">
        <v>22</v>
      </c>
      <c r="AN12" s="83" t="s">
        <v>22</v>
      </c>
      <c r="AO12" s="83" t="s">
        <v>22</v>
      </c>
      <c r="AP12" s="83" t="s">
        <v>22</v>
      </c>
      <c r="AQ12" s="3">
        <v>0</v>
      </c>
      <c r="AR12" s="3" t="s">
        <v>22</v>
      </c>
      <c r="AS12" s="3">
        <v>0</v>
      </c>
      <c r="AT12" s="3" t="s">
        <v>25</v>
      </c>
      <c r="AU12" s="112" t="s">
        <v>22</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22</v>
      </c>
      <c r="BF12" s="316" t="str">
        <f>SUBSTITUTE(SUBSTITUTE(IFERROR(VLOOKUP($A12,単組回答!$E:$T,16,FALSE),""),"① 行った","○"),"② 行っていない","×")</f>
        <v/>
      </c>
    </row>
    <row r="13" spans="1:58 16384:16384" ht="28.5" customHeight="1">
      <c r="A13" s="20">
        <v>25010</v>
      </c>
      <c r="B13" s="21" t="s">
        <v>1776</v>
      </c>
      <c r="C13" s="18" t="s">
        <v>23</v>
      </c>
      <c r="D13" s="18" t="s">
        <v>23</v>
      </c>
      <c r="E13" s="18">
        <v>2</v>
      </c>
      <c r="F13" s="18" t="s">
        <v>23</v>
      </c>
      <c r="G13" s="18"/>
      <c r="H13" s="18"/>
      <c r="I13" s="18"/>
      <c r="J13" s="18"/>
      <c r="K13" s="18"/>
      <c r="L13" s="18"/>
      <c r="M13" s="18" t="s">
        <v>23</v>
      </c>
      <c r="N13" s="18" t="s">
        <v>23</v>
      </c>
      <c r="O13" s="18" t="s">
        <v>23</v>
      </c>
      <c r="P13" s="18">
        <v>2</v>
      </c>
      <c r="Q13" s="18" t="s">
        <v>23</v>
      </c>
      <c r="R13" s="18" t="s">
        <v>23</v>
      </c>
      <c r="S13" s="18" t="s">
        <v>125</v>
      </c>
      <c r="T13" s="18"/>
      <c r="U13" s="18" t="s">
        <v>125</v>
      </c>
      <c r="V13" s="18"/>
      <c r="W13" s="18" t="s">
        <v>125</v>
      </c>
      <c r="X13" s="18"/>
      <c r="Y13" s="18" t="s">
        <v>22</v>
      </c>
      <c r="Z13" s="18" t="s">
        <v>22</v>
      </c>
      <c r="AA13" s="18" t="s">
        <v>22</v>
      </c>
      <c r="AB13" s="19" t="s">
        <v>22</v>
      </c>
      <c r="AC13" s="19" t="s">
        <v>22</v>
      </c>
      <c r="AD13" s="19" t="s">
        <v>25</v>
      </c>
      <c r="AE13" s="19" t="s">
        <v>22</v>
      </c>
      <c r="AF13" s="19"/>
      <c r="AG13" s="19" t="s">
        <v>26</v>
      </c>
      <c r="AH13" s="19">
        <v>0</v>
      </c>
      <c r="AI13" s="19" t="s">
        <v>22</v>
      </c>
      <c r="AJ13" s="75" t="s">
        <v>25</v>
      </c>
      <c r="AK13" s="102" t="s">
        <v>22</v>
      </c>
      <c r="AL13" s="83" t="s">
        <v>22</v>
      </c>
      <c r="AM13" s="83" t="s">
        <v>22</v>
      </c>
      <c r="AN13" s="83" t="s">
        <v>22</v>
      </c>
      <c r="AO13" s="83" t="s">
        <v>22</v>
      </c>
      <c r="AP13" s="83" t="s">
        <v>22</v>
      </c>
      <c r="AQ13" s="3" t="s">
        <v>27</v>
      </c>
      <c r="AR13" s="3" t="s">
        <v>25</v>
      </c>
      <c r="AS13" s="3" t="s">
        <v>25</v>
      </c>
      <c r="AT13" s="3" t="s">
        <v>22</v>
      </c>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c r="BD13" s="313" t="str">
        <f>SUBSTITUTE(SUBSTITUTE(IFERROR(VLOOKUP($A13,単組回答!$E:$R,14,FALSE),""),"① 行った","○"),"② 行っていない","×")</f>
        <v/>
      </c>
      <c r="BE13" s="83" t="s">
        <v>22</v>
      </c>
      <c r="BF13" s="316" t="str">
        <f>SUBSTITUTE(SUBSTITUTE(IFERROR(VLOOKUP($A13,単組回答!$E:$T,16,FALSE),""),"① 行った","○"),"② 行っていない","×")</f>
        <v/>
      </c>
    </row>
    <row r="14" spans="1:58 16384:16384" ht="28.5" customHeight="1">
      <c r="A14" s="20">
        <v>25013</v>
      </c>
      <c r="B14" s="21" t="s">
        <v>1326</v>
      </c>
      <c r="C14" s="18" t="s">
        <v>23</v>
      </c>
      <c r="D14" s="18" t="s">
        <v>24</v>
      </c>
      <c r="E14" s="18">
        <v>1</v>
      </c>
      <c r="F14" s="18"/>
      <c r="G14" s="18" t="s">
        <v>23</v>
      </c>
      <c r="H14" s="18"/>
      <c r="I14" s="18" t="s">
        <v>23</v>
      </c>
      <c r="J14" s="18"/>
      <c r="K14" s="18" t="s">
        <v>23</v>
      </c>
      <c r="L14" s="18"/>
      <c r="M14" s="18" t="s">
        <v>23</v>
      </c>
      <c r="N14" s="18" t="s">
        <v>23</v>
      </c>
      <c r="O14" s="18" t="s">
        <v>24</v>
      </c>
      <c r="P14" s="18">
        <v>1</v>
      </c>
      <c r="Q14" s="18"/>
      <c r="R14" s="18" t="s">
        <v>23</v>
      </c>
      <c r="S14" s="18" t="s">
        <v>125</v>
      </c>
      <c r="T14" s="18" t="s">
        <v>23</v>
      </c>
      <c r="U14" s="18" t="s">
        <v>125</v>
      </c>
      <c r="V14" s="18"/>
      <c r="W14" s="18" t="s">
        <v>125</v>
      </c>
      <c r="X14" s="18" t="s">
        <v>23</v>
      </c>
      <c r="Y14" s="18" t="s">
        <v>22</v>
      </c>
      <c r="Z14" s="18" t="s">
        <v>25</v>
      </c>
      <c r="AA14" s="18" t="s">
        <v>25</v>
      </c>
      <c r="AB14" s="19" t="s">
        <v>22</v>
      </c>
      <c r="AC14" s="19" t="s">
        <v>22</v>
      </c>
      <c r="AD14" s="19" t="s">
        <v>22</v>
      </c>
      <c r="AE14" s="19" t="s">
        <v>22</v>
      </c>
      <c r="AF14" s="19"/>
      <c r="AG14" s="19" t="s">
        <v>26</v>
      </c>
      <c r="AH14" s="19" t="s">
        <v>22</v>
      </c>
      <c r="AI14" s="19" t="s">
        <v>26</v>
      </c>
      <c r="AJ14" s="75" t="s">
        <v>25</v>
      </c>
      <c r="AK14" s="102" t="s">
        <v>22</v>
      </c>
      <c r="AL14" s="83" t="s">
        <v>25</v>
      </c>
      <c r="AM14" s="83" t="s">
        <v>22</v>
      </c>
      <c r="AN14" s="83" t="s">
        <v>22</v>
      </c>
      <c r="AO14" s="83" t="s">
        <v>22</v>
      </c>
      <c r="AP14" s="83" t="s">
        <v>22</v>
      </c>
      <c r="AQ14" s="3" t="s">
        <v>27</v>
      </c>
      <c r="AR14" s="3"/>
      <c r="AS14" s="3" t="s">
        <v>22</v>
      </c>
      <c r="AT14" s="3"/>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c r="BD14" s="313" t="str">
        <f>SUBSTITUTE(SUBSTITUTE(IFERROR(VLOOKUP($A14,単組回答!$E:$R,14,FALSE),""),"① 行った","○"),"② 行っていない","×")</f>
        <v/>
      </c>
      <c r="BE14" s="83" t="s">
        <v>22</v>
      </c>
      <c r="BF14" s="316" t="str">
        <f>SUBSTITUTE(SUBSTITUTE(IFERROR(VLOOKUP($A14,単組回答!$E:$T,16,FALSE),""),"① 行った","○"),"② 行っていない","×")</f>
        <v/>
      </c>
    </row>
    <row r="15" spans="1:58 16384:16384" ht="28.5" customHeight="1">
      <c r="A15" s="20">
        <v>25014</v>
      </c>
      <c r="B15" s="21" t="s">
        <v>1316</v>
      </c>
      <c r="C15" s="18" t="s">
        <v>24</v>
      </c>
      <c r="D15" s="18" t="s">
        <v>24</v>
      </c>
      <c r="E15" s="18">
        <v>0</v>
      </c>
      <c r="F15" s="18"/>
      <c r="G15" s="18"/>
      <c r="H15" s="18"/>
      <c r="I15" s="18"/>
      <c r="J15" s="18"/>
      <c r="K15" s="18"/>
      <c r="L15" s="18"/>
      <c r="M15" s="18"/>
      <c r="N15" s="18" t="s">
        <v>24</v>
      </c>
      <c r="O15" s="18" t="s">
        <v>24</v>
      </c>
      <c r="P15" s="18">
        <v>0</v>
      </c>
      <c r="Q15" s="18" t="s">
        <v>125</v>
      </c>
      <c r="R15" s="18"/>
      <c r="S15" s="18" t="s">
        <v>125</v>
      </c>
      <c r="T15" s="18"/>
      <c r="U15" s="18"/>
      <c r="V15" s="18"/>
      <c r="W15" s="18"/>
      <c r="X15" s="18" t="s">
        <v>23</v>
      </c>
      <c r="Y15" s="18" t="s">
        <v>25</v>
      </c>
      <c r="Z15" s="18" t="s">
        <v>25</v>
      </c>
      <c r="AA15" s="18" t="s">
        <v>25</v>
      </c>
      <c r="AB15" s="19" t="s">
        <v>26</v>
      </c>
      <c r="AC15" s="19" t="s">
        <v>25</v>
      </c>
      <c r="AD15" s="19" t="s">
        <v>26</v>
      </c>
      <c r="AE15" s="19" t="s">
        <v>25</v>
      </c>
      <c r="AF15" s="19"/>
      <c r="AG15" s="19" t="s">
        <v>26</v>
      </c>
      <c r="AH15" s="19">
        <v>0</v>
      </c>
      <c r="AI15" s="19" t="s">
        <v>26</v>
      </c>
      <c r="AJ15" s="75" t="s">
        <v>22</v>
      </c>
      <c r="AK15" s="102" t="s">
        <v>25</v>
      </c>
      <c r="AL15" s="83" t="s">
        <v>25</v>
      </c>
      <c r="AM15" s="83" t="s">
        <v>25</v>
      </c>
      <c r="AN15" s="83" t="s">
        <v>22</v>
      </c>
      <c r="AO15" s="83" t="s">
        <v>25</v>
      </c>
      <c r="AP15" s="83" t="s">
        <v>22</v>
      </c>
      <c r="AQ15" s="3" t="s">
        <v>27</v>
      </c>
      <c r="AR15" s="3" t="s">
        <v>28</v>
      </c>
      <c r="AS15" s="3" t="s">
        <v>28</v>
      </c>
      <c r="AT15" s="3" t="s">
        <v>22</v>
      </c>
      <c r="AU15" s="112"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22</v>
      </c>
      <c r="BF15" s="316" t="str">
        <f>SUBSTITUTE(SUBSTITUTE(IFERROR(VLOOKUP($A15,単組回答!$E:$T,16,FALSE),""),"① 行った","○"),"② 行っていない","×")</f>
        <v/>
      </c>
    </row>
    <row r="16" spans="1:58 16384:16384" ht="28.5" customHeight="1">
      <c r="A16" s="20">
        <v>25015</v>
      </c>
      <c r="B16" s="21" t="s">
        <v>1777</v>
      </c>
      <c r="C16" s="18" t="s">
        <v>24</v>
      </c>
      <c r="D16" s="18" t="s">
        <v>24</v>
      </c>
      <c r="E16" s="18">
        <v>0</v>
      </c>
      <c r="F16" s="18" t="s">
        <v>23</v>
      </c>
      <c r="G16" s="18"/>
      <c r="H16" s="18"/>
      <c r="I16" s="18" t="s">
        <v>23</v>
      </c>
      <c r="J16" s="18"/>
      <c r="K16" s="18"/>
      <c r="L16" s="18"/>
      <c r="M16" s="18" t="s">
        <v>23</v>
      </c>
      <c r="N16" s="18" t="s">
        <v>24</v>
      </c>
      <c r="O16" s="18" t="s">
        <v>24</v>
      </c>
      <c r="P16" s="18">
        <v>0</v>
      </c>
      <c r="Q16" s="18" t="s">
        <v>125</v>
      </c>
      <c r="R16" s="18" t="s">
        <v>23</v>
      </c>
      <c r="S16" s="18" t="s">
        <v>125</v>
      </c>
      <c r="T16" s="18" t="s">
        <v>23</v>
      </c>
      <c r="U16" s="18" t="s">
        <v>125</v>
      </c>
      <c r="V16" s="18"/>
      <c r="W16" s="18" t="s">
        <v>125</v>
      </c>
      <c r="X16" s="18"/>
      <c r="Y16" s="18" t="s">
        <v>25</v>
      </c>
      <c r="Z16" s="18" t="s">
        <v>25</v>
      </c>
      <c r="AA16" s="18" t="s">
        <v>25</v>
      </c>
      <c r="AB16" s="19" t="s">
        <v>26</v>
      </c>
      <c r="AC16" s="19" t="s">
        <v>22</v>
      </c>
      <c r="AD16" s="19" t="s">
        <v>26</v>
      </c>
      <c r="AE16" s="19" t="s">
        <v>22</v>
      </c>
      <c r="AF16" s="19"/>
      <c r="AG16" s="19" t="s">
        <v>26</v>
      </c>
      <c r="AH16" s="19" t="s">
        <v>25</v>
      </c>
      <c r="AI16" s="19" t="s">
        <v>26</v>
      </c>
      <c r="AJ16" s="75" t="s">
        <v>25</v>
      </c>
      <c r="AK16" s="102" t="s">
        <v>25</v>
      </c>
      <c r="AL16" s="83" t="s">
        <v>25</v>
      </c>
      <c r="AM16" s="83" t="s">
        <v>25</v>
      </c>
      <c r="AN16" s="83" t="s">
        <v>22</v>
      </c>
      <c r="AO16" s="83" t="s">
        <v>25</v>
      </c>
      <c r="AP16" s="83" t="s">
        <v>22</v>
      </c>
      <c r="AQ16" s="3" t="s">
        <v>25</v>
      </c>
      <c r="AR16" s="3" t="s">
        <v>28</v>
      </c>
      <c r="AS16" s="3" t="s">
        <v>25</v>
      </c>
      <c r="AT16" s="3" t="s">
        <v>25</v>
      </c>
      <c r="AU16" s="112"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c r="XFD16" s="83"/>
    </row>
    <row r="17" spans="1:58" ht="28.5" customHeight="1">
      <c r="A17" s="20">
        <v>25024</v>
      </c>
      <c r="B17" s="21" t="s">
        <v>1334</v>
      </c>
      <c r="C17" s="18" t="s">
        <v>24</v>
      </c>
      <c r="D17" s="18" t="s">
        <v>24</v>
      </c>
      <c r="E17" s="18">
        <v>0</v>
      </c>
      <c r="F17" s="18"/>
      <c r="G17" s="18"/>
      <c r="H17" s="18"/>
      <c r="I17" s="18"/>
      <c r="J17" s="18"/>
      <c r="K17" s="18"/>
      <c r="L17" s="18"/>
      <c r="M17" s="18" t="s">
        <v>23</v>
      </c>
      <c r="N17" s="18" t="s">
        <v>24</v>
      </c>
      <c r="O17" s="18" t="s">
        <v>24</v>
      </c>
      <c r="P17" s="18">
        <v>0</v>
      </c>
      <c r="Q17" s="18"/>
      <c r="R17" s="18"/>
      <c r="S17" s="18"/>
      <c r="T17" s="18"/>
      <c r="U17" s="18"/>
      <c r="V17" s="18"/>
      <c r="W17" s="18"/>
      <c r="X17" s="18"/>
      <c r="Y17" s="18" t="s">
        <v>25</v>
      </c>
      <c r="Z17" s="18" t="s">
        <v>25</v>
      </c>
      <c r="AA17" s="18" t="s">
        <v>25</v>
      </c>
      <c r="AB17" s="19" t="s">
        <v>26</v>
      </c>
      <c r="AC17" s="19" t="s">
        <v>25</v>
      </c>
      <c r="AD17" s="19" t="s">
        <v>26</v>
      </c>
      <c r="AE17" s="19" t="s">
        <v>22</v>
      </c>
      <c r="AF17" s="19"/>
      <c r="AG17" s="19" t="s">
        <v>26</v>
      </c>
      <c r="AH17" s="19">
        <v>0</v>
      </c>
      <c r="AI17" s="19" t="s">
        <v>26</v>
      </c>
      <c r="AJ17" s="75" t="s">
        <v>22</v>
      </c>
      <c r="AK17" s="102" t="s">
        <v>25</v>
      </c>
      <c r="AL17" s="83" t="s">
        <v>25</v>
      </c>
      <c r="AM17" s="83" t="s">
        <v>25</v>
      </c>
      <c r="AN17" s="83" t="s">
        <v>22</v>
      </c>
      <c r="AO17" s="83" t="s">
        <v>25</v>
      </c>
      <c r="AP17" s="83" t="s">
        <v>22</v>
      </c>
      <c r="AQ17" s="3" t="s">
        <v>27</v>
      </c>
      <c r="AR17" s="3"/>
      <c r="AS17" s="3" t="s">
        <v>25</v>
      </c>
      <c r="AT17" s="3"/>
      <c r="AU17" s="112" t="s">
        <v>22</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25026</v>
      </c>
      <c r="B18" s="21" t="s">
        <v>1778</v>
      </c>
      <c r="C18" s="18" t="s">
        <v>23</v>
      </c>
      <c r="D18" s="18" t="s">
        <v>24</v>
      </c>
      <c r="E18" s="18">
        <v>1</v>
      </c>
      <c r="F18" s="18" t="s">
        <v>23</v>
      </c>
      <c r="G18" s="18" t="s">
        <v>23</v>
      </c>
      <c r="H18" s="18" t="s">
        <v>23</v>
      </c>
      <c r="I18" s="18" t="s">
        <v>23</v>
      </c>
      <c r="J18" s="18"/>
      <c r="K18" s="18"/>
      <c r="L18" s="18"/>
      <c r="M18" s="18" t="s">
        <v>23</v>
      </c>
      <c r="N18" s="18" t="s">
        <v>23</v>
      </c>
      <c r="O18" s="18" t="s">
        <v>24</v>
      </c>
      <c r="P18" s="18">
        <v>1</v>
      </c>
      <c r="Q18" s="18" t="s">
        <v>23</v>
      </c>
      <c r="R18" s="18" t="s">
        <v>23</v>
      </c>
      <c r="S18" s="18" t="s">
        <v>23</v>
      </c>
      <c r="T18" s="18" t="s">
        <v>23</v>
      </c>
      <c r="U18" s="18" t="s">
        <v>125</v>
      </c>
      <c r="V18" s="18"/>
      <c r="W18" s="18" t="s">
        <v>125</v>
      </c>
      <c r="X18" s="18" t="s">
        <v>23</v>
      </c>
      <c r="Y18" s="18" t="s">
        <v>22</v>
      </c>
      <c r="Z18" s="18" t="s">
        <v>25</v>
      </c>
      <c r="AA18" s="18" t="s">
        <v>25</v>
      </c>
      <c r="AB18" s="19" t="s">
        <v>22</v>
      </c>
      <c r="AC18" s="19" t="s">
        <v>22</v>
      </c>
      <c r="AD18" s="19" t="s">
        <v>22</v>
      </c>
      <c r="AE18" s="19" t="s">
        <v>22</v>
      </c>
      <c r="AF18" s="19"/>
      <c r="AG18" s="19" t="s">
        <v>25</v>
      </c>
      <c r="AH18" s="19" t="s">
        <v>25</v>
      </c>
      <c r="AI18" s="19" t="s">
        <v>25</v>
      </c>
      <c r="AJ18" s="75" t="s">
        <v>22</v>
      </c>
      <c r="AK18" s="102" t="s">
        <v>22</v>
      </c>
      <c r="AL18" s="83" t="s">
        <v>25</v>
      </c>
      <c r="AM18" s="83" t="s">
        <v>22</v>
      </c>
      <c r="AN18" s="83" t="s">
        <v>22</v>
      </c>
      <c r="AO18" s="83" t="s">
        <v>22</v>
      </c>
      <c r="AP18" s="83" t="s">
        <v>22</v>
      </c>
      <c r="AQ18" s="3">
        <v>0</v>
      </c>
      <c r="AR18" s="3" t="s">
        <v>22</v>
      </c>
      <c r="AS18" s="3">
        <v>0</v>
      </c>
      <c r="AT18" s="3" t="s">
        <v>22</v>
      </c>
      <c r="AU18" s="112" t="s">
        <v>22</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22</v>
      </c>
      <c r="BF18" s="316" t="str">
        <f>SUBSTITUTE(SUBSTITUTE(IFERROR(VLOOKUP($A18,単組回答!$E:$T,16,FALSE),""),"① 行った","○"),"② 行っていない","×")</f>
        <v/>
      </c>
    </row>
    <row r="19" spans="1:58" ht="28.5" customHeight="1">
      <c r="A19" s="20">
        <v>25028</v>
      </c>
      <c r="B19" s="21" t="s">
        <v>1333</v>
      </c>
      <c r="C19" s="18" t="s">
        <v>24</v>
      </c>
      <c r="D19" s="18" t="s">
        <v>24</v>
      </c>
      <c r="E19" s="18">
        <v>0</v>
      </c>
      <c r="F19" s="18"/>
      <c r="G19" s="18"/>
      <c r="H19" s="18"/>
      <c r="I19" s="18"/>
      <c r="J19" s="18"/>
      <c r="K19" s="18"/>
      <c r="L19" s="18"/>
      <c r="M19" s="18"/>
      <c r="N19" s="18" t="s">
        <v>24</v>
      </c>
      <c r="O19" s="18" t="s">
        <v>24</v>
      </c>
      <c r="P19" s="18">
        <v>0</v>
      </c>
      <c r="Q19" s="18" t="s">
        <v>125</v>
      </c>
      <c r="R19" s="18"/>
      <c r="S19" s="18" t="s">
        <v>125</v>
      </c>
      <c r="T19" s="18"/>
      <c r="U19" s="18" t="s">
        <v>125</v>
      </c>
      <c r="V19" s="18"/>
      <c r="W19" s="18" t="s">
        <v>125</v>
      </c>
      <c r="X19" s="18"/>
      <c r="Y19" s="18" t="s">
        <v>25</v>
      </c>
      <c r="Z19" s="18" t="s">
        <v>25</v>
      </c>
      <c r="AA19" s="18" t="s">
        <v>25</v>
      </c>
      <c r="AB19" s="19" t="s">
        <v>26</v>
      </c>
      <c r="AC19" s="19" t="s">
        <v>26</v>
      </c>
      <c r="AD19" s="19" t="s">
        <v>26</v>
      </c>
      <c r="AE19" s="19" t="s">
        <v>26</v>
      </c>
      <c r="AF19" s="19"/>
      <c r="AG19" s="19" t="s">
        <v>26</v>
      </c>
      <c r="AH19" s="19" t="s">
        <v>26</v>
      </c>
      <c r="AI19" s="19" t="s">
        <v>26</v>
      </c>
      <c r="AJ19" s="75" t="s">
        <v>26</v>
      </c>
      <c r="AK19" s="102" t="s">
        <v>25</v>
      </c>
      <c r="AL19" s="83" t="s">
        <v>25</v>
      </c>
      <c r="AM19" s="83" t="s">
        <v>25</v>
      </c>
      <c r="AN19" s="83" t="s">
        <v>22</v>
      </c>
      <c r="AO19" s="83" t="s">
        <v>25</v>
      </c>
      <c r="AP19" s="83" t="s">
        <v>22</v>
      </c>
      <c r="AQ19" s="3">
        <v>0</v>
      </c>
      <c r="AR19" s="3" t="s">
        <v>26</v>
      </c>
      <c r="AS19" s="3">
        <v>0</v>
      </c>
      <c r="AT19" s="3" t="s">
        <v>26</v>
      </c>
      <c r="AU19" s="112" t="s">
        <v>25</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25031</v>
      </c>
      <c r="B20" s="21" t="s">
        <v>1328</v>
      </c>
      <c r="C20" s="18" t="s">
        <v>24</v>
      </c>
      <c r="D20" s="18" t="s">
        <v>24</v>
      </c>
      <c r="E20" s="18">
        <v>0</v>
      </c>
      <c r="F20" s="18"/>
      <c r="G20" s="18"/>
      <c r="H20" s="18"/>
      <c r="I20" s="18"/>
      <c r="J20" s="18"/>
      <c r="K20" s="18"/>
      <c r="L20" s="18"/>
      <c r="M20" s="18"/>
      <c r="N20" s="18" t="s">
        <v>24</v>
      </c>
      <c r="O20" s="18" t="s">
        <v>24</v>
      </c>
      <c r="P20" s="18">
        <v>0</v>
      </c>
      <c r="Q20" s="18" t="s">
        <v>23</v>
      </c>
      <c r="R20" s="18"/>
      <c r="S20" s="18" t="s">
        <v>125</v>
      </c>
      <c r="T20" s="18"/>
      <c r="U20" s="18" t="s">
        <v>125</v>
      </c>
      <c r="V20" s="18"/>
      <c r="W20" s="18" t="s">
        <v>125</v>
      </c>
      <c r="X20" s="18"/>
      <c r="Y20" s="18" t="s">
        <v>25</v>
      </c>
      <c r="Z20" s="18" t="s">
        <v>25</v>
      </c>
      <c r="AA20" s="18" t="s">
        <v>25</v>
      </c>
      <c r="AB20" s="19" t="s">
        <v>25</v>
      </c>
      <c r="AC20" s="19" t="s">
        <v>22</v>
      </c>
      <c r="AD20" s="19" t="s">
        <v>25</v>
      </c>
      <c r="AE20" s="19" t="s">
        <v>25</v>
      </c>
      <c r="AF20" s="19"/>
      <c r="AG20" s="19" t="s">
        <v>26</v>
      </c>
      <c r="AH20" s="19">
        <v>0</v>
      </c>
      <c r="AI20" s="19" t="s">
        <v>25</v>
      </c>
      <c r="AJ20" s="75" t="s">
        <v>22</v>
      </c>
      <c r="AK20" s="102" t="s">
        <v>25</v>
      </c>
      <c r="AL20" s="83" t="s">
        <v>25</v>
      </c>
      <c r="AM20" s="83" t="s">
        <v>25</v>
      </c>
      <c r="AN20" s="83" t="s">
        <v>22</v>
      </c>
      <c r="AO20" s="83" t="s">
        <v>25</v>
      </c>
      <c r="AP20" s="83" t="s">
        <v>22</v>
      </c>
      <c r="AQ20" s="3">
        <v>0</v>
      </c>
      <c r="AR20" s="3"/>
      <c r="AS20" s="3">
        <v>0</v>
      </c>
      <c r="AT20" s="3"/>
      <c r="AU20" s="112"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25033</v>
      </c>
      <c r="B21" s="21" t="s">
        <v>1329</v>
      </c>
      <c r="C21" s="18" t="s">
        <v>24</v>
      </c>
      <c r="D21" s="18" t="s">
        <v>24</v>
      </c>
      <c r="E21" s="18">
        <v>0</v>
      </c>
      <c r="F21" s="18"/>
      <c r="G21" s="18"/>
      <c r="H21" s="18"/>
      <c r="I21" s="18"/>
      <c r="J21" s="18"/>
      <c r="K21" s="18"/>
      <c r="L21" s="18"/>
      <c r="M21" s="18"/>
      <c r="N21" s="18" t="s">
        <v>24</v>
      </c>
      <c r="O21" s="18" t="s">
        <v>24</v>
      </c>
      <c r="P21" s="18">
        <v>0</v>
      </c>
      <c r="Q21" s="18" t="s">
        <v>125</v>
      </c>
      <c r="R21" s="18"/>
      <c r="S21" s="18" t="s">
        <v>125</v>
      </c>
      <c r="T21" s="18"/>
      <c r="U21" s="18" t="s">
        <v>125</v>
      </c>
      <c r="V21" s="18"/>
      <c r="W21" s="18" t="s">
        <v>125</v>
      </c>
      <c r="X21" s="18" t="s">
        <v>23</v>
      </c>
      <c r="Y21" s="18" t="s">
        <v>25</v>
      </c>
      <c r="Z21" s="18" t="s">
        <v>25</v>
      </c>
      <c r="AA21" s="18" t="s">
        <v>25</v>
      </c>
      <c r="AB21" s="19" t="s">
        <v>25</v>
      </c>
      <c r="AC21" s="19" t="s">
        <v>25</v>
      </c>
      <c r="AD21" s="19" t="s">
        <v>25</v>
      </c>
      <c r="AE21" s="19" t="s">
        <v>25</v>
      </c>
      <c r="AF21" s="19"/>
      <c r="AG21" s="19" t="s">
        <v>26</v>
      </c>
      <c r="AH21" s="19">
        <v>0</v>
      </c>
      <c r="AI21" s="19" t="s">
        <v>25</v>
      </c>
      <c r="AJ21" s="75" t="s">
        <v>25</v>
      </c>
      <c r="AK21" s="102" t="s">
        <v>25</v>
      </c>
      <c r="AL21" s="83" t="s">
        <v>25</v>
      </c>
      <c r="AM21" s="83" t="s">
        <v>25</v>
      </c>
      <c r="AN21" s="83" t="s">
        <v>22</v>
      </c>
      <c r="AO21" s="83" t="s">
        <v>25</v>
      </c>
      <c r="AP21" s="83" t="s">
        <v>22</v>
      </c>
      <c r="AQ21" s="3">
        <v>0</v>
      </c>
      <c r="AR21" s="3" t="s">
        <v>28</v>
      </c>
      <c r="AS21" s="3">
        <v>0</v>
      </c>
      <c r="AT21" s="3" t="s">
        <v>22</v>
      </c>
      <c r="AU21" s="112" t="s">
        <v>22</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25040</v>
      </c>
      <c r="B22" s="21" t="s">
        <v>1330</v>
      </c>
      <c r="C22" s="18" t="s">
        <v>23</v>
      </c>
      <c r="D22" s="18" t="s">
        <v>24</v>
      </c>
      <c r="E22" s="18">
        <v>1</v>
      </c>
      <c r="F22" s="18"/>
      <c r="G22" s="18" t="s">
        <v>23</v>
      </c>
      <c r="H22" s="18"/>
      <c r="I22" s="18" t="s">
        <v>23</v>
      </c>
      <c r="J22" s="18"/>
      <c r="K22" s="18"/>
      <c r="L22" s="18"/>
      <c r="M22" s="18"/>
      <c r="N22" s="18" t="s">
        <v>23</v>
      </c>
      <c r="O22" s="18" t="s">
        <v>24</v>
      </c>
      <c r="P22" s="18">
        <v>1</v>
      </c>
      <c r="Q22" s="18" t="s">
        <v>125</v>
      </c>
      <c r="R22" s="18"/>
      <c r="S22" s="18" t="s">
        <v>125</v>
      </c>
      <c r="T22" s="18"/>
      <c r="U22" s="18" t="s">
        <v>125</v>
      </c>
      <c r="V22" s="18"/>
      <c r="W22" s="18" t="s">
        <v>125</v>
      </c>
      <c r="X22" s="18"/>
      <c r="Y22" s="18" t="s">
        <v>22</v>
      </c>
      <c r="Z22" s="18" t="s">
        <v>25</v>
      </c>
      <c r="AA22" s="18" t="s">
        <v>25</v>
      </c>
      <c r="AB22" s="19" t="s">
        <v>25</v>
      </c>
      <c r="AC22" s="19" t="s">
        <v>26</v>
      </c>
      <c r="AD22" s="19" t="s">
        <v>25</v>
      </c>
      <c r="AE22" s="19" t="s">
        <v>26</v>
      </c>
      <c r="AF22" s="19"/>
      <c r="AG22" s="19" t="s">
        <v>26</v>
      </c>
      <c r="AH22" s="19" t="s">
        <v>26</v>
      </c>
      <c r="AI22" s="19" t="s">
        <v>25</v>
      </c>
      <c r="AJ22" s="75" t="s">
        <v>26</v>
      </c>
      <c r="AK22" s="102" t="s">
        <v>22</v>
      </c>
      <c r="AL22" s="83" t="s">
        <v>25</v>
      </c>
      <c r="AM22" s="83" t="s">
        <v>25</v>
      </c>
      <c r="AN22" s="83" t="s">
        <v>22</v>
      </c>
      <c r="AO22" s="83" t="s">
        <v>25</v>
      </c>
      <c r="AP22" s="83" t="s">
        <v>22</v>
      </c>
      <c r="AQ22" s="3">
        <v>0</v>
      </c>
      <c r="AR22" s="3"/>
      <c r="AS22" s="3">
        <v>0</v>
      </c>
      <c r="AT22" s="3"/>
      <c r="AU22" s="112" t="s">
        <v>22</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25043</v>
      </c>
      <c r="B23" s="21" t="s">
        <v>1779</v>
      </c>
      <c r="C23" s="18" t="s">
        <v>23</v>
      </c>
      <c r="D23" s="18" t="s">
        <v>24</v>
      </c>
      <c r="E23" s="18">
        <v>1</v>
      </c>
      <c r="F23" s="18" t="s">
        <v>23</v>
      </c>
      <c r="G23" s="18"/>
      <c r="H23" s="18"/>
      <c r="I23" s="18"/>
      <c r="J23" s="18"/>
      <c r="K23" s="18"/>
      <c r="L23" s="18"/>
      <c r="M23" s="18" t="s">
        <v>23</v>
      </c>
      <c r="N23" s="18" t="s">
        <v>24</v>
      </c>
      <c r="O23" s="18" t="s">
        <v>24</v>
      </c>
      <c r="P23" s="18">
        <v>0</v>
      </c>
      <c r="Q23" s="18"/>
      <c r="R23" s="18"/>
      <c r="S23" s="18" t="s">
        <v>23</v>
      </c>
      <c r="T23" s="18"/>
      <c r="U23" s="18" t="s">
        <v>125</v>
      </c>
      <c r="V23" s="18"/>
      <c r="W23" s="18" t="s">
        <v>125</v>
      </c>
      <c r="X23" s="18" t="s">
        <v>23</v>
      </c>
      <c r="Y23" s="18" t="s">
        <v>22</v>
      </c>
      <c r="Z23" s="18" t="s">
        <v>25</v>
      </c>
      <c r="AA23" s="18" t="s">
        <v>25</v>
      </c>
      <c r="AB23" s="19" t="s">
        <v>22</v>
      </c>
      <c r="AC23" s="19" t="s">
        <v>26</v>
      </c>
      <c r="AD23" s="19" t="s">
        <v>22</v>
      </c>
      <c r="AE23" s="19" t="s">
        <v>26</v>
      </c>
      <c r="AF23" s="19"/>
      <c r="AG23" s="19" t="s">
        <v>25</v>
      </c>
      <c r="AH23" s="19" t="s">
        <v>26</v>
      </c>
      <c r="AI23" s="19" t="s">
        <v>25</v>
      </c>
      <c r="AJ23" s="75" t="s">
        <v>26</v>
      </c>
      <c r="AK23" s="102" t="s">
        <v>22</v>
      </c>
      <c r="AL23" s="83" t="s">
        <v>25</v>
      </c>
      <c r="AM23" s="83" t="s">
        <v>22</v>
      </c>
      <c r="AN23" s="83" t="s">
        <v>22</v>
      </c>
      <c r="AO23" s="83" t="s">
        <v>22</v>
      </c>
      <c r="AP23" s="83" t="s">
        <v>22</v>
      </c>
      <c r="AQ23" s="3" t="s">
        <v>27</v>
      </c>
      <c r="AR23" s="3" t="s">
        <v>25</v>
      </c>
      <c r="AS23" s="3" t="s">
        <v>25</v>
      </c>
      <c r="AT23" s="3" t="s">
        <v>22</v>
      </c>
      <c r="AU23" s="112" t="s">
        <v>22</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22</v>
      </c>
      <c r="BF23" s="316" t="str">
        <f>SUBSTITUTE(SUBSTITUTE(IFERROR(VLOOKUP($A23,単組回答!$E:$T,16,FALSE),""),"① 行った","○"),"② 行っていない","×")</f>
        <v/>
      </c>
    </row>
    <row r="24" spans="1:58" ht="28.5" customHeight="1">
      <c r="A24" s="20">
        <v>25049</v>
      </c>
      <c r="B24" s="21" t="s">
        <v>1335</v>
      </c>
      <c r="C24" s="18" t="s">
        <v>24</v>
      </c>
      <c r="D24" s="18" t="s">
        <v>24</v>
      </c>
      <c r="E24" s="18">
        <v>0</v>
      </c>
      <c r="F24" s="18"/>
      <c r="G24" s="18"/>
      <c r="H24" s="18"/>
      <c r="I24" s="18"/>
      <c r="J24" s="18"/>
      <c r="K24" s="18"/>
      <c r="L24" s="18"/>
      <c r="M24" s="18" t="s">
        <v>23</v>
      </c>
      <c r="N24" s="18" t="s">
        <v>23</v>
      </c>
      <c r="O24" s="18" t="s">
        <v>24</v>
      </c>
      <c r="P24" s="18">
        <v>1</v>
      </c>
      <c r="Q24" s="18" t="s">
        <v>125</v>
      </c>
      <c r="R24" s="18"/>
      <c r="S24" s="18" t="s">
        <v>125</v>
      </c>
      <c r="T24" s="18"/>
      <c r="U24" s="18"/>
      <c r="V24" s="18"/>
      <c r="W24" s="18"/>
      <c r="X24" s="18"/>
      <c r="Y24" s="18" t="s">
        <v>22</v>
      </c>
      <c r="Z24" s="18" t="s">
        <v>25</v>
      </c>
      <c r="AA24" s="18" t="s">
        <v>25</v>
      </c>
      <c r="AB24" s="19" t="s">
        <v>26</v>
      </c>
      <c r="AC24" s="19" t="s">
        <v>25</v>
      </c>
      <c r="AD24" s="19" t="s">
        <v>26</v>
      </c>
      <c r="AE24" s="19" t="s">
        <v>25</v>
      </c>
      <c r="AF24" s="19"/>
      <c r="AG24" s="19" t="s">
        <v>26</v>
      </c>
      <c r="AH24" s="19">
        <v>0</v>
      </c>
      <c r="AI24" s="19" t="s">
        <v>26</v>
      </c>
      <c r="AJ24" s="75" t="s">
        <v>25</v>
      </c>
      <c r="AK24" s="102" t="s">
        <v>22</v>
      </c>
      <c r="AL24" s="83" t="s">
        <v>25</v>
      </c>
      <c r="AM24" s="83" t="s">
        <v>25</v>
      </c>
      <c r="AN24" s="83" t="s">
        <v>22</v>
      </c>
      <c r="AO24" s="83" t="s">
        <v>25</v>
      </c>
      <c r="AP24" s="83" t="s">
        <v>22</v>
      </c>
      <c r="AQ24" s="3" t="s">
        <v>27</v>
      </c>
      <c r="AR24" s="3" t="s">
        <v>25</v>
      </c>
      <c r="AS24" s="3" t="s">
        <v>25</v>
      </c>
      <c r="AT24" s="3" t="s">
        <v>22</v>
      </c>
      <c r="AU24" s="112" t="s">
        <v>22</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25051</v>
      </c>
      <c r="B25" s="21" t="s">
        <v>1331</v>
      </c>
      <c r="C25" s="18" t="s">
        <v>24</v>
      </c>
      <c r="D25" s="18" t="s">
        <v>24</v>
      </c>
      <c r="E25" s="18">
        <v>0</v>
      </c>
      <c r="F25" s="18"/>
      <c r="G25" s="18"/>
      <c r="H25" s="18"/>
      <c r="I25" s="18"/>
      <c r="J25" s="18"/>
      <c r="K25" s="18"/>
      <c r="L25" s="18"/>
      <c r="M25" s="18" t="s">
        <v>23</v>
      </c>
      <c r="N25" s="18" t="s">
        <v>24</v>
      </c>
      <c r="O25" s="18" t="s">
        <v>24</v>
      </c>
      <c r="P25" s="18">
        <v>0</v>
      </c>
      <c r="Q25" s="18" t="s">
        <v>125</v>
      </c>
      <c r="R25" s="18" t="s">
        <v>23</v>
      </c>
      <c r="S25" s="18" t="s">
        <v>125</v>
      </c>
      <c r="T25" s="18" t="s">
        <v>23</v>
      </c>
      <c r="U25" s="18" t="s">
        <v>125</v>
      </c>
      <c r="V25" s="18"/>
      <c r="W25" s="18" t="s">
        <v>125</v>
      </c>
      <c r="X25" s="18"/>
      <c r="Y25" s="18" t="s">
        <v>25</v>
      </c>
      <c r="Z25" s="18" t="s">
        <v>25</v>
      </c>
      <c r="AA25" s="18" t="s">
        <v>25</v>
      </c>
      <c r="AB25" s="19" t="s">
        <v>25</v>
      </c>
      <c r="AC25" s="19" t="s">
        <v>25</v>
      </c>
      <c r="AD25" s="19" t="s">
        <v>25</v>
      </c>
      <c r="AE25" s="19" t="s">
        <v>22</v>
      </c>
      <c r="AF25" s="19"/>
      <c r="AG25" s="19" t="s">
        <v>26</v>
      </c>
      <c r="AH25" s="19">
        <v>0</v>
      </c>
      <c r="AI25" s="19" t="s">
        <v>25</v>
      </c>
      <c r="AJ25" s="75" t="s">
        <v>25</v>
      </c>
      <c r="AK25" s="102" t="s">
        <v>25</v>
      </c>
      <c r="AL25" s="83" t="s">
        <v>25</v>
      </c>
      <c r="AM25" s="83" t="s">
        <v>25</v>
      </c>
      <c r="AN25" s="83" t="s">
        <v>22</v>
      </c>
      <c r="AO25" s="83" t="s">
        <v>25</v>
      </c>
      <c r="AP25" s="83" t="s">
        <v>22</v>
      </c>
      <c r="AQ25" s="3">
        <v>0</v>
      </c>
      <c r="AR25" s="3" t="s">
        <v>25</v>
      </c>
      <c r="AS25" s="3">
        <v>0</v>
      </c>
      <c r="AT25" s="3" t="s">
        <v>22</v>
      </c>
      <c r="AU25" s="112" t="s">
        <v>22</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25052</v>
      </c>
      <c r="B26" s="21" t="s">
        <v>1332</v>
      </c>
      <c r="C26" s="18" t="s">
        <v>23</v>
      </c>
      <c r="D26" s="18" t="s">
        <v>24</v>
      </c>
      <c r="E26" s="18">
        <v>1</v>
      </c>
      <c r="F26" s="18"/>
      <c r="G26" s="18"/>
      <c r="H26" s="18"/>
      <c r="I26" s="18"/>
      <c r="J26" s="18"/>
      <c r="K26" s="18"/>
      <c r="L26" s="18"/>
      <c r="M26" s="18" t="s">
        <v>23</v>
      </c>
      <c r="N26" s="18" t="s">
        <v>23</v>
      </c>
      <c r="O26" s="18" t="s">
        <v>24</v>
      </c>
      <c r="P26" s="18">
        <v>1</v>
      </c>
      <c r="Q26" s="18" t="s">
        <v>125</v>
      </c>
      <c r="R26" s="18"/>
      <c r="S26" s="18" t="s">
        <v>125</v>
      </c>
      <c r="T26" s="18"/>
      <c r="U26" s="18" t="s">
        <v>125</v>
      </c>
      <c r="V26" s="18"/>
      <c r="W26" s="18" t="s">
        <v>125</v>
      </c>
      <c r="X26" s="18" t="s">
        <v>23</v>
      </c>
      <c r="Y26" s="18" t="s">
        <v>25</v>
      </c>
      <c r="Z26" s="18" t="s">
        <v>25</v>
      </c>
      <c r="AA26" s="18" t="s">
        <v>25</v>
      </c>
      <c r="AB26" s="19" t="s">
        <v>26</v>
      </c>
      <c r="AC26" s="19" t="s">
        <v>25</v>
      </c>
      <c r="AD26" s="19" t="s">
        <v>26</v>
      </c>
      <c r="AE26" s="19" t="s">
        <v>25</v>
      </c>
      <c r="AF26" s="19"/>
      <c r="AG26" s="19" t="s">
        <v>26</v>
      </c>
      <c r="AH26" s="19">
        <v>0</v>
      </c>
      <c r="AI26" s="19" t="s">
        <v>26</v>
      </c>
      <c r="AJ26" s="75" t="s">
        <v>25</v>
      </c>
      <c r="AK26" s="102" t="s">
        <v>22</v>
      </c>
      <c r="AL26" s="83" t="s">
        <v>25</v>
      </c>
      <c r="AM26" s="83" t="s">
        <v>22</v>
      </c>
      <c r="AN26" s="83" t="s">
        <v>22</v>
      </c>
      <c r="AO26" s="83" t="s">
        <v>25</v>
      </c>
      <c r="AP26" s="83" t="s">
        <v>22</v>
      </c>
      <c r="AQ26" s="3" t="s">
        <v>25</v>
      </c>
      <c r="AR26" s="3" t="s">
        <v>25</v>
      </c>
      <c r="AS26" s="3" t="s">
        <v>25</v>
      </c>
      <c r="AT26" s="3" t="s">
        <v>22</v>
      </c>
      <c r="AU26" s="112" t="s">
        <v>22</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25056</v>
      </c>
      <c r="B27" s="21" t="s">
        <v>1319</v>
      </c>
      <c r="C27" s="18" t="s">
        <v>24</v>
      </c>
      <c r="D27" s="18" t="s">
        <v>23</v>
      </c>
      <c r="E27" s="18">
        <v>1</v>
      </c>
      <c r="F27" s="18"/>
      <c r="G27" s="18"/>
      <c r="H27" s="18"/>
      <c r="I27" s="18"/>
      <c r="J27" s="18"/>
      <c r="K27" s="18" t="s">
        <v>23</v>
      </c>
      <c r="L27" s="18"/>
      <c r="M27" s="18" t="s">
        <v>23</v>
      </c>
      <c r="N27" s="18" t="s">
        <v>24</v>
      </c>
      <c r="O27" s="18" t="s">
        <v>24</v>
      </c>
      <c r="P27" s="18">
        <v>0</v>
      </c>
      <c r="Q27" s="18" t="s">
        <v>23</v>
      </c>
      <c r="R27" s="18"/>
      <c r="S27" s="18" t="s">
        <v>23</v>
      </c>
      <c r="T27" s="18"/>
      <c r="U27" s="18" t="s">
        <v>125</v>
      </c>
      <c r="V27" s="18"/>
      <c r="W27" s="18" t="s">
        <v>125</v>
      </c>
      <c r="X27" s="18" t="s">
        <v>23</v>
      </c>
      <c r="Y27" s="18" t="s">
        <v>25</v>
      </c>
      <c r="Z27" s="18" t="s">
        <v>22</v>
      </c>
      <c r="AA27" s="18" t="s">
        <v>22</v>
      </c>
      <c r="AB27" s="19" t="s">
        <v>22</v>
      </c>
      <c r="AC27" s="19" t="s">
        <v>22</v>
      </c>
      <c r="AD27" s="19" t="s">
        <v>22</v>
      </c>
      <c r="AE27" s="19" t="s">
        <v>25</v>
      </c>
      <c r="AF27" s="19"/>
      <c r="AG27" s="19" t="s">
        <v>26</v>
      </c>
      <c r="AH27" s="19">
        <v>0</v>
      </c>
      <c r="AI27" s="19" t="s">
        <v>26</v>
      </c>
      <c r="AJ27" s="75" t="s">
        <v>22</v>
      </c>
      <c r="AK27" s="102" t="s">
        <v>25</v>
      </c>
      <c r="AL27" s="83" t="s">
        <v>22</v>
      </c>
      <c r="AM27" s="83" t="s">
        <v>22</v>
      </c>
      <c r="AN27" s="83" t="s">
        <v>22</v>
      </c>
      <c r="AO27" s="83" t="s">
        <v>22</v>
      </c>
      <c r="AP27" s="83" t="s">
        <v>22</v>
      </c>
      <c r="AQ27" s="3" t="s">
        <v>27</v>
      </c>
      <c r="AR27" s="3"/>
      <c r="AS27" s="3" t="s">
        <v>25</v>
      </c>
      <c r="AT27" s="3"/>
      <c r="AU27" s="112" t="s">
        <v>22</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1320</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25057</v>
      </c>
      <c r="B28" s="21" t="s">
        <v>1780</v>
      </c>
      <c r="C28" s="72"/>
      <c r="D28" s="18"/>
      <c r="E28" s="18">
        <v>0</v>
      </c>
      <c r="F28" s="18"/>
      <c r="G28" s="18"/>
      <c r="H28" s="18"/>
      <c r="I28" s="18"/>
      <c r="J28" s="18"/>
      <c r="K28" s="18"/>
      <c r="L28" s="18"/>
      <c r="M28" s="18"/>
      <c r="N28" s="18"/>
      <c r="O28" s="18"/>
      <c r="P28" s="18">
        <v>0</v>
      </c>
      <c r="Q28" s="18"/>
      <c r="R28" s="18"/>
      <c r="S28" s="18"/>
      <c r="T28" s="18"/>
      <c r="U28" s="18"/>
      <c r="V28" s="18"/>
      <c r="W28" s="18"/>
      <c r="X28" s="18"/>
      <c r="Y28" s="18" t="s">
        <v>25</v>
      </c>
      <c r="Z28" s="18" t="s">
        <v>25</v>
      </c>
      <c r="AA28" s="18" t="s">
        <v>25</v>
      </c>
      <c r="AB28" s="19" t="s">
        <v>26</v>
      </c>
      <c r="AC28" s="19" t="s">
        <v>26</v>
      </c>
      <c r="AD28" s="19" t="s">
        <v>26</v>
      </c>
      <c r="AE28" s="19" t="s">
        <v>26</v>
      </c>
      <c r="AF28" s="19"/>
      <c r="AG28" s="19" t="s">
        <v>26</v>
      </c>
      <c r="AH28" s="19" t="s">
        <v>26</v>
      </c>
      <c r="AI28" s="19" t="s">
        <v>26</v>
      </c>
      <c r="AJ28" s="75" t="s">
        <v>26</v>
      </c>
      <c r="AK28" s="102" t="s">
        <v>25</v>
      </c>
      <c r="AL28" s="83" t="s">
        <v>25</v>
      </c>
      <c r="AM28" s="83" t="s">
        <v>25</v>
      </c>
      <c r="AN28" s="83" t="s">
        <v>25</v>
      </c>
      <c r="AO28" s="83" t="s">
        <v>25</v>
      </c>
      <c r="AP28" s="83">
        <v>0</v>
      </c>
      <c r="AQ28" s="3">
        <v>0</v>
      </c>
      <c r="AR28" s="3" t="s">
        <v>26</v>
      </c>
      <c r="AS28" s="3">
        <v>0</v>
      </c>
      <c r="AT28" s="3" t="s">
        <v>26</v>
      </c>
      <c r="AU28" s="112" t="s">
        <v>25</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25058</v>
      </c>
      <c r="B29" s="21" t="s">
        <v>1781</v>
      </c>
      <c r="C29" s="18" t="s">
        <v>24</v>
      </c>
      <c r="D29" s="18" t="s">
        <v>23</v>
      </c>
      <c r="E29" s="18" t="s">
        <v>23</v>
      </c>
      <c r="F29" s="18"/>
      <c r="G29" s="18" t="s">
        <v>22</v>
      </c>
      <c r="H29" s="18" t="s">
        <v>23</v>
      </c>
      <c r="I29" s="18" t="s">
        <v>22</v>
      </c>
      <c r="J29" s="18"/>
      <c r="K29" s="18" t="s">
        <v>22</v>
      </c>
      <c r="L29" s="18"/>
      <c r="M29" s="18" t="s">
        <v>22</v>
      </c>
      <c r="N29" s="18" t="s">
        <v>24</v>
      </c>
      <c r="O29" s="18" t="s">
        <v>23</v>
      </c>
      <c r="P29" s="18">
        <v>1</v>
      </c>
      <c r="Q29" s="18" t="s">
        <v>125</v>
      </c>
      <c r="R29" s="18" t="s">
        <v>23</v>
      </c>
      <c r="S29" s="18" t="s">
        <v>125</v>
      </c>
      <c r="T29" s="18" t="s">
        <v>23</v>
      </c>
      <c r="U29" s="18" t="s">
        <v>125</v>
      </c>
      <c r="V29" s="18" t="s">
        <v>23</v>
      </c>
      <c r="W29" s="18" t="s">
        <v>125</v>
      </c>
      <c r="X29" s="18" t="s">
        <v>23</v>
      </c>
      <c r="Y29" s="18" t="s">
        <v>25</v>
      </c>
      <c r="Z29" s="18" t="s">
        <v>22</v>
      </c>
      <c r="AA29" s="18" t="s">
        <v>22</v>
      </c>
      <c r="AB29" s="19" t="s">
        <v>22</v>
      </c>
      <c r="AC29" s="19" t="s">
        <v>22</v>
      </c>
      <c r="AD29" s="19" t="s">
        <v>22</v>
      </c>
      <c r="AE29" s="19" t="s">
        <v>22</v>
      </c>
      <c r="AF29" s="19"/>
      <c r="AG29" s="19" t="s">
        <v>26</v>
      </c>
      <c r="AH29" s="19" t="s">
        <v>22</v>
      </c>
      <c r="AI29" s="19" t="s">
        <v>26</v>
      </c>
      <c r="AJ29" s="75" t="s">
        <v>22</v>
      </c>
      <c r="AK29" s="102" t="s">
        <v>25</v>
      </c>
      <c r="AL29" s="83" t="s">
        <v>22</v>
      </c>
      <c r="AM29" s="83" t="s">
        <v>22</v>
      </c>
      <c r="AN29" s="83" t="s">
        <v>22</v>
      </c>
      <c r="AO29" s="83" t="s">
        <v>22</v>
      </c>
      <c r="AP29" s="83" t="s">
        <v>22</v>
      </c>
      <c r="AQ29" s="3" t="s">
        <v>27</v>
      </c>
      <c r="AR29" s="3"/>
      <c r="AS29" s="3" t="s">
        <v>25</v>
      </c>
      <c r="AT29" s="3"/>
      <c r="AU29" s="112" t="s">
        <v>22</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25062</v>
      </c>
      <c r="B30" s="21" t="s">
        <v>234</v>
      </c>
      <c r="C30" s="18" t="s">
        <v>24</v>
      </c>
      <c r="D30" s="18" t="s">
        <v>24</v>
      </c>
      <c r="E30" s="18">
        <v>0</v>
      </c>
      <c r="F30" s="18"/>
      <c r="G30" s="18"/>
      <c r="H30" s="18"/>
      <c r="I30" s="18"/>
      <c r="J30" s="18"/>
      <c r="K30" s="18"/>
      <c r="L30" s="18" t="s">
        <v>23</v>
      </c>
      <c r="M30" s="18" t="s">
        <v>23</v>
      </c>
      <c r="N30" s="18" t="s">
        <v>24</v>
      </c>
      <c r="O30" s="18" t="s">
        <v>24</v>
      </c>
      <c r="P30" s="18">
        <v>0</v>
      </c>
      <c r="Q30" s="18" t="s">
        <v>125</v>
      </c>
      <c r="R30" s="18"/>
      <c r="S30" s="18" t="s">
        <v>125</v>
      </c>
      <c r="T30" s="18"/>
      <c r="U30" s="18" t="s">
        <v>125</v>
      </c>
      <c r="V30" s="18"/>
      <c r="W30" s="18" t="s">
        <v>125</v>
      </c>
      <c r="X30" s="18"/>
      <c r="Y30" s="18" t="s">
        <v>26</v>
      </c>
      <c r="Z30" s="18" t="s">
        <v>26</v>
      </c>
      <c r="AA30" s="18" t="e">
        <v>#N/A</v>
      </c>
      <c r="AB30" s="19" t="s">
        <v>26</v>
      </c>
      <c r="AC30" s="19" t="s">
        <v>25</v>
      </c>
      <c r="AD30" s="19" t="s">
        <v>26</v>
      </c>
      <c r="AE30" s="19" t="s">
        <v>25</v>
      </c>
      <c r="AF30" s="19"/>
      <c r="AG30" s="19" t="s">
        <v>26</v>
      </c>
      <c r="AH30" s="19">
        <v>0</v>
      </c>
      <c r="AI30" s="19" t="s">
        <v>26</v>
      </c>
      <c r="AJ30" s="75" t="s">
        <v>25</v>
      </c>
      <c r="AK30" s="102" t="s">
        <v>25</v>
      </c>
      <c r="AL30" s="83" t="s">
        <v>25</v>
      </c>
      <c r="AM30" s="83" t="s">
        <v>25</v>
      </c>
      <c r="AN30" s="83" t="s">
        <v>22</v>
      </c>
      <c r="AO30" s="83" t="s">
        <v>25</v>
      </c>
      <c r="AP30" s="83" t="s">
        <v>22</v>
      </c>
      <c r="AQ30" s="3">
        <v>0</v>
      </c>
      <c r="AR30" s="3" t="s">
        <v>28</v>
      </c>
      <c r="AS30" s="3">
        <v>0</v>
      </c>
      <c r="AT30" s="3" t="s">
        <v>22</v>
      </c>
      <c r="AU30" s="112" t="s">
        <v>22</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25064</v>
      </c>
      <c r="B31" s="21" t="s">
        <v>1782</v>
      </c>
      <c r="C31" s="72"/>
      <c r="D31" s="18"/>
      <c r="E31" s="18"/>
      <c r="F31" s="18"/>
      <c r="G31" s="18"/>
      <c r="H31" s="18"/>
      <c r="I31" s="18"/>
      <c r="J31" s="18"/>
      <c r="K31" s="18"/>
      <c r="L31" s="18"/>
      <c r="M31" s="18"/>
      <c r="N31" s="18"/>
      <c r="O31" s="18"/>
      <c r="P31" s="18"/>
      <c r="Q31" s="18"/>
      <c r="R31" s="18"/>
      <c r="S31" s="18"/>
      <c r="T31" s="18"/>
      <c r="U31" s="18"/>
      <c r="V31" s="18"/>
      <c r="W31" s="18"/>
      <c r="X31" s="18"/>
      <c r="Y31" s="18"/>
      <c r="Z31" s="18"/>
      <c r="AA31" s="18"/>
      <c r="AB31" s="19"/>
      <c r="AC31" s="19"/>
      <c r="AD31" s="19"/>
      <c r="AE31" s="19"/>
      <c r="AF31" s="19"/>
      <c r="AG31" s="19"/>
      <c r="AH31" s="19"/>
      <c r="AI31" s="19"/>
      <c r="AJ31" s="75"/>
      <c r="AK31" s="102" t="s">
        <v>25</v>
      </c>
      <c r="AL31" s="83" t="s">
        <v>25</v>
      </c>
      <c r="AM31" s="83" t="s">
        <v>25</v>
      </c>
      <c r="AN31" s="83" t="s">
        <v>22</v>
      </c>
      <c r="AO31" s="83" t="s">
        <v>25</v>
      </c>
      <c r="AP31" s="83" t="s">
        <v>22</v>
      </c>
      <c r="AQ31" s="3" t="s">
        <v>1783</v>
      </c>
      <c r="AR31" s="3"/>
      <c r="AS31" s="3">
        <v>0</v>
      </c>
      <c r="AT31" s="3"/>
      <c r="AU31" s="112" t="s">
        <v>25</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25067</v>
      </c>
      <c r="B32" s="21" t="s">
        <v>1784</v>
      </c>
      <c r="C32" s="72"/>
      <c r="D32" s="18"/>
      <c r="E32" s="18">
        <v>0</v>
      </c>
      <c r="F32" s="18"/>
      <c r="G32" s="18"/>
      <c r="H32" s="18"/>
      <c r="I32" s="18"/>
      <c r="J32" s="18"/>
      <c r="K32" s="18"/>
      <c r="L32" s="18"/>
      <c r="M32" s="18"/>
      <c r="N32" s="18"/>
      <c r="O32" s="18"/>
      <c r="P32" s="18">
        <v>0</v>
      </c>
      <c r="Q32" s="18"/>
      <c r="R32" s="18"/>
      <c r="S32" s="18"/>
      <c r="T32" s="18"/>
      <c r="U32" s="18"/>
      <c r="V32" s="18"/>
      <c r="W32" s="18"/>
      <c r="X32" s="18"/>
      <c r="Y32" s="18" t="s">
        <v>26</v>
      </c>
      <c r="Z32" s="18" t="s">
        <v>26</v>
      </c>
      <c r="AA32" s="18" t="e">
        <v>#N/A</v>
      </c>
      <c r="AB32" s="19" t="s">
        <v>26</v>
      </c>
      <c r="AC32" s="19" t="s">
        <v>26</v>
      </c>
      <c r="AD32" s="19" t="s">
        <v>26</v>
      </c>
      <c r="AE32" s="19" t="s">
        <v>26</v>
      </c>
      <c r="AF32" s="19"/>
      <c r="AG32" s="19" t="s">
        <v>26</v>
      </c>
      <c r="AH32" s="19" t="s">
        <v>26</v>
      </c>
      <c r="AI32" s="19" t="s">
        <v>26</v>
      </c>
      <c r="AJ32" s="75" t="s">
        <v>26</v>
      </c>
      <c r="AK32" s="102" t="s">
        <v>25</v>
      </c>
      <c r="AL32" s="83" t="s">
        <v>25</v>
      </c>
      <c r="AM32" s="83" t="s">
        <v>25</v>
      </c>
      <c r="AN32" s="83" t="s">
        <v>25</v>
      </c>
      <c r="AO32" s="83" t="s">
        <v>25</v>
      </c>
      <c r="AP32" s="83">
        <v>0</v>
      </c>
      <c r="AQ32" s="3">
        <v>0</v>
      </c>
      <c r="AR32" s="3"/>
      <c r="AS32" s="3">
        <v>0</v>
      </c>
      <c r="AT32" s="3"/>
      <c r="AU32" s="112" t="s">
        <v>25</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25</v>
      </c>
      <c r="BD32" s="313" t="str">
        <f>SUBSTITUTE(SUBSTITUTE(IFERROR(VLOOKUP($A32,単組回答!$E:$R,14,FALSE),""),"① 行った","○"),"② 行っていない","×")</f>
        <v/>
      </c>
      <c r="BE32" s="83" t="s">
        <v>25</v>
      </c>
      <c r="BF32" s="316" t="str">
        <f>SUBSTITUTE(SUBSTITUTE(IFERROR(VLOOKUP($A32,単組回答!$E:$T,16,FALSE),""),"① 行った","○"),"② 行っていない","×")</f>
        <v/>
      </c>
    </row>
    <row r="33" spans="1:58" ht="28.5" customHeight="1">
      <c r="A33" s="20">
        <v>25068</v>
      </c>
      <c r="B33" s="21" t="s">
        <v>1785</v>
      </c>
      <c r="C33" s="18" t="s">
        <v>23</v>
      </c>
      <c r="D33" s="18" t="s">
        <v>24</v>
      </c>
      <c r="E33" s="18">
        <v>1</v>
      </c>
      <c r="F33" s="18"/>
      <c r="G33" s="18"/>
      <c r="H33" s="18"/>
      <c r="I33" s="18"/>
      <c r="J33" s="18"/>
      <c r="K33" s="18"/>
      <c r="L33" s="18"/>
      <c r="M33" s="18"/>
      <c r="N33" s="18" t="s">
        <v>23</v>
      </c>
      <c r="O33" s="18" t="s">
        <v>24</v>
      </c>
      <c r="P33" s="18">
        <v>1</v>
      </c>
      <c r="Q33" s="18"/>
      <c r="R33" s="18"/>
      <c r="S33" s="18" t="s">
        <v>23</v>
      </c>
      <c r="T33" s="18"/>
      <c r="U33" s="18" t="s">
        <v>125</v>
      </c>
      <c r="V33" s="18"/>
      <c r="W33" s="18" t="s">
        <v>125</v>
      </c>
      <c r="X33" s="18" t="s">
        <v>23</v>
      </c>
      <c r="Y33" s="18" t="s">
        <v>22</v>
      </c>
      <c r="Z33" s="18" t="s">
        <v>25</v>
      </c>
      <c r="AA33" s="18" t="s">
        <v>25</v>
      </c>
      <c r="AB33" s="19" t="s">
        <v>22</v>
      </c>
      <c r="AC33" s="19" t="s">
        <v>26</v>
      </c>
      <c r="AD33" s="19" t="s">
        <v>22</v>
      </c>
      <c r="AE33" s="19" t="s">
        <v>26</v>
      </c>
      <c r="AF33" s="19"/>
      <c r="AG33" s="19" t="s">
        <v>26</v>
      </c>
      <c r="AH33" s="19" t="s">
        <v>26</v>
      </c>
      <c r="AI33" s="19" t="s">
        <v>25</v>
      </c>
      <c r="AJ33" s="75" t="s">
        <v>26</v>
      </c>
      <c r="AK33" s="102" t="s">
        <v>22</v>
      </c>
      <c r="AL33" s="83" t="s">
        <v>25</v>
      </c>
      <c r="AM33" s="83" t="s">
        <v>22</v>
      </c>
      <c r="AN33" s="83" t="s">
        <v>22</v>
      </c>
      <c r="AO33" s="83" t="s">
        <v>22</v>
      </c>
      <c r="AP33" s="83" t="s">
        <v>22</v>
      </c>
      <c r="AQ33" s="3">
        <v>0</v>
      </c>
      <c r="AR33" s="3"/>
      <c r="AS33" s="3">
        <v>0</v>
      </c>
      <c r="AT33" s="3"/>
      <c r="AU33" s="112" t="s">
        <v>22</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22</v>
      </c>
      <c r="BF33" s="316" t="str">
        <f>SUBSTITUTE(SUBSTITUTE(IFERROR(VLOOKUP($A33,単組回答!$E:$T,16,FALSE),""),"① 行った","○"),"② 行っていない","×")</f>
        <v/>
      </c>
    </row>
    <row r="34" spans="1:58" ht="28.5" customHeight="1">
      <c r="A34" s="20">
        <v>25076</v>
      </c>
      <c r="B34" s="21" t="s">
        <v>1786</v>
      </c>
      <c r="C34" s="18" t="s">
        <v>24</v>
      </c>
      <c r="D34" s="18" t="s">
        <v>24</v>
      </c>
      <c r="E34" s="18">
        <v>0</v>
      </c>
      <c r="F34" s="18"/>
      <c r="G34" s="18"/>
      <c r="H34" s="18"/>
      <c r="I34" s="18"/>
      <c r="J34" s="18"/>
      <c r="K34" s="18"/>
      <c r="L34" s="18"/>
      <c r="M34" s="18"/>
      <c r="N34" s="18" t="s">
        <v>24</v>
      </c>
      <c r="O34" s="18" t="s">
        <v>24</v>
      </c>
      <c r="P34" s="18">
        <v>0</v>
      </c>
      <c r="Q34" s="18" t="s">
        <v>125</v>
      </c>
      <c r="R34" s="18"/>
      <c r="S34" s="18" t="s">
        <v>125</v>
      </c>
      <c r="T34" s="18"/>
      <c r="U34" s="18" t="s">
        <v>125</v>
      </c>
      <c r="V34" s="18"/>
      <c r="W34" s="18" t="s">
        <v>125</v>
      </c>
      <c r="X34" s="18"/>
      <c r="Y34" s="18" t="s">
        <v>26</v>
      </c>
      <c r="Z34" s="18" t="s">
        <v>26</v>
      </c>
      <c r="AA34" s="18" t="e">
        <v>#N/A</v>
      </c>
      <c r="AB34" s="19" t="s">
        <v>26</v>
      </c>
      <c r="AC34" s="19" t="s">
        <v>26</v>
      </c>
      <c r="AD34" s="19" t="s">
        <v>26</v>
      </c>
      <c r="AE34" s="19" t="s">
        <v>26</v>
      </c>
      <c r="AF34" s="19"/>
      <c r="AG34" s="19" t="s">
        <v>26</v>
      </c>
      <c r="AH34" s="19" t="s">
        <v>26</v>
      </c>
      <c r="AI34" s="19" t="s">
        <v>26</v>
      </c>
      <c r="AJ34" s="75" t="s">
        <v>26</v>
      </c>
      <c r="AK34" s="102" t="s">
        <v>25</v>
      </c>
      <c r="AL34" s="83" t="s">
        <v>25</v>
      </c>
      <c r="AM34" s="83" t="s">
        <v>25</v>
      </c>
      <c r="AN34" s="83" t="s">
        <v>25</v>
      </c>
      <c r="AO34" s="83" t="s">
        <v>25</v>
      </c>
      <c r="AP34" s="83">
        <v>0</v>
      </c>
      <c r="AQ34" s="3">
        <v>0</v>
      </c>
      <c r="AR34" s="3" t="s">
        <v>26</v>
      </c>
      <c r="AS34" s="3">
        <v>0</v>
      </c>
      <c r="AT34" s="3" t="s">
        <v>26</v>
      </c>
      <c r="AU34" s="112" t="s">
        <v>25</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25</v>
      </c>
      <c r="BD34" s="313" t="str">
        <f>SUBSTITUTE(SUBSTITUTE(IFERROR(VLOOKUP($A34,単組回答!$E:$R,14,FALSE),""),"① 行った","○"),"② 行っていない","×")</f>
        <v/>
      </c>
      <c r="BE34" s="83" t="s">
        <v>25</v>
      </c>
      <c r="BF34" s="316" t="str">
        <f>SUBSTITUTE(SUBSTITUTE(IFERROR(VLOOKUP($A34,単組回答!$E:$T,16,FALSE),""),"① 行った","○"),"② 行っていない","×")</f>
        <v/>
      </c>
    </row>
    <row r="35" spans="1:58" ht="28.5" customHeight="1">
      <c r="A35" s="20">
        <v>25077</v>
      </c>
      <c r="B35" s="21" t="s">
        <v>1336</v>
      </c>
      <c r="C35" s="18"/>
      <c r="D35" s="18"/>
      <c r="E35" s="18">
        <v>0</v>
      </c>
      <c r="F35" s="18"/>
      <c r="G35" s="18"/>
      <c r="H35" s="18"/>
      <c r="I35" s="18"/>
      <c r="J35" s="18"/>
      <c r="K35" s="18"/>
      <c r="L35" s="18"/>
      <c r="M35" s="18"/>
      <c r="N35" s="18" t="s">
        <v>24</v>
      </c>
      <c r="O35" s="18" t="s">
        <v>24</v>
      </c>
      <c r="P35" s="18">
        <v>0</v>
      </c>
      <c r="Q35" s="18" t="s">
        <v>125</v>
      </c>
      <c r="R35" s="18"/>
      <c r="S35" s="18" t="s">
        <v>125</v>
      </c>
      <c r="T35" s="18"/>
      <c r="U35" s="18"/>
      <c r="V35" s="18"/>
      <c r="W35" s="18" t="s">
        <v>125</v>
      </c>
      <c r="X35" s="18"/>
      <c r="Y35" s="18" t="s">
        <v>25</v>
      </c>
      <c r="Z35" s="18" t="s">
        <v>25</v>
      </c>
      <c r="AA35" s="18" t="s">
        <v>25</v>
      </c>
      <c r="AB35" s="19" t="s">
        <v>26</v>
      </c>
      <c r="AC35" s="19" t="s">
        <v>22</v>
      </c>
      <c r="AD35" s="19" t="s">
        <v>26</v>
      </c>
      <c r="AE35" s="19" t="s">
        <v>22</v>
      </c>
      <c r="AF35" s="19"/>
      <c r="AG35" s="19" t="s">
        <v>26</v>
      </c>
      <c r="AH35" s="19" t="s">
        <v>25</v>
      </c>
      <c r="AI35" s="19" t="s">
        <v>26</v>
      </c>
      <c r="AJ35" s="75" t="s">
        <v>25</v>
      </c>
      <c r="AK35" s="102" t="s">
        <v>25</v>
      </c>
      <c r="AL35" s="83" t="s">
        <v>25</v>
      </c>
      <c r="AM35" s="83" t="s">
        <v>25</v>
      </c>
      <c r="AN35" s="83" t="s">
        <v>25</v>
      </c>
      <c r="AO35" s="83" t="s">
        <v>25</v>
      </c>
      <c r="AP35" s="83">
        <v>0</v>
      </c>
      <c r="AQ35" s="3">
        <v>0</v>
      </c>
      <c r="AR35" s="3" t="s">
        <v>28</v>
      </c>
      <c r="AS35" s="3">
        <v>0</v>
      </c>
      <c r="AT35" s="3" t="s">
        <v>22</v>
      </c>
      <c r="AU35" s="112" t="s">
        <v>25</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25</v>
      </c>
      <c r="BD35" s="313" t="str">
        <f>SUBSTITUTE(SUBSTITUTE(IFERROR(VLOOKUP($A35,単組回答!$E:$R,14,FALSE),""),"① 行った","○"),"② 行っていない","×")</f>
        <v/>
      </c>
      <c r="BE35" s="83" t="s">
        <v>25</v>
      </c>
      <c r="BF35" s="316" t="str">
        <f>SUBSTITUTE(SUBSTITUTE(IFERROR(VLOOKUP($A35,単組回答!$E:$T,16,FALSE),""),"① 行った","○"),"② 行っていない","×")</f>
        <v/>
      </c>
    </row>
    <row r="36" spans="1:58" ht="28.5" customHeight="1">
      <c r="A36" s="20">
        <v>25078</v>
      </c>
      <c r="B36" s="21" t="s">
        <v>1787</v>
      </c>
      <c r="C36" s="18"/>
      <c r="D36" s="18"/>
      <c r="E36" s="18">
        <v>0</v>
      </c>
      <c r="F36" s="18"/>
      <c r="G36" s="18"/>
      <c r="H36" s="18"/>
      <c r="I36" s="18"/>
      <c r="J36" s="18"/>
      <c r="K36" s="18"/>
      <c r="L36" s="18"/>
      <c r="M36" s="18"/>
      <c r="N36" s="18" t="s">
        <v>24</v>
      </c>
      <c r="O36" s="18" t="s">
        <v>24</v>
      </c>
      <c r="P36" s="18">
        <v>0</v>
      </c>
      <c r="Q36" s="18" t="s">
        <v>125</v>
      </c>
      <c r="R36" s="18"/>
      <c r="S36" s="18" t="s">
        <v>125</v>
      </c>
      <c r="T36" s="18"/>
      <c r="U36" s="18" t="s">
        <v>125</v>
      </c>
      <c r="V36" s="18"/>
      <c r="W36" s="18" t="s">
        <v>125</v>
      </c>
      <c r="X36" s="18"/>
      <c r="Y36" s="18" t="s">
        <v>26</v>
      </c>
      <c r="Z36" s="18" t="s">
        <v>26</v>
      </c>
      <c r="AA36" s="18" t="e">
        <v>#N/A</v>
      </c>
      <c r="AB36" s="19" t="s">
        <v>26</v>
      </c>
      <c r="AC36" s="19" t="s">
        <v>26</v>
      </c>
      <c r="AD36" s="19" t="s">
        <v>26</v>
      </c>
      <c r="AE36" s="19" t="s">
        <v>26</v>
      </c>
      <c r="AF36" s="19"/>
      <c r="AG36" s="19" t="s">
        <v>26</v>
      </c>
      <c r="AH36" s="19" t="s">
        <v>26</v>
      </c>
      <c r="AI36" s="19" t="s">
        <v>26</v>
      </c>
      <c r="AJ36" s="75" t="s">
        <v>26</v>
      </c>
      <c r="AK36" s="102" t="s">
        <v>25</v>
      </c>
      <c r="AL36" s="83" t="s">
        <v>25</v>
      </c>
      <c r="AM36" s="83" t="s">
        <v>25</v>
      </c>
      <c r="AN36" s="83" t="s">
        <v>25</v>
      </c>
      <c r="AO36" s="83" t="s">
        <v>25</v>
      </c>
      <c r="AP36" s="83">
        <v>0</v>
      </c>
      <c r="AQ36" s="3">
        <v>0</v>
      </c>
      <c r="AR36" s="3"/>
      <c r="AS36" s="3">
        <v>0</v>
      </c>
      <c r="AT36" s="3"/>
      <c r="AU36" s="112" t="s">
        <v>25</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25</v>
      </c>
      <c r="BD36" s="313" t="str">
        <f>SUBSTITUTE(SUBSTITUTE(IFERROR(VLOOKUP($A36,単組回答!$E:$R,14,FALSE),""),"① 行った","○"),"② 行っていない","×")</f>
        <v/>
      </c>
      <c r="BE36" s="83" t="s">
        <v>25</v>
      </c>
      <c r="BF36" s="316" t="str">
        <f>SUBSTITUTE(SUBSTITUTE(IFERROR(VLOOKUP($A36,単組回答!$E:$T,16,FALSE),""),"① 行った","○"),"② 行っていない","×")</f>
        <v/>
      </c>
    </row>
    <row r="37" spans="1:58" ht="28.5" customHeight="1">
      <c r="A37" s="20">
        <v>25079</v>
      </c>
      <c r="B37" s="21" t="s">
        <v>1788</v>
      </c>
      <c r="C37" s="18" t="s">
        <v>24</v>
      </c>
      <c r="D37" s="18" t="s">
        <v>24</v>
      </c>
      <c r="E37" s="18">
        <v>0</v>
      </c>
      <c r="F37" s="18"/>
      <c r="G37" s="18"/>
      <c r="H37" s="18"/>
      <c r="I37" s="18"/>
      <c r="J37" s="18"/>
      <c r="K37" s="18"/>
      <c r="L37" s="18"/>
      <c r="M37" s="18"/>
      <c r="N37" s="18" t="s">
        <v>24</v>
      </c>
      <c r="O37" s="18" t="s">
        <v>24</v>
      </c>
      <c r="P37" s="18">
        <v>0</v>
      </c>
      <c r="Q37" s="18" t="s">
        <v>125</v>
      </c>
      <c r="R37" s="18"/>
      <c r="S37" s="18" t="s">
        <v>125</v>
      </c>
      <c r="T37" s="18"/>
      <c r="U37" s="18" t="s">
        <v>125</v>
      </c>
      <c r="V37" s="18"/>
      <c r="W37" s="18" t="s">
        <v>125</v>
      </c>
      <c r="X37" s="18"/>
      <c r="Y37" s="18" t="s">
        <v>26</v>
      </c>
      <c r="Z37" s="18" t="s">
        <v>26</v>
      </c>
      <c r="AA37" s="18" t="e">
        <v>#N/A</v>
      </c>
      <c r="AB37" s="19" t="s">
        <v>26</v>
      </c>
      <c r="AC37" s="19" t="s">
        <v>26</v>
      </c>
      <c r="AD37" s="19" t="s">
        <v>26</v>
      </c>
      <c r="AE37" s="19" t="s">
        <v>26</v>
      </c>
      <c r="AF37" s="19"/>
      <c r="AG37" s="19" t="s">
        <v>26</v>
      </c>
      <c r="AH37" s="19" t="s">
        <v>26</v>
      </c>
      <c r="AI37" s="19" t="s">
        <v>26</v>
      </c>
      <c r="AJ37" s="75" t="s">
        <v>26</v>
      </c>
      <c r="AK37" s="102" t="s">
        <v>25</v>
      </c>
      <c r="AL37" s="83" t="s">
        <v>25</v>
      </c>
      <c r="AM37" s="83" t="s">
        <v>25</v>
      </c>
      <c r="AN37" s="83" t="s">
        <v>25</v>
      </c>
      <c r="AO37" s="83" t="s">
        <v>25</v>
      </c>
      <c r="AP37" s="83">
        <v>0</v>
      </c>
      <c r="AQ37" s="3">
        <v>0</v>
      </c>
      <c r="AR37" s="3" t="s">
        <v>26</v>
      </c>
      <c r="AS37" s="3">
        <v>0</v>
      </c>
      <c r="AT37" s="3" t="s">
        <v>26</v>
      </c>
      <c r="AU37" s="112" t="s">
        <v>25</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25</v>
      </c>
      <c r="BD37" s="313" t="str">
        <f>SUBSTITUTE(SUBSTITUTE(IFERROR(VLOOKUP($A37,単組回答!$E:$R,14,FALSE),""),"① 行った","○"),"② 行っていない","×")</f>
        <v/>
      </c>
      <c r="BE37" s="83" t="s">
        <v>25</v>
      </c>
      <c r="BF37" s="316" t="str">
        <f>SUBSTITUTE(SUBSTITUTE(IFERROR(VLOOKUP($A37,単組回答!$E:$T,16,FALSE),""),"① 行った","○"),"② 行っていない","×")</f>
        <v/>
      </c>
    </row>
    <row r="38" spans="1:58" ht="28.5" customHeight="1">
      <c r="A38" s="20">
        <v>25089</v>
      </c>
      <c r="B38" s="21" t="s">
        <v>1789</v>
      </c>
      <c r="C38" s="72"/>
      <c r="D38" s="18"/>
      <c r="E38" s="18">
        <v>0</v>
      </c>
      <c r="F38" s="18"/>
      <c r="G38" s="18"/>
      <c r="H38" s="18"/>
      <c r="I38" s="18"/>
      <c r="J38" s="18"/>
      <c r="K38" s="18"/>
      <c r="L38" s="18"/>
      <c r="M38" s="18"/>
      <c r="N38" s="18"/>
      <c r="O38" s="18"/>
      <c r="P38" s="18">
        <v>0</v>
      </c>
      <c r="Q38" s="18"/>
      <c r="R38" s="18"/>
      <c r="S38" s="18"/>
      <c r="T38" s="18"/>
      <c r="U38" s="18"/>
      <c r="V38" s="18"/>
      <c r="W38" s="18"/>
      <c r="X38" s="18"/>
      <c r="Y38" s="18"/>
      <c r="Z38" s="18"/>
      <c r="AA38" s="18"/>
      <c r="AB38" s="19"/>
      <c r="AC38" s="19"/>
      <c r="AD38" s="19"/>
      <c r="AE38" s="19"/>
      <c r="AF38" s="19"/>
      <c r="AG38" s="19"/>
      <c r="AH38" s="19"/>
      <c r="AI38" s="19"/>
      <c r="AJ38" s="75"/>
      <c r="AK38" s="102" t="s">
        <v>25</v>
      </c>
      <c r="AL38" s="83" t="s">
        <v>25</v>
      </c>
      <c r="AM38" s="83" t="s">
        <v>22</v>
      </c>
      <c r="AN38" s="83" t="s">
        <v>25</v>
      </c>
      <c r="AO38" s="83" t="s">
        <v>22</v>
      </c>
      <c r="AP38" s="83">
        <v>0</v>
      </c>
      <c r="AQ38" s="3">
        <v>0</v>
      </c>
      <c r="AR38" s="3" t="s">
        <v>26</v>
      </c>
      <c r="AS38" s="3">
        <v>0</v>
      </c>
      <c r="AT38" s="3" t="s">
        <v>26</v>
      </c>
      <c r="AU38" s="112" t="s">
        <v>25</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25</v>
      </c>
      <c r="BD38" s="313" t="str">
        <f>SUBSTITUTE(SUBSTITUTE(IFERROR(VLOOKUP($A38,単組回答!$E:$R,14,FALSE),""),"① 行った","○"),"② 行っていない","×")</f>
        <v/>
      </c>
      <c r="BE38" s="83" t="s">
        <v>25</v>
      </c>
      <c r="BF38" s="316" t="str">
        <f>SUBSTITUTE(SUBSTITUTE(IFERROR(VLOOKUP($A38,単組回答!$E:$T,16,FALSE),""),"① 行った","○"),"② 行っていない","×")</f>
        <v/>
      </c>
    </row>
    <row r="39" spans="1:58" ht="28.5" customHeight="1">
      <c r="A39" s="20">
        <v>25098</v>
      </c>
      <c r="B39" s="21" t="s">
        <v>1790</v>
      </c>
      <c r="C39" s="72"/>
      <c r="D39" s="18"/>
      <c r="E39" s="18">
        <v>0</v>
      </c>
      <c r="F39" s="18"/>
      <c r="G39" s="18"/>
      <c r="H39" s="18"/>
      <c r="I39" s="18"/>
      <c r="J39" s="18"/>
      <c r="K39" s="18"/>
      <c r="L39" s="18"/>
      <c r="M39" s="18"/>
      <c r="N39" s="18"/>
      <c r="O39" s="18"/>
      <c r="P39" s="18">
        <v>0</v>
      </c>
      <c r="Q39" s="18"/>
      <c r="R39" s="18"/>
      <c r="S39" s="18"/>
      <c r="T39" s="18"/>
      <c r="U39" s="18"/>
      <c r="V39" s="18"/>
      <c r="W39" s="18"/>
      <c r="X39" s="18"/>
      <c r="Y39" s="18" t="s">
        <v>26</v>
      </c>
      <c r="Z39" s="18" t="s">
        <v>26</v>
      </c>
      <c r="AA39" s="18" t="e">
        <v>#N/A</v>
      </c>
      <c r="AB39" s="19" t="s">
        <v>26</v>
      </c>
      <c r="AC39" s="19" t="s">
        <v>26</v>
      </c>
      <c r="AD39" s="19" t="s">
        <v>26</v>
      </c>
      <c r="AE39" s="19" t="s">
        <v>26</v>
      </c>
      <c r="AF39" s="19"/>
      <c r="AG39" s="19" t="s">
        <v>26</v>
      </c>
      <c r="AH39" s="19" t="s">
        <v>26</v>
      </c>
      <c r="AI39" s="19" t="s">
        <v>26</v>
      </c>
      <c r="AJ39" s="75" t="s">
        <v>26</v>
      </c>
      <c r="AK39" s="102" t="s">
        <v>26</v>
      </c>
      <c r="AL39" s="83" t="s">
        <v>26</v>
      </c>
      <c r="AM39" s="83" t="s">
        <v>26</v>
      </c>
      <c r="AN39" s="83" t="s">
        <v>26</v>
      </c>
      <c r="AO39" s="83" t="s">
        <v>26</v>
      </c>
      <c r="AP39" s="83" t="s">
        <v>26</v>
      </c>
      <c r="AQ39" s="3" t="s">
        <v>26</v>
      </c>
      <c r="AR39" s="3" t="s">
        <v>26</v>
      </c>
      <c r="AS39" s="3" t="s">
        <v>26</v>
      </c>
      <c r="AT39" s="3" t="s">
        <v>26</v>
      </c>
      <c r="AU39" s="112" t="s">
        <v>26</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83" t="s">
        <v>25</v>
      </c>
      <c r="BD39" s="313" t="str">
        <f>SUBSTITUTE(SUBSTITUTE(IFERROR(VLOOKUP($A39,単組回答!$E:$R,14,FALSE),""),"① 行った","○"),"② 行っていない","×")</f>
        <v/>
      </c>
      <c r="BE39" s="83" t="s">
        <v>25</v>
      </c>
      <c r="BF39" s="316" t="str">
        <f>SUBSTITUTE(SUBSTITUTE(IFERROR(VLOOKUP($A39,単組回答!$E:$T,16,FALSE),""),"① 行った","○"),"② 行っていない","×")</f>
        <v/>
      </c>
    </row>
    <row r="40" spans="1:58" ht="28.5" customHeight="1">
      <c r="A40" s="20">
        <v>25104</v>
      </c>
      <c r="B40" s="21" t="s">
        <v>1317</v>
      </c>
      <c r="C40" s="18" t="s">
        <v>24</v>
      </c>
      <c r="D40" s="18" t="s">
        <v>24</v>
      </c>
      <c r="E40" s="18">
        <v>0</v>
      </c>
      <c r="F40" s="18" t="s">
        <v>23</v>
      </c>
      <c r="G40" s="18"/>
      <c r="H40" s="18"/>
      <c r="I40" s="18" t="s">
        <v>23</v>
      </c>
      <c r="J40" s="18"/>
      <c r="K40" s="18"/>
      <c r="L40" s="18"/>
      <c r="M40" s="18"/>
      <c r="N40" s="18" t="s">
        <v>24</v>
      </c>
      <c r="O40" s="18" t="s">
        <v>24</v>
      </c>
      <c r="P40" s="18">
        <v>0</v>
      </c>
      <c r="Q40" s="18" t="s">
        <v>23</v>
      </c>
      <c r="R40" s="18" t="s">
        <v>23</v>
      </c>
      <c r="S40" s="18" t="s">
        <v>23</v>
      </c>
      <c r="T40" s="18"/>
      <c r="U40" s="18" t="s">
        <v>125</v>
      </c>
      <c r="V40" s="18"/>
      <c r="W40" s="18" t="s">
        <v>125</v>
      </c>
      <c r="X40" s="18"/>
      <c r="Y40" s="18" t="s">
        <v>25</v>
      </c>
      <c r="Z40" s="18" t="s">
        <v>25</v>
      </c>
      <c r="AA40" s="18" t="s">
        <v>25</v>
      </c>
      <c r="AB40" s="19" t="s">
        <v>22</v>
      </c>
      <c r="AC40" s="19" t="s">
        <v>22</v>
      </c>
      <c r="AD40" s="19" t="s">
        <v>22</v>
      </c>
      <c r="AE40" s="19" t="s">
        <v>22</v>
      </c>
      <c r="AF40" s="19"/>
      <c r="AG40" s="19" t="s">
        <v>26</v>
      </c>
      <c r="AH40" s="19" t="s">
        <v>25</v>
      </c>
      <c r="AI40" s="19" t="s">
        <v>25</v>
      </c>
      <c r="AJ40" s="75" t="s">
        <v>22</v>
      </c>
      <c r="AK40" s="102" t="s">
        <v>25</v>
      </c>
      <c r="AL40" s="83" t="s">
        <v>25</v>
      </c>
      <c r="AM40" s="83" t="s">
        <v>22</v>
      </c>
      <c r="AN40" s="83" t="s">
        <v>22</v>
      </c>
      <c r="AO40" s="83" t="s">
        <v>22</v>
      </c>
      <c r="AP40" s="83" t="s">
        <v>22</v>
      </c>
      <c r="AQ40" s="3">
        <v>0</v>
      </c>
      <c r="AR40" s="3" t="s">
        <v>25</v>
      </c>
      <c r="AS40" s="3">
        <v>0</v>
      </c>
      <c r="AT40" s="3" t="s">
        <v>25</v>
      </c>
      <c r="AU40" s="112" t="s">
        <v>22</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83" t="s">
        <v>25</v>
      </c>
      <c r="BD40" s="313" t="str">
        <f>SUBSTITUTE(SUBSTITUTE(IFERROR(VLOOKUP($A40,単組回答!$E:$R,14,FALSE),""),"① 行った","○"),"② 行っていない","×")</f>
        <v/>
      </c>
      <c r="BE40" s="83" t="s">
        <v>25</v>
      </c>
      <c r="BF40" s="316" t="str">
        <f>SUBSTITUTE(SUBSTITUTE(IFERROR(VLOOKUP($A40,単組回答!$E:$T,16,FALSE),""),"① 行った","○"),"② 行っていない","×")</f>
        <v/>
      </c>
    </row>
    <row r="41" spans="1:58" ht="28.5" customHeight="1">
      <c r="A41" s="20">
        <v>25111</v>
      </c>
      <c r="B41" s="21" t="s">
        <v>1327</v>
      </c>
      <c r="C41" s="18" t="s">
        <v>24</v>
      </c>
      <c r="D41" s="18" t="s">
        <v>24</v>
      </c>
      <c r="E41" s="18">
        <v>0</v>
      </c>
      <c r="F41" s="18"/>
      <c r="G41" s="18"/>
      <c r="H41" s="18"/>
      <c r="I41" s="18"/>
      <c r="J41" s="18"/>
      <c r="K41" s="18"/>
      <c r="L41" s="18"/>
      <c r="M41" s="18"/>
      <c r="N41" s="18" t="s">
        <v>24</v>
      </c>
      <c r="O41" s="18" t="s">
        <v>24</v>
      </c>
      <c r="P41" s="18">
        <v>0</v>
      </c>
      <c r="Q41" s="18"/>
      <c r="R41" s="18"/>
      <c r="S41" s="18"/>
      <c r="T41" s="18"/>
      <c r="U41" s="18"/>
      <c r="V41" s="18"/>
      <c r="W41" s="18"/>
      <c r="X41" s="18" t="s">
        <v>23</v>
      </c>
      <c r="Y41" s="18" t="s">
        <v>25</v>
      </c>
      <c r="Z41" s="18" t="s">
        <v>25</v>
      </c>
      <c r="AA41" s="18" t="s">
        <v>25</v>
      </c>
      <c r="AB41" s="19" t="s">
        <v>26</v>
      </c>
      <c r="AC41" s="19" t="s">
        <v>25</v>
      </c>
      <c r="AD41" s="19" t="s">
        <v>26</v>
      </c>
      <c r="AE41" s="19" t="s">
        <v>25</v>
      </c>
      <c r="AF41" s="19"/>
      <c r="AG41" s="19" t="s">
        <v>26</v>
      </c>
      <c r="AH41" s="19">
        <v>0</v>
      </c>
      <c r="AI41" s="19" t="s">
        <v>26</v>
      </c>
      <c r="AJ41" s="75" t="s">
        <v>25</v>
      </c>
      <c r="AK41" s="102" t="s">
        <v>25</v>
      </c>
      <c r="AL41" s="83" t="s">
        <v>25</v>
      </c>
      <c r="AM41" s="83" t="s">
        <v>25</v>
      </c>
      <c r="AN41" s="83" t="s">
        <v>22</v>
      </c>
      <c r="AO41" s="83" t="s">
        <v>25</v>
      </c>
      <c r="AP41" s="83" t="s">
        <v>22</v>
      </c>
      <c r="AQ41" s="3">
        <v>0</v>
      </c>
      <c r="AR41" s="3"/>
      <c r="AS41" s="3">
        <v>0</v>
      </c>
      <c r="AT41" s="3"/>
      <c r="AU41" s="112" t="s">
        <v>25</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83" t="s">
        <v>25</v>
      </c>
      <c r="BD41" s="313" t="str">
        <f>SUBSTITUTE(SUBSTITUTE(IFERROR(VLOOKUP($A41,単組回答!$E:$R,14,FALSE),""),"① 行った","○"),"② 行っていない","×")</f>
        <v/>
      </c>
      <c r="BE41" s="83" t="s">
        <v>25</v>
      </c>
      <c r="BF41" s="316" t="str">
        <f>SUBSTITUTE(SUBSTITUTE(IFERROR(VLOOKUP($A41,単組回答!$E:$T,16,FALSE),""),"① 行った","○"),"② 行っていない","×")</f>
        <v/>
      </c>
    </row>
    <row r="42" spans="1:58" ht="28.5" customHeight="1">
      <c r="A42" s="20">
        <v>25116</v>
      </c>
      <c r="B42" s="21" t="s">
        <v>1791</v>
      </c>
      <c r="C42" s="18"/>
      <c r="D42" s="18"/>
      <c r="E42" s="18">
        <v>0</v>
      </c>
      <c r="F42" s="18"/>
      <c r="G42" s="18"/>
      <c r="H42" s="18"/>
      <c r="I42" s="18"/>
      <c r="J42" s="18"/>
      <c r="K42" s="18"/>
      <c r="L42" s="18"/>
      <c r="M42" s="18"/>
      <c r="N42" s="18"/>
      <c r="O42" s="18"/>
      <c r="P42" s="18">
        <v>0</v>
      </c>
      <c r="Q42" s="18"/>
      <c r="R42" s="18"/>
      <c r="S42" s="18"/>
      <c r="T42" s="18"/>
      <c r="U42" s="18"/>
      <c r="V42" s="18"/>
      <c r="W42" s="18"/>
      <c r="X42" s="18"/>
      <c r="Y42" s="18" t="s">
        <v>26</v>
      </c>
      <c r="Z42" s="18" t="s">
        <v>26</v>
      </c>
      <c r="AA42" s="18" t="e">
        <v>#N/A</v>
      </c>
      <c r="AB42" s="19" t="s">
        <v>26</v>
      </c>
      <c r="AC42" s="19" t="s">
        <v>26</v>
      </c>
      <c r="AD42" s="19" t="s">
        <v>26</v>
      </c>
      <c r="AE42" s="19" t="s">
        <v>26</v>
      </c>
      <c r="AF42" s="19"/>
      <c r="AG42" s="19" t="s">
        <v>26</v>
      </c>
      <c r="AH42" s="19" t="s">
        <v>26</v>
      </c>
      <c r="AI42" s="19" t="s">
        <v>26</v>
      </c>
      <c r="AJ42" s="75" t="s">
        <v>26</v>
      </c>
      <c r="AK42" s="102" t="s">
        <v>25</v>
      </c>
      <c r="AL42" s="83" t="s">
        <v>25</v>
      </c>
      <c r="AM42" s="83" t="s">
        <v>22</v>
      </c>
      <c r="AN42" s="83" t="s">
        <v>25</v>
      </c>
      <c r="AO42" s="83" t="s">
        <v>22</v>
      </c>
      <c r="AP42" s="83">
        <v>0</v>
      </c>
      <c r="AQ42" s="3">
        <v>0</v>
      </c>
      <c r="AR42" s="3"/>
      <c r="AS42" s="3">
        <v>0</v>
      </c>
      <c r="AT42" s="3"/>
      <c r="AU42" s="112" t="s">
        <v>22</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83" t="s">
        <v>25</v>
      </c>
      <c r="BD42" s="313" t="str">
        <f>SUBSTITUTE(SUBSTITUTE(IFERROR(VLOOKUP($A42,単組回答!$E:$R,14,FALSE),""),"① 行った","○"),"② 行っていない","×")</f>
        <v/>
      </c>
      <c r="BE42" s="83" t="s">
        <v>25</v>
      </c>
      <c r="BF42" s="316" t="str">
        <f>SUBSTITUTE(SUBSTITUTE(IFERROR(VLOOKUP($A42,単組回答!$E:$T,16,FALSE),""),"① 行った","○"),"② 行っていない","×")</f>
        <v/>
      </c>
    </row>
    <row r="43" spans="1:58" ht="28.5" customHeight="1">
      <c r="A43" s="20">
        <v>25120</v>
      </c>
      <c r="B43" s="21" t="s">
        <v>1792</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9"/>
      <c r="AC43" s="19"/>
      <c r="AD43" s="19"/>
      <c r="AE43" s="19"/>
      <c r="AF43" s="19"/>
      <c r="AG43" s="19"/>
      <c r="AH43" s="19"/>
      <c r="AI43" s="19"/>
      <c r="AJ43" s="75"/>
      <c r="AK43" s="102"/>
      <c r="AL43" s="83"/>
      <c r="AM43" s="83"/>
      <c r="AN43" s="83"/>
      <c r="AO43" s="83"/>
      <c r="AP43" s="83"/>
      <c r="AQ43" s="3"/>
      <c r="AR43" s="3"/>
      <c r="AS43" s="3"/>
      <c r="AT43" s="3"/>
      <c r="AU43" s="112"/>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83" t="s">
        <v>25</v>
      </c>
      <c r="BD43" s="313" t="str">
        <f>SUBSTITUTE(SUBSTITUTE(IFERROR(VLOOKUP($A43,単組回答!$E:$R,14,FALSE),""),"① 行った","○"),"② 行っていない","×")</f>
        <v/>
      </c>
      <c r="BE43" s="83" t="s">
        <v>25</v>
      </c>
      <c r="BF43" s="316" t="str">
        <f>SUBSTITUTE(SUBSTITUTE(IFERROR(VLOOKUP($A43,単組回答!$E:$T,16,FALSE),""),"① 行った","○"),"② 行っていない","×")</f>
        <v/>
      </c>
    </row>
    <row r="44" spans="1:58" ht="28.5" customHeight="1">
      <c r="A44" s="20">
        <v>25121</v>
      </c>
      <c r="B44" s="21" t="s">
        <v>1793</v>
      </c>
      <c r="C44" s="18"/>
      <c r="D44" s="18"/>
      <c r="E44" s="18">
        <v>0</v>
      </c>
      <c r="F44" s="18"/>
      <c r="G44" s="18"/>
      <c r="H44" s="18"/>
      <c r="I44" s="18"/>
      <c r="J44" s="18"/>
      <c r="K44" s="18"/>
      <c r="L44" s="18"/>
      <c r="M44" s="18"/>
      <c r="N44" s="18" t="s">
        <v>24</v>
      </c>
      <c r="O44" s="18" t="s">
        <v>24</v>
      </c>
      <c r="P44" s="18">
        <v>0</v>
      </c>
      <c r="Q44" s="18" t="s">
        <v>23</v>
      </c>
      <c r="R44" s="18"/>
      <c r="S44" s="18" t="s">
        <v>125</v>
      </c>
      <c r="T44" s="18"/>
      <c r="U44" s="18" t="s">
        <v>125</v>
      </c>
      <c r="V44" s="18"/>
      <c r="W44" s="18" t="s">
        <v>125</v>
      </c>
      <c r="X44" s="18"/>
      <c r="Y44" s="18" t="s">
        <v>25</v>
      </c>
      <c r="Z44" s="18" t="s">
        <v>25</v>
      </c>
      <c r="AA44" s="18" t="s">
        <v>25</v>
      </c>
      <c r="AB44" s="19" t="s">
        <v>26</v>
      </c>
      <c r="AC44" s="19" t="s">
        <v>25</v>
      </c>
      <c r="AD44" s="19" t="s">
        <v>26</v>
      </c>
      <c r="AE44" s="19" t="s">
        <v>25</v>
      </c>
      <c r="AF44" s="19"/>
      <c r="AG44" s="19" t="s">
        <v>26</v>
      </c>
      <c r="AH44" s="19">
        <v>0</v>
      </c>
      <c r="AI44" s="19" t="s">
        <v>26</v>
      </c>
      <c r="AJ44" s="75" t="s">
        <v>22</v>
      </c>
      <c r="AK44" s="102" t="s">
        <v>25</v>
      </c>
      <c r="AL44" s="83" t="s">
        <v>25</v>
      </c>
      <c r="AM44" s="83" t="s">
        <v>25</v>
      </c>
      <c r="AN44" s="83" t="s">
        <v>22</v>
      </c>
      <c r="AO44" s="83" t="s">
        <v>25</v>
      </c>
      <c r="AP44" s="83">
        <v>0</v>
      </c>
      <c r="AQ44" s="3">
        <v>0</v>
      </c>
      <c r="AR44" s="3">
        <v>0</v>
      </c>
      <c r="AS44" s="3">
        <v>0</v>
      </c>
      <c r="AT44" s="3">
        <v>0</v>
      </c>
      <c r="AU44" s="112" t="s">
        <v>22</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83" t="s">
        <v>25</v>
      </c>
      <c r="BD44" s="313" t="str">
        <f>SUBSTITUTE(SUBSTITUTE(IFERROR(VLOOKUP($A44,単組回答!$E:$R,14,FALSE),""),"① 行った","○"),"② 行っていない","×")</f>
        <v/>
      </c>
      <c r="BE44" s="83" t="s">
        <v>25</v>
      </c>
      <c r="BF44" s="316" t="str">
        <f>SUBSTITUTE(SUBSTITUTE(IFERROR(VLOOKUP($A44,単組回答!$E:$T,16,FALSE),""),"① 行った","○"),"② 行っていない","×")</f>
        <v/>
      </c>
    </row>
    <row r="45" spans="1:58" ht="28.5" customHeight="1">
      <c r="A45" s="20"/>
      <c r="B45" s="21"/>
      <c r="C45" s="18"/>
      <c r="D45" s="18"/>
      <c r="E45" s="18">
        <v>0</v>
      </c>
      <c r="F45" s="18"/>
      <c r="G45" s="18"/>
      <c r="H45" s="18"/>
      <c r="I45" s="18"/>
      <c r="J45" s="18"/>
      <c r="K45" s="18"/>
      <c r="L45" s="18"/>
      <c r="M45" s="18"/>
      <c r="N45" s="18"/>
      <c r="O45" s="18"/>
      <c r="P45" s="18">
        <v>0</v>
      </c>
      <c r="Q45" s="18"/>
      <c r="R45" s="18"/>
      <c r="S45" s="18"/>
      <c r="T45" s="18"/>
      <c r="U45" s="18"/>
      <c r="V45" s="18"/>
      <c r="W45" s="18"/>
      <c r="X45" s="18"/>
      <c r="Y45" s="18" t="s">
        <v>26</v>
      </c>
      <c r="Z45" s="18" t="s">
        <v>26</v>
      </c>
      <c r="AA45" s="18" t="e">
        <v>#N/A</v>
      </c>
      <c r="AB45" s="19" t="s">
        <v>26</v>
      </c>
      <c r="AC45" s="19" t="s">
        <v>26</v>
      </c>
      <c r="AD45" s="19" t="s">
        <v>26</v>
      </c>
      <c r="AE45" s="19" t="s">
        <v>26</v>
      </c>
      <c r="AF45" s="19"/>
      <c r="AG45" s="19" t="s">
        <v>26</v>
      </c>
      <c r="AH45" s="19" t="s">
        <v>26</v>
      </c>
      <c r="AI45" s="19" t="s">
        <v>26</v>
      </c>
      <c r="AJ45" s="75" t="s">
        <v>26</v>
      </c>
      <c r="AK45" s="102" t="s">
        <v>26</v>
      </c>
      <c r="AL45" s="83" t="s">
        <v>26</v>
      </c>
      <c r="AM45" s="83" t="s">
        <v>26</v>
      </c>
      <c r="AN45" s="83"/>
      <c r="AO45" s="83"/>
      <c r="AP45" s="83"/>
      <c r="AQ45" s="3"/>
      <c r="AR45" s="3"/>
      <c r="AS45" s="3" t="s">
        <v>26</v>
      </c>
      <c r="AT45" s="3"/>
      <c r="AU45" s="112" t="s">
        <v>26</v>
      </c>
      <c r="AV45" s="102"/>
      <c r="AW45" s="83"/>
      <c r="AX45" s="83"/>
      <c r="AY45" s="83"/>
      <c r="AZ45" s="83"/>
      <c r="BA45" s="83"/>
      <c r="BB45" s="83"/>
      <c r="BC45" s="83"/>
      <c r="BD45" s="83"/>
      <c r="BE45" s="83"/>
      <c r="BF45" s="103"/>
    </row>
    <row r="46" spans="1:58" ht="28.5" customHeight="1">
      <c r="A46" s="20"/>
      <c r="B46" s="21"/>
      <c r="C46" s="18"/>
      <c r="D46" s="18"/>
      <c r="E46" s="18">
        <v>0</v>
      </c>
      <c r="F46" s="18"/>
      <c r="G46" s="18"/>
      <c r="H46" s="18"/>
      <c r="I46" s="18"/>
      <c r="J46" s="18"/>
      <c r="K46" s="18"/>
      <c r="L46" s="18"/>
      <c r="M46" s="18"/>
      <c r="N46" s="18"/>
      <c r="O46" s="18"/>
      <c r="P46" s="18">
        <v>0</v>
      </c>
      <c r="Q46" s="18"/>
      <c r="R46" s="18"/>
      <c r="S46" s="18"/>
      <c r="T46" s="18"/>
      <c r="U46" s="18"/>
      <c r="V46" s="18"/>
      <c r="W46" s="18"/>
      <c r="X46" s="18"/>
      <c r="Y46" s="18" t="s">
        <v>26</v>
      </c>
      <c r="Z46" s="18" t="s">
        <v>26</v>
      </c>
      <c r="AA46" s="18" t="e">
        <v>#N/A</v>
      </c>
      <c r="AB46" s="19" t="s">
        <v>26</v>
      </c>
      <c r="AC46" s="19" t="s">
        <v>26</v>
      </c>
      <c r="AD46" s="19" t="s">
        <v>26</v>
      </c>
      <c r="AE46" s="19" t="s">
        <v>26</v>
      </c>
      <c r="AF46" s="19"/>
      <c r="AG46" s="19" t="s">
        <v>26</v>
      </c>
      <c r="AH46" s="19" t="s">
        <v>26</v>
      </c>
      <c r="AI46" s="19" t="s">
        <v>26</v>
      </c>
      <c r="AJ46" s="75" t="s">
        <v>26</v>
      </c>
      <c r="AK46" s="102" t="s">
        <v>26</v>
      </c>
      <c r="AL46" s="83" t="s">
        <v>26</v>
      </c>
      <c r="AM46" s="83" t="s">
        <v>26</v>
      </c>
      <c r="AN46" s="83"/>
      <c r="AO46" s="83"/>
      <c r="AP46" s="83"/>
      <c r="AQ46" s="3"/>
      <c r="AR46" s="3"/>
      <c r="AS46" s="3" t="s">
        <v>26</v>
      </c>
      <c r="AT46" s="3"/>
      <c r="AU46" s="112" t="s">
        <v>26</v>
      </c>
      <c r="AV46" s="102"/>
      <c r="AW46" s="83"/>
      <c r="AX46" s="83"/>
      <c r="AY46" s="83"/>
      <c r="AZ46" s="83"/>
      <c r="BA46" s="83"/>
      <c r="BB46" s="83"/>
      <c r="BC46" s="83"/>
      <c r="BD46" s="83"/>
      <c r="BE46" s="83"/>
      <c r="BF46" s="103"/>
    </row>
    <row r="47" spans="1:58" ht="28.5" customHeight="1">
      <c r="A47" s="20"/>
      <c r="B47" s="21"/>
      <c r="C47" s="18"/>
      <c r="D47" s="18"/>
      <c r="E47" s="18">
        <v>0</v>
      </c>
      <c r="F47" s="18"/>
      <c r="G47" s="18"/>
      <c r="H47" s="18"/>
      <c r="I47" s="18"/>
      <c r="J47" s="18"/>
      <c r="K47" s="18"/>
      <c r="L47" s="18"/>
      <c r="M47" s="18"/>
      <c r="N47" s="18"/>
      <c r="O47" s="18"/>
      <c r="P47" s="18">
        <v>0</v>
      </c>
      <c r="Q47" s="18"/>
      <c r="R47" s="18"/>
      <c r="S47" s="18"/>
      <c r="T47" s="18"/>
      <c r="U47" s="18"/>
      <c r="V47" s="18"/>
      <c r="W47" s="18"/>
      <c r="X47" s="18"/>
      <c r="Y47" s="18" t="s">
        <v>26</v>
      </c>
      <c r="Z47" s="18" t="s">
        <v>26</v>
      </c>
      <c r="AA47" s="18" t="e">
        <v>#N/A</v>
      </c>
      <c r="AB47" s="19" t="s">
        <v>26</v>
      </c>
      <c r="AC47" s="19" t="s">
        <v>26</v>
      </c>
      <c r="AD47" s="19" t="s">
        <v>26</v>
      </c>
      <c r="AE47" s="19" t="s">
        <v>26</v>
      </c>
      <c r="AF47" s="19"/>
      <c r="AG47" s="19" t="s">
        <v>26</v>
      </c>
      <c r="AH47" s="19" t="s">
        <v>26</v>
      </c>
      <c r="AI47" s="19" t="s">
        <v>26</v>
      </c>
      <c r="AJ47" s="75" t="s">
        <v>26</v>
      </c>
      <c r="AK47" s="102" t="s">
        <v>26</v>
      </c>
      <c r="AL47" s="83" t="s">
        <v>26</v>
      </c>
      <c r="AM47" s="83" t="s">
        <v>26</v>
      </c>
      <c r="AN47" s="83"/>
      <c r="AO47" s="83"/>
      <c r="AP47" s="83"/>
      <c r="AQ47" s="3"/>
      <c r="AR47" s="3"/>
      <c r="AS47" s="3" t="s">
        <v>26</v>
      </c>
      <c r="AT47" s="3"/>
      <c r="AU47" s="112" t="s">
        <v>26</v>
      </c>
      <c r="AV47" s="102"/>
      <c r="AW47" s="83"/>
      <c r="AX47" s="83"/>
      <c r="AY47" s="83"/>
      <c r="AZ47" s="83"/>
      <c r="BA47" s="83"/>
      <c r="BB47" s="83"/>
      <c r="BC47" s="83"/>
      <c r="BD47" s="83"/>
      <c r="BE47" s="83"/>
      <c r="BF47" s="103"/>
    </row>
    <row r="48" spans="1:58" ht="28.5" customHeight="1" thickBot="1">
      <c r="A48" s="237" t="s">
        <v>90</v>
      </c>
      <c r="B48" s="238"/>
      <c r="C48" s="237">
        <v>16</v>
      </c>
      <c r="D48" s="238">
        <v>0</v>
      </c>
      <c r="N48" s="237">
        <v>16</v>
      </c>
      <c r="O48" s="238">
        <v>0</v>
      </c>
      <c r="Y48" s="237">
        <v>0</v>
      </c>
      <c r="Z48" s="238">
        <v>0</v>
      </c>
      <c r="AK48" s="104" t="s">
        <v>26</v>
      </c>
      <c r="AL48" s="105" t="s">
        <v>26</v>
      </c>
      <c r="AM48" s="105" t="s">
        <v>26</v>
      </c>
      <c r="AN48" s="105" t="s">
        <v>26</v>
      </c>
      <c r="AO48" s="105" t="s">
        <v>26</v>
      </c>
      <c r="AP48" s="105" t="s">
        <v>26</v>
      </c>
      <c r="AQ48" s="113" t="s">
        <v>26</v>
      </c>
      <c r="AR48" s="113" t="s">
        <v>26</v>
      </c>
      <c r="AS48" s="113" t="s">
        <v>26</v>
      </c>
      <c r="AT48" s="113" t="s">
        <v>26</v>
      </c>
      <c r="AU48" s="114" t="s">
        <v>26</v>
      </c>
      <c r="AV48" s="245">
        <f>AV49-AW49</f>
        <v>0</v>
      </c>
      <c r="AW48" s="246"/>
      <c r="AX48" s="105"/>
      <c r="AY48" s="105"/>
      <c r="AZ48" s="105"/>
      <c r="BA48" s="105"/>
      <c r="BB48" s="105"/>
      <c r="BC48" s="105"/>
      <c r="BD48" s="105"/>
      <c r="BE48" s="105"/>
      <c r="BF48" s="106"/>
    </row>
    <row r="49" spans="48:58" ht="28.5" customHeight="1">
      <c r="AV49" s="12">
        <f>(COUNTIF(AV5:AV44,"○")+COUNTIF(AW5:AW44,"○"))</f>
        <v>0</v>
      </c>
      <c r="AW49" s="12">
        <f>COUNTIFS(AV5:AV44,"○",AW5:AW44,"○")</f>
        <v>0</v>
      </c>
      <c r="AX49" s="12" t="str">
        <f>IFERROR(VLOOKUP($A49,[1]集約用シート!$E$3:$BN$3000,5,FALSE),"")</f>
        <v/>
      </c>
      <c r="AY49" s="12"/>
      <c r="AZ49" s="12" t="str">
        <f>IFERROR(VLOOKUP($A49,[1]集約用シート!$E$3:$BN$3000,11,FALSE),"")</f>
        <v/>
      </c>
      <c r="BA49" s="12"/>
      <c r="BB49" s="12" t="str">
        <f>IFERROR(VLOOKUP($A49,[1]集約用シート!$E$3:$BN$3000,4,FALSE),"")</f>
        <v/>
      </c>
      <c r="BC49" s="12" t="str">
        <f>IFERROR(VLOOKUP($A49,[1]集約用シート!$E$3:$BN$3000,14,FALSE),"")</f>
        <v/>
      </c>
      <c r="BD49" s="12"/>
      <c r="BE49" s="12" t="str">
        <f>IFERROR(VLOOKUP($A49,[1]集約用シート!$E$3:$BN$3000,16,FALSE),"")</f>
        <v/>
      </c>
      <c r="BF49" s="12"/>
    </row>
    <row r="50" spans="48:58" ht="28.5" customHeight="1">
      <c r="AV50" s="12" t="str">
        <f>IFERROR(VLOOKUP($A50,[1]集約用シート!$E$3:$BN$3000,2,FALSE),"")</f>
        <v/>
      </c>
      <c r="AW50" s="12" t="str">
        <f>IFERROR(VLOOKUP($A50,[1]集約用シート!$E$3:$BN$3000,3,FALSE),"")</f>
        <v/>
      </c>
      <c r="AX50" s="12" t="str">
        <f>IFERROR(VLOOKUP($A50,[1]集約用シート!$E$3:$BN$3000,5,FALSE),"")</f>
        <v/>
      </c>
      <c r="AY50" s="12"/>
      <c r="AZ50" s="12" t="str">
        <f>IFERROR(VLOOKUP($A50,[1]集約用シート!$E$3:$BN$3000,11,FALSE),"")</f>
        <v/>
      </c>
      <c r="BA50" s="12"/>
      <c r="BB50" s="12" t="str">
        <f>IFERROR(VLOOKUP($A50,[1]集約用シート!$E$3:$BN$3000,4,FALSE),"")</f>
        <v/>
      </c>
      <c r="BC50" s="12" t="str">
        <f>IFERROR(VLOOKUP($A50,[1]集約用シート!$E$3:$BN$3000,14,FALSE),"")</f>
        <v/>
      </c>
      <c r="BD50" s="12"/>
      <c r="BE50" s="12" t="str">
        <f>IFERROR(VLOOKUP($A50,[1]集約用シート!$E$3:$BN$3000,16,FALSE),"")</f>
        <v/>
      </c>
      <c r="BF50" s="12"/>
    </row>
    <row r="51" spans="48:58" ht="28.5" customHeight="1">
      <c r="AV51" s="12" t="str">
        <f>IFERROR(VLOOKUP($A51,[1]集約用シート!$E$3:$BN$3000,2,FALSE),"")</f>
        <v/>
      </c>
      <c r="AW51" s="12" t="str">
        <f>IFERROR(VLOOKUP($A51,[1]集約用シート!$E$3:$BN$3000,3,FALSE),"")</f>
        <v/>
      </c>
      <c r="AX51" s="12" t="str">
        <f>IFERROR(VLOOKUP($A51,[1]集約用シート!$E$3:$BN$3000,5,FALSE),"")</f>
        <v/>
      </c>
      <c r="AY51" s="12"/>
      <c r="AZ51" s="12" t="str">
        <f>IFERROR(VLOOKUP($A51,[1]集約用シート!$E$3:$BN$3000,11,FALSE),"")</f>
        <v/>
      </c>
      <c r="BA51" s="12"/>
      <c r="BB51" s="12" t="str">
        <f>IFERROR(VLOOKUP($A51,[1]集約用シート!$E$3:$BN$3000,4,FALSE),"")</f>
        <v/>
      </c>
      <c r="BC51" s="12" t="str">
        <f>IFERROR(VLOOKUP($A51,[1]集約用シート!$E$3:$BN$3000,14,FALSE),"")</f>
        <v/>
      </c>
      <c r="BD51" s="12"/>
      <c r="BE51" s="12" t="str">
        <f>IFERROR(VLOOKUP($A51,[1]集約用シート!$E$3:$BN$3000,16,FALSE),"")</f>
        <v/>
      </c>
      <c r="BF51" s="12"/>
    </row>
    <row r="52" spans="48:58" ht="28.5" customHeight="1">
      <c r="AV52" s="12" t="str">
        <f>IFERROR(VLOOKUP($A52,[1]集約用シート!$E$3:$BN$3000,2,FALSE),"")</f>
        <v/>
      </c>
      <c r="AW52" s="12" t="str">
        <f>IFERROR(VLOOKUP($A52,[1]集約用シート!$E$3:$BN$3000,3,FALSE),"")</f>
        <v/>
      </c>
      <c r="AX52" s="12" t="str">
        <f>IFERROR(VLOOKUP($A52,[1]集約用シート!$E$3:$BN$3000,5,FALSE),"")</f>
        <v/>
      </c>
      <c r="AY52" s="12"/>
      <c r="AZ52" s="12" t="str">
        <f>IFERROR(VLOOKUP($A52,[1]集約用シート!$E$3:$BN$3000,11,FALSE),"")</f>
        <v/>
      </c>
      <c r="BA52" s="12"/>
      <c r="BB52" s="12" t="str">
        <f>IFERROR(VLOOKUP($A52,[1]集約用シート!$E$3:$BN$3000,4,FALSE),"")</f>
        <v/>
      </c>
      <c r="BC52" s="12" t="str">
        <f>IFERROR(VLOOKUP($A52,[1]集約用シート!$E$3:$BN$3000,14,FALSE),"")</f>
        <v/>
      </c>
      <c r="BD52" s="12"/>
      <c r="BE52" s="12" t="str">
        <f>IFERROR(VLOOKUP($A52,[1]集約用シート!$E$3:$BN$3000,16,FALSE),"")</f>
        <v/>
      </c>
      <c r="BF52" s="12"/>
    </row>
    <row r="53" spans="48:58" ht="28.5" customHeight="1">
      <c r="AV53" s="12" t="str">
        <f>IFERROR(VLOOKUP($A53,[1]集約用シート!$E$3:$BN$3000,2,FALSE),"")</f>
        <v/>
      </c>
      <c r="AW53" s="12" t="str">
        <f>IFERROR(VLOOKUP($A53,[1]集約用シート!$E$3:$BN$3000,3,FALSE),"")</f>
        <v/>
      </c>
      <c r="AX53" s="12" t="str">
        <f>IFERROR(VLOOKUP($A53,[1]集約用シート!$E$3:$BN$3000,5,FALSE),"")</f>
        <v/>
      </c>
      <c r="AY53" s="12"/>
      <c r="AZ53" s="12" t="str">
        <f>IFERROR(VLOOKUP($A53,[1]集約用シート!$E$3:$BN$3000,11,FALSE),"")</f>
        <v/>
      </c>
      <c r="BA53" s="12"/>
      <c r="BB53" s="12" t="str">
        <f>IFERROR(VLOOKUP($A53,[1]集約用シート!$E$3:$BN$3000,4,FALSE),"")</f>
        <v/>
      </c>
      <c r="BC53" s="12" t="str">
        <f>IFERROR(VLOOKUP($A53,[1]集約用シート!$E$3:$BN$3000,14,FALSE),"")</f>
        <v/>
      </c>
      <c r="BD53" s="12"/>
      <c r="BE53" s="12" t="str">
        <f>IFERROR(VLOOKUP($A53,[1]集約用シート!$E$3:$BN$3000,16,FALSE),"")</f>
        <v/>
      </c>
      <c r="BF53" s="12"/>
    </row>
    <row r="54" spans="48:58" ht="28.5" customHeight="1">
      <c r="AV54" s="12" t="str">
        <f>IFERROR(VLOOKUP($A54,[1]集約用シート!$E$3:$BN$3000,2,FALSE),"")</f>
        <v/>
      </c>
      <c r="AW54" s="12" t="str">
        <f>IFERROR(VLOOKUP($A54,[1]集約用シート!$E$3:$BN$3000,3,FALSE),"")</f>
        <v/>
      </c>
      <c r="AX54" s="12" t="str">
        <f>IFERROR(VLOOKUP($A54,[1]集約用シート!$E$3:$BN$3000,5,FALSE),"")</f>
        <v/>
      </c>
      <c r="AY54" s="12"/>
      <c r="AZ54" s="12" t="str">
        <f>IFERROR(VLOOKUP($A54,[1]集約用シート!$E$3:$BN$3000,11,FALSE),"")</f>
        <v/>
      </c>
      <c r="BA54" s="12"/>
      <c r="BB54" s="12" t="str">
        <f>IFERROR(VLOOKUP($A54,[1]集約用シート!$E$3:$BN$3000,4,FALSE),"")</f>
        <v/>
      </c>
      <c r="BC54" s="12" t="str">
        <f>IFERROR(VLOOKUP($A54,[1]集約用シート!$E$3:$BN$3000,14,FALSE),"")</f>
        <v/>
      </c>
      <c r="BD54" s="12"/>
      <c r="BE54" s="12" t="str">
        <f>IFERROR(VLOOKUP($A54,[1]集約用シート!$E$3:$BN$3000,16,FALSE),"")</f>
        <v/>
      </c>
      <c r="BF54" s="12"/>
    </row>
    <row r="55" spans="48:58" ht="28.5" customHeight="1">
      <c r="AV55" s="12" t="str">
        <f>IFERROR(VLOOKUP($A55,[1]集約用シート!$E$3:$BN$3000,2,FALSE),"")</f>
        <v/>
      </c>
      <c r="AW55" s="12" t="str">
        <f>IFERROR(VLOOKUP($A55,[1]集約用シート!$E$3:$BN$3000,3,FALSE),"")</f>
        <v/>
      </c>
      <c r="AX55" s="12" t="str">
        <f>IFERROR(VLOOKUP($A55,[1]集約用シート!$E$3:$BN$3000,5,FALSE),"")</f>
        <v/>
      </c>
      <c r="AY55" s="12"/>
      <c r="AZ55" s="12" t="str">
        <f>IFERROR(VLOOKUP($A55,[1]集約用シート!$E$3:$BN$3000,11,FALSE),"")</f>
        <v/>
      </c>
      <c r="BA55" s="12"/>
      <c r="BB55" s="12" t="str">
        <f>IFERROR(VLOOKUP($A55,[1]集約用シート!$E$3:$BN$3000,4,FALSE),"")</f>
        <v/>
      </c>
      <c r="BC55" s="12" t="str">
        <f>IFERROR(VLOOKUP($A55,[1]集約用シート!$E$3:$BN$3000,14,FALSE),"")</f>
        <v/>
      </c>
      <c r="BD55" s="12"/>
      <c r="BE55" s="12" t="str">
        <f>IFERROR(VLOOKUP($A55,[1]集約用シート!$E$3:$BN$3000,16,FALSE),"")</f>
        <v/>
      </c>
      <c r="BF55" s="12"/>
    </row>
    <row r="56" spans="48:58" ht="28.5" customHeight="1">
      <c r="AV56" s="12" t="str">
        <f>IFERROR(VLOOKUP($A56,[1]集約用シート!$E$3:$BN$3000,2,FALSE),"")</f>
        <v/>
      </c>
      <c r="AW56" s="12" t="str">
        <f>IFERROR(VLOOKUP($A56,[1]集約用シート!$E$3:$BN$3000,3,FALSE),"")</f>
        <v/>
      </c>
      <c r="AX56" s="12" t="str">
        <f>IFERROR(VLOOKUP($A56,[1]集約用シート!$E$3:$BN$3000,5,FALSE),"")</f>
        <v/>
      </c>
      <c r="AY56" s="12"/>
      <c r="AZ56" s="12" t="str">
        <f>IFERROR(VLOOKUP($A56,[1]集約用シート!$E$3:$BN$3000,11,FALSE),"")</f>
        <v/>
      </c>
      <c r="BA56" s="12"/>
      <c r="BB56" s="12" t="str">
        <f>IFERROR(VLOOKUP($A56,[1]集約用シート!$E$3:$BN$3000,4,FALSE),"")</f>
        <v/>
      </c>
      <c r="BC56" s="12" t="str">
        <f>IFERROR(VLOOKUP($A56,[1]集約用シート!$E$3:$BN$3000,14,FALSE),"")</f>
        <v/>
      </c>
      <c r="BD56" s="12"/>
      <c r="BE56" s="12" t="str">
        <f>IFERROR(VLOOKUP($A56,[1]集約用シート!$E$3:$BN$3000,16,FALSE),"")</f>
        <v/>
      </c>
      <c r="BF56" s="12"/>
    </row>
    <row r="57" spans="48:58" ht="28.5" customHeight="1">
      <c r="AV57" s="12" t="str">
        <f>IFERROR(VLOOKUP($A57,[1]集約用シート!$E$3:$BN$3000,2,FALSE),"")</f>
        <v/>
      </c>
      <c r="AW57" s="12" t="str">
        <f>IFERROR(VLOOKUP($A57,[1]集約用シート!$E$3:$BN$3000,3,FALSE),"")</f>
        <v/>
      </c>
      <c r="AX57" s="12" t="str">
        <f>IFERROR(VLOOKUP($A57,[1]集約用シート!$E$3:$BN$3000,5,FALSE),"")</f>
        <v/>
      </c>
      <c r="AY57" s="12"/>
      <c r="AZ57" s="12" t="str">
        <f>IFERROR(VLOOKUP($A57,[1]集約用シート!$E$3:$BN$3000,11,FALSE),"")</f>
        <v/>
      </c>
      <c r="BA57" s="12"/>
      <c r="BB57" s="12" t="str">
        <f>IFERROR(VLOOKUP($A57,[1]集約用シート!$E$3:$BN$3000,4,FALSE),"")</f>
        <v/>
      </c>
      <c r="BC57" s="12" t="str">
        <f>IFERROR(VLOOKUP($A57,[1]集約用シート!$E$3:$BN$3000,14,FALSE),"")</f>
        <v/>
      </c>
      <c r="BD57" s="12"/>
      <c r="BE57" s="12" t="str">
        <f>IFERROR(VLOOKUP($A57,[1]集約用シート!$E$3:$BN$3000,16,FALSE),"")</f>
        <v/>
      </c>
      <c r="BF57" s="12"/>
    </row>
    <row r="58" spans="48:58" ht="28.5" customHeight="1">
      <c r="AV58" s="12" t="str">
        <f>IFERROR(VLOOKUP($A58,[1]集約用シート!$E$3:$BN$3000,2,FALSE),"")</f>
        <v/>
      </c>
      <c r="AW58" s="12" t="str">
        <f>IFERROR(VLOOKUP($A58,[1]集約用シート!$E$3:$BN$3000,3,FALSE),"")</f>
        <v/>
      </c>
      <c r="AX58" s="12" t="str">
        <f>IFERROR(VLOOKUP($A58,[1]集約用シート!$E$3:$BN$3000,5,FALSE),"")</f>
        <v/>
      </c>
      <c r="AY58" s="12"/>
      <c r="AZ58" s="12" t="str">
        <f>IFERROR(VLOOKUP($A58,[1]集約用シート!$E$3:$BN$3000,11,FALSE),"")</f>
        <v/>
      </c>
      <c r="BA58" s="12"/>
      <c r="BB58" s="12" t="str">
        <f>IFERROR(VLOOKUP($A58,[1]集約用シート!$E$3:$BN$3000,4,FALSE),"")</f>
        <v/>
      </c>
      <c r="BC58" s="12" t="str">
        <f>IFERROR(VLOOKUP($A58,[1]集約用シート!$E$3:$BN$3000,14,FALSE),"")</f>
        <v/>
      </c>
      <c r="BD58" s="12"/>
      <c r="BE58" s="12" t="str">
        <f>IFERROR(VLOOKUP($A58,[1]集約用シート!$E$3:$BN$3000,16,FALSE),"")</f>
        <v/>
      </c>
      <c r="BF58" s="12"/>
    </row>
    <row r="59" spans="48:58" ht="28.5" customHeight="1">
      <c r="AV59" s="12" t="str">
        <f>IFERROR(VLOOKUP($A59,[1]集約用シート!$E$3:$BN$3000,2,FALSE),"")</f>
        <v/>
      </c>
      <c r="AW59" s="12" t="str">
        <f>IFERROR(VLOOKUP($A59,[1]集約用シート!$E$3:$BN$3000,3,FALSE),"")</f>
        <v/>
      </c>
      <c r="AX59" s="12" t="str">
        <f>IFERROR(VLOOKUP($A59,[1]集約用シート!$E$3:$BN$3000,5,FALSE),"")</f>
        <v/>
      </c>
      <c r="AY59" s="12"/>
      <c r="AZ59" s="12" t="str">
        <f>IFERROR(VLOOKUP($A59,[1]集約用シート!$E$3:$BN$3000,11,FALSE),"")</f>
        <v/>
      </c>
      <c r="BA59" s="12"/>
      <c r="BB59" s="12" t="str">
        <f>IFERROR(VLOOKUP($A59,[1]集約用シート!$E$3:$BN$3000,4,FALSE),"")</f>
        <v/>
      </c>
      <c r="BC59" s="12" t="str">
        <f>IFERROR(VLOOKUP($A59,[1]集約用シート!$E$3:$BN$3000,14,FALSE),"")</f>
        <v/>
      </c>
      <c r="BD59" s="12"/>
      <c r="BE59" s="12" t="str">
        <f>IFERROR(VLOOKUP($A59,[1]集約用シート!$E$3:$BN$3000,16,FALSE),"")</f>
        <v/>
      </c>
      <c r="BF59" s="12"/>
    </row>
    <row r="60" spans="48:58" ht="28.5" customHeight="1">
      <c r="AV60" s="12" t="str">
        <f>IFERROR(VLOOKUP($A60,[1]集約用シート!$E$3:$BN$3000,2,FALSE),"")</f>
        <v/>
      </c>
      <c r="AW60" s="12" t="str">
        <f>IFERROR(VLOOKUP($A60,[1]集約用シート!$E$3:$BN$3000,3,FALSE),"")</f>
        <v/>
      </c>
      <c r="AX60" s="12" t="str">
        <f>IFERROR(VLOOKUP($A60,[1]集約用シート!$E$3:$BN$3000,5,FALSE),"")</f>
        <v/>
      </c>
      <c r="AY60" s="12"/>
      <c r="AZ60" s="12" t="str">
        <f>IFERROR(VLOOKUP($A60,[1]集約用シート!$E$3:$BN$3000,11,FALSE),"")</f>
        <v/>
      </c>
      <c r="BA60" s="12"/>
      <c r="BB60" s="12" t="str">
        <f>IFERROR(VLOOKUP($A60,[1]集約用シート!$E$3:$BN$3000,4,FALSE),"")</f>
        <v/>
      </c>
      <c r="BC60" s="12" t="str">
        <f>IFERROR(VLOOKUP($A60,[1]集約用シート!$E$3:$BN$3000,14,FALSE),"")</f>
        <v/>
      </c>
      <c r="BD60" s="12"/>
      <c r="BE60" s="12" t="str">
        <f>IFERROR(VLOOKUP($A60,[1]集約用シート!$E$3:$BN$3000,16,FALSE),"")</f>
        <v/>
      </c>
      <c r="BF60" s="12"/>
    </row>
    <row r="61" spans="48:58" ht="28.5" customHeight="1">
      <c r="AV61" s="12" t="str">
        <f>IFERROR(VLOOKUP($A61,[1]集約用シート!$E$3:$BN$3000,2,FALSE),"")</f>
        <v/>
      </c>
      <c r="AW61" s="12" t="str">
        <f>IFERROR(VLOOKUP($A61,[1]集約用シート!$E$3:$BN$3000,3,FALSE),"")</f>
        <v/>
      </c>
      <c r="AX61" s="12" t="str">
        <f>IFERROR(VLOOKUP($A61,[1]集約用シート!$E$3:$BN$3000,5,FALSE),"")</f>
        <v/>
      </c>
      <c r="AY61" s="12"/>
      <c r="AZ61" s="12" t="str">
        <f>IFERROR(VLOOKUP($A61,[1]集約用シート!$E$3:$BN$3000,11,FALSE),"")</f>
        <v/>
      </c>
      <c r="BA61" s="12"/>
      <c r="BB61" s="12" t="str">
        <f>IFERROR(VLOOKUP($A61,[1]集約用シート!$E$3:$BN$3000,4,FALSE),"")</f>
        <v/>
      </c>
      <c r="BC61" s="12" t="str">
        <f>IFERROR(VLOOKUP($A61,[1]集約用シート!$E$3:$BN$3000,14,FALSE),"")</f>
        <v/>
      </c>
      <c r="BD61" s="12"/>
      <c r="BE61" s="12" t="str">
        <f>IFERROR(VLOOKUP($A61,[1]集約用シート!$E$3:$BN$3000,16,FALSE),"")</f>
        <v/>
      </c>
      <c r="BF61" s="12"/>
    </row>
    <row r="62" spans="48:58" ht="28.5" customHeight="1">
      <c r="AV62" s="12" t="str">
        <f>IFERROR(VLOOKUP($A62,[1]集約用シート!$E$3:$BN$3000,2,FALSE),"")</f>
        <v/>
      </c>
      <c r="AW62" s="12" t="str">
        <f>IFERROR(VLOOKUP($A62,[1]集約用シート!$E$3:$BN$3000,3,FALSE),"")</f>
        <v/>
      </c>
      <c r="AX62" s="12" t="str">
        <f>IFERROR(VLOOKUP($A62,[1]集約用シート!$E$3:$BN$3000,5,FALSE),"")</f>
        <v/>
      </c>
      <c r="AY62" s="12"/>
      <c r="AZ62" s="12" t="str">
        <f>IFERROR(VLOOKUP($A62,[1]集約用シート!$E$3:$BN$3000,11,FALSE),"")</f>
        <v/>
      </c>
      <c r="BA62" s="12"/>
      <c r="BB62" s="12" t="str">
        <f>IFERROR(VLOOKUP($A62,[1]集約用シート!$E$3:$BN$3000,4,FALSE),"")</f>
        <v/>
      </c>
      <c r="BC62" s="12" t="str">
        <f>IFERROR(VLOOKUP($A62,[1]集約用シート!$E$3:$BN$3000,14,FALSE),"")</f>
        <v/>
      </c>
      <c r="BD62" s="12"/>
      <c r="BE62" s="12" t="str">
        <f>IFERROR(VLOOKUP($A62,[1]集約用シート!$E$3:$BN$3000,16,FALSE),"")</f>
        <v/>
      </c>
      <c r="BF62" s="12"/>
    </row>
    <row r="63" spans="48:58" ht="28.5" customHeight="1">
      <c r="AV63" s="12" t="str">
        <f>IFERROR(VLOOKUP($A63,[1]集約用シート!$E$3:$BN$3000,2,FALSE),"")</f>
        <v/>
      </c>
      <c r="AW63" s="12" t="str">
        <f>IFERROR(VLOOKUP($A63,[1]集約用シート!$E$3:$BN$3000,3,FALSE),"")</f>
        <v/>
      </c>
      <c r="AX63" s="12" t="str">
        <f>IFERROR(VLOOKUP($A63,[1]集約用シート!$E$3:$BN$3000,5,FALSE),"")</f>
        <v/>
      </c>
      <c r="AY63" s="12"/>
      <c r="AZ63" s="12" t="str">
        <f>IFERROR(VLOOKUP($A63,[1]集約用シート!$E$3:$BN$3000,11,FALSE),"")</f>
        <v/>
      </c>
      <c r="BA63" s="12"/>
      <c r="BB63" s="12" t="str">
        <f>IFERROR(VLOOKUP($A63,[1]集約用シート!$E$3:$BN$3000,4,FALSE),"")</f>
        <v/>
      </c>
      <c r="BC63" s="12" t="str">
        <f>IFERROR(VLOOKUP($A63,[1]集約用シート!$E$3:$BN$3000,14,FALSE),"")</f>
        <v/>
      </c>
      <c r="BD63" s="12"/>
      <c r="BE63" s="12" t="str">
        <f>IFERROR(VLOOKUP($A63,[1]集約用シート!$E$3:$BN$3000,16,FALSE),"")</f>
        <v/>
      </c>
      <c r="BF63" s="12"/>
    </row>
    <row r="64" spans="48:58" ht="28.5" customHeight="1">
      <c r="AV64" s="12" t="str">
        <f>IFERROR(VLOOKUP($A64,[1]集約用シート!$E$3:$BN$3000,2,FALSE),"")</f>
        <v/>
      </c>
      <c r="AW64" s="12" t="str">
        <f>IFERROR(VLOOKUP($A64,[1]集約用シート!$E$3:$BN$3000,3,FALSE),"")</f>
        <v/>
      </c>
      <c r="AX64" s="12" t="str">
        <f>IFERROR(VLOOKUP($A64,[1]集約用シート!$E$3:$BN$3000,5,FALSE),"")</f>
        <v/>
      </c>
      <c r="AY64" s="12"/>
      <c r="AZ64" s="12" t="str">
        <f>IFERROR(VLOOKUP($A64,[1]集約用シート!$E$3:$BN$3000,11,FALSE),"")</f>
        <v/>
      </c>
      <c r="BA64" s="12"/>
      <c r="BB64" s="12" t="str">
        <f>IFERROR(VLOOKUP($A64,[1]集約用シート!$E$3:$BN$3000,4,FALSE),"")</f>
        <v/>
      </c>
      <c r="BC64" s="12" t="str">
        <f>IFERROR(VLOOKUP($A64,[1]集約用シート!$E$3:$BN$3000,14,FALSE),"")</f>
        <v/>
      </c>
      <c r="BD64" s="12"/>
      <c r="BE64" s="12" t="str">
        <f>IFERROR(VLOOKUP($A64,[1]集約用シート!$E$3:$BN$3000,16,FALSE),"")</f>
        <v/>
      </c>
      <c r="BF64" s="12"/>
    </row>
    <row r="65" spans="48:58" ht="28.5" customHeight="1">
      <c r="AV65" s="12" t="str">
        <f>IFERROR(VLOOKUP($A65,[1]集約用シート!$E$3:$BN$3000,2,FALSE),"")</f>
        <v/>
      </c>
      <c r="AW65" s="12" t="str">
        <f>IFERROR(VLOOKUP($A65,[1]集約用シート!$E$3:$BN$3000,3,FALSE),"")</f>
        <v/>
      </c>
      <c r="AX65" s="12" t="str">
        <f>IFERROR(VLOOKUP($A65,[1]集約用シート!$E$3:$BN$3000,5,FALSE),"")</f>
        <v/>
      </c>
      <c r="AY65" s="12"/>
      <c r="AZ65" s="12" t="str">
        <f>IFERROR(VLOOKUP($A65,[1]集約用シート!$E$3:$BN$3000,11,FALSE),"")</f>
        <v/>
      </c>
      <c r="BA65" s="12"/>
      <c r="BB65" s="12" t="str">
        <f>IFERROR(VLOOKUP($A65,[1]集約用シート!$E$3:$BN$3000,4,FALSE),"")</f>
        <v/>
      </c>
      <c r="BC65" s="12" t="str">
        <f>IFERROR(VLOOKUP($A65,[1]集約用シート!$E$3:$BN$3000,14,FALSE),"")</f>
        <v/>
      </c>
      <c r="BD65" s="12"/>
      <c r="BE65" s="12" t="str">
        <f>IFERROR(VLOOKUP($A65,[1]集約用シート!$E$3:$BN$3000,16,FALSE),"")</f>
        <v/>
      </c>
      <c r="BF65" s="12"/>
    </row>
    <row r="66" spans="48:58" ht="28.5" customHeight="1">
      <c r="AV66" s="12" t="str">
        <f>IFERROR(VLOOKUP($A66,[1]集約用シート!$E$3:$BN$3000,2,FALSE),"")</f>
        <v/>
      </c>
      <c r="AW66" s="12" t="str">
        <f>IFERROR(VLOOKUP($A66,[1]集約用シート!$E$3:$BN$3000,3,FALSE),"")</f>
        <v/>
      </c>
      <c r="AX66" s="12" t="str">
        <f>IFERROR(VLOOKUP($A66,[1]集約用シート!$E$3:$BN$3000,5,FALSE),"")</f>
        <v/>
      </c>
      <c r="AY66" s="12"/>
      <c r="AZ66" s="12" t="str">
        <f>IFERROR(VLOOKUP($A66,[1]集約用シート!$E$3:$BN$3000,11,FALSE),"")</f>
        <v/>
      </c>
      <c r="BA66" s="12"/>
      <c r="BB66" s="12" t="str">
        <f>IFERROR(VLOOKUP($A66,[1]集約用シート!$E$3:$BN$3000,4,FALSE),"")</f>
        <v/>
      </c>
      <c r="BC66" s="12" t="str">
        <f>IFERROR(VLOOKUP($A66,[1]集約用シート!$E$3:$BN$3000,14,FALSE),"")</f>
        <v/>
      </c>
      <c r="BD66" s="12"/>
      <c r="BE66" s="12" t="str">
        <f>IFERROR(VLOOKUP($A66,[1]集約用シート!$E$3:$BN$3000,16,FALSE),"")</f>
        <v/>
      </c>
      <c r="BF66" s="12"/>
    </row>
    <row r="67" spans="48:58" ht="28.5" customHeight="1">
      <c r="AV67" s="12" t="str">
        <f>IFERROR(VLOOKUP($A67,[1]集約用シート!$E$3:$BN$3000,2,FALSE),"")</f>
        <v/>
      </c>
      <c r="AW67" s="12" t="str">
        <f>IFERROR(VLOOKUP($A67,[1]集約用シート!$E$3:$BN$3000,3,FALSE),"")</f>
        <v/>
      </c>
      <c r="AX67" s="12" t="str">
        <f>IFERROR(VLOOKUP($A67,[1]集約用シート!$E$3:$BN$3000,5,FALSE),"")</f>
        <v/>
      </c>
      <c r="AY67" s="12"/>
      <c r="AZ67" s="12" t="str">
        <f>IFERROR(VLOOKUP($A67,[1]集約用シート!$E$3:$BN$3000,11,FALSE),"")</f>
        <v/>
      </c>
      <c r="BA67" s="12"/>
      <c r="BB67" s="12" t="str">
        <f>IFERROR(VLOOKUP($A67,[1]集約用シート!$E$3:$BN$3000,4,FALSE),"")</f>
        <v/>
      </c>
      <c r="BC67" s="12" t="str">
        <f>IFERROR(VLOOKUP($A67,[1]集約用シート!$E$3:$BN$3000,14,FALSE),"")</f>
        <v/>
      </c>
      <c r="BD67" s="12"/>
      <c r="BE67" s="12" t="str">
        <f>IFERROR(VLOOKUP($A67,[1]集約用シート!$E$3:$BN$3000,16,FALSE),"")</f>
        <v/>
      </c>
      <c r="BF67" s="12"/>
    </row>
    <row r="68" spans="48:58" ht="28.5" customHeight="1">
      <c r="AV68" s="12" t="str">
        <f>IFERROR(VLOOKUP($A68,[1]集約用シート!$E$3:$BN$3000,2,FALSE),"")</f>
        <v/>
      </c>
      <c r="AW68" s="12" t="str">
        <f>IFERROR(VLOOKUP($A68,[1]集約用シート!$E$3:$BN$3000,3,FALSE),"")</f>
        <v/>
      </c>
      <c r="AX68" s="12" t="str">
        <f>IFERROR(VLOOKUP($A68,[1]集約用シート!$E$3:$BN$3000,5,FALSE),"")</f>
        <v/>
      </c>
      <c r="AY68" s="12"/>
      <c r="AZ68" s="12" t="str">
        <f>IFERROR(VLOOKUP($A68,[1]集約用シート!$E$3:$BN$3000,11,FALSE),"")</f>
        <v/>
      </c>
      <c r="BA68" s="12"/>
      <c r="BB68" s="12" t="str">
        <f>IFERROR(VLOOKUP($A68,[1]集約用シート!$E$3:$BN$3000,4,FALSE),"")</f>
        <v/>
      </c>
      <c r="BC68" s="12" t="str">
        <f>IFERROR(VLOOKUP($A68,[1]集約用シート!$E$3:$BN$3000,14,FALSE),"")</f>
        <v/>
      </c>
      <c r="BD68" s="12"/>
      <c r="BE68" s="12" t="str">
        <f>IFERROR(VLOOKUP($A68,[1]集約用シート!$E$3:$BN$3000,16,FALSE),"")</f>
        <v/>
      </c>
      <c r="BF68" s="12"/>
    </row>
    <row r="69" spans="48:58" ht="28.5" customHeight="1">
      <c r="AV69" s="12" t="str">
        <f>IFERROR(VLOOKUP($A69,[1]集約用シート!$E$3:$BN$3000,2,FALSE),"")</f>
        <v/>
      </c>
      <c r="AW69" s="12" t="str">
        <f>IFERROR(VLOOKUP($A69,[1]集約用シート!$E$3:$BN$3000,3,FALSE),"")</f>
        <v/>
      </c>
      <c r="AX69" s="12" t="str">
        <f>IFERROR(VLOOKUP($A69,[1]集約用シート!$E$3:$BN$3000,5,FALSE),"")</f>
        <v/>
      </c>
      <c r="AY69" s="12"/>
      <c r="AZ69" s="12" t="str">
        <f>IFERROR(VLOOKUP($A69,[1]集約用シート!$E$3:$BN$3000,11,FALSE),"")</f>
        <v/>
      </c>
      <c r="BA69" s="12"/>
      <c r="BB69" s="12" t="str">
        <f>IFERROR(VLOOKUP($A69,[1]集約用シート!$E$3:$BN$3000,4,FALSE),"")</f>
        <v/>
      </c>
      <c r="BC69" s="12" t="str">
        <f>IFERROR(VLOOKUP($A69,[1]集約用シート!$E$3:$BN$3000,14,FALSE),"")</f>
        <v/>
      </c>
      <c r="BD69" s="12"/>
      <c r="BE69" s="12" t="str">
        <f>IFERROR(VLOOKUP($A69,[1]集約用シート!$E$3:$BN$3000,16,FALSE),"")</f>
        <v/>
      </c>
      <c r="BF69" s="12"/>
    </row>
    <row r="70" spans="48:58" ht="28.5" customHeight="1">
      <c r="AV70" s="12" t="str">
        <f>IFERROR(VLOOKUP($A70,[1]集約用シート!$E$3:$BN$3000,2,FALSE),"")</f>
        <v/>
      </c>
      <c r="AW70" s="12" t="str">
        <f>IFERROR(VLOOKUP($A70,[1]集約用シート!$E$3:$BN$3000,3,FALSE),"")</f>
        <v/>
      </c>
      <c r="AX70" s="12" t="str">
        <f>IFERROR(VLOOKUP($A70,[1]集約用シート!$E$3:$BN$3000,5,FALSE),"")</f>
        <v/>
      </c>
      <c r="AY70" s="12"/>
      <c r="AZ70" s="12" t="str">
        <f>IFERROR(VLOOKUP($A70,[1]集約用シート!$E$3:$BN$3000,11,FALSE),"")</f>
        <v/>
      </c>
      <c r="BA70" s="12"/>
      <c r="BB70" s="12" t="str">
        <f>IFERROR(VLOOKUP($A70,[1]集約用シート!$E$3:$BN$3000,4,FALSE),"")</f>
        <v/>
      </c>
      <c r="BC70" s="12" t="str">
        <f>IFERROR(VLOOKUP($A70,[1]集約用シート!$E$3:$BN$3000,14,FALSE),"")</f>
        <v/>
      </c>
      <c r="BD70" s="12"/>
      <c r="BE70" s="12" t="str">
        <f>IFERROR(VLOOKUP($A70,[1]集約用シート!$E$3:$BN$3000,16,FALSE),"")</f>
        <v/>
      </c>
      <c r="BF70" s="12"/>
    </row>
    <row r="71" spans="48:58" ht="28.5" customHeight="1">
      <c r="AV71" s="12" t="str">
        <f>IFERROR(VLOOKUP($A71,[1]集約用シート!$E$3:$BN$3000,2,FALSE),"")</f>
        <v/>
      </c>
      <c r="AW71" s="12" t="str">
        <f>IFERROR(VLOOKUP($A71,[1]集約用シート!$E$3:$BN$3000,3,FALSE),"")</f>
        <v/>
      </c>
      <c r="AX71" s="12" t="str">
        <f>IFERROR(VLOOKUP($A71,[1]集約用シート!$E$3:$BN$3000,5,FALSE),"")</f>
        <v/>
      </c>
      <c r="AY71" s="12"/>
      <c r="AZ71" s="12" t="str">
        <f>IFERROR(VLOOKUP($A71,[1]集約用シート!$E$3:$BN$3000,11,FALSE),"")</f>
        <v/>
      </c>
      <c r="BA71" s="12"/>
      <c r="BB71" s="12" t="str">
        <f>IFERROR(VLOOKUP($A71,[1]集約用シート!$E$3:$BN$3000,4,FALSE),"")</f>
        <v/>
      </c>
      <c r="BC71" s="12" t="str">
        <f>IFERROR(VLOOKUP($A71,[1]集約用シート!$E$3:$BN$3000,14,FALSE),"")</f>
        <v/>
      </c>
      <c r="BD71" s="12"/>
      <c r="BE71" s="12" t="str">
        <f>IFERROR(VLOOKUP($A71,[1]集約用シート!$E$3:$BN$3000,16,FALSE),"")</f>
        <v/>
      </c>
      <c r="BF71" s="12"/>
    </row>
    <row r="72" spans="48:58" ht="28.5" customHeight="1">
      <c r="AV72" s="12" t="str">
        <f>IFERROR(VLOOKUP($A72,[1]集約用シート!$E$3:$BN$3000,2,FALSE),"")</f>
        <v/>
      </c>
      <c r="AW72" s="12" t="str">
        <f>IFERROR(VLOOKUP($A72,[1]集約用シート!$E$3:$BN$3000,3,FALSE),"")</f>
        <v/>
      </c>
      <c r="AX72" s="12" t="str">
        <f>IFERROR(VLOOKUP($A72,[1]集約用シート!$E$3:$BN$3000,5,FALSE),"")</f>
        <v/>
      </c>
      <c r="AY72" s="12"/>
      <c r="AZ72" s="12" t="str">
        <f>IFERROR(VLOOKUP($A72,[1]集約用シート!$E$3:$BN$3000,11,FALSE),"")</f>
        <v/>
      </c>
      <c r="BA72" s="12"/>
      <c r="BB72" s="12" t="str">
        <f>IFERROR(VLOOKUP($A72,[1]集約用シート!$E$3:$BN$3000,4,FALSE),"")</f>
        <v/>
      </c>
      <c r="BC72" s="12" t="str">
        <f>IFERROR(VLOOKUP($A72,[1]集約用シート!$E$3:$BN$3000,14,FALSE),"")</f>
        <v/>
      </c>
      <c r="BD72" s="12"/>
      <c r="BE72" s="12" t="str">
        <f>IFERROR(VLOOKUP($A72,[1]集約用シート!$E$3:$BN$3000,16,FALSE),"")</f>
        <v/>
      </c>
      <c r="BF72" s="12"/>
    </row>
    <row r="73" spans="48:58" ht="28.5" customHeight="1">
      <c r="AV73" s="12" t="str">
        <f>IFERROR(VLOOKUP($A73,[1]集約用シート!$E$3:$BN$3000,2,FALSE),"")</f>
        <v/>
      </c>
      <c r="AW73" s="12" t="str">
        <f>IFERROR(VLOOKUP($A73,[1]集約用シート!$E$3:$BN$3000,3,FALSE),"")</f>
        <v/>
      </c>
      <c r="AX73" s="12" t="str">
        <f>IFERROR(VLOOKUP($A73,[1]集約用シート!$E$3:$BN$3000,5,FALSE),"")</f>
        <v/>
      </c>
      <c r="AY73" s="12"/>
      <c r="AZ73" s="12" t="str">
        <f>IFERROR(VLOOKUP($A73,[1]集約用シート!$E$3:$BN$3000,11,FALSE),"")</f>
        <v/>
      </c>
      <c r="BA73" s="12"/>
      <c r="BB73" s="12" t="str">
        <f>IFERROR(VLOOKUP($A73,[1]集約用シート!$E$3:$BN$3000,4,FALSE),"")</f>
        <v/>
      </c>
      <c r="BC73" s="12" t="str">
        <f>IFERROR(VLOOKUP($A73,[1]集約用シート!$E$3:$BN$3000,14,FALSE),"")</f>
        <v/>
      </c>
      <c r="BD73" s="12"/>
      <c r="BE73" s="12" t="str">
        <f>IFERROR(VLOOKUP($A73,[1]集約用シート!$E$3:$BN$3000,16,FALSE),"")</f>
        <v/>
      </c>
      <c r="BF73" s="12"/>
    </row>
    <row r="74" spans="48:58" ht="28.5" customHeight="1">
      <c r="AV74" s="12" t="str">
        <f>IFERROR(VLOOKUP($A74,[1]集約用シート!$E$3:$BN$3000,2,FALSE),"")</f>
        <v/>
      </c>
      <c r="AW74" s="12" t="str">
        <f>IFERROR(VLOOKUP($A74,[1]集約用シート!$E$3:$BN$3000,3,FALSE),"")</f>
        <v/>
      </c>
      <c r="AX74" s="12" t="str">
        <f>IFERROR(VLOOKUP($A74,[1]集約用シート!$E$3:$BN$3000,5,FALSE),"")</f>
        <v/>
      </c>
      <c r="AY74" s="12"/>
      <c r="AZ74" s="12" t="str">
        <f>IFERROR(VLOOKUP($A74,[1]集約用シート!$E$3:$BN$3000,11,FALSE),"")</f>
        <v/>
      </c>
      <c r="BA74" s="12"/>
      <c r="BB74" s="12" t="str">
        <f>IFERROR(VLOOKUP($A74,[1]集約用シート!$E$3:$BN$3000,4,FALSE),"")</f>
        <v/>
      </c>
      <c r="BC74" s="12" t="str">
        <f>IFERROR(VLOOKUP($A74,[1]集約用シート!$E$3:$BN$3000,14,FALSE),"")</f>
        <v/>
      </c>
      <c r="BD74" s="12"/>
      <c r="BE74" s="12" t="str">
        <f>IFERROR(VLOOKUP($A74,[1]集約用シート!$E$3:$BN$3000,16,FALSE),"")</f>
        <v/>
      </c>
      <c r="BF74" s="12"/>
    </row>
    <row r="75" spans="48:58" ht="28.5" customHeight="1">
      <c r="AV75" s="12" t="str">
        <f>IFERROR(VLOOKUP($A75,[1]集約用シート!$E$3:$BN$3000,2,FALSE),"")</f>
        <v/>
      </c>
      <c r="AW75" s="12" t="str">
        <f>IFERROR(VLOOKUP($A75,[1]集約用シート!$E$3:$BN$3000,3,FALSE),"")</f>
        <v/>
      </c>
      <c r="AX75" s="12" t="str">
        <f>IFERROR(VLOOKUP($A75,[1]集約用シート!$E$3:$BN$3000,5,FALSE),"")</f>
        <v/>
      </c>
      <c r="AY75" s="12"/>
      <c r="AZ75" s="12" t="str">
        <f>IFERROR(VLOOKUP($A75,[1]集約用シート!$E$3:$BN$3000,11,FALSE),"")</f>
        <v/>
      </c>
      <c r="BA75" s="12"/>
      <c r="BB75" s="12" t="str">
        <f>IFERROR(VLOOKUP($A75,[1]集約用シート!$E$3:$BN$3000,4,FALSE),"")</f>
        <v/>
      </c>
      <c r="BC75" s="12" t="str">
        <f>IFERROR(VLOOKUP($A75,[1]集約用シート!$E$3:$BN$3000,14,FALSE),"")</f>
        <v/>
      </c>
      <c r="BD75" s="12"/>
      <c r="BE75" s="12" t="str">
        <f>IFERROR(VLOOKUP($A75,[1]集約用シート!$E$3:$BN$3000,16,FALSE),"")</f>
        <v/>
      </c>
      <c r="BF75" s="12"/>
    </row>
    <row r="76" spans="48:58" ht="28.5" customHeight="1">
      <c r="AV76" s="12" t="str">
        <f>IFERROR(VLOOKUP($A76,[1]集約用シート!$E$3:$BN$3000,2,FALSE),"")</f>
        <v/>
      </c>
      <c r="AW76" s="12" t="str">
        <f>IFERROR(VLOOKUP($A76,[1]集約用シート!$E$3:$BN$3000,3,FALSE),"")</f>
        <v/>
      </c>
      <c r="AX76" s="12" t="str">
        <f>IFERROR(VLOOKUP($A76,[1]集約用シート!$E$3:$BN$3000,5,FALSE),"")</f>
        <v/>
      </c>
      <c r="AY76" s="12"/>
      <c r="AZ76" s="12" t="str">
        <f>IFERROR(VLOOKUP($A76,[1]集約用シート!$E$3:$BN$3000,11,FALSE),"")</f>
        <v/>
      </c>
      <c r="BA76" s="12"/>
      <c r="BB76" s="12" t="str">
        <f>IFERROR(VLOOKUP($A76,[1]集約用シート!$E$3:$BN$3000,4,FALSE),"")</f>
        <v/>
      </c>
      <c r="BC76" s="12" t="str">
        <f>IFERROR(VLOOKUP($A76,[1]集約用シート!$E$3:$BN$3000,14,FALSE),"")</f>
        <v/>
      </c>
      <c r="BD76" s="12"/>
      <c r="BE76" s="12" t="str">
        <f>IFERROR(VLOOKUP($A76,[1]集約用シート!$E$3:$BN$3000,16,FALSE),"")</f>
        <v/>
      </c>
      <c r="BF76" s="12"/>
    </row>
    <row r="77" spans="48:58" ht="28.5" customHeight="1">
      <c r="AV77" s="12" t="str">
        <f>IFERROR(VLOOKUP($A77,[1]集約用シート!$E$3:$BN$3000,2,FALSE),"")</f>
        <v/>
      </c>
      <c r="AW77" s="12" t="str">
        <f>IFERROR(VLOOKUP($A77,[1]集約用シート!$E$3:$BN$3000,3,FALSE),"")</f>
        <v/>
      </c>
      <c r="AX77" s="12" t="str">
        <f>IFERROR(VLOOKUP($A77,[1]集約用シート!$E$3:$BN$3000,5,FALSE),"")</f>
        <v/>
      </c>
      <c r="AY77" s="12"/>
      <c r="AZ77" s="12" t="str">
        <f>IFERROR(VLOOKUP($A77,[1]集約用シート!$E$3:$BN$3000,11,FALSE),"")</f>
        <v/>
      </c>
      <c r="BA77" s="12"/>
      <c r="BB77" s="12" t="str">
        <f>IFERROR(VLOOKUP($A77,[1]集約用シート!$E$3:$BN$3000,4,FALSE),"")</f>
        <v/>
      </c>
      <c r="BC77" s="12" t="str">
        <f>IFERROR(VLOOKUP($A77,[1]集約用シート!$E$3:$BN$3000,14,FALSE),"")</f>
        <v/>
      </c>
      <c r="BD77" s="12"/>
      <c r="BE77" s="12" t="str">
        <f>IFERROR(VLOOKUP($A77,[1]集約用シート!$E$3:$BN$3000,16,FALSE),"")</f>
        <v/>
      </c>
      <c r="BF77" s="12"/>
    </row>
    <row r="78" spans="48:58" ht="28.5" customHeight="1">
      <c r="AV78" s="12" t="str">
        <f>IFERROR(VLOOKUP($A78,[1]集約用シート!$E$3:$BN$3000,2,FALSE),"")</f>
        <v/>
      </c>
      <c r="AW78" s="12" t="str">
        <f>IFERROR(VLOOKUP($A78,[1]集約用シート!$E$3:$BN$3000,3,FALSE),"")</f>
        <v/>
      </c>
      <c r="AX78" s="12" t="str">
        <f>IFERROR(VLOOKUP($A78,[1]集約用シート!$E$3:$BN$3000,5,FALSE),"")</f>
        <v/>
      </c>
      <c r="AY78" s="12"/>
      <c r="AZ78" s="12" t="str">
        <f>IFERROR(VLOOKUP($A78,[1]集約用シート!$E$3:$BN$3000,11,FALSE),"")</f>
        <v/>
      </c>
      <c r="BA78" s="12"/>
      <c r="BB78" s="12" t="str">
        <f>IFERROR(VLOOKUP($A78,[1]集約用シート!$E$3:$BN$3000,4,FALSE),"")</f>
        <v/>
      </c>
      <c r="BC78" s="12" t="str">
        <f>IFERROR(VLOOKUP($A78,[1]集約用シート!$E$3:$BN$3000,14,FALSE),"")</f>
        <v/>
      </c>
      <c r="BD78" s="12"/>
      <c r="BE78" s="12" t="str">
        <f>IFERROR(VLOOKUP($A78,[1]集約用シート!$E$3:$BN$3000,16,FALSE),"")</f>
        <v/>
      </c>
      <c r="BF78" s="12"/>
    </row>
    <row r="79" spans="48:58" ht="28.5" customHeight="1">
      <c r="AV79" s="12" t="str">
        <f>IFERROR(VLOOKUP($A79,[1]集約用シート!$E$3:$BN$3000,2,FALSE),"")</f>
        <v/>
      </c>
      <c r="AW79" s="12" t="str">
        <f>IFERROR(VLOOKUP($A79,[1]集約用シート!$E$3:$BN$3000,3,FALSE),"")</f>
        <v/>
      </c>
      <c r="AX79" s="12" t="str">
        <f>IFERROR(VLOOKUP($A79,[1]集約用シート!$E$3:$BN$3000,5,FALSE),"")</f>
        <v/>
      </c>
      <c r="AY79" s="12"/>
      <c r="AZ79" s="12" t="str">
        <f>IFERROR(VLOOKUP($A79,[1]集約用シート!$E$3:$BN$3000,11,FALSE),"")</f>
        <v/>
      </c>
      <c r="BA79" s="12"/>
      <c r="BB79" s="12" t="str">
        <f>IFERROR(VLOOKUP($A79,[1]集約用シート!$E$3:$BN$3000,4,FALSE),"")</f>
        <v/>
      </c>
      <c r="BC79" s="12" t="str">
        <f>IFERROR(VLOOKUP($A79,[1]集約用シート!$E$3:$BN$3000,14,FALSE),"")</f>
        <v/>
      </c>
      <c r="BD79" s="12"/>
      <c r="BE79" s="12" t="str">
        <f>IFERROR(VLOOKUP($A79,[1]集約用シート!$E$3:$BN$3000,16,FALSE),"")</f>
        <v/>
      </c>
      <c r="BF79" s="12"/>
    </row>
    <row r="80" spans="48:58" ht="28.5" customHeight="1">
      <c r="AV80" s="12" t="str">
        <f>IFERROR(VLOOKUP($A80,[1]集約用シート!$E$3:$BN$3000,2,FALSE),"")</f>
        <v/>
      </c>
      <c r="AW80" s="12" t="str">
        <f>IFERROR(VLOOKUP($A80,[1]集約用シート!$E$3:$BN$3000,3,FALSE),"")</f>
        <v/>
      </c>
      <c r="AX80" s="12" t="str">
        <f>IFERROR(VLOOKUP($A80,[1]集約用シート!$E$3:$BN$3000,5,FALSE),"")</f>
        <v/>
      </c>
      <c r="AY80" s="12"/>
      <c r="AZ80" s="12" t="str">
        <f>IFERROR(VLOOKUP($A80,[1]集約用シート!$E$3:$BN$3000,11,FALSE),"")</f>
        <v/>
      </c>
      <c r="BA80" s="12"/>
      <c r="BB80" s="12" t="str">
        <f>IFERROR(VLOOKUP($A80,[1]集約用シート!$E$3:$BN$3000,4,FALSE),"")</f>
        <v/>
      </c>
      <c r="BC80" s="12" t="str">
        <f>IFERROR(VLOOKUP($A80,[1]集約用シート!$E$3:$BN$3000,14,FALSE),"")</f>
        <v/>
      </c>
      <c r="BD80" s="12"/>
      <c r="BE80" s="12" t="str">
        <f>IFERROR(VLOOKUP($A80,[1]集約用シート!$E$3:$BN$3000,16,FALSE),"")</f>
        <v/>
      </c>
      <c r="BF80" s="12"/>
    </row>
    <row r="81" spans="48:58" ht="28.5" customHeight="1">
      <c r="AV81" s="12" t="str">
        <f>IFERROR(VLOOKUP($A81,[1]集約用シート!$E$3:$BN$3000,2,FALSE),"")</f>
        <v/>
      </c>
      <c r="AW81" s="12" t="str">
        <f>IFERROR(VLOOKUP($A81,[1]集約用シート!$E$3:$BN$3000,3,FALSE),"")</f>
        <v/>
      </c>
      <c r="AX81" s="12" t="str">
        <f>IFERROR(VLOOKUP($A81,[1]集約用シート!$E$3:$BN$3000,5,FALSE),"")</f>
        <v/>
      </c>
      <c r="AY81" s="12"/>
      <c r="AZ81" s="12" t="str">
        <f>IFERROR(VLOOKUP($A81,[1]集約用シート!$E$3:$BN$3000,11,FALSE),"")</f>
        <v/>
      </c>
      <c r="BA81" s="12"/>
      <c r="BB81" s="12" t="str">
        <f>IFERROR(VLOOKUP($A81,[1]集約用シート!$E$3:$BN$3000,4,FALSE),"")</f>
        <v/>
      </c>
      <c r="BC81" s="12" t="str">
        <f>IFERROR(VLOOKUP($A81,[1]集約用シート!$E$3:$BN$3000,14,FALSE),"")</f>
        <v/>
      </c>
      <c r="BD81" s="12"/>
      <c r="BE81" s="12" t="str">
        <f>IFERROR(VLOOKUP($A81,[1]集約用シート!$E$3:$BN$3000,16,FALSE),"")</f>
        <v/>
      </c>
      <c r="BF81" s="12"/>
    </row>
    <row r="82" spans="48:58" ht="28.5" customHeight="1">
      <c r="AV82" s="12" t="str">
        <f>IFERROR(VLOOKUP($A82,[1]集約用シート!$E$3:$BN$3000,2,FALSE),"")</f>
        <v/>
      </c>
      <c r="AW82" s="12" t="str">
        <f>IFERROR(VLOOKUP($A82,[1]集約用シート!$E$3:$BN$3000,3,FALSE),"")</f>
        <v/>
      </c>
      <c r="AX82" s="12" t="str">
        <f>IFERROR(VLOOKUP($A82,[1]集約用シート!$E$3:$BN$3000,5,FALSE),"")</f>
        <v/>
      </c>
      <c r="AY82" s="12"/>
      <c r="AZ82" s="12" t="str">
        <f>IFERROR(VLOOKUP($A82,[1]集約用シート!$E$3:$BN$3000,11,FALSE),"")</f>
        <v/>
      </c>
      <c r="BA82" s="12"/>
      <c r="BB82" s="12" t="str">
        <f>IFERROR(VLOOKUP($A82,[1]集約用シート!$E$3:$BN$3000,4,FALSE),"")</f>
        <v/>
      </c>
      <c r="BC82" s="12" t="str">
        <f>IFERROR(VLOOKUP($A82,[1]集約用シート!$E$3:$BN$3000,14,FALSE),"")</f>
        <v/>
      </c>
      <c r="BD82" s="12"/>
      <c r="BE82" s="12" t="str">
        <f>IFERROR(VLOOKUP($A82,[1]集約用シート!$E$3:$BN$3000,16,FALSE),"")</f>
        <v/>
      </c>
      <c r="BF82" s="12"/>
    </row>
    <row r="83" spans="48:58" ht="28.5" customHeight="1">
      <c r="AV83" s="12" t="str">
        <f>IFERROR(VLOOKUP($A83,[1]集約用シート!$E$3:$BN$3000,2,FALSE),"")</f>
        <v/>
      </c>
      <c r="AW83" s="12" t="str">
        <f>IFERROR(VLOOKUP($A83,[1]集約用シート!$E$3:$BN$3000,3,FALSE),"")</f>
        <v/>
      </c>
      <c r="AX83" s="12" t="str">
        <f>IFERROR(VLOOKUP($A83,[1]集約用シート!$E$3:$BN$3000,5,FALSE),"")</f>
        <v/>
      </c>
      <c r="AY83" s="12"/>
      <c r="AZ83" s="12" t="str">
        <f>IFERROR(VLOOKUP($A83,[1]集約用シート!$E$3:$BN$3000,11,FALSE),"")</f>
        <v/>
      </c>
      <c r="BA83" s="12"/>
      <c r="BB83" s="12" t="str">
        <f>IFERROR(VLOOKUP($A83,[1]集約用シート!$E$3:$BN$3000,4,FALSE),"")</f>
        <v/>
      </c>
      <c r="BC83" s="12" t="str">
        <f>IFERROR(VLOOKUP($A83,[1]集約用シート!$E$3:$BN$3000,14,FALSE),"")</f>
        <v/>
      </c>
      <c r="BD83" s="12"/>
      <c r="BE83" s="12" t="str">
        <f>IFERROR(VLOOKUP($A83,[1]集約用シート!$E$3:$BN$3000,16,FALSE),"")</f>
        <v/>
      </c>
      <c r="BF83" s="12"/>
    </row>
    <row r="84" spans="48:58" ht="28.5" customHeight="1">
      <c r="AV84" s="12" t="str">
        <f>IFERROR(VLOOKUP($A84,[1]集約用シート!$E$3:$BN$3000,2,FALSE),"")</f>
        <v/>
      </c>
      <c r="AW84" s="12" t="str">
        <f>IFERROR(VLOOKUP($A84,[1]集約用シート!$E$3:$BN$3000,3,FALSE),"")</f>
        <v/>
      </c>
      <c r="AX84" s="12" t="str">
        <f>IFERROR(VLOOKUP($A84,[1]集約用シート!$E$3:$BN$3000,5,FALSE),"")</f>
        <v/>
      </c>
      <c r="AY84" s="12"/>
      <c r="AZ84" s="12" t="str">
        <f>IFERROR(VLOOKUP($A84,[1]集約用シート!$E$3:$BN$3000,11,FALSE),"")</f>
        <v/>
      </c>
      <c r="BA84" s="12"/>
      <c r="BB84" s="12" t="str">
        <f>IFERROR(VLOOKUP($A84,[1]集約用シート!$E$3:$BN$3000,4,FALSE),"")</f>
        <v/>
      </c>
      <c r="BC84" s="12" t="str">
        <f>IFERROR(VLOOKUP($A84,[1]集約用シート!$E$3:$BN$3000,14,FALSE),"")</f>
        <v/>
      </c>
      <c r="BD84" s="12"/>
      <c r="BE84" s="12" t="str">
        <f>IFERROR(VLOOKUP($A84,[1]集約用シート!$E$3:$BN$3000,16,FALSE),"")</f>
        <v/>
      </c>
      <c r="BF84" s="12"/>
    </row>
    <row r="85" spans="48:58" ht="28.5" customHeight="1">
      <c r="AV85" s="12" t="str">
        <f>IFERROR(VLOOKUP($A85,[1]集約用シート!$E$3:$BN$3000,2,FALSE),"")</f>
        <v/>
      </c>
      <c r="AW85" s="12" t="str">
        <f>IFERROR(VLOOKUP($A85,[1]集約用シート!$E$3:$BN$3000,3,FALSE),"")</f>
        <v/>
      </c>
      <c r="AX85" s="12" t="str">
        <f>IFERROR(VLOOKUP($A85,[1]集約用シート!$E$3:$BN$3000,5,FALSE),"")</f>
        <v/>
      </c>
      <c r="AY85" s="12"/>
      <c r="AZ85" s="12" t="str">
        <f>IFERROR(VLOOKUP($A85,[1]集約用シート!$E$3:$BN$3000,11,FALSE),"")</f>
        <v/>
      </c>
      <c r="BA85" s="12"/>
      <c r="BB85" s="12" t="str">
        <f>IFERROR(VLOOKUP($A85,[1]集約用シート!$E$3:$BN$3000,4,FALSE),"")</f>
        <v/>
      </c>
      <c r="BC85" s="12" t="str">
        <f>IFERROR(VLOOKUP($A85,[1]集約用シート!$E$3:$BN$3000,14,FALSE),"")</f>
        <v/>
      </c>
      <c r="BD85" s="12"/>
      <c r="BE85" s="12" t="str">
        <f>IFERROR(VLOOKUP($A85,[1]集約用シート!$E$3:$BN$3000,16,FALSE),"")</f>
        <v/>
      </c>
      <c r="BF85" s="12"/>
    </row>
    <row r="86" spans="48:58" ht="28.5" customHeight="1">
      <c r="AV86" s="12" t="str">
        <f>IFERROR(VLOOKUP($A86,[1]集約用シート!$E$3:$BN$3000,2,FALSE),"")</f>
        <v/>
      </c>
      <c r="AW86" s="12" t="str">
        <f>IFERROR(VLOOKUP($A86,[1]集約用シート!$E$3:$BN$3000,3,FALSE),"")</f>
        <v/>
      </c>
      <c r="AX86" s="12" t="str">
        <f>IFERROR(VLOOKUP($A86,[1]集約用シート!$E$3:$BN$3000,5,FALSE),"")</f>
        <v/>
      </c>
      <c r="AY86" s="12"/>
      <c r="AZ86" s="12" t="str">
        <f>IFERROR(VLOOKUP($A86,[1]集約用シート!$E$3:$BN$3000,11,FALSE),"")</f>
        <v/>
      </c>
      <c r="BA86" s="12"/>
      <c r="BB86" s="12" t="str">
        <f>IFERROR(VLOOKUP($A86,[1]集約用シート!$E$3:$BN$3000,4,FALSE),"")</f>
        <v/>
      </c>
      <c r="BC86" s="12" t="str">
        <f>IFERROR(VLOOKUP($A86,[1]集約用シート!$E$3:$BN$3000,14,FALSE),"")</f>
        <v/>
      </c>
      <c r="BD86" s="12"/>
      <c r="BE86" s="12" t="str">
        <f>IFERROR(VLOOKUP($A86,[1]集約用シート!$E$3:$BN$3000,16,FALSE),"")</f>
        <v/>
      </c>
      <c r="BF86" s="12"/>
    </row>
    <row r="87" spans="48:58" ht="28.5" customHeight="1">
      <c r="AV87" s="12" t="str">
        <f>IFERROR(VLOOKUP($A87,[1]集約用シート!$E$3:$BN$3000,2,FALSE),"")</f>
        <v/>
      </c>
      <c r="AW87" s="12" t="str">
        <f>IFERROR(VLOOKUP($A87,[1]集約用シート!$E$3:$BN$3000,3,FALSE),"")</f>
        <v/>
      </c>
      <c r="AX87" s="12" t="str">
        <f>IFERROR(VLOOKUP($A87,[1]集約用シート!$E$3:$BN$3000,5,FALSE),"")</f>
        <v/>
      </c>
      <c r="AY87" s="12"/>
      <c r="AZ87" s="12" t="str">
        <f>IFERROR(VLOOKUP($A87,[1]集約用シート!$E$3:$BN$3000,11,FALSE),"")</f>
        <v/>
      </c>
      <c r="BA87" s="12"/>
      <c r="BB87" s="12" t="str">
        <f>IFERROR(VLOOKUP($A87,[1]集約用シート!$E$3:$BN$3000,4,FALSE),"")</f>
        <v/>
      </c>
      <c r="BC87" s="12" t="str">
        <f>IFERROR(VLOOKUP($A87,[1]集約用シート!$E$3:$BN$3000,14,FALSE),"")</f>
        <v/>
      </c>
      <c r="BD87" s="12"/>
      <c r="BE87" s="12" t="str">
        <f>IFERROR(VLOOKUP($A87,[1]集約用シート!$E$3:$BN$3000,16,FALSE),"")</f>
        <v/>
      </c>
      <c r="BF87" s="12"/>
    </row>
    <row r="88" spans="48:58" ht="28.5" customHeight="1">
      <c r="AV88" s="12" t="str">
        <f>IFERROR(VLOOKUP($A88,[1]集約用シート!$E$3:$BN$3000,2,FALSE),"")</f>
        <v/>
      </c>
      <c r="AW88" s="12" t="str">
        <f>IFERROR(VLOOKUP($A88,[1]集約用シート!$E$3:$BN$3000,3,FALSE),"")</f>
        <v/>
      </c>
      <c r="AX88" s="12" t="str">
        <f>IFERROR(VLOOKUP($A88,[1]集約用シート!$E$3:$BN$3000,5,FALSE),"")</f>
        <v/>
      </c>
      <c r="AY88" s="12"/>
      <c r="AZ88" s="12" t="str">
        <f>IFERROR(VLOOKUP($A88,[1]集約用シート!$E$3:$BN$3000,11,FALSE),"")</f>
        <v/>
      </c>
      <c r="BA88" s="12"/>
      <c r="BB88" s="12" t="str">
        <f>IFERROR(VLOOKUP($A88,[1]集約用シート!$E$3:$BN$3000,4,FALSE),"")</f>
        <v/>
      </c>
      <c r="BC88" s="12" t="str">
        <f>IFERROR(VLOOKUP($A88,[1]集約用シート!$E$3:$BN$3000,14,FALSE),"")</f>
        <v/>
      </c>
      <c r="BD88" s="12"/>
      <c r="BE88" s="12" t="str">
        <f>IFERROR(VLOOKUP($A88,[1]集約用シート!$E$3:$BN$3000,16,FALSE),"")</f>
        <v/>
      </c>
      <c r="BF88" s="12"/>
    </row>
    <row r="89" spans="48:58" ht="28.5" customHeight="1">
      <c r="AV89" s="12" t="str">
        <f>IFERROR(VLOOKUP($A89,[1]集約用シート!$E$3:$BN$3000,2,FALSE),"")</f>
        <v/>
      </c>
      <c r="AW89" s="12" t="str">
        <f>IFERROR(VLOOKUP($A89,[1]集約用シート!$E$3:$BN$3000,3,FALSE),"")</f>
        <v/>
      </c>
      <c r="AX89" s="12" t="str">
        <f>IFERROR(VLOOKUP($A89,[1]集約用シート!$E$3:$BN$3000,5,FALSE),"")</f>
        <v/>
      </c>
      <c r="AY89" s="12"/>
      <c r="AZ89" s="12" t="str">
        <f>IFERROR(VLOOKUP($A89,[1]集約用シート!$E$3:$BN$3000,11,FALSE),"")</f>
        <v/>
      </c>
      <c r="BA89" s="12"/>
      <c r="BB89" s="12" t="str">
        <f>IFERROR(VLOOKUP($A89,[1]集約用シート!$E$3:$BN$3000,4,FALSE),"")</f>
        <v/>
      </c>
      <c r="BC89" s="12" t="str">
        <f>IFERROR(VLOOKUP($A89,[1]集約用シート!$E$3:$BN$3000,14,FALSE),"")</f>
        <v/>
      </c>
      <c r="BD89" s="12"/>
      <c r="BE89" s="12" t="str">
        <f>IFERROR(VLOOKUP($A89,[1]集約用シート!$E$3:$BN$3000,16,FALSE),"")</f>
        <v/>
      </c>
      <c r="BF89" s="12"/>
    </row>
    <row r="90" spans="48:58" ht="28.5" customHeight="1">
      <c r="AV90" s="12" t="str">
        <f>IFERROR(VLOOKUP($A90,[1]集約用シート!$E$3:$BN$3000,2,FALSE),"")</f>
        <v/>
      </c>
      <c r="AW90" s="12" t="str">
        <f>IFERROR(VLOOKUP($A90,[1]集約用シート!$E$3:$BN$3000,3,FALSE),"")</f>
        <v/>
      </c>
      <c r="AX90" s="12" t="str">
        <f>IFERROR(VLOOKUP($A90,[1]集約用シート!$E$3:$BN$3000,5,FALSE),"")</f>
        <v/>
      </c>
      <c r="AY90" s="12"/>
      <c r="AZ90" s="12" t="str">
        <f>IFERROR(VLOOKUP($A90,[1]集約用シート!$E$3:$BN$3000,11,FALSE),"")</f>
        <v/>
      </c>
      <c r="BA90" s="12"/>
      <c r="BB90" s="12" t="str">
        <f>IFERROR(VLOOKUP($A90,[1]集約用シート!$E$3:$BN$3000,4,FALSE),"")</f>
        <v/>
      </c>
      <c r="BC90" s="12" t="str">
        <f>IFERROR(VLOOKUP($A90,[1]集約用シート!$E$3:$BN$3000,14,FALSE),"")</f>
        <v/>
      </c>
      <c r="BD90" s="12"/>
      <c r="BE90" s="12" t="str">
        <f>IFERROR(VLOOKUP($A90,[1]集約用シート!$E$3:$BN$3000,16,FALSE),"")</f>
        <v/>
      </c>
      <c r="BF90" s="12"/>
    </row>
    <row r="91" spans="48:58" ht="28.5" customHeight="1">
      <c r="AV91" s="12" t="str">
        <f>IFERROR(VLOOKUP($A91,[1]集約用シート!$E$3:$BN$3000,2,FALSE),"")</f>
        <v/>
      </c>
      <c r="AW91" s="12" t="str">
        <f>IFERROR(VLOOKUP($A91,[1]集約用シート!$E$3:$BN$3000,3,FALSE),"")</f>
        <v/>
      </c>
      <c r="AX91" s="12" t="str">
        <f>IFERROR(VLOOKUP($A91,[1]集約用シート!$E$3:$BN$3000,5,FALSE),"")</f>
        <v/>
      </c>
      <c r="AY91" s="12"/>
      <c r="AZ91" s="12" t="str">
        <f>IFERROR(VLOOKUP($A91,[1]集約用シート!$E$3:$BN$3000,11,FALSE),"")</f>
        <v/>
      </c>
      <c r="BA91" s="12"/>
      <c r="BB91" s="12" t="str">
        <f>IFERROR(VLOOKUP($A91,[1]集約用シート!$E$3:$BN$3000,4,FALSE),"")</f>
        <v/>
      </c>
      <c r="BC91" s="12" t="str">
        <f>IFERROR(VLOOKUP($A91,[1]集約用シート!$E$3:$BN$3000,14,FALSE),"")</f>
        <v/>
      </c>
      <c r="BD91" s="12"/>
      <c r="BE91" s="12" t="str">
        <f>IFERROR(VLOOKUP($A91,[1]集約用シート!$E$3:$BN$3000,16,FALSE),"")</f>
        <v/>
      </c>
      <c r="BF91" s="12"/>
    </row>
    <row r="92" spans="48:58" ht="28.5" customHeight="1">
      <c r="AV92" s="12" t="str">
        <f>IFERROR(VLOOKUP($A92,[1]集約用シート!$E$3:$BN$3000,2,FALSE),"")</f>
        <v/>
      </c>
      <c r="AW92" s="12" t="str">
        <f>IFERROR(VLOOKUP($A92,[1]集約用シート!$E$3:$BN$3000,3,FALSE),"")</f>
        <v/>
      </c>
      <c r="AX92" s="12" t="str">
        <f>IFERROR(VLOOKUP($A92,[1]集約用シート!$E$3:$BN$3000,5,FALSE),"")</f>
        <v/>
      </c>
      <c r="AY92" s="12"/>
      <c r="AZ92" s="12" t="str">
        <f>IFERROR(VLOOKUP($A92,[1]集約用シート!$E$3:$BN$3000,11,FALSE),"")</f>
        <v/>
      </c>
      <c r="BA92" s="12"/>
      <c r="BB92" s="12" t="str">
        <f>IFERROR(VLOOKUP($A92,[1]集約用シート!$E$3:$BN$3000,4,FALSE),"")</f>
        <v/>
      </c>
      <c r="BC92" s="12" t="str">
        <f>IFERROR(VLOOKUP($A92,[1]集約用シート!$E$3:$BN$3000,14,FALSE),"")</f>
        <v/>
      </c>
      <c r="BD92" s="12"/>
      <c r="BE92" s="12" t="str">
        <f>IFERROR(VLOOKUP($A92,[1]集約用シート!$E$3:$BN$3000,16,FALSE),"")</f>
        <v/>
      </c>
      <c r="BF92" s="12"/>
    </row>
    <row r="93" spans="48:58" ht="28.5" customHeight="1">
      <c r="AV93" s="12" t="str">
        <f>IFERROR(VLOOKUP($A93,[1]集約用シート!$E$3:$BN$3000,2,FALSE),"")</f>
        <v/>
      </c>
      <c r="AW93" s="12" t="str">
        <f>IFERROR(VLOOKUP($A93,[1]集約用シート!$E$3:$BN$3000,3,FALSE),"")</f>
        <v/>
      </c>
      <c r="AX93" s="12" t="str">
        <f>IFERROR(VLOOKUP($A93,[1]集約用シート!$E$3:$BN$3000,5,FALSE),"")</f>
        <v/>
      </c>
      <c r="AY93" s="12"/>
      <c r="AZ93" s="12" t="str">
        <f>IFERROR(VLOOKUP($A93,[1]集約用シート!$E$3:$BN$3000,11,FALSE),"")</f>
        <v/>
      </c>
      <c r="BA93" s="12"/>
      <c r="BB93" s="12" t="str">
        <f>IFERROR(VLOOKUP($A93,[1]集約用シート!$E$3:$BN$3000,4,FALSE),"")</f>
        <v/>
      </c>
      <c r="BC93" s="12" t="str">
        <f>IFERROR(VLOOKUP($A93,[1]集約用シート!$E$3:$BN$3000,14,FALSE),"")</f>
        <v/>
      </c>
      <c r="BD93" s="12"/>
      <c r="BE93" s="12" t="str">
        <f>IFERROR(VLOOKUP($A93,[1]集約用シート!$E$3:$BN$3000,16,FALSE),"")</f>
        <v/>
      </c>
      <c r="BF93" s="12"/>
    </row>
    <row r="94" spans="48:58" ht="28.5" customHeight="1">
      <c r="AV94" s="12" t="str">
        <f>IFERROR(VLOOKUP($A94,[1]集約用シート!$E$3:$BN$3000,2,FALSE),"")</f>
        <v/>
      </c>
      <c r="AW94" s="12" t="str">
        <f>IFERROR(VLOOKUP($A94,[1]集約用シート!$E$3:$BN$3000,3,FALSE),"")</f>
        <v/>
      </c>
      <c r="AX94" s="12" t="str">
        <f>IFERROR(VLOOKUP($A94,[1]集約用シート!$E$3:$BN$3000,5,FALSE),"")</f>
        <v/>
      </c>
      <c r="AY94" s="12"/>
      <c r="AZ94" s="12" t="str">
        <f>IFERROR(VLOOKUP($A94,[1]集約用シート!$E$3:$BN$3000,11,FALSE),"")</f>
        <v/>
      </c>
      <c r="BA94" s="12"/>
      <c r="BB94" s="12" t="str">
        <f>IFERROR(VLOOKUP($A94,[1]集約用シート!$E$3:$BN$3000,4,FALSE),"")</f>
        <v/>
      </c>
      <c r="BC94" s="12" t="str">
        <f>IFERROR(VLOOKUP($A94,[1]集約用シート!$E$3:$BN$3000,14,FALSE),"")</f>
        <v/>
      </c>
      <c r="BD94" s="12"/>
      <c r="BE94" s="12" t="str">
        <f>IFERROR(VLOOKUP($A94,[1]集約用シート!$E$3:$BN$3000,16,FALSE),"")</f>
        <v/>
      </c>
      <c r="BF94" s="12"/>
    </row>
    <row r="95" spans="48:58" ht="28.5" customHeight="1">
      <c r="AV95" s="12" t="str">
        <f>IFERROR(VLOOKUP($A95,[1]集約用シート!$E$3:$BN$3000,2,FALSE),"")</f>
        <v/>
      </c>
      <c r="AW95" s="12" t="str">
        <f>IFERROR(VLOOKUP($A95,[1]集約用シート!$E$3:$BN$3000,3,FALSE),"")</f>
        <v/>
      </c>
      <c r="AX95" s="12" t="str">
        <f>IFERROR(VLOOKUP($A95,[1]集約用シート!$E$3:$BN$3000,5,FALSE),"")</f>
        <v/>
      </c>
      <c r="AY95" s="12"/>
      <c r="AZ95" s="12" t="str">
        <f>IFERROR(VLOOKUP($A95,[1]集約用シート!$E$3:$BN$3000,11,FALSE),"")</f>
        <v/>
      </c>
      <c r="BA95" s="12"/>
      <c r="BB95" s="12" t="str">
        <f>IFERROR(VLOOKUP($A95,[1]集約用シート!$E$3:$BN$3000,4,FALSE),"")</f>
        <v/>
      </c>
      <c r="BC95" s="12" t="str">
        <f>IFERROR(VLOOKUP($A95,[1]集約用シート!$E$3:$BN$3000,14,FALSE),"")</f>
        <v/>
      </c>
      <c r="BD95" s="12"/>
      <c r="BE95" s="12" t="str">
        <f>IFERROR(VLOOKUP($A95,[1]集約用シート!$E$3:$BN$3000,16,FALSE),"")</f>
        <v/>
      </c>
      <c r="BF95" s="12"/>
    </row>
    <row r="96" spans="48:58" ht="28.5" customHeight="1">
      <c r="AV96" s="12" t="str">
        <f>IFERROR(VLOOKUP($A96,[1]集約用シート!$E$3:$BN$3000,2,FALSE),"")</f>
        <v/>
      </c>
      <c r="AW96" s="12" t="str">
        <f>IFERROR(VLOOKUP($A96,[1]集約用シート!$E$3:$BN$3000,3,FALSE),"")</f>
        <v/>
      </c>
      <c r="AX96" s="12" t="str">
        <f>IFERROR(VLOOKUP($A96,[1]集約用シート!$E$3:$BN$3000,5,FALSE),"")</f>
        <v/>
      </c>
      <c r="AY96" s="12"/>
      <c r="AZ96" s="12" t="str">
        <f>IFERROR(VLOOKUP($A96,[1]集約用シート!$E$3:$BN$3000,11,FALSE),"")</f>
        <v/>
      </c>
      <c r="BA96" s="12"/>
      <c r="BB96" s="12" t="str">
        <f>IFERROR(VLOOKUP($A96,[1]集約用シート!$E$3:$BN$3000,4,FALSE),"")</f>
        <v/>
      </c>
      <c r="BC96" s="12" t="str">
        <f>IFERROR(VLOOKUP($A96,[1]集約用シート!$E$3:$BN$3000,14,FALSE),"")</f>
        <v/>
      </c>
      <c r="BD96" s="12"/>
      <c r="BE96" s="12" t="str">
        <f>IFERROR(VLOOKUP($A96,[1]集約用シート!$E$3:$BN$3000,16,FALSE),"")</f>
        <v/>
      </c>
      <c r="BF96" s="12"/>
    </row>
    <row r="97" spans="48:58" ht="28.5" customHeight="1">
      <c r="AV97" s="12" t="str">
        <f>IFERROR(VLOOKUP($A97,[1]集約用シート!$E$3:$BN$3000,2,FALSE),"")</f>
        <v/>
      </c>
      <c r="AW97" s="12" t="str">
        <f>IFERROR(VLOOKUP($A97,[1]集約用シート!$E$3:$BN$3000,3,FALSE),"")</f>
        <v/>
      </c>
      <c r="AX97" s="12" t="str">
        <f>IFERROR(VLOOKUP($A97,[1]集約用シート!$E$3:$BN$3000,5,FALSE),"")</f>
        <v/>
      </c>
      <c r="AY97" s="12"/>
      <c r="AZ97" s="12" t="str">
        <f>IFERROR(VLOOKUP($A97,[1]集約用シート!$E$3:$BN$3000,11,FALSE),"")</f>
        <v/>
      </c>
      <c r="BA97" s="12"/>
      <c r="BB97" s="12" t="str">
        <f>IFERROR(VLOOKUP($A97,[1]集約用シート!$E$3:$BN$3000,4,FALSE),"")</f>
        <v/>
      </c>
      <c r="BC97" s="12" t="str">
        <f>IFERROR(VLOOKUP($A97,[1]集約用シート!$E$3:$BN$3000,14,FALSE),"")</f>
        <v/>
      </c>
      <c r="BD97" s="12"/>
      <c r="BE97" s="12" t="str">
        <f>IFERROR(VLOOKUP($A97,[1]集約用シート!$E$3:$BN$3000,16,FALSE),"")</f>
        <v/>
      </c>
      <c r="BF97" s="12"/>
    </row>
    <row r="98" spans="48:58" ht="28.5" customHeight="1">
      <c r="AV98" s="12" t="str">
        <f>IFERROR(VLOOKUP($A98,[1]集約用シート!$E$3:$BN$3000,2,FALSE),"")</f>
        <v/>
      </c>
      <c r="AW98" s="12" t="str">
        <f>IFERROR(VLOOKUP($A98,[1]集約用シート!$E$3:$BN$3000,3,FALSE),"")</f>
        <v/>
      </c>
      <c r="AX98" s="12" t="str">
        <f>IFERROR(VLOOKUP($A98,[1]集約用シート!$E$3:$BN$3000,5,FALSE),"")</f>
        <v/>
      </c>
      <c r="AY98" s="12"/>
      <c r="AZ98" s="12" t="str">
        <f>IFERROR(VLOOKUP($A98,[1]集約用シート!$E$3:$BN$3000,11,FALSE),"")</f>
        <v/>
      </c>
      <c r="BA98" s="12"/>
      <c r="BB98" s="12" t="str">
        <f>IFERROR(VLOOKUP($A98,[1]集約用シート!$E$3:$BN$3000,4,FALSE),"")</f>
        <v/>
      </c>
      <c r="BC98" s="12" t="str">
        <f>IFERROR(VLOOKUP($A98,[1]集約用シート!$E$3:$BN$3000,14,FALSE),"")</f>
        <v/>
      </c>
      <c r="BD98" s="12"/>
      <c r="BE98" s="12" t="str">
        <f>IFERROR(VLOOKUP($A98,[1]集約用シート!$E$3:$BN$3000,16,FALSE),"")</f>
        <v/>
      </c>
      <c r="BF98" s="12"/>
    </row>
    <row r="99" spans="48:58" ht="28.5" customHeight="1">
      <c r="AV99" s="12" t="str">
        <f>IFERROR(VLOOKUP($A99,[1]集約用シート!$E$3:$BN$3000,2,FALSE),"")</f>
        <v/>
      </c>
      <c r="AW99" s="12" t="str">
        <f>IFERROR(VLOOKUP($A99,[1]集約用シート!$E$3:$BN$3000,3,FALSE),"")</f>
        <v/>
      </c>
      <c r="AX99" s="12" t="str">
        <f>IFERROR(VLOOKUP($A99,[1]集約用シート!$E$3:$BN$3000,5,FALSE),"")</f>
        <v/>
      </c>
      <c r="AY99" s="12"/>
      <c r="AZ99" s="12" t="str">
        <f>IFERROR(VLOOKUP($A99,[1]集約用シート!$E$3:$BN$3000,11,FALSE),"")</f>
        <v/>
      </c>
      <c r="BA99" s="12"/>
      <c r="BB99" s="12" t="str">
        <f>IFERROR(VLOOKUP($A99,[1]集約用シート!$E$3:$BN$3000,4,FALSE),"")</f>
        <v/>
      </c>
      <c r="BC99" s="12" t="str">
        <f>IFERROR(VLOOKUP($A99,[1]集約用シート!$E$3:$BN$3000,14,FALSE),"")</f>
        <v/>
      </c>
      <c r="BD99" s="12"/>
      <c r="BE99" s="12" t="str">
        <f>IFERROR(VLOOKUP($A99,[1]集約用シート!$E$3:$BN$3000,16,FALSE),"")</f>
        <v/>
      </c>
      <c r="BF99" s="12"/>
    </row>
    <row r="100" spans="48:58" ht="28.5" customHeight="1">
      <c r="AV100" s="12" t="str">
        <f>IFERROR(VLOOKUP($A100,[1]集約用シート!$E$3:$BN$3000,2,FALSE),"")</f>
        <v/>
      </c>
      <c r="AW100" s="12" t="str">
        <f>IFERROR(VLOOKUP($A100,[1]集約用シート!$E$3:$BN$3000,3,FALSE),"")</f>
        <v/>
      </c>
      <c r="AX100" s="12" t="str">
        <f>IFERROR(VLOOKUP($A100,[1]集約用シート!$E$3:$BN$3000,5,FALSE),"")</f>
        <v/>
      </c>
      <c r="AY100" s="12"/>
      <c r="AZ100" s="12" t="str">
        <f>IFERROR(VLOOKUP($A100,[1]集約用シート!$E$3:$BN$3000,11,FALSE),"")</f>
        <v/>
      </c>
      <c r="BA100" s="12"/>
      <c r="BB100" s="12" t="str">
        <f>IFERROR(VLOOKUP($A100,[1]集約用シート!$E$3:$BN$3000,4,FALSE),"")</f>
        <v/>
      </c>
      <c r="BC100" s="12" t="str">
        <f>IFERROR(VLOOKUP($A100,[1]集約用シート!$E$3:$BN$3000,14,FALSE),"")</f>
        <v/>
      </c>
      <c r="BD100" s="12"/>
      <c r="BE100" s="12" t="str">
        <f>IFERROR(VLOOKUP($A100,[1]集約用シート!$E$3:$BN$3000,16,FALSE),"")</f>
        <v/>
      </c>
      <c r="BF100" s="12"/>
    </row>
    <row r="101" spans="48:58" ht="28.5" customHeight="1">
      <c r="AV101" s="12" t="str">
        <f>IFERROR(VLOOKUP($A101,[1]集約用シート!$E$3:$BN$3000,2,FALSE),"")</f>
        <v/>
      </c>
      <c r="AW101" s="12" t="str">
        <f>IFERROR(VLOOKUP($A101,[1]集約用シート!$E$3:$BN$3000,3,FALSE),"")</f>
        <v/>
      </c>
      <c r="AX101" s="12" t="str">
        <f>IFERROR(VLOOKUP($A101,[1]集約用シート!$E$3:$BN$3000,5,FALSE),"")</f>
        <v/>
      </c>
      <c r="AY101" s="12"/>
      <c r="AZ101" s="12" t="str">
        <f>IFERROR(VLOOKUP($A101,[1]集約用シート!$E$3:$BN$3000,11,FALSE),"")</f>
        <v/>
      </c>
      <c r="BA101" s="12"/>
      <c r="BB101" s="12" t="str">
        <f>IFERROR(VLOOKUP($A101,[1]集約用シート!$E$3:$BN$3000,4,FALSE),"")</f>
        <v/>
      </c>
      <c r="BC101" s="12" t="str">
        <f>IFERROR(VLOOKUP($A101,[1]集約用シート!$E$3:$BN$3000,14,FALSE),"")</f>
        <v/>
      </c>
      <c r="BD101" s="12"/>
      <c r="BE101" s="12" t="str">
        <f>IFERROR(VLOOKUP($A101,[1]集約用シート!$E$3:$BN$3000,16,FALSE),"")</f>
        <v/>
      </c>
      <c r="BF101" s="12"/>
    </row>
    <row r="102" spans="48:58" ht="28.5" customHeight="1">
      <c r="AV102" s="12" t="str">
        <f>IFERROR(VLOOKUP($A102,[1]集約用シート!$E$3:$BN$3000,2,FALSE),"")</f>
        <v/>
      </c>
      <c r="AW102" s="12" t="str">
        <f>IFERROR(VLOOKUP($A102,[1]集約用シート!$E$3:$BN$3000,3,FALSE),"")</f>
        <v/>
      </c>
      <c r="AX102" s="12" t="str">
        <f>IFERROR(VLOOKUP($A102,[1]集約用シート!$E$3:$BN$3000,5,FALSE),"")</f>
        <v/>
      </c>
      <c r="AY102" s="12"/>
      <c r="AZ102" s="12" t="str">
        <f>IFERROR(VLOOKUP($A102,[1]集約用シート!$E$3:$BN$3000,11,FALSE),"")</f>
        <v/>
      </c>
      <c r="BA102" s="12"/>
      <c r="BB102" s="12" t="str">
        <f>IFERROR(VLOOKUP($A102,[1]集約用シート!$E$3:$BN$3000,4,FALSE),"")</f>
        <v/>
      </c>
      <c r="BC102" s="12" t="str">
        <f>IFERROR(VLOOKUP($A102,[1]集約用シート!$E$3:$BN$3000,14,FALSE),"")</f>
        <v/>
      </c>
      <c r="BD102" s="12"/>
      <c r="BE102" s="12" t="str">
        <f>IFERROR(VLOOKUP($A102,[1]集約用シート!$E$3:$BN$3000,16,FALSE),"")</f>
        <v/>
      </c>
      <c r="BF102" s="12"/>
    </row>
    <row r="103" spans="48:58" ht="28.5" customHeight="1">
      <c r="AV103" s="12" t="str">
        <f>IFERROR(VLOOKUP($A103,[1]集約用シート!$E$3:$BN$3000,2,FALSE),"")</f>
        <v/>
      </c>
      <c r="AW103" s="12" t="str">
        <f>IFERROR(VLOOKUP($A103,[1]集約用シート!$E$3:$BN$3000,3,FALSE),"")</f>
        <v/>
      </c>
      <c r="AX103" s="12" t="str">
        <f>IFERROR(VLOOKUP($A103,[1]集約用シート!$E$3:$BN$3000,5,FALSE),"")</f>
        <v/>
      </c>
      <c r="AY103" s="12"/>
      <c r="AZ103" s="12" t="str">
        <f>IFERROR(VLOOKUP($A103,[1]集約用シート!$E$3:$BN$3000,11,FALSE),"")</f>
        <v/>
      </c>
      <c r="BA103" s="12"/>
      <c r="BB103" s="12" t="str">
        <f>IFERROR(VLOOKUP($A103,[1]集約用シート!$E$3:$BN$3000,4,FALSE),"")</f>
        <v/>
      </c>
      <c r="BC103" s="12" t="str">
        <f>IFERROR(VLOOKUP($A103,[1]集約用シート!$E$3:$BN$3000,14,FALSE),"")</f>
        <v/>
      </c>
      <c r="BD103" s="12"/>
      <c r="BE103" s="12" t="str">
        <f>IFERROR(VLOOKUP($A103,[1]集約用シート!$E$3:$BN$3000,16,FALSE),"")</f>
        <v/>
      </c>
      <c r="BF103" s="12"/>
    </row>
    <row r="104" spans="48:58" ht="28.5" customHeight="1">
      <c r="AV104" s="12" t="str">
        <f>IFERROR(VLOOKUP($A104,[1]集約用シート!$E$3:$BN$3000,2,FALSE),"")</f>
        <v/>
      </c>
      <c r="AW104" s="12" t="str">
        <f>IFERROR(VLOOKUP($A104,[1]集約用シート!$E$3:$BN$3000,3,FALSE),"")</f>
        <v/>
      </c>
      <c r="AX104" s="12" t="str">
        <f>IFERROR(VLOOKUP($A104,[1]集約用シート!$E$3:$BN$3000,5,FALSE),"")</f>
        <v/>
      </c>
      <c r="AY104" s="12"/>
      <c r="AZ104" s="12" t="str">
        <f>IFERROR(VLOOKUP($A104,[1]集約用シート!$E$3:$BN$3000,11,FALSE),"")</f>
        <v/>
      </c>
      <c r="BA104" s="12"/>
      <c r="BB104" s="12" t="str">
        <f>IFERROR(VLOOKUP($A104,[1]集約用シート!$E$3:$BN$3000,4,FALSE),"")</f>
        <v/>
      </c>
      <c r="BC104" s="12" t="str">
        <f>IFERROR(VLOOKUP($A104,[1]集約用シート!$E$3:$BN$3000,14,FALSE),"")</f>
        <v/>
      </c>
      <c r="BD104" s="12"/>
      <c r="BE104" s="12" t="str">
        <f>IFERROR(VLOOKUP($A104,[1]集約用シート!$E$3:$BN$3000,16,FALSE),"")</f>
        <v/>
      </c>
      <c r="BF104" s="12"/>
    </row>
    <row r="105" spans="48:58" ht="28.5" customHeight="1">
      <c r="AV105" s="12" t="str">
        <f>IFERROR(VLOOKUP($A105,[1]集約用シート!$E$3:$BN$3000,2,FALSE),"")</f>
        <v/>
      </c>
      <c r="AW105" s="12" t="str">
        <f>IFERROR(VLOOKUP($A105,[1]集約用シート!$E$3:$BN$3000,3,FALSE),"")</f>
        <v/>
      </c>
      <c r="AX105" s="12" t="str">
        <f>IFERROR(VLOOKUP($A105,[1]集約用シート!$E$3:$BN$3000,5,FALSE),"")</f>
        <v/>
      </c>
      <c r="AY105" s="12"/>
      <c r="AZ105" s="12" t="str">
        <f>IFERROR(VLOOKUP($A105,[1]集約用シート!$E$3:$BN$3000,11,FALSE),"")</f>
        <v/>
      </c>
      <c r="BA105" s="12"/>
      <c r="BB105" s="12" t="str">
        <f>IFERROR(VLOOKUP($A105,[1]集約用シート!$E$3:$BN$3000,4,FALSE),"")</f>
        <v/>
      </c>
      <c r="BC105" s="12" t="str">
        <f>IFERROR(VLOOKUP($A105,[1]集約用シート!$E$3:$BN$3000,14,FALSE),"")</f>
        <v/>
      </c>
      <c r="BD105" s="12"/>
      <c r="BE105" s="12" t="str">
        <f>IFERROR(VLOOKUP($A105,[1]集約用シート!$E$3:$BN$3000,16,FALSE),"")</f>
        <v/>
      </c>
      <c r="BF105" s="12"/>
    </row>
    <row r="106" spans="48:58" ht="28.5" customHeight="1">
      <c r="AV106" s="12" t="str">
        <f>IFERROR(VLOOKUP($A106,[1]集約用シート!$E$3:$BN$3000,2,FALSE),"")</f>
        <v/>
      </c>
      <c r="AW106" s="12" t="str">
        <f>IFERROR(VLOOKUP($A106,[1]集約用シート!$E$3:$BN$3000,3,FALSE),"")</f>
        <v/>
      </c>
      <c r="AX106" s="12" t="str">
        <f>IFERROR(VLOOKUP($A106,[1]集約用シート!$E$3:$BN$3000,5,FALSE),"")</f>
        <v/>
      </c>
      <c r="AY106" s="12"/>
      <c r="AZ106" s="12" t="str">
        <f>IFERROR(VLOOKUP($A106,[1]集約用シート!$E$3:$BN$3000,11,FALSE),"")</f>
        <v/>
      </c>
      <c r="BA106" s="12"/>
      <c r="BB106" s="12" t="str">
        <f>IFERROR(VLOOKUP($A106,[1]集約用シート!$E$3:$BN$3000,4,FALSE),"")</f>
        <v/>
      </c>
      <c r="BC106" s="12" t="str">
        <f>IFERROR(VLOOKUP($A106,[1]集約用シート!$E$3:$BN$3000,14,FALSE),"")</f>
        <v/>
      </c>
      <c r="BD106" s="12"/>
      <c r="BE106" s="12" t="str">
        <f>IFERROR(VLOOKUP($A106,[1]集約用シート!$E$3:$BN$3000,16,FALSE),"")</f>
        <v/>
      </c>
      <c r="BF106" s="12"/>
    </row>
    <row r="107" spans="48:58" ht="28.5" customHeight="1">
      <c r="AV107" s="12" t="str">
        <f>IFERROR(VLOOKUP($A107,[1]集約用シート!$E$3:$BN$3000,2,FALSE),"")</f>
        <v/>
      </c>
      <c r="AW107" s="12" t="str">
        <f>IFERROR(VLOOKUP($A107,[1]集約用シート!$E$3:$BN$3000,3,FALSE),"")</f>
        <v/>
      </c>
      <c r="AX107" s="12" t="str">
        <f>IFERROR(VLOOKUP($A107,[1]集約用シート!$E$3:$BN$3000,5,FALSE),"")</f>
        <v/>
      </c>
      <c r="AY107" s="12"/>
      <c r="AZ107" s="12" t="str">
        <f>IFERROR(VLOOKUP($A107,[1]集約用シート!$E$3:$BN$3000,11,FALSE),"")</f>
        <v/>
      </c>
      <c r="BA107" s="12"/>
      <c r="BB107" s="12" t="str">
        <f>IFERROR(VLOOKUP($A107,[1]集約用シート!$E$3:$BN$3000,4,FALSE),"")</f>
        <v/>
      </c>
      <c r="BC107" s="12" t="str">
        <f>IFERROR(VLOOKUP($A107,[1]集約用シート!$E$3:$BN$3000,14,FALSE),"")</f>
        <v/>
      </c>
      <c r="BD107" s="12"/>
      <c r="BE107" s="12" t="str">
        <f>IFERROR(VLOOKUP($A107,[1]集約用シート!$E$3:$BN$3000,16,FALSE),"")</f>
        <v/>
      </c>
      <c r="BF107" s="12"/>
    </row>
    <row r="108" spans="48:58" ht="28.5" customHeight="1">
      <c r="AV108" s="12" t="str">
        <f>IFERROR(VLOOKUP($A108,[1]集約用シート!$E$3:$BN$3000,2,FALSE),"")</f>
        <v/>
      </c>
      <c r="AW108" s="12" t="str">
        <f>IFERROR(VLOOKUP($A108,[1]集約用シート!$E$3:$BN$3000,3,FALSE),"")</f>
        <v/>
      </c>
      <c r="AX108" s="12" t="str">
        <f>IFERROR(VLOOKUP($A108,[1]集約用シート!$E$3:$BN$3000,5,FALSE),"")</f>
        <v/>
      </c>
      <c r="AY108" s="12"/>
      <c r="AZ108" s="12" t="str">
        <f>IFERROR(VLOOKUP($A108,[1]集約用シート!$E$3:$BN$3000,11,FALSE),"")</f>
        <v/>
      </c>
      <c r="BA108" s="12"/>
      <c r="BB108" s="12" t="str">
        <f>IFERROR(VLOOKUP($A108,[1]集約用シート!$E$3:$BN$3000,4,FALSE),"")</f>
        <v/>
      </c>
      <c r="BC108" s="12" t="str">
        <f>IFERROR(VLOOKUP($A108,[1]集約用シート!$E$3:$BN$3000,14,FALSE),"")</f>
        <v/>
      </c>
      <c r="BD108" s="12"/>
      <c r="BE108" s="12" t="str">
        <f>IFERROR(VLOOKUP($A108,[1]集約用シート!$E$3:$BN$3000,16,FALSE),"")</f>
        <v/>
      </c>
      <c r="BF108" s="12"/>
    </row>
    <row r="109" spans="48:58" ht="28.5" customHeight="1">
      <c r="AV109" s="12" t="str">
        <f>IFERROR(VLOOKUP($A109,[1]集約用シート!$E$3:$BN$3000,2,FALSE),"")</f>
        <v/>
      </c>
      <c r="AW109" s="12" t="str">
        <f>IFERROR(VLOOKUP($A109,[1]集約用シート!$E$3:$BN$3000,3,FALSE),"")</f>
        <v/>
      </c>
      <c r="AX109" s="12" t="str">
        <f>IFERROR(VLOOKUP($A109,[1]集約用シート!$E$3:$BN$3000,5,FALSE),"")</f>
        <v/>
      </c>
      <c r="AY109" s="12"/>
      <c r="AZ109" s="12" t="str">
        <f>IFERROR(VLOOKUP($A109,[1]集約用シート!$E$3:$BN$3000,11,FALSE),"")</f>
        <v/>
      </c>
      <c r="BA109" s="12"/>
      <c r="BB109" s="12" t="str">
        <f>IFERROR(VLOOKUP($A109,[1]集約用シート!$E$3:$BN$3000,4,FALSE),"")</f>
        <v/>
      </c>
      <c r="BC109" s="12" t="str">
        <f>IFERROR(VLOOKUP($A109,[1]集約用シート!$E$3:$BN$3000,14,FALSE),"")</f>
        <v/>
      </c>
      <c r="BD109" s="12"/>
      <c r="BE109" s="12" t="str">
        <f>IFERROR(VLOOKUP($A109,[1]集約用シート!$E$3:$BN$3000,16,FALSE),"")</f>
        <v/>
      </c>
      <c r="BF109" s="12"/>
    </row>
    <row r="110" spans="48:58" ht="28.5" customHeight="1">
      <c r="AV110" s="12" t="str">
        <f>IFERROR(VLOOKUP($A110,[1]集約用シート!$E$3:$BN$3000,2,FALSE),"")</f>
        <v/>
      </c>
      <c r="AW110" s="12" t="str">
        <f>IFERROR(VLOOKUP($A110,[1]集約用シート!$E$3:$BN$3000,3,FALSE),"")</f>
        <v/>
      </c>
      <c r="AX110" s="12" t="str">
        <f>IFERROR(VLOOKUP($A110,[1]集約用シート!$E$3:$BN$3000,5,FALSE),"")</f>
        <v/>
      </c>
      <c r="AY110" s="12"/>
      <c r="AZ110" s="12" t="str">
        <f>IFERROR(VLOOKUP($A110,[1]集約用シート!$E$3:$BN$3000,11,FALSE),"")</f>
        <v/>
      </c>
      <c r="BA110" s="12"/>
      <c r="BB110" s="12" t="str">
        <f>IFERROR(VLOOKUP($A110,[1]集約用シート!$E$3:$BN$3000,4,FALSE),"")</f>
        <v/>
      </c>
      <c r="BC110" s="12" t="str">
        <f>IFERROR(VLOOKUP($A110,[1]集約用シート!$E$3:$BN$3000,14,FALSE),"")</f>
        <v/>
      </c>
      <c r="BD110" s="12"/>
      <c r="BE110" s="12" t="str">
        <f>IFERROR(VLOOKUP($A110,[1]集約用シート!$E$3:$BN$3000,16,FALSE),"")</f>
        <v/>
      </c>
      <c r="BF110" s="12"/>
    </row>
    <row r="111" spans="48:58" ht="28.5" customHeight="1">
      <c r="AV111" s="12" t="str">
        <f>IFERROR(VLOOKUP($A111,[1]集約用シート!$E$3:$BN$3000,2,FALSE),"")</f>
        <v/>
      </c>
      <c r="AW111" s="12" t="str">
        <f>IFERROR(VLOOKUP($A111,[1]集約用シート!$E$3:$BN$3000,3,FALSE),"")</f>
        <v/>
      </c>
      <c r="AX111" s="12" t="str">
        <f>IFERROR(VLOOKUP($A111,[1]集約用シート!$E$3:$BN$3000,5,FALSE),"")</f>
        <v/>
      </c>
      <c r="AY111" s="12"/>
      <c r="AZ111" s="12" t="str">
        <f>IFERROR(VLOOKUP($A111,[1]集約用シート!$E$3:$BN$3000,11,FALSE),"")</f>
        <v/>
      </c>
      <c r="BA111" s="12"/>
      <c r="BB111" s="12" t="str">
        <f>IFERROR(VLOOKUP($A111,[1]集約用シート!$E$3:$BN$3000,4,FALSE),"")</f>
        <v/>
      </c>
      <c r="BC111" s="12" t="str">
        <f>IFERROR(VLOOKUP($A111,[1]集約用シート!$E$3:$BN$3000,14,FALSE),"")</f>
        <v/>
      </c>
      <c r="BD111" s="12"/>
      <c r="BE111" s="12" t="str">
        <f>IFERROR(VLOOKUP($A111,[1]集約用シート!$E$3:$BN$3000,16,FALSE),"")</f>
        <v/>
      </c>
      <c r="BF111" s="12"/>
    </row>
    <row r="112" spans="48:58" ht="28.5" customHeight="1">
      <c r="AV112" s="12" t="str">
        <f>IFERROR(VLOOKUP($A112,[1]集約用シート!$E$3:$BN$3000,2,FALSE),"")</f>
        <v/>
      </c>
      <c r="AW112" s="12" t="str">
        <f>IFERROR(VLOOKUP($A112,[1]集約用シート!$E$3:$BN$3000,3,FALSE),"")</f>
        <v/>
      </c>
      <c r="AX112" s="12" t="str">
        <f>IFERROR(VLOOKUP($A112,[1]集約用シート!$E$3:$BN$3000,5,FALSE),"")</f>
        <v/>
      </c>
      <c r="AY112" s="12"/>
      <c r="AZ112" s="12" t="str">
        <f>IFERROR(VLOOKUP($A112,[1]集約用シート!$E$3:$BN$3000,11,FALSE),"")</f>
        <v/>
      </c>
      <c r="BA112" s="12"/>
      <c r="BB112" s="12" t="str">
        <f>IFERROR(VLOOKUP($A112,[1]集約用シート!$E$3:$BN$3000,4,FALSE),"")</f>
        <v/>
      </c>
      <c r="BC112" s="12" t="str">
        <f>IFERROR(VLOOKUP($A112,[1]集約用シート!$E$3:$BN$3000,14,FALSE),"")</f>
        <v/>
      </c>
      <c r="BD112" s="12"/>
      <c r="BE112" s="12" t="str">
        <f>IFERROR(VLOOKUP($A112,[1]集約用シート!$E$3:$BN$3000,16,FALSE),"")</f>
        <v/>
      </c>
      <c r="BF112" s="12"/>
    </row>
    <row r="113" spans="48:58" ht="28.5" customHeight="1">
      <c r="AV113" s="12" t="str">
        <f>IFERROR(VLOOKUP($A113,[1]集約用シート!$E$3:$BN$3000,2,FALSE),"")</f>
        <v/>
      </c>
      <c r="AW113" s="12" t="str">
        <f>IFERROR(VLOOKUP($A113,[1]集約用シート!$E$3:$BN$3000,3,FALSE),"")</f>
        <v/>
      </c>
      <c r="AX113" s="12" t="str">
        <f>IFERROR(VLOOKUP($A113,[1]集約用シート!$E$3:$BN$3000,5,FALSE),"")</f>
        <v/>
      </c>
      <c r="AY113" s="12"/>
      <c r="AZ113" s="12" t="str">
        <f>IFERROR(VLOOKUP($A113,[1]集約用シート!$E$3:$BN$3000,11,FALSE),"")</f>
        <v/>
      </c>
      <c r="BA113" s="12"/>
      <c r="BB113" s="12" t="str">
        <f>IFERROR(VLOOKUP($A113,[1]集約用シート!$E$3:$BN$3000,4,FALSE),"")</f>
        <v/>
      </c>
      <c r="BC113" s="12" t="str">
        <f>IFERROR(VLOOKUP($A113,[1]集約用シート!$E$3:$BN$3000,14,FALSE),"")</f>
        <v/>
      </c>
      <c r="BD113" s="12"/>
      <c r="BE113" s="12" t="str">
        <f>IFERROR(VLOOKUP($A113,[1]集約用シート!$E$3:$BN$3000,16,FALSE),"")</f>
        <v/>
      </c>
      <c r="BF113" s="12"/>
    </row>
    <row r="114" spans="48:58" ht="28.5" customHeight="1">
      <c r="AV114" s="12" t="str">
        <f>IFERROR(VLOOKUP($A114,[1]集約用シート!$E$3:$BN$3000,2,FALSE),"")</f>
        <v/>
      </c>
      <c r="AW114" s="12" t="str">
        <f>IFERROR(VLOOKUP($A114,[1]集約用シート!$E$3:$BN$3000,3,FALSE),"")</f>
        <v/>
      </c>
      <c r="AX114" s="12" t="str">
        <f>IFERROR(VLOOKUP($A114,[1]集約用シート!$E$3:$BN$3000,5,FALSE),"")</f>
        <v/>
      </c>
      <c r="AY114" s="12"/>
      <c r="AZ114" s="12" t="str">
        <f>IFERROR(VLOOKUP($A114,[1]集約用シート!$E$3:$BN$3000,11,FALSE),"")</f>
        <v/>
      </c>
      <c r="BA114" s="12"/>
      <c r="BB114" s="12" t="str">
        <f>IFERROR(VLOOKUP($A114,[1]集約用シート!$E$3:$BN$3000,4,FALSE),"")</f>
        <v/>
      </c>
      <c r="BC114" s="12" t="str">
        <f>IFERROR(VLOOKUP($A114,[1]集約用シート!$E$3:$BN$3000,14,FALSE),"")</f>
        <v/>
      </c>
      <c r="BD114" s="12"/>
      <c r="BE114" s="12" t="str">
        <f>IFERROR(VLOOKUP($A114,[1]集約用シート!$E$3:$BN$3000,16,FALSE),"")</f>
        <v/>
      </c>
      <c r="BF114" s="12"/>
    </row>
    <row r="115" spans="48:58" ht="28.5" customHeight="1">
      <c r="AV115" s="12" t="str">
        <f>IFERROR(VLOOKUP($A115,[1]集約用シート!$E$3:$BN$3000,2,FALSE),"")</f>
        <v/>
      </c>
      <c r="AW115" s="12" t="str">
        <f>IFERROR(VLOOKUP($A115,[1]集約用シート!$E$3:$BN$3000,3,FALSE),"")</f>
        <v/>
      </c>
      <c r="AX115" s="12" t="str">
        <f>IFERROR(VLOOKUP($A115,[1]集約用シート!$E$3:$BN$3000,5,FALSE),"")</f>
        <v/>
      </c>
      <c r="AY115" s="12"/>
      <c r="AZ115" s="12" t="str">
        <f>IFERROR(VLOOKUP($A115,[1]集約用シート!$E$3:$BN$3000,11,FALSE),"")</f>
        <v/>
      </c>
      <c r="BA115" s="12"/>
      <c r="BB115" s="12" t="str">
        <f>IFERROR(VLOOKUP($A115,[1]集約用シート!$E$3:$BN$3000,4,FALSE),"")</f>
        <v/>
      </c>
      <c r="BC115" s="12" t="str">
        <f>IFERROR(VLOOKUP($A115,[1]集約用シート!$E$3:$BN$3000,14,FALSE),"")</f>
        <v/>
      </c>
      <c r="BD115" s="12"/>
      <c r="BE115" s="12" t="str">
        <f>IFERROR(VLOOKUP($A115,[1]集約用シート!$E$3:$BN$3000,16,FALSE),"")</f>
        <v/>
      </c>
      <c r="BF115" s="12"/>
    </row>
    <row r="116" spans="48:58" ht="28.5" customHeight="1">
      <c r="AV116" s="12" t="str">
        <f>IFERROR(VLOOKUP($A116,[1]集約用シート!$E$3:$BN$3000,2,FALSE),"")</f>
        <v/>
      </c>
      <c r="AW116" s="12" t="str">
        <f>IFERROR(VLOOKUP($A116,[1]集約用シート!$E$3:$BN$3000,3,FALSE),"")</f>
        <v/>
      </c>
      <c r="AX116" s="12" t="str">
        <f>IFERROR(VLOOKUP($A116,[1]集約用シート!$E$3:$BN$3000,5,FALSE),"")</f>
        <v/>
      </c>
      <c r="AY116" s="12"/>
      <c r="AZ116" s="12" t="str">
        <f>IFERROR(VLOOKUP($A116,[1]集約用シート!$E$3:$BN$3000,11,FALSE),"")</f>
        <v/>
      </c>
      <c r="BA116" s="12"/>
      <c r="BB116" s="12" t="str">
        <f>IFERROR(VLOOKUP($A116,[1]集約用シート!$E$3:$BN$3000,4,FALSE),"")</f>
        <v/>
      </c>
      <c r="BC116" s="12" t="str">
        <f>IFERROR(VLOOKUP($A116,[1]集約用シート!$E$3:$BN$3000,14,FALSE),"")</f>
        <v/>
      </c>
      <c r="BD116" s="12"/>
      <c r="BE116" s="12" t="str">
        <f>IFERROR(VLOOKUP($A116,[1]集約用シート!$E$3:$BN$3000,16,FALSE),"")</f>
        <v/>
      </c>
      <c r="BF116" s="12"/>
    </row>
    <row r="117" spans="48:58" ht="28.5" customHeight="1">
      <c r="AV117" s="12" t="str">
        <f>IFERROR(VLOOKUP($A117,[1]集約用シート!$E$3:$BN$3000,2,FALSE),"")</f>
        <v/>
      </c>
      <c r="AW117" s="12" t="str">
        <f>IFERROR(VLOOKUP($A117,[1]集約用シート!$E$3:$BN$3000,3,FALSE),"")</f>
        <v/>
      </c>
      <c r="AX117" s="12" t="str">
        <f>IFERROR(VLOOKUP($A117,[1]集約用シート!$E$3:$BN$3000,5,FALSE),"")</f>
        <v/>
      </c>
      <c r="AY117" s="12"/>
      <c r="AZ117" s="12" t="str">
        <f>IFERROR(VLOOKUP($A117,[1]集約用シート!$E$3:$BN$3000,11,FALSE),"")</f>
        <v/>
      </c>
      <c r="BA117" s="12"/>
      <c r="BB117" s="12" t="str">
        <f>IFERROR(VLOOKUP($A117,[1]集約用シート!$E$3:$BN$3000,4,FALSE),"")</f>
        <v/>
      </c>
      <c r="BC117" s="12" t="str">
        <f>IFERROR(VLOOKUP($A117,[1]集約用シート!$E$3:$BN$3000,14,FALSE),"")</f>
        <v/>
      </c>
      <c r="BD117" s="12"/>
      <c r="BE117" s="12" t="str">
        <f>IFERROR(VLOOKUP($A117,[1]集約用シート!$E$3:$BN$3000,16,FALSE),"")</f>
        <v/>
      </c>
      <c r="BF117" s="12"/>
    </row>
    <row r="118" spans="48:58" ht="28.5" customHeight="1">
      <c r="AV118" s="12" t="str">
        <f>IFERROR(VLOOKUP($A118,[1]集約用シート!$E$3:$BN$3000,2,FALSE),"")</f>
        <v/>
      </c>
      <c r="AW118" s="12" t="str">
        <f>IFERROR(VLOOKUP($A118,[1]集約用シート!$E$3:$BN$3000,3,FALSE),"")</f>
        <v/>
      </c>
      <c r="AX118" s="12" t="str">
        <f>IFERROR(VLOOKUP($A118,[1]集約用シート!$E$3:$BN$3000,5,FALSE),"")</f>
        <v/>
      </c>
      <c r="AY118" s="12"/>
      <c r="AZ118" s="12" t="str">
        <f>IFERROR(VLOOKUP($A118,[1]集約用シート!$E$3:$BN$3000,11,FALSE),"")</f>
        <v/>
      </c>
      <c r="BA118" s="12"/>
      <c r="BB118" s="12" t="str">
        <f>IFERROR(VLOOKUP($A118,[1]集約用シート!$E$3:$BN$3000,4,FALSE),"")</f>
        <v/>
      </c>
      <c r="BC118" s="12" t="str">
        <f>IFERROR(VLOOKUP($A118,[1]集約用シート!$E$3:$BN$3000,14,FALSE),"")</f>
        <v/>
      </c>
      <c r="BD118" s="12"/>
      <c r="BE118" s="12" t="str">
        <f>IFERROR(VLOOKUP($A118,[1]集約用シート!$E$3:$BN$3000,16,FALSE),"")</f>
        <v/>
      </c>
      <c r="BF118" s="12"/>
    </row>
    <row r="119" spans="48:58" ht="28.5" customHeight="1">
      <c r="AV119" s="12" t="str">
        <f>IFERROR(VLOOKUP($A119,[1]集約用シート!$E$3:$BN$3000,2,FALSE),"")</f>
        <v/>
      </c>
      <c r="AW119" s="12" t="str">
        <f>IFERROR(VLOOKUP($A119,[1]集約用シート!$E$3:$BN$3000,3,FALSE),"")</f>
        <v/>
      </c>
      <c r="AX119" s="12" t="str">
        <f>IFERROR(VLOOKUP($A119,[1]集約用シート!$E$3:$BN$3000,5,FALSE),"")</f>
        <v/>
      </c>
      <c r="AY119" s="12"/>
      <c r="AZ119" s="12" t="str">
        <f>IFERROR(VLOOKUP($A119,[1]集約用シート!$E$3:$BN$3000,11,FALSE),"")</f>
        <v/>
      </c>
      <c r="BA119" s="12"/>
      <c r="BB119" s="12" t="str">
        <f>IFERROR(VLOOKUP($A119,[1]集約用シート!$E$3:$BN$3000,4,FALSE),"")</f>
        <v/>
      </c>
      <c r="BC119" s="12" t="str">
        <f>IFERROR(VLOOKUP($A119,[1]集約用シート!$E$3:$BN$3000,14,FALSE),"")</f>
        <v/>
      </c>
      <c r="BD119" s="12"/>
      <c r="BE119" s="12" t="str">
        <f>IFERROR(VLOOKUP($A119,[1]集約用シート!$E$3:$BN$3000,16,FALSE),"")</f>
        <v/>
      </c>
      <c r="BF119" s="12"/>
    </row>
    <row r="120" spans="48:58" ht="28.5" customHeight="1">
      <c r="AV120" s="12" t="str">
        <f>IFERROR(VLOOKUP($A120,[1]集約用シート!$E$3:$BN$3000,2,FALSE),"")</f>
        <v/>
      </c>
      <c r="AW120" s="12" t="str">
        <f>IFERROR(VLOOKUP($A120,[1]集約用シート!$E$3:$BN$3000,3,FALSE),"")</f>
        <v/>
      </c>
      <c r="AX120" s="12" t="str">
        <f>IFERROR(VLOOKUP($A120,[1]集約用シート!$E$3:$BN$3000,5,FALSE),"")</f>
        <v/>
      </c>
      <c r="AY120" s="12"/>
      <c r="AZ120" s="12" t="str">
        <f>IFERROR(VLOOKUP($A120,[1]集約用シート!$E$3:$BN$3000,11,FALSE),"")</f>
        <v/>
      </c>
      <c r="BA120" s="12"/>
      <c r="BB120" s="12" t="str">
        <f>IFERROR(VLOOKUP($A120,[1]集約用シート!$E$3:$BN$3000,4,FALSE),"")</f>
        <v/>
      </c>
      <c r="BC120" s="12" t="str">
        <f>IFERROR(VLOOKUP($A120,[1]集約用シート!$E$3:$BN$3000,14,FALSE),"")</f>
        <v/>
      </c>
      <c r="BD120" s="12"/>
      <c r="BE120" s="12" t="str">
        <f>IFERROR(VLOOKUP($A120,[1]集約用シート!$E$3:$BN$3000,16,FALSE),"")</f>
        <v/>
      </c>
      <c r="BF120" s="12"/>
    </row>
    <row r="121" spans="48:58" ht="28.5" customHeight="1">
      <c r="AV121" s="12" t="str">
        <f>IFERROR(VLOOKUP($A121,[1]集約用シート!$E$3:$BN$3000,2,FALSE),"")</f>
        <v/>
      </c>
      <c r="AW121" s="12" t="str">
        <f>IFERROR(VLOOKUP($A121,[1]集約用シート!$E$3:$BN$3000,3,FALSE),"")</f>
        <v/>
      </c>
      <c r="AX121" s="12" t="str">
        <f>IFERROR(VLOOKUP($A121,[1]集約用シート!$E$3:$BN$3000,5,FALSE),"")</f>
        <v/>
      </c>
      <c r="AY121" s="12"/>
      <c r="AZ121" s="12" t="str">
        <f>IFERROR(VLOOKUP($A121,[1]集約用シート!$E$3:$BN$3000,11,FALSE),"")</f>
        <v/>
      </c>
      <c r="BA121" s="12"/>
      <c r="BB121" s="12" t="str">
        <f>IFERROR(VLOOKUP($A121,[1]集約用シート!$E$3:$BN$3000,4,FALSE),"")</f>
        <v/>
      </c>
      <c r="BC121" s="12" t="str">
        <f>IFERROR(VLOOKUP($A121,[1]集約用シート!$E$3:$BN$3000,14,FALSE),"")</f>
        <v/>
      </c>
      <c r="BD121" s="12"/>
      <c r="BE121" s="12" t="str">
        <f>IFERROR(VLOOKUP($A121,[1]集約用シート!$E$3:$BN$3000,16,FALSE),"")</f>
        <v/>
      </c>
      <c r="BF121" s="12"/>
    </row>
    <row r="122" spans="48:58" ht="28.5" customHeight="1">
      <c r="AV122" s="12" t="str">
        <f>IFERROR(VLOOKUP($A122,[1]集約用シート!$E$3:$BN$3000,2,FALSE),"")</f>
        <v/>
      </c>
      <c r="AW122" s="12" t="str">
        <f>IFERROR(VLOOKUP($A122,[1]集約用シート!$E$3:$BN$3000,3,FALSE),"")</f>
        <v/>
      </c>
      <c r="AX122" s="12" t="str">
        <f>IFERROR(VLOOKUP($A122,[1]集約用シート!$E$3:$BN$3000,5,FALSE),"")</f>
        <v/>
      </c>
      <c r="AY122" s="12"/>
      <c r="AZ122" s="12" t="str">
        <f>IFERROR(VLOOKUP($A122,[1]集約用シート!$E$3:$BN$3000,11,FALSE),"")</f>
        <v/>
      </c>
      <c r="BA122" s="12"/>
      <c r="BB122" s="12" t="str">
        <f>IFERROR(VLOOKUP($A122,[1]集約用シート!$E$3:$BN$3000,4,FALSE),"")</f>
        <v/>
      </c>
      <c r="BC122" s="12" t="str">
        <f>IFERROR(VLOOKUP($A122,[1]集約用シート!$E$3:$BN$3000,14,FALSE),"")</f>
        <v/>
      </c>
      <c r="BD122" s="12"/>
      <c r="BE122" s="12" t="str">
        <f>IFERROR(VLOOKUP($A122,[1]集約用シート!$E$3:$BN$3000,16,FALSE),"")</f>
        <v/>
      </c>
      <c r="BF122" s="12"/>
    </row>
    <row r="123" spans="48:58" ht="28.5" customHeight="1">
      <c r="AV123" s="12" t="str">
        <f>IFERROR(VLOOKUP($A123,[1]集約用シート!$E$3:$BN$3000,2,FALSE),"")</f>
        <v/>
      </c>
      <c r="AW123" s="12" t="str">
        <f>IFERROR(VLOOKUP($A123,[1]集約用シート!$E$3:$BN$3000,3,FALSE),"")</f>
        <v/>
      </c>
      <c r="AX123" s="12" t="str">
        <f>IFERROR(VLOOKUP($A123,[1]集約用シート!$E$3:$BN$3000,5,FALSE),"")</f>
        <v/>
      </c>
      <c r="AY123" s="12"/>
      <c r="AZ123" s="12" t="str">
        <f>IFERROR(VLOOKUP($A123,[1]集約用シート!$E$3:$BN$3000,11,FALSE),"")</f>
        <v/>
      </c>
      <c r="BA123" s="12"/>
      <c r="BB123" s="12" t="str">
        <f>IFERROR(VLOOKUP($A123,[1]集約用シート!$E$3:$BN$3000,4,FALSE),"")</f>
        <v/>
      </c>
      <c r="BC123" s="12" t="str">
        <f>IFERROR(VLOOKUP($A123,[1]集約用シート!$E$3:$BN$3000,14,FALSE),"")</f>
        <v/>
      </c>
      <c r="BD123" s="12"/>
      <c r="BE123" s="12" t="str">
        <f>IFERROR(VLOOKUP($A123,[1]集約用シート!$E$3:$BN$3000,16,FALSE),"")</f>
        <v/>
      </c>
      <c r="BF123" s="12"/>
    </row>
    <row r="124" spans="48:58" ht="28.5" customHeight="1">
      <c r="AV124" s="12" t="str">
        <f>IFERROR(VLOOKUP($A124,[1]集約用シート!$E$3:$BN$3000,2,FALSE),"")</f>
        <v/>
      </c>
      <c r="AW124" s="12" t="str">
        <f>IFERROR(VLOOKUP($A124,[1]集約用シート!$E$3:$BN$3000,3,FALSE),"")</f>
        <v/>
      </c>
      <c r="AX124" s="12" t="str">
        <f>IFERROR(VLOOKUP($A124,[1]集約用シート!$E$3:$BN$3000,5,FALSE),"")</f>
        <v/>
      </c>
      <c r="AY124" s="12"/>
      <c r="AZ124" s="12" t="str">
        <f>IFERROR(VLOOKUP($A124,[1]集約用シート!$E$3:$BN$3000,11,FALSE),"")</f>
        <v/>
      </c>
      <c r="BA124" s="12"/>
      <c r="BB124" s="12" t="str">
        <f>IFERROR(VLOOKUP($A124,[1]集約用シート!$E$3:$BN$3000,4,FALSE),"")</f>
        <v/>
      </c>
      <c r="BC124" s="12" t="str">
        <f>IFERROR(VLOOKUP($A124,[1]集約用シート!$E$3:$BN$3000,14,FALSE),"")</f>
        <v/>
      </c>
      <c r="BD124" s="12"/>
      <c r="BE124" s="12" t="str">
        <f>IFERROR(VLOOKUP($A124,[1]集約用シート!$E$3:$BN$3000,16,FALSE),"")</f>
        <v/>
      </c>
      <c r="BF124" s="12"/>
    </row>
    <row r="125" spans="48:58" ht="28.5" customHeight="1">
      <c r="AV125" s="12" t="str">
        <f>IFERROR(VLOOKUP($A125,[1]集約用シート!$E$3:$BN$3000,2,FALSE),"")</f>
        <v/>
      </c>
      <c r="AW125" s="12" t="str">
        <f>IFERROR(VLOOKUP($A125,[1]集約用シート!$E$3:$BN$3000,3,FALSE),"")</f>
        <v/>
      </c>
      <c r="AX125" s="12" t="str">
        <f>IFERROR(VLOOKUP($A125,[1]集約用シート!$E$3:$BN$3000,5,FALSE),"")</f>
        <v/>
      </c>
      <c r="AY125" s="12"/>
      <c r="AZ125" s="12" t="str">
        <f>IFERROR(VLOOKUP($A125,[1]集約用シート!$E$3:$BN$3000,11,FALSE),"")</f>
        <v/>
      </c>
      <c r="BA125" s="12"/>
      <c r="BB125" s="12" t="str">
        <f>IFERROR(VLOOKUP($A125,[1]集約用シート!$E$3:$BN$3000,4,FALSE),"")</f>
        <v/>
      </c>
      <c r="BC125" s="12" t="str">
        <f>IFERROR(VLOOKUP($A125,[1]集約用シート!$E$3:$BN$3000,14,FALSE),"")</f>
        <v/>
      </c>
      <c r="BD125" s="12"/>
      <c r="BE125" s="12" t="str">
        <f>IFERROR(VLOOKUP($A125,[1]集約用シート!$E$3:$BN$3000,16,FALSE),"")</f>
        <v/>
      </c>
      <c r="BF125" s="12"/>
    </row>
    <row r="126" spans="48:58" ht="28.5" customHeight="1">
      <c r="AV126" s="12" t="str">
        <f>IFERROR(VLOOKUP($A126,[1]集約用シート!$E$3:$BN$3000,2,FALSE),"")</f>
        <v/>
      </c>
      <c r="AW126" s="12" t="str">
        <f>IFERROR(VLOOKUP($A126,[1]集約用シート!$E$3:$BN$3000,3,FALSE),"")</f>
        <v/>
      </c>
      <c r="AX126" s="12" t="str">
        <f>IFERROR(VLOOKUP($A126,[1]集約用シート!$E$3:$BN$3000,5,FALSE),"")</f>
        <v/>
      </c>
      <c r="AY126" s="12"/>
      <c r="AZ126" s="12" t="str">
        <f>IFERROR(VLOOKUP($A126,[1]集約用シート!$E$3:$BN$3000,11,FALSE),"")</f>
        <v/>
      </c>
      <c r="BA126" s="12"/>
      <c r="BB126" s="12" t="str">
        <f>IFERROR(VLOOKUP($A126,[1]集約用シート!$E$3:$BN$3000,4,FALSE),"")</f>
        <v/>
      </c>
      <c r="BC126" s="12" t="str">
        <f>IFERROR(VLOOKUP($A126,[1]集約用シート!$E$3:$BN$3000,14,FALSE),"")</f>
        <v/>
      </c>
      <c r="BD126" s="12"/>
      <c r="BE126" s="12" t="str">
        <f>IFERROR(VLOOKUP($A126,[1]集約用シート!$E$3:$BN$3000,16,FALSE),"")</f>
        <v/>
      </c>
      <c r="BF126" s="12"/>
    </row>
    <row r="127" spans="48:58" ht="28.5" customHeight="1">
      <c r="AV127" s="12" t="str">
        <f>IFERROR(VLOOKUP($A127,[1]集約用シート!$E$3:$BN$3000,2,FALSE),"")</f>
        <v/>
      </c>
      <c r="AW127" s="12" t="str">
        <f>IFERROR(VLOOKUP($A127,[1]集約用シート!$E$3:$BN$3000,3,FALSE),"")</f>
        <v/>
      </c>
      <c r="AX127" s="12" t="str">
        <f>IFERROR(VLOOKUP($A127,[1]集約用シート!$E$3:$BN$3000,5,FALSE),"")</f>
        <v/>
      </c>
      <c r="AY127" s="12"/>
      <c r="AZ127" s="12" t="str">
        <f>IFERROR(VLOOKUP($A127,[1]集約用シート!$E$3:$BN$3000,11,FALSE),"")</f>
        <v/>
      </c>
      <c r="BA127" s="12"/>
      <c r="BB127" s="12" t="str">
        <f>IFERROR(VLOOKUP($A127,[1]集約用シート!$E$3:$BN$3000,4,FALSE),"")</f>
        <v/>
      </c>
      <c r="BC127" s="12" t="str">
        <f>IFERROR(VLOOKUP($A127,[1]集約用シート!$E$3:$BN$3000,14,FALSE),"")</f>
        <v/>
      </c>
      <c r="BD127" s="12"/>
      <c r="BE127" s="12" t="str">
        <f>IFERROR(VLOOKUP($A127,[1]集約用シート!$E$3:$BN$3000,16,FALSE),"")</f>
        <v/>
      </c>
      <c r="BF127" s="12"/>
    </row>
    <row r="128" spans="48:58" ht="28.5" customHeight="1">
      <c r="AV128" s="12" t="str">
        <f>IFERROR(VLOOKUP($A128,[1]集約用シート!$E$3:$BN$3000,2,FALSE),"")</f>
        <v/>
      </c>
      <c r="AW128" s="12" t="str">
        <f>IFERROR(VLOOKUP($A128,[1]集約用シート!$E$3:$BN$3000,3,FALSE),"")</f>
        <v/>
      </c>
      <c r="AX128" s="12" t="str">
        <f>IFERROR(VLOOKUP($A128,[1]集約用シート!$E$3:$BN$3000,5,FALSE),"")</f>
        <v/>
      </c>
      <c r="AY128" s="12"/>
      <c r="AZ128" s="12" t="str">
        <f>IFERROR(VLOOKUP($A128,[1]集約用シート!$E$3:$BN$3000,11,FALSE),"")</f>
        <v/>
      </c>
      <c r="BA128" s="12"/>
      <c r="BB128" s="12" t="str">
        <f>IFERROR(VLOOKUP($A128,[1]集約用シート!$E$3:$BN$3000,4,FALSE),"")</f>
        <v/>
      </c>
      <c r="BC128" s="12" t="str">
        <f>IFERROR(VLOOKUP($A128,[1]集約用シート!$E$3:$BN$3000,14,FALSE),"")</f>
        <v/>
      </c>
      <c r="BD128" s="12"/>
      <c r="BE128" s="12" t="str">
        <f>IFERROR(VLOOKUP($A128,[1]集約用シート!$E$3:$BN$3000,16,FALSE),"")</f>
        <v/>
      </c>
      <c r="BF128" s="12"/>
    </row>
    <row r="129" spans="48:58" ht="28.5" customHeight="1">
      <c r="AV129" s="12" t="str">
        <f>IFERROR(VLOOKUP($A129,[1]集約用シート!$E$3:$BN$3000,2,FALSE),"")</f>
        <v/>
      </c>
      <c r="AW129" s="12" t="str">
        <f>IFERROR(VLOOKUP($A129,[1]集約用シート!$E$3:$BN$3000,3,FALSE),"")</f>
        <v/>
      </c>
      <c r="AX129" s="12" t="str">
        <f>IFERROR(VLOOKUP($A129,[1]集約用シート!$E$3:$BN$3000,5,FALSE),"")</f>
        <v/>
      </c>
      <c r="AY129" s="12"/>
      <c r="AZ129" s="12" t="str">
        <f>IFERROR(VLOOKUP($A129,[1]集約用シート!$E$3:$BN$3000,11,FALSE),"")</f>
        <v/>
      </c>
      <c r="BA129" s="12"/>
      <c r="BB129" s="12" t="str">
        <f>IFERROR(VLOOKUP($A129,[1]集約用シート!$E$3:$BN$3000,4,FALSE),"")</f>
        <v/>
      </c>
      <c r="BC129" s="12" t="str">
        <f>IFERROR(VLOOKUP($A129,[1]集約用シート!$E$3:$BN$3000,14,FALSE),"")</f>
        <v/>
      </c>
      <c r="BD129" s="12"/>
      <c r="BE129" s="12" t="str">
        <f>IFERROR(VLOOKUP($A129,[1]集約用シート!$E$3:$BN$3000,16,FALSE),"")</f>
        <v/>
      </c>
      <c r="BF129" s="12"/>
    </row>
    <row r="130" spans="48:58" ht="28.5" customHeight="1">
      <c r="AV130" s="12" t="str">
        <f>IFERROR(VLOOKUP($A130,[1]集約用シート!$E$3:$BN$3000,2,FALSE),"")</f>
        <v/>
      </c>
      <c r="AW130" s="12" t="str">
        <f>IFERROR(VLOOKUP($A130,[1]集約用シート!$E$3:$BN$3000,3,FALSE),"")</f>
        <v/>
      </c>
      <c r="AX130" s="12" t="str">
        <f>IFERROR(VLOOKUP($A130,[1]集約用シート!$E$3:$BN$3000,5,FALSE),"")</f>
        <v/>
      </c>
      <c r="AY130" s="12"/>
      <c r="AZ130" s="12" t="str">
        <f>IFERROR(VLOOKUP($A130,[1]集約用シート!$E$3:$BN$3000,11,FALSE),"")</f>
        <v/>
      </c>
      <c r="BA130" s="12"/>
      <c r="BB130" s="12" t="str">
        <f>IFERROR(VLOOKUP($A130,[1]集約用シート!$E$3:$BN$3000,4,FALSE),"")</f>
        <v/>
      </c>
      <c r="BC130" s="12" t="str">
        <f>IFERROR(VLOOKUP($A130,[1]集約用シート!$E$3:$BN$3000,14,FALSE),"")</f>
        <v/>
      </c>
      <c r="BD130" s="12"/>
      <c r="BE130" s="12" t="str">
        <f>IFERROR(VLOOKUP($A130,[1]集約用シート!$E$3:$BN$3000,16,FALSE),"")</f>
        <v/>
      </c>
      <c r="BF130" s="12"/>
    </row>
    <row r="131" spans="48:58" ht="28.5" customHeight="1">
      <c r="AV131" s="12" t="str">
        <f>IFERROR(VLOOKUP($A131,[1]集約用シート!$E$3:$BN$3000,2,FALSE),"")</f>
        <v/>
      </c>
      <c r="AW131" s="12" t="str">
        <f>IFERROR(VLOOKUP($A131,[1]集約用シート!$E$3:$BN$3000,3,FALSE),"")</f>
        <v/>
      </c>
      <c r="AX131" s="12" t="str">
        <f>IFERROR(VLOOKUP($A131,[1]集約用シート!$E$3:$BN$3000,5,FALSE),"")</f>
        <v/>
      </c>
      <c r="AY131" s="12"/>
      <c r="AZ131" s="12" t="str">
        <f>IFERROR(VLOOKUP($A131,[1]集約用シート!$E$3:$BN$3000,11,FALSE),"")</f>
        <v/>
      </c>
      <c r="BA131" s="12"/>
      <c r="BB131" s="12" t="str">
        <f>IFERROR(VLOOKUP($A131,[1]集約用シート!$E$3:$BN$3000,4,FALSE),"")</f>
        <v/>
      </c>
      <c r="BC131" s="12" t="str">
        <f>IFERROR(VLOOKUP($A131,[1]集約用シート!$E$3:$BN$3000,14,FALSE),"")</f>
        <v/>
      </c>
      <c r="BD131" s="12"/>
      <c r="BE131" s="12" t="str">
        <f>IFERROR(VLOOKUP($A131,[1]集約用シート!$E$3:$BN$3000,16,FALSE),"")</f>
        <v/>
      </c>
      <c r="BF131" s="12"/>
    </row>
    <row r="132" spans="48:58" ht="28.5" customHeight="1">
      <c r="AV132" s="12" t="str">
        <f>IFERROR(VLOOKUP($A132,[1]集約用シート!$E$3:$BN$3000,2,FALSE),"")</f>
        <v/>
      </c>
      <c r="AW132" s="12" t="str">
        <f>IFERROR(VLOOKUP($A132,[1]集約用シート!$E$3:$BN$3000,3,FALSE),"")</f>
        <v/>
      </c>
      <c r="AX132" s="12" t="str">
        <f>IFERROR(VLOOKUP($A132,[1]集約用シート!$E$3:$BN$3000,5,FALSE),"")</f>
        <v/>
      </c>
      <c r="AY132" s="12"/>
      <c r="AZ132" s="12" t="str">
        <f>IFERROR(VLOOKUP($A132,[1]集約用シート!$E$3:$BN$3000,11,FALSE),"")</f>
        <v/>
      </c>
      <c r="BA132" s="12"/>
      <c r="BB132" s="12" t="str">
        <f>IFERROR(VLOOKUP($A132,[1]集約用シート!$E$3:$BN$3000,4,FALSE),"")</f>
        <v/>
      </c>
      <c r="BC132" s="12" t="str">
        <f>IFERROR(VLOOKUP($A132,[1]集約用シート!$E$3:$BN$3000,14,FALSE),"")</f>
        <v/>
      </c>
      <c r="BD132" s="12"/>
      <c r="BE132" s="12" t="str">
        <f>IFERROR(VLOOKUP($A132,[1]集約用シート!$E$3:$BN$3000,16,FALSE),"")</f>
        <v/>
      </c>
      <c r="BF132" s="12"/>
    </row>
    <row r="133" spans="48:58" ht="28.5" customHeight="1">
      <c r="AV133" s="12" t="str">
        <f>IFERROR(VLOOKUP($A133,[1]集約用シート!$E$3:$BN$3000,2,FALSE),"")</f>
        <v/>
      </c>
      <c r="AW133" s="12" t="str">
        <f>IFERROR(VLOOKUP($A133,[1]集約用シート!$E$3:$BN$3000,3,FALSE),"")</f>
        <v/>
      </c>
      <c r="AX133" s="12" t="str">
        <f>IFERROR(VLOOKUP($A133,[1]集約用シート!$E$3:$BN$3000,5,FALSE),"")</f>
        <v/>
      </c>
      <c r="AY133" s="12"/>
      <c r="AZ133" s="12" t="str">
        <f>IFERROR(VLOOKUP($A133,[1]集約用シート!$E$3:$BN$3000,11,FALSE),"")</f>
        <v/>
      </c>
      <c r="BA133" s="12"/>
      <c r="BB133" s="12" t="str">
        <f>IFERROR(VLOOKUP($A133,[1]集約用シート!$E$3:$BN$3000,4,FALSE),"")</f>
        <v/>
      </c>
      <c r="BC133" s="12" t="str">
        <f>IFERROR(VLOOKUP($A133,[1]集約用シート!$E$3:$BN$3000,14,FALSE),"")</f>
        <v/>
      </c>
      <c r="BD133" s="12"/>
      <c r="BE133" s="12" t="str">
        <f>IFERROR(VLOOKUP($A133,[1]集約用シート!$E$3:$BN$3000,16,FALSE),"")</f>
        <v/>
      </c>
      <c r="BF133" s="12"/>
    </row>
    <row r="134" spans="48:58" ht="28.5" customHeight="1">
      <c r="AV134" s="12" t="str">
        <f>IFERROR(VLOOKUP($A134,[1]集約用シート!$E$3:$BN$3000,2,FALSE),"")</f>
        <v/>
      </c>
      <c r="AW134" s="12" t="str">
        <f>IFERROR(VLOOKUP($A134,[1]集約用シート!$E$3:$BN$3000,3,FALSE),"")</f>
        <v/>
      </c>
      <c r="AX134" s="12" t="str">
        <f>IFERROR(VLOOKUP($A134,[1]集約用シート!$E$3:$BN$3000,5,FALSE),"")</f>
        <v/>
      </c>
      <c r="AY134" s="12"/>
      <c r="AZ134" s="12" t="str">
        <f>IFERROR(VLOOKUP($A134,[1]集約用シート!$E$3:$BN$3000,11,FALSE),"")</f>
        <v/>
      </c>
      <c r="BA134" s="12"/>
      <c r="BB134" s="12" t="str">
        <f>IFERROR(VLOOKUP($A134,[1]集約用シート!$E$3:$BN$3000,4,FALSE),"")</f>
        <v/>
      </c>
      <c r="BC134" s="12" t="str">
        <f>IFERROR(VLOOKUP($A134,[1]集約用シート!$E$3:$BN$3000,14,FALSE),"")</f>
        <v/>
      </c>
      <c r="BD134" s="12"/>
      <c r="BE134" s="12" t="str">
        <f>IFERROR(VLOOKUP($A134,[1]集約用シート!$E$3:$BN$3000,16,FALSE),"")</f>
        <v/>
      </c>
      <c r="BF134" s="12"/>
    </row>
    <row r="135" spans="48:58" ht="28.5" customHeight="1">
      <c r="AV135" s="12" t="str">
        <f>IFERROR(VLOOKUP($A135,[1]集約用シート!$E$3:$BN$3000,2,FALSE),"")</f>
        <v/>
      </c>
      <c r="AW135" s="12" t="str">
        <f>IFERROR(VLOOKUP($A135,[1]集約用シート!$E$3:$BN$3000,3,FALSE),"")</f>
        <v/>
      </c>
      <c r="AX135" s="12" t="str">
        <f>IFERROR(VLOOKUP($A135,[1]集約用シート!$E$3:$BN$3000,5,FALSE),"")</f>
        <v/>
      </c>
      <c r="AY135" s="12"/>
      <c r="AZ135" s="12" t="str">
        <f>IFERROR(VLOOKUP($A135,[1]集約用シート!$E$3:$BN$3000,11,FALSE),"")</f>
        <v/>
      </c>
      <c r="BA135" s="12"/>
      <c r="BB135" s="12" t="str">
        <f>IFERROR(VLOOKUP($A135,[1]集約用シート!$E$3:$BN$3000,4,FALSE),"")</f>
        <v/>
      </c>
      <c r="BC135" s="12" t="str">
        <f>IFERROR(VLOOKUP($A135,[1]集約用シート!$E$3:$BN$3000,14,FALSE),"")</f>
        <v/>
      </c>
      <c r="BD135" s="12"/>
      <c r="BE135" s="12" t="str">
        <f>IFERROR(VLOOKUP($A135,[1]集約用シート!$E$3:$BN$3000,16,FALSE),"")</f>
        <v/>
      </c>
      <c r="BF135" s="12"/>
    </row>
    <row r="136" spans="48:58" ht="28.5" customHeight="1">
      <c r="AV136" s="12" t="str">
        <f>IFERROR(VLOOKUP($A136,[1]集約用シート!$E$3:$BN$3000,2,FALSE),"")</f>
        <v/>
      </c>
      <c r="AW136" s="12" t="str">
        <f>IFERROR(VLOOKUP($A136,[1]集約用シート!$E$3:$BN$3000,3,FALSE),"")</f>
        <v/>
      </c>
      <c r="AX136" s="12" t="str">
        <f>IFERROR(VLOOKUP($A136,[1]集約用シート!$E$3:$BN$3000,5,FALSE),"")</f>
        <v/>
      </c>
      <c r="AY136" s="12"/>
      <c r="AZ136" s="12" t="str">
        <f>IFERROR(VLOOKUP($A136,[1]集約用シート!$E$3:$BN$3000,11,FALSE),"")</f>
        <v/>
      </c>
      <c r="BA136" s="12"/>
      <c r="BB136" s="12" t="str">
        <f>IFERROR(VLOOKUP($A136,[1]集約用シート!$E$3:$BN$3000,4,FALSE),"")</f>
        <v/>
      </c>
      <c r="BC136" s="12" t="str">
        <f>IFERROR(VLOOKUP($A136,[1]集約用シート!$E$3:$BN$3000,14,FALSE),"")</f>
        <v/>
      </c>
      <c r="BD136" s="12"/>
      <c r="BE136" s="12" t="str">
        <f>IFERROR(VLOOKUP($A136,[1]集約用シート!$E$3:$BN$3000,16,FALSE),"")</f>
        <v/>
      </c>
      <c r="BF136" s="12"/>
    </row>
    <row r="137" spans="48:58" ht="28.5" customHeight="1">
      <c r="AV137" s="12" t="str">
        <f>IFERROR(VLOOKUP($A137,[1]集約用シート!$E$3:$BN$3000,2,FALSE),"")</f>
        <v/>
      </c>
      <c r="AW137" s="12" t="str">
        <f>IFERROR(VLOOKUP($A137,[1]集約用シート!$E$3:$BN$3000,3,FALSE),"")</f>
        <v/>
      </c>
      <c r="AX137" s="12" t="str">
        <f>IFERROR(VLOOKUP($A137,[1]集約用シート!$E$3:$BN$3000,5,FALSE),"")</f>
        <v/>
      </c>
      <c r="AY137" s="12"/>
      <c r="AZ137" s="12" t="str">
        <f>IFERROR(VLOOKUP($A137,[1]集約用シート!$E$3:$BN$3000,11,FALSE),"")</f>
        <v/>
      </c>
      <c r="BA137" s="12"/>
      <c r="BB137" s="12" t="str">
        <f>IFERROR(VLOOKUP($A137,[1]集約用シート!$E$3:$BN$3000,4,FALSE),"")</f>
        <v/>
      </c>
      <c r="BC137" s="12" t="str">
        <f>IFERROR(VLOOKUP($A137,[1]集約用シート!$E$3:$BN$3000,14,FALSE),"")</f>
        <v/>
      </c>
      <c r="BD137" s="12"/>
      <c r="BE137" s="12" t="str">
        <f>IFERROR(VLOOKUP($A137,[1]集約用シート!$E$3:$BN$3000,16,FALSE),"")</f>
        <v/>
      </c>
      <c r="BF137" s="12"/>
    </row>
    <row r="138" spans="48:58" ht="28.5" customHeight="1">
      <c r="AV138" s="12" t="str">
        <f>IFERROR(VLOOKUP($A138,[1]集約用シート!$E$3:$BN$3000,2,FALSE),"")</f>
        <v/>
      </c>
      <c r="AW138" s="12" t="str">
        <f>IFERROR(VLOOKUP($A138,[1]集約用シート!$E$3:$BN$3000,3,FALSE),"")</f>
        <v/>
      </c>
      <c r="AX138" s="12" t="str">
        <f>IFERROR(VLOOKUP($A138,[1]集約用シート!$E$3:$BN$3000,5,FALSE),"")</f>
        <v/>
      </c>
      <c r="AY138" s="12"/>
      <c r="AZ138" s="12" t="str">
        <f>IFERROR(VLOOKUP($A138,[1]集約用シート!$E$3:$BN$3000,11,FALSE),"")</f>
        <v/>
      </c>
      <c r="BA138" s="12"/>
      <c r="BB138" s="12" t="str">
        <f>IFERROR(VLOOKUP($A138,[1]集約用シート!$E$3:$BN$3000,4,FALSE),"")</f>
        <v/>
      </c>
      <c r="BC138" s="12" t="str">
        <f>IFERROR(VLOOKUP($A138,[1]集約用シート!$E$3:$BN$3000,14,FALSE),"")</f>
        <v/>
      </c>
      <c r="BD138" s="12"/>
      <c r="BE138" s="12" t="str">
        <f>IFERROR(VLOOKUP($A138,[1]集約用シート!$E$3:$BN$3000,16,FALSE),"")</f>
        <v/>
      </c>
      <c r="BF138" s="12"/>
    </row>
    <row r="139" spans="48:58" ht="28.5" customHeight="1">
      <c r="AV139" s="12" t="str">
        <f>IFERROR(VLOOKUP($A139,[1]集約用シート!$E$3:$BN$3000,2,FALSE),"")</f>
        <v/>
      </c>
      <c r="AW139" s="12" t="str">
        <f>IFERROR(VLOOKUP($A139,[1]集約用シート!$E$3:$BN$3000,3,FALSE),"")</f>
        <v/>
      </c>
      <c r="AX139" s="12" t="str">
        <f>IFERROR(VLOOKUP($A139,[1]集約用シート!$E$3:$BN$3000,5,FALSE),"")</f>
        <v/>
      </c>
      <c r="AY139" s="12"/>
      <c r="AZ139" s="12" t="str">
        <f>IFERROR(VLOOKUP($A139,[1]集約用シート!$E$3:$BN$3000,11,FALSE),"")</f>
        <v/>
      </c>
      <c r="BA139" s="12"/>
      <c r="BB139" s="12" t="str">
        <f>IFERROR(VLOOKUP($A139,[1]集約用シート!$E$3:$BN$3000,4,FALSE),"")</f>
        <v/>
      </c>
      <c r="BC139" s="12" t="str">
        <f>IFERROR(VLOOKUP($A139,[1]集約用シート!$E$3:$BN$3000,14,FALSE),"")</f>
        <v/>
      </c>
      <c r="BD139" s="12"/>
      <c r="BE139" s="12" t="str">
        <f>IFERROR(VLOOKUP($A139,[1]集約用シート!$E$3:$BN$3000,16,FALSE),"")</f>
        <v/>
      </c>
      <c r="BF139" s="12"/>
    </row>
    <row r="140" spans="48:58" ht="28.5" customHeight="1">
      <c r="AV140" s="12" t="str">
        <f>IFERROR(VLOOKUP($A140,[1]集約用シート!$E$3:$BN$3000,2,FALSE),"")</f>
        <v/>
      </c>
      <c r="AW140" s="12" t="str">
        <f>IFERROR(VLOOKUP($A140,[1]集約用シート!$E$3:$BN$3000,3,FALSE),"")</f>
        <v/>
      </c>
      <c r="AX140" s="12" t="str">
        <f>IFERROR(VLOOKUP($A140,[1]集約用シート!$E$3:$BN$3000,5,FALSE),"")</f>
        <v/>
      </c>
      <c r="AY140" s="12"/>
      <c r="AZ140" s="12" t="str">
        <f>IFERROR(VLOOKUP($A140,[1]集約用シート!$E$3:$BN$3000,11,FALSE),"")</f>
        <v/>
      </c>
      <c r="BA140" s="12"/>
      <c r="BB140" s="12" t="str">
        <f>IFERROR(VLOOKUP($A140,[1]集約用シート!$E$3:$BN$3000,4,FALSE),"")</f>
        <v/>
      </c>
      <c r="BC140" s="12" t="str">
        <f>IFERROR(VLOOKUP($A140,[1]集約用シート!$E$3:$BN$3000,14,FALSE),"")</f>
        <v/>
      </c>
      <c r="BD140" s="12"/>
      <c r="BE140" s="12" t="str">
        <f>IFERROR(VLOOKUP($A140,[1]集約用シート!$E$3:$BN$3000,16,FALSE),"")</f>
        <v/>
      </c>
      <c r="BF140" s="12"/>
    </row>
    <row r="141" spans="48:58" ht="28.5" customHeight="1">
      <c r="AV141" s="12" t="str">
        <f>IFERROR(VLOOKUP($A141,[1]集約用シート!$E$3:$BN$3000,2,FALSE),"")</f>
        <v/>
      </c>
      <c r="AW141" s="12" t="str">
        <f>IFERROR(VLOOKUP($A141,[1]集約用シート!$E$3:$BN$3000,3,FALSE),"")</f>
        <v/>
      </c>
      <c r="AX141" s="12" t="str">
        <f>IFERROR(VLOOKUP($A141,[1]集約用シート!$E$3:$BN$3000,5,FALSE),"")</f>
        <v/>
      </c>
      <c r="AY141" s="12"/>
      <c r="AZ141" s="12" t="str">
        <f>IFERROR(VLOOKUP($A141,[1]集約用シート!$E$3:$BN$3000,11,FALSE),"")</f>
        <v/>
      </c>
      <c r="BA141" s="12"/>
      <c r="BB141" s="12" t="str">
        <f>IFERROR(VLOOKUP($A141,[1]集約用シート!$E$3:$BN$3000,4,FALSE),"")</f>
        <v/>
      </c>
      <c r="BC141" s="12" t="str">
        <f>IFERROR(VLOOKUP($A141,[1]集約用シート!$E$3:$BN$3000,14,FALSE),"")</f>
        <v/>
      </c>
      <c r="BD141" s="12"/>
      <c r="BE141" s="12" t="str">
        <f>IFERROR(VLOOKUP($A141,[1]集約用シート!$E$3:$BN$3000,16,FALSE),"")</f>
        <v/>
      </c>
      <c r="BF141" s="12"/>
    </row>
    <row r="142" spans="48:58" ht="28.5" customHeight="1">
      <c r="AV142" s="12" t="str">
        <f>IFERROR(VLOOKUP($A142,[1]集約用シート!$E$3:$BN$3000,2,FALSE),"")</f>
        <v/>
      </c>
      <c r="AW142" s="12" t="str">
        <f>IFERROR(VLOOKUP($A142,[1]集約用シート!$E$3:$BN$3000,3,FALSE),"")</f>
        <v/>
      </c>
      <c r="AX142" s="12" t="str">
        <f>IFERROR(VLOOKUP($A142,[1]集約用シート!$E$3:$BN$3000,5,FALSE),"")</f>
        <v/>
      </c>
      <c r="AY142" s="12"/>
      <c r="AZ142" s="12" t="str">
        <f>IFERROR(VLOOKUP($A142,[1]集約用シート!$E$3:$BN$3000,11,FALSE),"")</f>
        <v/>
      </c>
      <c r="BA142" s="12"/>
      <c r="BB142" s="12" t="str">
        <f>IFERROR(VLOOKUP($A142,[1]集約用シート!$E$3:$BN$3000,4,FALSE),"")</f>
        <v/>
      </c>
      <c r="BC142" s="12" t="str">
        <f>IFERROR(VLOOKUP($A142,[1]集約用シート!$E$3:$BN$3000,14,FALSE),"")</f>
        <v/>
      </c>
      <c r="BD142" s="12"/>
      <c r="BE142" s="12" t="str">
        <f>IFERROR(VLOOKUP($A142,[1]集約用シート!$E$3:$BN$3000,16,FALSE),"")</f>
        <v/>
      </c>
      <c r="BF142" s="12"/>
    </row>
    <row r="143" spans="48:58" ht="28.5" customHeight="1">
      <c r="AV143" s="12" t="str">
        <f>IFERROR(VLOOKUP($A143,[1]集約用シート!$E$3:$BN$3000,2,FALSE),"")</f>
        <v/>
      </c>
      <c r="AW143" s="12" t="str">
        <f>IFERROR(VLOOKUP($A143,[1]集約用シート!$E$3:$BN$3000,3,FALSE),"")</f>
        <v/>
      </c>
      <c r="AX143" s="12" t="str">
        <f>IFERROR(VLOOKUP($A143,[1]集約用シート!$E$3:$BN$3000,5,FALSE),"")</f>
        <v/>
      </c>
      <c r="AY143" s="12"/>
      <c r="AZ143" s="12" t="str">
        <f>IFERROR(VLOOKUP($A143,[1]集約用シート!$E$3:$BN$3000,11,FALSE),"")</f>
        <v/>
      </c>
      <c r="BA143" s="12"/>
      <c r="BB143" s="12" t="str">
        <f>IFERROR(VLOOKUP($A143,[1]集約用シート!$E$3:$BN$3000,4,FALSE),"")</f>
        <v/>
      </c>
      <c r="BC143" s="12" t="str">
        <f>IFERROR(VLOOKUP($A143,[1]集約用シート!$E$3:$BN$3000,14,FALSE),"")</f>
        <v/>
      </c>
      <c r="BD143" s="12"/>
      <c r="BE143" s="12" t="str">
        <f>IFERROR(VLOOKUP($A143,[1]集約用シート!$E$3:$BN$3000,16,FALSE),"")</f>
        <v/>
      </c>
      <c r="BF143" s="12"/>
    </row>
    <row r="144" spans="48:58" ht="28.5" customHeight="1">
      <c r="AV144" s="12" t="str">
        <f>IFERROR(VLOOKUP($A144,[1]集約用シート!$E$3:$BN$3000,2,FALSE),"")</f>
        <v/>
      </c>
      <c r="AW144" s="12" t="str">
        <f>IFERROR(VLOOKUP($A144,[1]集約用シート!$E$3:$BN$3000,3,FALSE),"")</f>
        <v/>
      </c>
      <c r="AX144" s="12" t="str">
        <f>IFERROR(VLOOKUP($A144,[1]集約用シート!$E$3:$BN$3000,5,FALSE),"")</f>
        <v/>
      </c>
      <c r="AY144" s="12"/>
      <c r="AZ144" s="12" t="str">
        <f>IFERROR(VLOOKUP($A144,[1]集約用シート!$E$3:$BN$3000,11,FALSE),"")</f>
        <v/>
      </c>
      <c r="BA144" s="12"/>
      <c r="BB144" s="12" t="str">
        <f>IFERROR(VLOOKUP($A144,[1]集約用シート!$E$3:$BN$3000,4,FALSE),"")</f>
        <v/>
      </c>
      <c r="BC144" s="12" t="str">
        <f>IFERROR(VLOOKUP($A144,[1]集約用シート!$E$3:$BN$3000,14,FALSE),"")</f>
        <v/>
      </c>
      <c r="BD144" s="12"/>
      <c r="BE144" s="12" t="str">
        <f>IFERROR(VLOOKUP($A144,[1]集約用シート!$E$3:$BN$3000,16,FALSE),"")</f>
        <v/>
      </c>
      <c r="BF144" s="12"/>
    </row>
    <row r="145" spans="48:58" ht="28.5" customHeight="1">
      <c r="AV145" s="12" t="str">
        <f>IFERROR(VLOOKUP($A145,[1]集約用シート!$E$3:$BN$3000,2,FALSE),"")</f>
        <v/>
      </c>
      <c r="AW145" s="12" t="str">
        <f>IFERROR(VLOOKUP($A145,[1]集約用シート!$E$3:$BN$3000,3,FALSE),"")</f>
        <v/>
      </c>
      <c r="AX145" s="12" t="str">
        <f>IFERROR(VLOOKUP($A145,[1]集約用シート!$E$3:$BN$3000,5,FALSE),"")</f>
        <v/>
      </c>
      <c r="AY145" s="12"/>
      <c r="AZ145" s="12" t="str">
        <f>IFERROR(VLOOKUP($A145,[1]集約用シート!$E$3:$BN$3000,11,FALSE),"")</f>
        <v/>
      </c>
      <c r="BA145" s="12"/>
      <c r="BB145" s="12" t="str">
        <f>IFERROR(VLOOKUP($A145,[1]集約用シート!$E$3:$BN$3000,4,FALSE),"")</f>
        <v/>
      </c>
      <c r="BC145" s="12" t="str">
        <f>IFERROR(VLOOKUP($A145,[1]集約用シート!$E$3:$BN$3000,14,FALSE),"")</f>
        <v/>
      </c>
      <c r="BD145" s="12"/>
      <c r="BE145" s="12" t="str">
        <f>IFERROR(VLOOKUP($A145,[1]集約用シート!$E$3:$BN$3000,16,FALSE),"")</f>
        <v/>
      </c>
      <c r="BF145" s="12"/>
    </row>
    <row r="146" spans="48:58" ht="28.5" customHeight="1">
      <c r="AV146" s="12" t="str">
        <f>IFERROR(VLOOKUP($A146,[1]集約用シート!$E$3:$BN$3000,2,FALSE),"")</f>
        <v/>
      </c>
      <c r="AW146" s="12" t="str">
        <f>IFERROR(VLOOKUP($A146,[1]集約用シート!$E$3:$BN$3000,3,FALSE),"")</f>
        <v/>
      </c>
      <c r="AX146" s="12" t="str">
        <f>IFERROR(VLOOKUP($A146,[1]集約用シート!$E$3:$BN$3000,5,FALSE),"")</f>
        <v/>
      </c>
      <c r="AY146" s="12"/>
      <c r="AZ146" s="12" t="str">
        <f>IFERROR(VLOOKUP($A146,[1]集約用シート!$E$3:$BN$3000,11,FALSE),"")</f>
        <v/>
      </c>
      <c r="BA146" s="12"/>
      <c r="BB146" s="12" t="str">
        <f>IFERROR(VLOOKUP($A146,[1]集約用シート!$E$3:$BN$3000,4,FALSE),"")</f>
        <v/>
      </c>
      <c r="BC146" s="12" t="str">
        <f>IFERROR(VLOOKUP($A146,[1]集約用シート!$E$3:$BN$3000,14,FALSE),"")</f>
        <v/>
      </c>
      <c r="BD146" s="12"/>
      <c r="BE146" s="12" t="str">
        <f>IFERROR(VLOOKUP($A146,[1]集約用シート!$E$3:$BN$3000,16,FALSE),"")</f>
        <v/>
      </c>
      <c r="BF146" s="12"/>
    </row>
    <row r="147" spans="48:58" ht="28.5" customHeight="1">
      <c r="AV147" s="12" t="str">
        <f>IFERROR(VLOOKUP($A147,[1]集約用シート!$E$3:$BN$3000,2,FALSE),"")</f>
        <v/>
      </c>
      <c r="AW147" s="12" t="str">
        <f>IFERROR(VLOOKUP($A147,[1]集約用シート!$E$3:$BN$3000,3,FALSE),"")</f>
        <v/>
      </c>
      <c r="AX147" s="12" t="str">
        <f>IFERROR(VLOOKUP($A147,[1]集約用シート!$E$3:$BN$3000,5,FALSE),"")</f>
        <v/>
      </c>
      <c r="AY147" s="12"/>
      <c r="AZ147" s="12" t="str">
        <f>IFERROR(VLOOKUP($A147,[1]集約用シート!$E$3:$BN$3000,11,FALSE),"")</f>
        <v/>
      </c>
      <c r="BA147" s="12"/>
      <c r="BB147" s="12" t="str">
        <f>IFERROR(VLOOKUP($A147,[1]集約用シート!$E$3:$BN$3000,4,FALSE),"")</f>
        <v/>
      </c>
      <c r="BC147" s="12" t="str">
        <f>IFERROR(VLOOKUP($A147,[1]集約用シート!$E$3:$BN$3000,14,FALSE),"")</f>
        <v/>
      </c>
      <c r="BD147" s="12"/>
      <c r="BE147" s="12" t="str">
        <f>IFERROR(VLOOKUP($A147,[1]集約用シート!$E$3:$BN$3000,16,FALSE),"")</f>
        <v/>
      </c>
      <c r="BF147" s="12"/>
    </row>
    <row r="148" spans="48:58" ht="28.5" customHeight="1">
      <c r="AV148" s="12" t="str">
        <f>IFERROR(VLOOKUP($A148,[1]集約用シート!$E$3:$BN$3000,2,FALSE),"")</f>
        <v/>
      </c>
      <c r="AW148" s="12" t="str">
        <f>IFERROR(VLOOKUP($A148,[1]集約用シート!$E$3:$BN$3000,3,FALSE),"")</f>
        <v/>
      </c>
      <c r="AX148" s="12" t="str">
        <f>IFERROR(VLOOKUP($A148,[1]集約用シート!$E$3:$BN$3000,5,FALSE),"")</f>
        <v/>
      </c>
      <c r="AY148" s="12"/>
      <c r="AZ148" s="12" t="str">
        <f>IFERROR(VLOOKUP($A148,[1]集約用シート!$E$3:$BN$3000,11,FALSE),"")</f>
        <v/>
      </c>
      <c r="BA148" s="12"/>
      <c r="BB148" s="12" t="str">
        <f>IFERROR(VLOOKUP($A148,[1]集約用シート!$E$3:$BN$3000,4,FALSE),"")</f>
        <v/>
      </c>
      <c r="BC148" s="12" t="str">
        <f>IFERROR(VLOOKUP($A148,[1]集約用シート!$E$3:$BN$3000,14,FALSE),"")</f>
        <v/>
      </c>
      <c r="BD148" s="12"/>
      <c r="BE148" s="12" t="str">
        <f>IFERROR(VLOOKUP($A148,[1]集約用シート!$E$3:$BN$3000,16,FALSE),"")</f>
        <v/>
      </c>
      <c r="BF148" s="12"/>
    </row>
    <row r="149" spans="48:58" ht="28.5" customHeight="1">
      <c r="AV149" s="12" t="str">
        <f>IFERROR(VLOOKUP($A149,[1]集約用シート!$E$3:$BN$3000,2,FALSE),"")</f>
        <v/>
      </c>
      <c r="AW149" s="12" t="str">
        <f>IFERROR(VLOOKUP($A149,[1]集約用シート!$E$3:$BN$3000,3,FALSE),"")</f>
        <v/>
      </c>
      <c r="AX149" s="12" t="str">
        <f>IFERROR(VLOOKUP($A149,[1]集約用シート!$E$3:$BN$3000,5,FALSE),"")</f>
        <v/>
      </c>
      <c r="AY149" s="12"/>
      <c r="AZ149" s="12" t="str">
        <f>IFERROR(VLOOKUP($A149,[1]集約用シート!$E$3:$BN$3000,11,FALSE),"")</f>
        <v/>
      </c>
      <c r="BA149" s="12"/>
      <c r="BB149" s="12" t="str">
        <f>IFERROR(VLOOKUP($A149,[1]集約用シート!$E$3:$BN$3000,4,FALSE),"")</f>
        <v/>
      </c>
      <c r="BC149" s="12" t="str">
        <f>IFERROR(VLOOKUP($A149,[1]集約用シート!$E$3:$BN$3000,14,FALSE),"")</f>
        <v/>
      </c>
      <c r="BD149" s="12"/>
      <c r="BE149" s="12" t="str">
        <f>IFERROR(VLOOKUP($A149,[1]集約用シート!$E$3:$BN$3000,16,FALSE),"")</f>
        <v/>
      </c>
      <c r="BF149" s="12"/>
    </row>
    <row r="150" spans="48:58" ht="28.5" customHeight="1">
      <c r="AV150" s="12" t="str">
        <f>IFERROR(VLOOKUP($A150,[1]集約用シート!$E$3:$BN$3000,2,FALSE),"")</f>
        <v/>
      </c>
      <c r="AW150" s="12" t="str">
        <f>IFERROR(VLOOKUP($A150,[1]集約用シート!$E$3:$BN$3000,3,FALSE),"")</f>
        <v/>
      </c>
      <c r="AX150" s="12" t="str">
        <f>IFERROR(VLOOKUP($A150,[1]集約用シート!$E$3:$BN$3000,5,FALSE),"")</f>
        <v/>
      </c>
      <c r="AY150" s="12"/>
      <c r="AZ150" s="12" t="str">
        <f>IFERROR(VLOOKUP($A150,[1]集約用シート!$E$3:$BN$3000,11,FALSE),"")</f>
        <v/>
      </c>
      <c r="BA150" s="12"/>
      <c r="BB150" s="12" t="str">
        <f>IFERROR(VLOOKUP($A150,[1]集約用シート!$E$3:$BN$3000,4,FALSE),"")</f>
        <v/>
      </c>
      <c r="BC150" s="12" t="str">
        <f>IFERROR(VLOOKUP($A150,[1]集約用シート!$E$3:$BN$3000,14,FALSE),"")</f>
        <v/>
      </c>
      <c r="BD150" s="12"/>
      <c r="BE150" s="12" t="str">
        <f>IFERROR(VLOOKUP($A150,[1]集約用シート!$E$3:$BN$3000,16,FALSE),"")</f>
        <v/>
      </c>
      <c r="BF150" s="12"/>
    </row>
    <row r="151" spans="48:58" ht="28.5" customHeight="1">
      <c r="AV151" s="12" t="str">
        <f>IFERROR(VLOOKUP($A151,[1]集約用シート!$E$3:$BN$3000,2,FALSE),"")</f>
        <v/>
      </c>
      <c r="AW151" s="12" t="str">
        <f>IFERROR(VLOOKUP($A151,[1]集約用シート!$E$3:$BN$3000,3,FALSE),"")</f>
        <v/>
      </c>
      <c r="AX151" s="12" t="str">
        <f>IFERROR(VLOOKUP($A151,[1]集約用シート!$E$3:$BN$3000,5,FALSE),"")</f>
        <v/>
      </c>
      <c r="AY151" s="12"/>
      <c r="AZ151" s="12" t="str">
        <f>IFERROR(VLOOKUP($A151,[1]集約用シート!$E$3:$BN$3000,11,FALSE),"")</f>
        <v/>
      </c>
      <c r="BA151" s="12"/>
      <c r="BB151" s="12" t="str">
        <f>IFERROR(VLOOKUP($A151,[1]集約用シート!$E$3:$BN$3000,4,FALSE),"")</f>
        <v/>
      </c>
      <c r="BC151" s="12" t="str">
        <f>IFERROR(VLOOKUP($A151,[1]集約用シート!$E$3:$BN$3000,14,FALSE),"")</f>
        <v/>
      </c>
      <c r="BD151" s="12"/>
      <c r="BE151" s="12" t="str">
        <f>IFERROR(VLOOKUP($A151,[1]集約用シート!$E$3:$BN$3000,16,FALSE),"")</f>
        <v/>
      </c>
      <c r="BF151" s="12"/>
    </row>
    <row r="152" spans="48:58" ht="28.5" customHeight="1">
      <c r="AV152" s="12" t="str">
        <f>IFERROR(VLOOKUP($A152,[1]集約用シート!$E$3:$BN$3000,2,FALSE),"")</f>
        <v/>
      </c>
      <c r="AW152" s="12" t="str">
        <f>IFERROR(VLOOKUP($A152,[1]集約用シート!$E$3:$BN$3000,3,FALSE),"")</f>
        <v/>
      </c>
      <c r="AX152" s="12" t="str">
        <f>IFERROR(VLOOKUP($A152,[1]集約用シート!$E$3:$BN$3000,5,FALSE),"")</f>
        <v/>
      </c>
      <c r="AY152" s="12"/>
      <c r="AZ152" s="12" t="str">
        <f>IFERROR(VLOOKUP($A152,[1]集約用シート!$E$3:$BN$3000,11,FALSE),"")</f>
        <v/>
      </c>
      <c r="BA152" s="12"/>
      <c r="BB152" s="12" t="str">
        <f>IFERROR(VLOOKUP($A152,[1]集約用シート!$E$3:$BN$3000,4,FALSE),"")</f>
        <v/>
      </c>
      <c r="BC152" s="12" t="str">
        <f>IFERROR(VLOOKUP($A152,[1]集約用シート!$E$3:$BN$3000,14,FALSE),"")</f>
        <v/>
      </c>
      <c r="BD152" s="12"/>
      <c r="BE152" s="12" t="str">
        <f>IFERROR(VLOOKUP($A152,[1]集約用シート!$E$3:$BN$3000,16,FALSE),"")</f>
        <v/>
      </c>
      <c r="BF152" s="12"/>
    </row>
    <row r="153" spans="48:58" ht="28.5" customHeight="1">
      <c r="AV153" s="12" t="str">
        <f>IFERROR(VLOOKUP($A153,[1]集約用シート!$E$3:$BN$3000,2,FALSE),"")</f>
        <v/>
      </c>
      <c r="AW153" s="12" t="str">
        <f>IFERROR(VLOOKUP($A153,[1]集約用シート!$E$3:$BN$3000,3,FALSE),"")</f>
        <v/>
      </c>
      <c r="AX153" s="12" t="str">
        <f>IFERROR(VLOOKUP($A153,[1]集約用シート!$E$3:$BN$3000,5,FALSE),"")</f>
        <v/>
      </c>
      <c r="AY153" s="12"/>
      <c r="AZ153" s="12" t="str">
        <f>IFERROR(VLOOKUP($A153,[1]集約用シート!$E$3:$BN$3000,11,FALSE),"")</f>
        <v/>
      </c>
      <c r="BA153" s="12"/>
      <c r="BB153" s="12" t="str">
        <f>IFERROR(VLOOKUP($A153,[1]集約用シート!$E$3:$BN$3000,4,FALSE),"")</f>
        <v/>
      </c>
      <c r="BC153" s="12" t="str">
        <f>IFERROR(VLOOKUP($A153,[1]集約用シート!$E$3:$BN$3000,14,FALSE),"")</f>
        <v/>
      </c>
      <c r="BD153" s="12"/>
      <c r="BE153" s="12" t="str">
        <f>IFERROR(VLOOKUP($A153,[1]集約用シート!$E$3:$BN$3000,16,FALSE),"")</f>
        <v/>
      </c>
      <c r="BF153"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C2:BD2"/>
    <mergeCell ref="BE2:BF2"/>
    <mergeCell ref="AK2:AL2"/>
    <mergeCell ref="AM2:AN2"/>
    <mergeCell ref="AO2:AP2"/>
    <mergeCell ref="AQ2:AQ3"/>
    <mergeCell ref="AR2:AS2"/>
    <mergeCell ref="AT2:AU2"/>
    <mergeCell ref="AV48:AW48"/>
    <mergeCell ref="AV2:AW2"/>
    <mergeCell ref="AX2:AY2"/>
    <mergeCell ref="AZ2:BA2"/>
    <mergeCell ref="BB2:BB3"/>
    <mergeCell ref="A4:B4"/>
    <mergeCell ref="A48:B48"/>
    <mergeCell ref="C48:D48"/>
    <mergeCell ref="N48:O48"/>
    <mergeCell ref="Y48:Z48"/>
  </mergeCells>
  <phoneticPr fontId="3"/>
  <conditionalFormatting sqref="A5:AU47 BG5:XFD47 AV45:BF47 AV50:BF153 AX48:BF49 BC6:BC44 BE6:BE44">
    <cfRule type="cellIs" dxfId="294" priority="7" operator="equal">
      <formula>0</formula>
    </cfRule>
  </conditionalFormatting>
  <conditionalFormatting sqref="BC5 BE5">
    <cfRule type="cellIs" dxfId="293" priority="6" operator="equal">
      <formula>0</formula>
    </cfRule>
  </conditionalFormatting>
  <conditionalFormatting sqref="AV49:AW49 AV48">
    <cfRule type="cellIs" dxfId="292" priority="4" operator="equal">
      <formula>0</formula>
    </cfRule>
  </conditionalFormatting>
  <conditionalFormatting sqref="AV5:BB44">
    <cfRule type="cellIs" dxfId="73" priority="3" operator="equal">
      <formula>0</formula>
    </cfRule>
  </conditionalFormatting>
  <conditionalFormatting sqref="BD5:BD44">
    <cfRule type="cellIs" dxfId="72" priority="2" operator="equal">
      <formula>0</formula>
    </cfRule>
  </conditionalFormatting>
  <conditionalFormatting sqref="BF5:BF44">
    <cfRule type="cellIs" dxfId="71"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A5DD-9354-4B97-8656-1F0CD6806A80}">
  <dimension ref="A1:BF143"/>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25" customWidth="1"/>
    <col min="2" max="2" width="32.5" style="17"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0"/>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11</v>
      </c>
      <c r="D4" s="132">
        <v>2</v>
      </c>
      <c r="E4" s="132"/>
      <c r="F4" s="132">
        <v>2</v>
      </c>
      <c r="G4" s="132">
        <v>9</v>
      </c>
      <c r="H4" s="132">
        <v>1</v>
      </c>
      <c r="I4" s="132">
        <v>5</v>
      </c>
      <c r="J4" s="132">
        <v>0</v>
      </c>
      <c r="K4" s="132">
        <v>3</v>
      </c>
      <c r="L4" s="132">
        <v>0</v>
      </c>
      <c r="M4" s="132">
        <v>0</v>
      </c>
      <c r="N4" s="132">
        <v>8</v>
      </c>
      <c r="O4" s="132">
        <v>2</v>
      </c>
      <c r="P4" s="132"/>
      <c r="Q4" s="132">
        <v>0</v>
      </c>
      <c r="R4" s="132">
        <v>8</v>
      </c>
      <c r="S4" s="132">
        <v>0</v>
      </c>
      <c r="T4" s="132">
        <v>3</v>
      </c>
      <c r="U4" s="132">
        <v>0</v>
      </c>
      <c r="V4" s="132">
        <v>0</v>
      </c>
      <c r="W4" s="132">
        <v>0</v>
      </c>
      <c r="X4" s="132">
        <v>0</v>
      </c>
      <c r="Y4" s="134">
        <v>8</v>
      </c>
      <c r="Z4" s="134">
        <v>2</v>
      </c>
      <c r="AA4" s="134"/>
      <c r="AB4" s="134">
        <v>1</v>
      </c>
      <c r="AC4" s="134">
        <v>3</v>
      </c>
      <c r="AD4" s="134">
        <v>0</v>
      </c>
      <c r="AE4" s="134">
        <v>1</v>
      </c>
      <c r="AF4" s="134">
        <v>0</v>
      </c>
      <c r="AG4" s="134">
        <v>0</v>
      </c>
      <c r="AH4" s="134">
        <v>1</v>
      </c>
      <c r="AI4" s="134">
        <v>0</v>
      </c>
      <c r="AJ4" s="136">
        <v>1</v>
      </c>
      <c r="AK4" s="137">
        <v>4</v>
      </c>
      <c r="AL4" s="138">
        <v>1</v>
      </c>
      <c r="AM4" s="138">
        <v>2</v>
      </c>
      <c r="AN4" s="138">
        <v>4</v>
      </c>
      <c r="AO4" s="138">
        <v>2</v>
      </c>
      <c r="AP4" s="138">
        <v>4</v>
      </c>
      <c r="AQ4" s="158">
        <v>4</v>
      </c>
      <c r="AR4" s="158">
        <v>0</v>
      </c>
      <c r="AS4" s="158">
        <v>0</v>
      </c>
      <c r="AT4" s="158">
        <v>0</v>
      </c>
      <c r="AU4" s="139">
        <v>0</v>
      </c>
      <c r="AV4" s="137">
        <f t="shared" ref="AV4:BF4" si="0">COUNTIF(AV5:AV37,"○")</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0</v>
      </c>
      <c r="BF4" s="139">
        <f t="shared" si="0"/>
        <v>0</v>
      </c>
    </row>
    <row r="5" spans="1:58" ht="28.5" customHeight="1">
      <c r="A5" s="123">
        <v>26006</v>
      </c>
      <c r="B5" s="124" t="s">
        <v>274</v>
      </c>
      <c r="C5" s="125" t="s">
        <v>22</v>
      </c>
      <c r="D5" s="78" t="s">
        <v>25</v>
      </c>
      <c r="E5" s="78">
        <v>1</v>
      </c>
      <c r="F5" s="78"/>
      <c r="G5" s="125" t="s">
        <v>22</v>
      </c>
      <c r="H5" s="78"/>
      <c r="I5" s="78"/>
      <c r="J5" s="78"/>
      <c r="K5" s="125" t="s">
        <v>22</v>
      </c>
      <c r="L5" s="78"/>
      <c r="M5" s="78"/>
      <c r="N5" s="78" t="s">
        <v>23</v>
      </c>
      <c r="O5" s="78" t="s">
        <v>24</v>
      </c>
      <c r="P5" s="78">
        <v>1</v>
      </c>
      <c r="Q5" s="78"/>
      <c r="R5" s="78" t="s">
        <v>23</v>
      </c>
      <c r="S5" s="78"/>
      <c r="T5" s="78"/>
      <c r="U5" s="78"/>
      <c r="V5" s="78"/>
      <c r="W5" s="78"/>
      <c r="X5" s="78"/>
      <c r="Y5" s="77" t="s">
        <v>22</v>
      </c>
      <c r="Z5" s="77" t="s">
        <v>25</v>
      </c>
      <c r="AA5" s="77" t="s">
        <v>25</v>
      </c>
      <c r="AB5" s="77" t="s">
        <v>26</v>
      </c>
      <c r="AC5" s="77" t="s">
        <v>26</v>
      </c>
      <c r="AD5" s="77" t="s">
        <v>26</v>
      </c>
      <c r="AE5" s="77" t="s">
        <v>26</v>
      </c>
      <c r="AF5" s="77"/>
      <c r="AG5" s="77" t="s">
        <v>26</v>
      </c>
      <c r="AH5" s="77" t="s">
        <v>26</v>
      </c>
      <c r="AI5" s="77" t="s">
        <v>25</v>
      </c>
      <c r="AJ5" s="127" t="s">
        <v>26</v>
      </c>
      <c r="AK5" s="128" t="s">
        <v>26</v>
      </c>
      <c r="AL5" s="74" t="s">
        <v>26</v>
      </c>
      <c r="AM5" s="74" t="s">
        <v>26</v>
      </c>
      <c r="AN5" s="74" t="s">
        <v>26</v>
      </c>
      <c r="AO5" s="74" t="s">
        <v>26</v>
      </c>
      <c r="AP5" s="74" t="s">
        <v>26</v>
      </c>
      <c r="AQ5" s="76" t="s">
        <v>26</v>
      </c>
      <c r="AR5" s="76" t="s">
        <v>26</v>
      </c>
      <c r="AS5" s="76" t="s">
        <v>26</v>
      </c>
      <c r="AT5" s="76" t="s">
        <v>26</v>
      </c>
      <c r="AU5" s="131" t="s">
        <v>26</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83" t="s">
        <v>25</v>
      </c>
      <c r="BF5" s="316" t="str">
        <f>SUBSTITUTE(SUBSTITUTE(IFERROR(VLOOKUP($A5,単組回答!$E:$T,16,FALSE),""),"① 行った","○"),"② 行っていない","×")</f>
        <v/>
      </c>
    </row>
    <row r="6" spans="1:58" ht="28.5" customHeight="1">
      <c r="A6" s="20">
        <v>26007</v>
      </c>
      <c r="B6" s="21" t="s">
        <v>275</v>
      </c>
      <c r="C6" s="22" t="s">
        <v>22</v>
      </c>
      <c r="D6" s="22" t="s">
        <v>22</v>
      </c>
      <c r="E6" s="18">
        <v>2</v>
      </c>
      <c r="F6" s="22" t="s">
        <v>22</v>
      </c>
      <c r="G6" s="22" t="s">
        <v>22</v>
      </c>
      <c r="H6" s="22" t="s">
        <v>22</v>
      </c>
      <c r="I6" s="22" t="s">
        <v>22</v>
      </c>
      <c r="J6" s="18"/>
      <c r="K6" s="18"/>
      <c r="L6" s="18"/>
      <c r="M6" s="18"/>
      <c r="N6" s="18" t="s">
        <v>23</v>
      </c>
      <c r="O6" s="18" t="s">
        <v>23</v>
      </c>
      <c r="P6" s="18">
        <v>2</v>
      </c>
      <c r="Q6" s="18"/>
      <c r="R6" s="18" t="s">
        <v>23</v>
      </c>
      <c r="S6" s="18"/>
      <c r="T6" s="18" t="s">
        <v>23</v>
      </c>
      <c r="U6" s="18"/>
      <c r="V6" s="18"/>
      <c r="W6" s="18"/>
      <c r="X6" s="18"/>
      <c r="Y6" s="19" t="s">
        <v>22</v>
      </c>
      <c r="Z6" s="19" t="s">
        <v>22</v>
      </c>
      <c r="AA6" s="19" t="s">
        <v>22</v>
      </c>
      <c r="AB6" s="19" t="s">
        <v>22</v>
      </c>
      <c r="AC6" s="19" t="s">
        <v>26</v>
      </c>
      <c r="AD6" s="19" t="s">
        <v>25</v>
      </c>
      <c r="AE6" s="19" t="s">
        <v>26</v>
      </c>
      <c r="AF6" s="19"/>
      <c r="AG6" s="19" t="s">
        <v>26</v>
      </c>
      <c r="AH6" s="19" t="s">
        <v>26</v>
      </c>
      <c r="AI6" s="19" t="s">
        <v>25</v>
      </c>
      <c r="AJ6" s="75" t="s">
        <v>26</v>
      </c>
      <c r="AK6" s="102" t="s">
        <v>26</v>
      </c>
      <c r="AL6" s="83" t="s">
        <v>26</v>
      </c>
      <c r="AM6" s="83" t="s">
        <v>26</v>
      </c>
      <c r="AN6" s="83" t="s">
        <v>26</v>
      </c>
      <c r="AO6" s="83" t="s">
        <v>26</v>
      </c>
      <c r="AP6" s="83" t="s">
        <v>26</v>
      </c>
      <c r="AQ6" s="3" t="s">
        <v>26</v>
      </c>
      <c r="AR6" s="3" t="s">
        <v>28</v>
      </c>
      <c r="AS6" s="3" t="s">
        <v>26</v>
      </c>
      <c r="AT6" s="3" t="s">
        <v>25</v>
      </c>
      <c r="AU6" s="112" t="s">
        <v>26</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1320</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26008</v>
      </c>
      <c r="B7" s="21" t="s">
        <v>276</v>
      </c>
      <c r="C7" s="22" t="s">
        <v>22</v>
      </c>
      <c r="D7" s="18" t="s">
        <v>25</v>
      </c>
      <c r="E7" s="18">
        <v>1</v>
      </c>
      <c r="F7" s="18"/>
      <c r="G7" s="22" t="s">
        <v>22</v>
      </c>
      <c r="H7" s="18"/>
      <c r="I7" s="18"/>
      <c r="J7" s="18"/>
      <c r="K7" s="18"/>
      <c r="L7" s="18"/>
      <c r="M7" s="18"/>
      <c r="N7" s="18" t="s">
        <v>23</v>
      </c>
      <c r="O7" s="18" t="s">
        <v>24</v>
      </c>
      <c r="P7" s="18">
        <v>1</v>
      </c>
      <c r="Q7" s="18"/>
      <c r="R7" s="18"/>
      <c r="S7" s="18"/>
      <c r="T7" s="18"/>
      <c r="U7" s="18"/>
      <c r="V7" s="18"/>
      <c r="W7" s="18"/>
      <c r="X7" s="18"/>
      <c r="Y7" s="19" t="s">
        <v>22</v>
      </c>
      <c r="Z7" s="19" t="s">
        <v>25</v>
      </c>
      <c r="AA7" s="19" t="s">
        <v>25</v>
      </c>
      <c r="AB7" s="19" t="s">
        <v>26</v>
      </c>
      <c r="AC7" s="19" t="s">
        <v>25</v>
      </c>
      <c r="AD7" s="19" t="s">
        <v>26</v>
      </c>
      <c r="AE7" s="19" t="s">
        <v>25</v>
      </c>
      <c r="AF7" s="19"/>
      <c r="AG7" s="19" t="s">
        <v>26</v>
      </c>
      <c r="AH7" s="19">
        <v>0</v>
      </c>
      <c r="AI7" s="19" t="s">
        <v>25</v>
      </c>
      <c r="AJ7" s="75" t="s">
        <v>22</v>
      </c>
      <c r="AK7" s="102" t="s">
        <v>22</v>
      </c>
      <c r="AL7" s="83" t="s">
        <v>25</v>
      </c>
      <c r="AM7" s="83" t="s">
        <v>25</v>
      </c>
      <c r="AN7" s="83" t="s">
        <v>25</v>
      </c>
      <c r="AO7" s="83">
        <v>0</v>
      </c>
      <c r="AP7" s="83">
        <v>0</v>
      </c>
      <c r="AQ7" s="3">
        <v>0</v>
      </c>
      <c r="AR7" s="3" t="s">
        <v>26</v>
      </c>
      <c r="AS7" s="3">
        <v>0</v>
      </c>
      <c r="AT7" s="3" t="s">
        <v>26</v>
      </c>
      <c r="AU7" s="112">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26009</v>
      </c>
      <c r="B8" s="21" t="s">
        <v>277</v>
      </c>
      <c r="C8" s="18" t="s">
        <v>25</v>
      </c>
      <c r="D8" s="18" t="s">
        <v>25</v>
      </c>
      <c r="E8" s="18">
        <v>0</v>
      </c>
      <c r="F8" s="18"/>
      <c r="G8" s="18"/>
      <c r="H8" s="18"/>
      <c r="I8" s="18"/>
      <c r="J8" s="18"/>
      <c r="K8" s="18"/>
      <c r="L8" s="18"/>
      <c r="M8" s="18"/>
      <c r="N8" s="18" t="s">
        <v>24</v>
      </c>
      <c r="O8" s="18" t="s">
        <v>24</v>
      </c>
      <c r="P8" s="18">
        <v>0</v>
      </c>
      <c r="Q8" s="18"/>
      <c r="R8" s="18"/>
      <c r="S8" s="18"/>
      <c r="T8" s="18"/>
      <c r="U8" s="18"/>
      <c r="V8" s="18"/>
      <c r="W8" s="18"/>
      <c r="X8" s="18"/>
      <c r="Y8" s="19" t="s">
        <v>25</v>
      </c>
      <c r="Z8" s="19" t="s">
        <v>25</v>
      </c>
      <c r="AA8" s="19" t="s">
        <v>25</v>
      </c>
      <c r="AB8" s="19" t="s">
        <v>26</v>
      </c>
      <c r="AC8" s="19" t="s">
        <v>26</v>
      </c>
      <c r="AD8" s="19" t="s">
        <v>26</v>
      </c>
      <c r="AE8" s="19" t="s">
        <v>26</v>
      </c>
      <c r="AF8" s="19"/>
      <c r="AG8" s="19" t="s">
        <v>26</v>
      </c>
      <c r="AH8" s="19" t="s">
        <v>26</v>
      </c>
      <c r="AI8" s="19" t="s">
        <v>25</v>
      </c>
      <c r="AJ8" s="75" t="s">
        <v>26</v>
      </c>
      <c r="AK8" s="102" t="s">
        <v>26</v>
      </c>
      <c r="AL8" s="83" t="s">
        <v>26</v>
      </c>
      <c r="AM8" s="83" t="s">
        <v>26</v>
      </c>
      <c r="AN8" s="83" t="s">
        <v>26</v>
      </c>
      <c r="AO8" s="83" t="s">
        <v>26</v>
      </c>
      <c r="AP8" s="83" t="s">
        <v>26</v>
      </c>
      <c r="AQ8" s="3" t="s">
        <v>26</v>
      </c>
      <c r="AR8" s="3" t="s">
        <v>26</v>
      </c>
      <c r="AS8" s="3" t="s">
        <v>26</v>
      </c>
      <c r="AT8" s="3" t="s">
        <v>26</v>
      </c>
      <c r="AU8" s="112" t="s">
        <v>26</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26016</v>
      </c>
      <c r="B9" s="21" t="s">
        <v>278</v>
      </c>
      <c r="C9" s="22" t="s">
        <v>22</v>
      </c>
      <c r="D9" s="22" t="s">
        <v>22</v>
      </c>
      <c r="E9" s="18">
        <v>2</v>
      </c>
      <c r="F9" s="22" t="s">
        <v>22</v>
      </c>
      <c r="G9" s="22" t="s">
        <v>22</v>
      </c>
      <c r="H9" s="18"/>
      <c r="I9" s="22" t="s">
        <v>22</v>
      </c>
      <c r="J9" s="18"/>
      <c r="K9" s="18"/>
      <c r="L9" s="18"/>
      <c r="M9" s="18"/>
      <c r="N9" s="18" t="s">
        <v>23</v>
      </c>
      <c r="O9" s="18" t="s">
        <v>23</v>
      </c>
      <c r="P9" s="18">
        <v>2</v>
      </c>
      <c r="Q9" s="18"/>
      <c r="R9" s="18" t="s">
        <v>23</v>
      </c>
      <c r="S9" s="18"/>
      <c r="T9" s="18" t="s">
        <v>23</v>
      </c>
      <c r="U9" s="18"/>
      <c r="V9" s="18"/>
      <c r="W9" s="18"/>
      <c r="X9" s="18"/>
      <c r="Y9" s="19" t="s">
        <v>22</v>
      </c>
      <c r="Z9" s="19" t="s">
        <v>22</v>
      </c>
      <c r="AA9" s="19" t="s">
        <v>22</v>
      </c>
      <c r="AB9" s="19" t="s">
        <v>26</v>
      </c>
      <c r="AC9" s="19" t="s">
        <v>26</v>
      </c>
      <c r="AD9" s="19" t="s">
        <v>26</v>
      </c>
      <c r="AE9" s="19" t="s">
        <v>26</v>
      </c>
      <c r="AF9" s="19"/>
      <c r="AG9" s="19" t="s">
        <v>26</v>
      </c>
      <c r="AH9" s="19" t="s">
        <v>26</v>
      </c>
      <c r="AI9" s="19" t="s">
        <v>25</v>
      </c>
      <c r="AJ9" s="75" t="s">
        <v>26</v>
      </c>
      <c r="AK9" s="102" t="s">
        <v>22</v>
      </c>
      <c r="AL9" s="83" t="s">
        <v>22</v>
      </c>
      <c r="AM9" s="83" t="s">
        <v>25</v>
      </c>
      <c r="AN9" s="83" t="s">
        <v>22</v>
      </c>
      <c r="AO9" s="83">
        <v>0</v>
      </c>
      <c r="AP9" s="83" t="s">
        <v>22</v>
      </c>
      <c r="AQ9" s="3" t="s">
        <v>27</v>
      </c>
      <c r="AR9" s="3" t="s">
        <v>26</v>
      </c>
      <c r="AS9" s="3" t="s">
        <v>25</v>
      </c>
      <c r="AT9" s="3" t="s">
        <v>26</v>
      </c>
      <c r="AU9" s="112"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26017</v>
      </c>
      <c r="B10" s="21" t="s">
        <v>279</v>
      </c>
      <c r="C10" s="22" t="s">
        <v>22</v>
      </c>
      <c r="D10" s="18" t="s">
        <v>25</v>
      </c>
      <c r="E10" s="18">
        <v>1</v>
      </c>
      <c r="F10" s="18"/>
      <c r="G10" s="22" t="s">
        <v>22</v>
      </c>
      <c r="H10" s="18"/>
      <c r="I10" s="18"/>
      <c r="J10" s="18"/>
      <c r="K10" s="18"/>
      <c r="L10" s="18"/>
      <c r="M10" s="18"/>
      <c r="N10" s="18" t="s">
        <v>23</v>
      </c>
      <c r="O10" s="18" t="s">
        <v>24</v>
      </c>
      <c r="P10" s="18">
        <v>1</v>
      </c>
      <c r="Q10" s="18"/>
      <c r="R10" s="18" t="s">
        <v>23</v>
      </c>
      <c r="S10" s="18"/>
      <c r="T10" s="18"/>
      <c r="U10" s="18"/>
      <c r="V10" s="18"/>
      <c r="W10" s="18"/>
      <c r="X10" s="18"/>
      <c r="Y10" s="19" t="s">
        <v>22</v>
      </c>
      <c r="Z10" s="19" t="s">
        <v>25</v>
      </c>
      <c r="AA10" s="19" t="s">
        <v>25</v>
      </c>
      <c r="AB10" s="19" t="s">
        <v>26</v>
      </c>
      <c r="AC10" s="19" t="s">
        <v>22</v>
      </c>
      <c r="AD10" s="19" t="s">
        <v>26</v>
      </c>
      <c r="AE10" s="19" t="s">
        <v>25</v>
      </c>
      <c r="AF10" s="19"/>
      <c r="AG10" s="19" t="s">
        <v>26</v>
      </c>
      <c r="AH10" s="19">
        <v>0</v>
      </c>
      <c r="AI10" s="19" t="s">
        <v>25</v>
      </c>
      <c r="AJ10" s="75" t="s">
        <v>25</v>
      </c>
      <c r="AK10" s="102" t="s">
        <v>22</v>
      </c>
      <c r="AL10" s="83" t="s">
        <v>25</v>
      </c>
      <c r="AM10" s="83" t="s">
        <v>25</v>
      </c>
      <c r="AN10" s="83" t="s">
        <v>22</v>
      </c>
      <c r="AO10" s="83">
        <v>0</v>
      </c>
      <c r="AP10" s="83" t="s">
        <v>22</v>
      </c>
      <c r="AQ10" s="3" t="s">
        <v>27</v>
      </c>
      <c r="AR10" s="3" t="s">
        <v>26</v>
      </c>
      <c r="AS10" s="3" t="s">
        <v>25</v>
      </c>
      <c r="AT10" s="3" t="s">
        <v>26</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26021</v>
      </c>
      <c r="B11" s="21" t="s">
        <v>280</v>
      </c>
      <c r="C11" s="22" t="s">
        <v>22</v>
      </c>
      <c r="D11" s="18" t="s">
        <v>25</v>
      </c>
      <c r="E11" s="18">
        <v>1</v>
      </c>
      <c r="F11" s="18"/>
      <c r="G11" s="22" t="s">
        <v>22</v>
      </c>
      <c r="H11" s="18"/>
      <c r="I11" s="22" t="s">
        <v>22</v>
      </c>
      <c r="J11" s="18"/>
      <c r="K11" s="18"/>
      <c r="L11" s="18"/>
      <c r="M11" s="18"/>
      <c r="N11" s="18" t="s">
        <v>24</v>
      </c>
      <c r="O11" s="18" t="s">
        <v>24</v>
      </c>
      <c r="P11" s="18">
        <v>0</v>
      </c>
      <c r="Q11" s="18"/>
      <c r="R11" s="18" t="s">
        <v>23</v>
      </c>
      <c r="S11" s="18"/>
      <c r="T11" s="18"/>
      <c r="U11" s="18"/>
      <c r="V11" s="18"/>
      <c r="W11" s="18"/>
      <c r="X11" s="18"/>
      <c r="Y11" s="19" t="s">
        <v>26</v>
      </c>
      <c r="Z11" s="19" t="s">
        <v>26</v>
      </c>
      <c r="AA11" s="19" t="e">
        <v>#N/A</v>
      </c>
      <c r="AB11" s="19" t="s">
        <v>26</v>
      </c>
      <c r="AC11" s="19" t="s">
        <v>26</v>
      </c>
      <c r="AD11" s="19" t="s">
        <v>26</v>
      </c>
      <c r="AE11" s="19" t="s">
        <v>26</v>
      </c>
      <c r="AF11" s="19"/>
      <c r="AG11" s="19" t="s">
        <v>26</v>
      </c>
      <c r="AH11" s="19" t="s">
        <v>26</v>
      </c>
      <c r="AI11" s="19" t="s">
        <v>26</v>
      </c>
      <c r="AJ11" s="75" t="s">
        <v>26</v>
      </c>
      <c r="AK11" s="102" t="s">
        <v>25</v>
      </c>
      <c r="AL11" s="83" t="s">
        <v>25</v>
      </c>
      <c r="AM11" s="83" t="s">
        <v>22</v>
      </c>
      <c r="AN11" s="83" t="s">
        <v>22</v>
      </c>
      <c r="AO11" s="83" t="s">
        <v>22</v>
      </c>
      <c r="AP11" s="83" t="s">
        <v>22</v>
      </c>
      <c r="AQ11" s="3" t="s">
        <v>27</v>
      </c>
      <c r="AR11" s="3" t="s">
        <v>26</v>
      </c>
      <c r="AS11" s="3" t="s">
        <v>28</v>
      </c>
      <c r="AT11" s="3" t="s">
        <v>26</v>
      </c>
      <c r="AU11" s="112"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26022</v>
      </c>
      <c r="B12" s="21" t="s">
        <v>281</v>
      </c>
      <c r="C12" s="22" t="s">
        <v>22</v>
      </c>
      <c r="D12" s="18" t="s">
        <v>25</v>
      </c>
      <c r="E12" s="18">
        <v>1</v>
      </c>
      <c r="F12" s="18"/>
      <c r="G12" s="18"/>
      <c r="H12" s="18"/>
      <c r="I12" s="18"/>
      <c r="J12" s="18"/>
      <c r="K12" s="18"/>
      <c r="L12" s="18"/>
      <c r="M12" s="18"/>
      <c r="N12" s="18"/>
      <c r="O12" s="18"/>
      <c r="P12" s="18">
        <v>0</v>
      </c>
      <c r="Q12" s="18"/>
      <c r="R12" s="18"/>
      <c r="S12" s="18"/>
      <c r="T12" s="18"/>
      <c r="U12" s="18"/>
      <c r="V12" s="18"/>
      <c r="W12" s="18"/>
      <c r="X12" s="18"/>
      <c r="Y12" s="19" t="s">
        <v>26</v>
      </c>
      <c r="Z12" s="19" t="s">
        <v>26</v>
      </c>
      <c r="AA12" s="19" t="e">
        <v>#N/A</v>
      </c>
      <c r="AB12" s="19" t="s">
        <v>26</v>
      </c>
      <c r="AC12" s="19" t="s">
        <v>26</v>
      </c>
      <c r="AD12" s="19" t="s">
        <v>26</v>
      </c>
      <c r="AE12" s="19" t="s">
        <v>26</v>
      </c>
      <c r="AF12" s="19"/>
      <c r="AG12" s="19" t="s">
        <v>26</v>
      </c>
      <c r="AH12" s="19" t="s">
        <v>26</v>
      </c>
      <c r="AI12" s="19" t="s">
        <v>26</v>
      </c>
      <c r="AJ12" s="75" t="s">
        <v>26</v>
      </c>
      <c r="AK12" s="102" t="s">
        <v>26</v>
      </c>
      <c r="AL12" s="83" t="s">
        <v>26</v>
      </c>
      <c r="AM12" s="83" t="s">
        <v>26</v>
      </c>
      <c r="AN12" s="83" t="s">
        <v>26</v>
      </c>
      <c r="AO12" s="83" t="s">
        <v>26</v>
      </c>
      <c r="AP12" s="83" t="s">
        <v>26</v>
      </c>
      <c r="AQ12" s="3" t="s">
        <v>26</v>
      </c>
      <c r="AR12" s="3" t="s">
        <v>26</v>
      </c>
      <c r="AS12" s="3" t="s">
        <v>26</v>
      </c>
      <c r="AT12" s="3" t="s">
        <v>26</v>
      </c>
      <c r="AU12" s="112" t="s">
        <v>26</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26024</v>
      </c>
      <c r="B13" s="21" t="s">
        <v>282</v>
      </c>
      <c r="C13" s="22" t="s">
        <v>22</v>
      </c>
      <c r="D13" s="18" t="s">
        <v>25</v>
      </c>
      <c r="E13" s="18">
        <v>1</v>
      </c>
      <c r="F13" s="18"/>
      <c r="G13" s="18"/>
      <c r="H13" s="18"/>
      <c r="I13" s="18"/>
      <c r="J13" s="18"/>
      <c r="K13" s="18"/>
      <c r="L13" s="18"/>
      <c r="M13" s="18"/>
      <c r="N13" s="18"/>
      <c r="O13" s="18"/>
      <c r="P13" s="18">
        <v>0</v>
      </c>
      <c r="Q13" s="18"/>
      <c r="R13" s="18"/>
      <c r="S13" s="18"/>
      <c r="T13" s="18"/>
      <c r="U13" s="18"/>
      <c r="V13" s="18"/>
      <c r="W13" s="18"/>
      <c r="X13" s="18"/>
      <c r="Y13" s="19" t="s">
        <v>26</v>
      </c>
      <c r="Z13" s="19" t="s">
        <v>26</v>
      </c>
      <c r="AA13" s="19" t="e">
        <v>#N/A</v>
      </c>
      <c r="AB13" s="19" t="s">
        <v>26</v>
      </c>
      <c r="AC13" s="19" t="s">
        <v>26</v>
      </c>
      <c r="AD13" s="19" t="s">
        <v>26</v>
      </c>
      <c r="AE13" s="19" t="s">
        <v>26</v>
      </c>
      <c r="AF13" s="19"/>
      <c r="AG13" s="19" t="s">
        <v>26</v>
      </c>
      <c r="AH13" s="19" t="s">
        <v>26</v>
      </c>
      <c r="AI13" s="19" t="s">
        <v>26</v>
      </c>
      <c r="AJ13" s="75" t="s">
        <v>26</v>
      </c>
      <c r="AK13" s="102" t="s">
        <v>26</v>
      </c>
      <c r="AL13" s="83" t="s">
        <v>26</v>
      </c>
      <c r="AM13" s="83" t="s">
        <v>26</v>
      </c>
      <c r="AN13" s="83" t="s">
        <v>26</v>
      </c>
      <c r="AO13" s="83" t="s">
        <v>26</v>
      </c>
      <c r="AP13" s="83" t="s">
        <v>26</v>
      </c>
      <c r="AQ13" s="3" t="s">
        <v>26</v>
      </c>
      <c r="AR13" s="3" t="s">
        <v>26</v>
      </c>
      <c r="AS13" s="3" t="s">
        <v>26</v>
      </c>
      <c r="AT13" s="3" t="s">
        <v>26</v>
      </c>
      <c r="AU13" s="112" t="s">
        <v>26</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26027</v>
      </c>
      <c r="B14" s="21" t="s">
        <v>283</v>
      </c>
      <c r="C14" s="22" t="s">
        <v>22</v>
      </c>
      <c r="D14" s="18" t="s">
        <v>25</v>
      </c>
      <c r="E14" s="18">
        <v>1</v>
      </c>
      <c r="F14" s="18"/>
      <c r="G14" s="22" t="s">
        <v>22</v>
      </c>
      <c r="H14" s="18"/>
      <c r="I14" s="18"/>
      <c r="J14" s="18"/>
      <c r="K14" s="22" t="s">
        <v>22</v>
      </c>
      <c r="L14" s="18"/>
      <c r="M14" s="18"/>
      <c r="N14" s="18" t="s">
        <v>23</v>
      </c>
      <c r="O14" s="18" t="s">
        <v>24</v>
      </c>
      <c r="P14" s="18">
        <v>1</v>
      </c>
      <c r="Q14" s="18"/>
      <c r="R14" s="18" t="s">
        <v>23</v>
      </c>
      <c r="S14" s="18"/>
      <c r="T14" s="18"/>
      <c r="U14" s="18"/>
      <c r="V14" s="18"/>
      <c r="W14" s="18"/>
      <c r="X14" s="18"/>
      <c r="Y14" s="19" t="s">
        <v>22</v>
      </c>
      <c r="Z14" s="19" t="s">
        <v>25</v>
      </c>
      <c r="AA14" s="19" t="s">
        <v>25</v>
      </c>
      <c r="AB14" s="19" t="s">
        <v>26</v>
      </c>
      <c r="AC14" s="19" t="s">
        <v>22</v>
      </c>
      <c r="AD14" s="19" t="s">
        <v>26</v>
      </c>
      <c r="AE14" s="19" t="s">
        <v>22</v>
      </c>
      <c r="AF14" s="19"/>
      <c r="AG14" s="19" t="s">
        <v>26</v>
      </c>
      <c r="AH14" s="19" t="s">
        <v>22</v>
      </c>
      <c r="AI14" s="19" t="s">
        <v>25</v>
      </c>
      <c r="AJ14" s="75" t="s">
        <v>25</v>
      </c>
      <c r="AK14" s="102" t="s">
        <v>26</v>
      </c>
      <c r="AL14" s="83" t="s">
        <v>26</v>
      </c>
      <c r="AM14" s="83" t="s">
        <v>26</v>
      </c>
      <c r="AN14" s="83" t="s">
        <v>26</v>
      </c>
      <c r="AO14" s="83" t="s">
        <v>26</v>
      </c>
      <c r="AP14" s="83" t="s">
        <v>26</v>
      </c>
      <c r="AQ14" s="3" t="s">
        <v>26</v>
      </c>
      <c r="AR14" s="3" t="s">
        <v>26</v>
      </c>
      <c r="AS14" s="3" t="s">
        <v>26</v>
      </c>
      <c r="AT14" s="3" t="s">
        <v>26</v>
      </c>
      <c r="AU14" s="112" t="s">
        <v>26</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26031</v>
      </c>
      <c r="B15" s="21" t="s">
        <v>284</v>
      </c>
      <c r="C15" s="22"/>
      <c r="D15" s="18"/>
      <c r="E15" s="18">
        <v>0</v>
      </c>
      <c r="F15" s="18"/>
      <c r="G15" s="18"/>
      <c r="H15" s="18"/>
      <c r="I15" s="18"/>
      <c r="J15" s="18"/>
      <c r="K15" s="18"/>
      <c r="L15" s="18"/>
      <c r="M15" s="18"/>
      <c r="N15" s="18"/>
      <c r="O15" s="18"/>
      <c r="P15" s="18">
        <v>0</v>
      </c>
      <c r="Q15" s="18"/>
      <c r="R15" s="18"/>
      <c r="S15" s="18"/>
      <c r="T15" s="18"/>
      <c r="U15" s="18"/>
      <c r="V15" s="18"/>
      <c r="W15" s="18"/>
      <c r="X15" s="18"/>
      <c r="Y15" s="19" t="s">
        <v>26</v>
      </c>
      <c r="Z15" s="19" t="s">
        <v>26</v>
      </c>
      <c r="AA15" s="19" t="e">
        <v>#N/A</v>
      </c>
      <c r="AB15" s="19" t="s">
        <v>26</v>
      </c>
      <c r="AC15" s="19" t="s">
        <v>26</v>
      </c>
      <c r="AD15" s="19" t="s">
        <v>26</v>
      </c>
      <c r="AE15" s="19" t="s">
        <v>26</v>
      </c>
      <c r="AF15" s="19"/>
      <c r="AG15" s="19" t="s">
        <v>26</v>
      </c>
      <c r="AH15" s="19" t="s">
        <v>26</v>
      </c>
      <c r="AI15" s="19" t="s">
        <v>26</v>
      </c>
      <c r="AJ15" s="75" t="s">
        <v>26</v>
      </c>
      <c r="AK15" s="102" t="s">
        <v>26</v>
      </c>
      <c r="AL15" s="83" t="s">
        <v>26</v>
      </c>
      <c r="AM15" s="83" t="s">
        <v>26</v>
      </c>
      <c r="AN15" s="83" t="s">
        <v>26</v>
      </c>
      <c r="AO15" s="83" t="s">
        <v>26</v>
      </c>
      <c r="AP15" s="83" t="s">
        <v>26</v>
      </c>
      <c r="AQ15" s="3" t="s">
        <v>26</v>
      </c>
      <c r="AR15" s="3" t="s">
        <v>26</v>
      </c>
      <c r="AS15" s="3" t="s">
        <v>26</v>
      </c>
      <c r="AT15" s="3" t="s">
        <v>26</v>
      </c>
      <c r="AU15" s="112"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26035</v>
      </c>
      <c r="B16" s="21" t="s">
        <v>285</v>
      </c>
      <c r="C16" s="22" t="s">
        <v>22</v>
      </c>
      <c r="D16" s="18" t="s">
        <v>25</v>
      </c>
      <c r="E16" s="18">
        <v>1</v>
      </c>
      <c r="F16" s="18"/>
      <c r="G16" s="22" t="s">
        <v>22</v>
      </c>
      <c r="H16" s="18"/>
      <c r="I16" s="22" t="s">
        <v>22</v>
      </c>
      <c r="J16" s="18"/>
      <c r="K16" s="22" t="s">
        <v>22</v>
      </c>
      <c r="L16" s="18"/>
      <c r="M16" s="18"/>
      <c r="N16" s="18" t="s">
        <v>23</v>
      </c>
      <c r="O16" s="18" t="s">
        <v>24</v>
      </c>
      <c r="P16" s="18">
        <v>1</v>
      </c>
      <c r="Q16" s="18"/>
      <c r="R16" s="18" t="s">
        <v>23</v>
      </c>
      <c r="S16" s="18"/>
      <c r="T16" s="18"/>
      <c r="U16" s="18"/>
      <c r="V16" s="18"/>
      <c r="W16" s="18"/>
      <c r="X16" s="18"/>
      <c r="Y16" s="19" t="s">
        <v>22</v>
      </c>
      <c r="Z16" s="19" t="s">
        <v>25</v>
      </c>
      <c r="AA16" s="19" t="s">
        <v>25</v>
      </c>
      <c r="AB16" s="19" t="s">
        <v>26</v>
      </c>
      <c r="AC16" s="19" t="s">
        <v>22</v>
      </c>
      <c r="AD16" s="19" t="s">
        <v>26</v>
      </c>
      <c r="AE16" s="19" t="s">
        <v>25</v>
      </c>
      <c r="AF16" s="19"/>
      <c r="AG16" s="19" t="s">
        <v>26</v>
      </c>
      <c r="AH16" s="19">
        <v>0</v>
      </c>
      <c r="AI16" s="19" t="s">
        <v>25</v>
      </c>
      <c r="AJ16" s="75" t="s">
        <v>25</v>
      </c>
      <c r="AK16" s="102" t="s">
        <v>26</v>
      </c>
      <c r="AL16" s="83" t="s">
        <v>26</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26038</v>
      </c>
      <c r="B17" s="21" t="s">
        <v>286</v>
      </c>
      <c r="C17" s="22"/>
      <c r="D17" s="18"/>
      <c r="E17" s="18">
        <v>0</v>
      </c>
      <c r="F17" s="18"/>
      <c r="G17" s="18"/>
      <c r="H17" s="18"/>
      <c r="I17" s="18"/>
      <c r="J17" s="18"/>
      <c r="K17" s="18"/>
      <c r="L17" s="18"/>
      <c r="M17" s="18"/>
      <c r="N17" s="18"/>
      <c r="O17" s="18"/>
      <c r="P17" s="18">
        <v>0</v>
      </c>
      <c r="Q17" s="18"/>
      <c r="R17" s="18"/>
      <c r="S17" s="18"/>
      <c r="T17" s="18"/>
      <c r="U17" s="18"/>
      <c r="V17" s="18"/>
      <c r="W17" s="18"/>
      <c r="X17" s="18"/>
      <c r="Y17" s="19" t="s">
        <v>26</v>
      </c>
      <c r="Z17" s="19" t="s">
        <v>26</v>
      </c>
      <c r="AA17" s="19" t="e">
        <v>#N/A</v>
      </c>
      <c r="AB17" s="19" t="s">
        <v>26</v>
      </c>
      <c r="AC17" s="19" t="s">
        <v>26</v>
      </c>
      <c r="AD17" s="19" t="s">
        <v>26</v>
      </c>
      <c r="AE17" s="19" t="s">
        <v>26</v>
      </c>
      <c r="AF17" s="19"/>
      <c r="AG17" s="19" t="s">
        <v>26</v>
      </c>
      <c r="AH17" s="19" t="s">
        <v>26</v>
      </c>
      <c r="AI17" s="19" t="s">
        <v>26</v>
      </c>
      <c r="AJ17" s="75" t="s">
        <v>26</v>
      </c>
      <c r="AK17" s="102" t="s">
        <v>26</v>
      </c>
      <c r="AL17" s="83" t="s">
        <v>26</v>
      </c>
      <c r="AM17" s="83" t="s">
        <v>26</v>
      </c>
      <c r="AN17" s="83" t="s">
        <v>26</v>
      </c>
      <c r="AO17" s="83" t="s">
        <v>26</v>
      </c>
      <c r="AP17" s="83" t="s">
        <v>26</v>
      </c>
      <c r="AQ17" s="3" t="s">
        <v>26</v>
      </c>
      <c r="AR17" s="3" t="s">
        <v>26</v>
      </c>
      <c r="AS17" s="3" t="s">
        <v>26</v>
      </c>
      <c r="AT17" s="3" t="s">
        <v>26</v>
      </c>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26041</v>
      </c>
      <c r="B18" s="21" t="s">
        <v>287</v>
      </c>
      <c r="C18" s="22"/>
      <c r="D18" s="18"/>
      <c r="E18" s="18">
        <v>0</v>
      </c>
      <c r="F18" s="18"/>
      <c r="G18" s="18"/>
      <c r="H18" s="18"/>
      <c r="I18" s="18"/>
      <c r="J18" s="18"/>
      <c r="K18" s="18"/>
      <c r="L18" s="18"/>
      <c r="M18" s="18"/>
      <c r="N18" s="18"/>
      <c r="O18" s="18"/>
      <c r="P18" s="18">
        <v>0</v>
      </c>
      <c r="Q18" s="18"/>
      <c r="R18" s="18"/>
      <c r="S18" s="18"/>
      <c r="T18" s="18"/>
      <c r="U18" s="18"/>
      <c r="V18" s="18"/>
      <c r="W18" s="18"/>
      <c r="X18" s="18"/>
      <c r="Y18" s="19" t="s">
        <v>26</v>
      </c>
      <c r="Z18" s="19" t="s">
        <v>26</v>
      </c>
      <c r="AA18" s="19" t="e">
        <v>#N/A</v>
      </c>
      <c r="AB18" s="19" t="s">
        <v>26</v>
      </c>
      <c r="AC18" s="19" t="s">
        <v>26</v>
      </c>
      <c r="AD18" s="19" t="s">
        <v>26</v>
      </c>
      <c r="AE18" s="19" t="s">
        <v>26</v>
      </c>
      <c r="AF18" s="19"/>
      <c r="AG18" s="19" t="s">
        <v>26</v>
      </c>
      <c r="AH18" s="19" t="s">
        <v>26</v>
      </c>
      <c r="AI18" s="19" t="s">
        <v>26</v>
      </c>
      <c r="AJ18" s="75" t="s">
        <v>26</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26050</v>
      </c>
      <c r="B19" s="21" t="s">
        <v>288</v>
      </c>
      <c r="C19" s="22" t="s">
        <v>22</v>
      </c>
      <c r="D19" s="18" t="s">
        <v>25</v>
      </c>
      <c r="E19" s="18">
        <v>1</v>
      </c>
      <c r="F19" s="18"/>
      <c r="G19" s="22" t="s">
        <v>22</v>
      </c>
      <c r="H19" s="18"/>
      <c r="I19" s="22" t="s">
        <v>22</v>
      </c>
      <c r="J19" s="18"/>
      <c r="K19" s="18"/>
      <c r="L19" s="18"/>
      <c r="M19" s="18"/>
      <c r="N19" s="18" t="s">
        <v>23</v>
      </c>
      <c r="O19" s="18" t="s">
        <v>24</v>
      </c>
      <c r="P19" s="18">
        <v>1</v>
      </c>
      <c r="Q19" s="18"/>
      <c r="R19" s="18" t="s">
        <v>23</v>
      </c>
      <c r="S19" s="18"/>
      <c r="T19" s="18" t="s">
        <v>23</v>
      </c>
      <c r="U19" s="18"/>
      <c r="V19" s="18"/>
      <c r="W19" s="18"/>
      <c r="X19" s="18"/>
      <c r="Y19" s="19" t="s">
        <v>22</v>
      </c>
      <c r="Z19" s="19" t="s">
        <v>25</v>
      </c>
      <c r="AA19" s="19" t="s">
        <v>25</v>
      </c>
      <c r="AB19" s="19" t="s">
        <v>26</v>
      </c>
      <c r="AC19" s="19" t="s">
        <v>26</v>
      </c>
      <c r="AD19" s="19" t="s">
        <v>26</v>
      </c>
      <c r="AE19" s="19" t="s">
        <v>26</v>
      </c>
      <c r="AF19" s="19"/>
      <c r="AG19" s="19" t="s">
        <v>26</v>
      </c>
      <c r="AH19" s="19" t="s">
        <v>26</v>
      </c>
      <c r="AI19" s="19" t="s">
        <v>25</v>
      </c>
      <c r="AJ19" s="75" t="s">
        <v>26</v>
      </c>
      <c r="AK19" s="102" t="s">
        <v>22</v>
      </c>
      <c r="AL19" s="83" t="s">
        <v>25</v>
      </c>
      <c r="AM19" s="83" t="s">
        <v>22</v>
      </c>
      <c r="AN19" s="83" t="s">
        <v>22</v>
      </c>
      <c r="AO19" s="83" t="s">
        <v>22</v>
      </c>
      <c r="AP19" s="83" t="s">
        <v>22</v>
      </c>
      <c r="AQ19" s="3" t="s">
        <v>27</v>
      </c>
      <c r="AR19" s="3" t="s">
        <v>26</v>
      </c>
      <c r="AS19" s="3" t="s">
        <v>25</v>
      </c>
      <c r="AT19" s="3" t="s">
        <v>26</v>
      </c>
      <c r="AU19" s="112" t="s">
        <v>25</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26051</v>
      </c>
      <c r="B20" s="21" t="s">
        <v>289</v>
      </c>
      <c r="C20" s="22"/>
      <c r="D20" s="18"/>
      <c r="E20" s="18">
        <v>0</v>
      </c>
      <c r="F20" s="18"/>
      <c r="G20" s="18"/>
      <c r="H20" s="18"/>
      <c r="I20" s="18"/>
      <c r="J20" s="18"/>
      <c r="K20" s="18"/>
      <c r="L20" s="18"/>
      <c r="M20" s="18"/>
      <c r="N20" s="18"/>
      <c r="O20" s="18"/>
      <c r="P20" s="18">
        <v>0</v>
      </c>
      <c r="Q20" s="18"/>
      <c r="R20" s="18"/>
      <c r="S20" s="18"/>
      <c r="T20" s="18"/>
      <c r="U20" s="18"/>
      <c r="V20" s="18"/>
      <c r="W20" s="18"/>
      <c r="X20" s="18"/>
      <c r="Y20" s="19" t="s">
        <v>26</v>
      </c>
      <c r="Z20" s="19" t="s">
        <v>26</v>
      </c>
      <c r="AA20" s="19" t="e">
        <v>#N/A</v>
      </c>
      <c r="AB20" s="19" t="s">
        <v>26</v>
      </c>
      <c r="AC20" s="19" t="s">
        <v>26</v>
      </c>
      <c r="AD20" s="19" t="s">
        <v>26</v>
      </c>
      <c r="AE20" s="19" t="s">
        <v>26</v>
      </c>
      <c r="AF20" s="19"/>
      <c r="AG20" s="19" t="s">
        <v>26</v>
      </c>
      <c r="AH20" s="19" t="s">
        <v>26</v>
      </c>
      <c r="AI20" s="19" t="s">
        <v>26</v>
      </c>
      <c r="AJ20" s="75" t="s">
        <v>26</v>
      </c>
      <c r="AK20" s="102" t="s">
        <v>25</v>
      </c>
      <c r="AL20" s="83" t="s">
        <v>25</v>
      </c>
      <c r="AM20" s="83" t="s">
        <v>25</v>
      </c>
      <c r="AN20" s="83" t="s">
        <v>25</v>
      </c>
      <c r="AO20" s="83">
        <v>0</v>
      </c>
      <c r="AP20" s="83">
        <v>0</v>
      </c>
      <c r="AQ20" s="3">
        <v>0</v>
      </c>
      <c r="AR20" s="3" t="s">
        <v>26</v>
      </c>
      <c r="AS20" s="3">
        <v>0</v>
      </c>
      <c r="AT20" s="3" t="s">
        <v>26</v>
      </c>
      <c r="AU20" s="112">
        <v>0</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26072</v>
      </c>
      <c r="B21" s="21" t="s">
        <v>290</v>
      </c>
      <c r="C21" s="22"/>
      <c r="D21" s="18"/>
      <c r="E21" s="18">
        <v>0</v>
      </c>
      <c r="F21" s="18"/>
      <c r="G21" s="18"/>
      <c r="H21" s="18"/>
      <c r="I21" s="18"/>
      <c r="J21" s="18"/>
      <c r="K21" s="18"/>
      <c r="L21" s="18"/>
      <c r="M21" s="18"/>
      <c r="N21" s="18"/>
      <c r="O21" s="18"/>
      <c r="P21" s="18">
        <v>0</v>
      </c>
      <c r="Q21" s="18"/>
      <c r="R21" s="18"/>
      <c r="S21" s="18"/>
      <c r="T21" s="18"/>
      <c r="U21" s="18"/>
      <c r="V21" s="18"/>
      <c r="W21" s="18"/>
      <c r="X21" s="18"/>
      <c r="Y21" s="19" t="s">
        <v>26</v>
      </c>
      <c r="Z21" s="19" t="s">
        <v>26</v>
      </c>
      <c r="AA21" s="19" t="e">
        <v>#N/A</v>
      </c>
      <c r="AB21" s="19" t="s">
        <v>26</v>
      </c>
      <c r="AC21" s="19" t="s">
        <v>26</v>
      </c>
      <c r="AD21" s="19" t="s">
        <v>26</v>
      </c>
      <c r="AE21" s="19" t="s">
        <v>26</v>
      </c>
      <c r="AF21" s="19"/>
      <c r="AG21" s="19" t="s">
        <v>26</v>
      </c>
      <c r="AH21" s="19" t="s">
        <v>26</v>
      </c>
      <c r="AI21" s="19" t="s">
        <v>26</v>
      </c>
      <c r="AJ21" s="75" t="s">
        <v>26</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26075</v>
      </c>
      <c r="B22" s="21" t="s">
        <v>291</v>
      </c>
      <c r="C22" s="18"/>
      <c r="D22" s="18"/>
      <c r="E22" s="18">
        <v>0</v>
      </c>
      <c r="F22" s="18"/>
      <c r="G22" s="18"/>
      <c r="H22" s="18"/>
      <c r="I22" s="18"/>
      <c r="J22" s="18"/>
      <c r="K22" s="18"/>
      <c r="L22" s="18"/>
      <c r="M22" s="18"/>
      <c r="N22" s="18"/>
      <c r="O22" s="18"/>
      <c r="P22" s="18">
        <v>0</v>
      </c>
      <c r="Q22" s="18"/>
      <c r="R22" s="18"/>
      <c r="S22" s="18"/>
      <c r="T22" s="18"/>
      <c r="U22" s="18"/>
      <c r="V22" s="18"/>
      <c r="W22" s="18"/>
      <c r="X22" s="18"/>
      <c r="Y22" s="19" t="s">
        <v>26</v>
      </c>
      <c r="Z22" s="19" t="s">
        <v>26</v>
      </c>
      <c r="AA22" s="19" t="e">
        <v>#N/A</v>
      </c>
      <c r="AB22" s="19" t="s">
        <v>26</v>
      </c>
      <c r="AC22" s="19" t="s">
        <v>26</v>
      </c>
      <c r="AD22" s="19" t="s">
        <v>26</v>
      </c>
      <c r="AE22" s="19" t="s">
        <v>26</v>
      </c>
      <c r="AF22" s="19"/>
      <c r="AG22" s="19" t="s">
        <v>26</v>
      </c>
      <c r="AH22" s="19" t="s">
        <v>26</v>
      </c>
      <c r="AI22" s="19" t="s">
        <v>26</v>
      </c>
      <c r="AJ22" s="75" t="s">
        <v>26</v>
      </c>
      <c r="AK22" s="102" t="s">
        <v>26</v>
      </c>
      <c r="AL22" s="83" t="s">
        <v>26</v>
      </c>
      <c r="AM22" s="83" t="s">
        <v>26</v>
      </c>
      <c r="AN22" s="8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26086</v>
      </c>
      <c r="B23" s="21" t="s">
        <v>292</v>
      </c>
      <c r="C23" s="18"/>
      <c r="D23" s="18"/>
      <c r="E23" s="18">
        <v>0</v>
      </c>
      <c r="F23" s="18"/>
      <c r="G23" s="18"/>
      <c r="H23" s="18"/>
      <c r="I23" s="18"/>
      <c r="J23" s="18"/>
      <c r="K23" s="18"/>
      <c r="L23" s="18"/>
      <c r="M23" s="18"/>
      <c r="N23" s="18"/>
      <c r="O23" s="18"/>
      <c r="P23" s="18">
        <v>0</v>
      </c>
      <c r="Q23" s="18"/>
      <c r="R23" s="18"/>
      <c r="S23" s="18"/>
      <c r="T23" s="18"/>
      <c r="U23" s="18"/>
      <c r="V23" s="18"/>
      <c r="W23" s="18"/>
      <c r="X23" s="18"/>
      <c r="Y23" s="19" t="s">
        <v>26</v>
      </c>
      <c r="Z23" s="19" t="s">
        <v>26</v>
      </c>
      <c r="AA23" s="19" t="e">
        <v>#N/A</v>
      </c>
      <c r="AB23" s="19" t="s">
        <v>26</v>
      </c>
      <c r="AC23" s="19" t="s">
        <v>26</v>
      </c>
      <c r="AD23" s="19" t="s">
        <v>26</v>
      </c>
      <c r="AE23" s="19" t="s">
        <v>26</v>
      </c>
      <c r="AF23" s="19"/>
      <c r="AG23" s="19" t="s">
        <v>26</v>
      </c>
      <c r="AH23" s="19" t="s">
        <v>26</v>
      </c>
      <c r="AI23" s="19" t="s">
        <v>26</v>
      </c>
      <c r="AJ23" s="75" t="s">
        <v>26</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26089</v>
      </c>
      <c r="B24" s="21" t="s">
        <v>293</v>
      </c>
      <c r="C24" s="18"/>
      <c r="D24" s="18"/>
      <c r="E24" s="18">
        <v>0</v>
      </c>
      <c r="F24" s="18"/>
      <c r="G24" s="18"/>
      <c r="H24" s="18"/>
      <c r="I24" s="18"/>
      <c r="J24" s="18"/>
      <c r="K24" s="18"/>
      <c r="L24" s="18"/>
      <c r="M24" s="18"/>
      <c r="N24" s="18"/>
      <c r="O24" s="18"/>
      <c r="P24" s="18">
        <v>0</v>
      </c>
      <c r="Q24" s="18"/>
      <c r="R24" s="18"/>
      <c r="S24" s="18"/>
      <c r="T24" s="18"/>
      <c r="U24" s="18"/>
      <c r="V24" s="18"/>
      <c r="W24" s="18"/>
      <c r="X24" s="18"/>
      <c r="Y24" s="19" t="s">
        <v>26</v>
      </c>
      <c r="Z24" s="19" t="s">
        <v>26</v>
      </c>
      <c r="AA24" s="19" t="e">
        <v>#N/A</v>
      </c>
      <c r="AB24" s="19" t="s">
        <v>26</v>
      </c>
      <c r="AC24" s="19" t="s">
        <v>26</v>
      </c>
      <c r="AD24" s="19" t="s">
        <v>26</v>
      </c>
      <c r="AE24" s="19" t="s">
        <v>26</v>
      </c>
      <c r="AF24" s="19"/>
      <c r="AG24" s="19" t="s">
        <v>26</v>
      </c>
      <c r="AH24" s="19" t="s">
        <v>26</v>
      </c>
      <c r="AI24" s="19" t="s">
        <v>26</v>
      </c>
      <c r="AJ24" s="75"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26093</v>
      </c>
      <c r="B25" s="21" t="s">
        <v>294</v>
      </c>
      <c r="C25" s="18"/>
      <c r="D25" s="18"/>
      <c r="E25" s="18">
        <v>0</v>
      </c>
      <c r="F25" s="18"/>
      <c r="G25" s="18"/>
      <c r="H25" s="18"/>
      <c r="I25" s="18"/>
      <c r="J25" s="18"/>
      <c r="K25" s="18"/>
      <c r="L25" s="18"/>
      <c r="M25" s="18"/>
      <c r="N25" s="18"/>
      <c r="O25" s="18"/>
      <c r="P25" s="18">
        <v>0</v>
      </c>
      <c r="Q25" s="18"/>
      <c r="R25" s="18"/>
      <c r="S25" s="18"/>
      <c r="T25" s="18"/>
      <c r="U25" s="18"/>
      <c r="V25" s="18"/>
      <c r="W25" s="18"/>
      <c r="X25" s="18"/>
      <c r="Y25" s="19" t="s">
        <v>26</v>
      </c>
      <c r="Z25" s="19" t="s">
        <v>26</v>
      </c>
      <c r="AA25" s="19" t="e">
        <v>#N/A</v>
      </c>
      <c r="AB25" s="19" t="s">
        <v>26</v>
      </c>
      <c r="AC25" s="19" t="s">
        <v>26</v>
      </c>
      <c r="AD25" s="19" t="s">
        <v>26</v>
      </c>
      <c r="AE25" s="19" t="s">
        <v>26</v>
      </c>
      <c r="AF25" s="19"/>
      <c r="AG25" s="19" t="s">
        <v>26</v>
      </c>
      <c r="AH25" s="19" t="s">
        <v>26</v>
      </c>
      <c r="AI25" s="19" t="s">
        <v>26</v>
      </c>
      <c r="AJ25" s="75" t="s">
        <v>26</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26094</v>
      </c>
      <c r="B26" s="21" t="s">
        <v>295</v>
      </c>
      <c r="C26" s="18"/>
      <c r="D26" s="18"/>
      <c r="E26" s="18">
        <v>0</v>
      </c>
      <c r="F26" s="18"/>
      <c r="G26" s="18"/>
      <c r="H26" s="18"/>
      <c r="I26" s="18"/>
      <c r="J26" s="18"/>
      <c r="K26" s="18"/>
      <c r="L26" s="18"/>
      <c r="M26" s="18"/>
      <c r="N26" s="18"/>
      <c r="O26" s="18"/>
      <c r="P26" s="18">
        <v>0</v>
      </c>
      <c r="Q26" s="18"/>
      <c r="R26" s="18"/>
      <c r="S26" s="18"/>
      <c r="T26" s="18"/>
      <c r="U26" s="18"/>
      <c r="V26" s="18"/>
      <c r="W26" s="18"/>
      <c r="X26" s="18"/>
      <c r="Y26" s="19" t="s">
        <v>26</v>
      </c>
      <c r="Z26" s="19" t="s">
        <v>26</v>
      </c>
      <c r="AA26" s="19" t="e">
        <v>#N/A</v>
      </c>
      <c r="AB26" s="19" t="s">
        <v>26</v>
      </c>
      <c r="AC26" s="19" t="s">
        <v>26</v>
      </c>
      <c r="AD26" s="19" t="s">
        <v>26</v>
      </c>
      <c r="AE26" s="19" t="s">
        <v>26</v>
      </c>
      <c r="AF26" s="19"/>
      <c r="AG26" s="19" t="s">
        <v>26</v>
      </c>
      <c r="AH26" s="19" t="s">
        <v>26</v>
      </c>
      <c r="AI26" s="19" t="s">
        <v>26</v>
      </c>
      <c r="AJ26" s="75" t="s">
        <v>26</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26095</v>
      </c>
      <c r="B27" s="21" t="s">
        <v>296</v>
      </c>
      <c r="C27" s="18"/>
      <c r="D27" s="18"/>
      <c r="E27" s="18">
        <v>0</v>
      </c>
      <c r="F27" s="18"/>
      <c r="G27" s="18"/>
      <c r="H27" s="18"/>
      <c r="I27" s="18"/>
      <c r="J27" s="18"/>
      <c r="K27" s="18"/>
      <c r="L27" s="18"/>
      <c r="M27" s="18"/>
      <c r="N27" s="18"/>
      <c r="O27" s="18"/>
      <c r="P27" s="18">
        <v>0</v>
      </c>
      <c r="Q27" s="18"/>
      <c r="R27" s="18"/>
      <c r="S27" s="18"/>
      <c r="T27" s="18"/>
      <c r="U27" s="18"/>
      <c r="V27" s="18"/>
      <c r="W27" s="18"/>
      <c r="X27" s="18"/>
      <c r="Y27" s="19" t="s">
        <v>26</v>
      </c>
      <c r="Z27" s="19" t="s">
        <v>26</v>
      </c>
      <c r="AA27" s="19" t="e">
        <v>#N/A</v>
      </c>
      <c r="AB27" s="19" t="s">
        <v>26</v>
      </c>
      <c r="AC27" s="19" t="s">
        <v>26</v>
      </c>
      <c r="AD27" s="19" t="s">
        <v>26</v>
      </c>
      <c r="AE27" s="19" t="s">
        <v>26</v>
      </c>
      <c r="AF27" s="19"/>
      <c r="AG27" s="19" t="s">
        <v>26</v>
      </c>
      <c r="AH27" s="19" t="s">
        <v>26</v>
      </c>
      <c r="AI27" s="19" t="s">
        <v>26</v>
      </c>
      <c r="AJ27" s="75" t="s">
        <v>26</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26096</v>
      </c>
      <c r="B28" s="21" t="s">
        <v>297</v>
      </c>
      <c r="C28" s="18"/>
      <c r="D28" s="18"/>
      <c r="E28" s="18">
        <v>0</v>
      </c>
      <c r="F28" s="18"/>
      <c r="G28" s="18"/>
      <c r="H28" s="18"/>
      <c r="I28" s="18"/>
      <c r="J28" s="18"/>
      <c r="K28" s="18"/>
      <c r="L28" s="18"/>
      <c r="M28" s="18"/>
      <c r="N28" s="18"/>
      <c r="O28" s="18"/>
      <c r="P28" s="18">
        <v>0</v>
      </c>
      <c r="Q28" s="18"/>
      <c r="R28" s="18"/>
      <c r="S28" s="18"/>
      <c r="T28" s="18"/>
      <c r="U28" s="18"/>
      <c r="V28" s="18"/>
      <c r="W28" s="18"/>
      <c r="X28" s="18"/>
      <c r="Y28" s="19" t="s">
        <v>26</v>
      </c>
      <c r="Z28" s="19" t="s">
        <v>26</v>
      </c>
      <c r="AA28" s="19" t="e">
        <v>#N/A</v>
      </c>
      <c r="AB28" s="19" t="s">
        <v>26</v>
      </c>
      <c r="AC28" s="19" t="s">
        <v>26</v>
      </c>
      <c r="AD28" s="19" t="s">
        <v>26</v>
      </c>
      <c r="AE28" s="19" t="s">
        <v>26</v>
      </c>
      <c r="AF28" s="19"/>
      <c r="AG28" s="19" t="s">
        <v>26</v>
      </c>
      <c r="AH28" s="19" t="s">
        <v>26</v>
      </c>
      <c r="AI28" s="19" t="s">
        <v>26</v>
      </c>
      <c r="AJ28" s="75" t="s">
        <v>26</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26098</v>
      </c>
      <c r="B29" s="21" t="s">
        <v>298</v>
      </c>
      <c r="C29" s="18"/>
      <c r="D29" s="18"/>
      <c r="E29" s="18">
        <v>0</v>
      </c>
      <c r="F29" s="18"/>
      <c r="G29" s="18"/>
      <c r="H29" s="18"/>
      <c r="I29" s="18"/>
      <c r="J29" s="18"/>
      <c r="K29" s="18"/>
      <c r="L29" s="18"/>
      <c r="M29" s="18"/>
      <c r="N29" s="18"/>
      <c r="O29" s="18"/>
      <c r="P29" s="18">
        <v>0</v>
      </c>
      <c r="Q29" s="18"/>
      <c r="R29" s="18"/>
      <c r="S29" s="18"/>
      <c r="T29" s="18"/>
      <c r="U29" s="18"/>
      <c r="V29" s="18"/>
      <c r="W29" s="18"/>
      <c r="X29" s="18"/>
      <c r="Y29" s="19" t="s">
        <v>26</v>
      </c>
      <c r="Z29" s="19" t="s">
        <v>26</v>
      </c>
      <c r="AA29" s="19" t="e">
        <v>#N/A</v>
      </c>
      <c r="AB29" s="19" t="s">
        <v>26</v>
      </c>
      <c r="AC29" s="19" t="s">
        <v>26</v>
      </c>
      <c r="AD29" s="19" t="s">
        <v>26</v>
      </c>
      <c r="AE29" s="19" t="s">
        <v>26</v>
      </c>
      <c r="AF29" s="19"/>
      <c r="AG29" s="19" t="s">
        <v>26</v>
      </c>
      <c r="AH29" s="19" t="s">
        <v>26</v>
      </c>
      <c r="AI29" s="19" t="s">
        <v>26</v>
      </c>
      <c r="AJ29" s="75" t="s">
        <v>26</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26100</v>
      </c>
      <c r="B30" s="21" t="s">
        <v>299</v>
      </c>
      <c r="C30" s="18"/>
      <c r="D30" s="18"/>
      <c r="E30" s="18">
        <v>0</v>
      </c>
      <c r="F30" s="18"/>
      <c r="G30" s="18"/>
      <c r="H30" s="18"/>
      <c r="I30" s="18"/>
      <c r="J30" s="18"/>
      <c r="K30" s="18"/>
      <c r="L30" s="18"/>
      <c r="M30" s="18"/>
      <c r="N30" s="18"/>
      <c r="O30" s="18"/>
      <c r="P30" s="18">
        <v>0</v>
      </c>
      <c r="Q30" s="18"/>
      <c r="R30" s="18"/>
      <c r="S30" s="18"/>
      <c r="T30" s="18"/>
      <c r="U30" s="18"/>
      <c r="V30" s="18"/>
      <c r="W30" s="18"/>
      <c r="X30" s="18"/>
      <c r="Y30" s="19" t="s">
        <v>26</v>
      </c>
      <c r="Z30" s="19" t="s">
        <v>26</v>
      </c>
      <c r="AA30" s="19" t="e">
        <v>#N/A</v>
      </c>
      <c r="AB30" s="19" t="s">
        <v>26</v>
      </c>
      <c r="AC30" s="19" t="s">
        <v>26</v>
      </c>
      <c r="AD30" s="19" t="s">
        <v>26</v>
      </c>
      <c r="AE30" s="19" t="s">
        <v>26</v>
      </c>
      <c r="AF30" s="19"/>
      <c r="AG30" s="19" t="s">
        <v>26</v>
      </c>
      <c r="AH30" s="19" t="s">
        <v>26</v>
      </c>
      <c r="AI30" s="19" t="s">
        <v>26</v>
      </c>
      <c r="AJ30" s="75" t="s">
        <v>26</v>
      </c>
      <c r="AK30" s="102" t="s">
        <v>26</v>
      </c>
      <c r="AL30" s="83" t="s">
        <v>26</v>
      </c>
      <c r="AM30" s="83" t="s">
        <v>26</v>
      </c>
      <c r="AN30" s="83" t="s">
        <v>26</v>
      </c>
      <c r="AO30" s="83" t="s">
        <v>26</v>
      </c>
      <c r="AP30" s="83"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3">
        <v>26103</v>
      </c>
      <c r="B31" s="24" t="s">
        <v>300</v>
      </c>
      <c r="C31" s="18"/>
      <c r="D31" s="18"/>
      <c r="E31" s="18">
        <v>0</v>
      </c>
      <c r="F31" s="18"/>
      <c r="G31" s="18"/>
      <c r="H31" s="18"/>
      <c r="I31" s="18"/>
      <c r="J31" s="18"/>
      <c r="K31" s="18"/>
      <c r="L31" s="18"/>
      <c r="M31" s="18"/>
      <c r="N31" s="18"/>
      <c r="O31" s="18"/>
      <c r="P31" s="18">
        <v>0</v>
      </c>
      <c r="Q31" s="18"/>
      <c r="R31" s="18"/>
      <c r="S31" s="18"/>
      <c r="T31" s="18"/>
      <c r="U31" s="18"/>
      <c r="V31" s="18"/>
      <c r="W31" s="18"/>
      <c r="X31" s="18"/>
      <c r="Y31" s="19" t="s">
        <v>26</v>
      </c>
      <c r="Z31" s="19" t="s">
        <v>26</v>
      </c>
      <c r="AA31" s="19" t="e">
        <v>#N/A</v>
      </c>
      <c r="AB31" s="19" t="s">
        <v>26</v>
      </c>
      <c r="AC31" s="19" t="s">
        <v>26</v>
      </c>
      <c r="AD31" s="19" t="s">
        <v>26</v>
      </c>
      <c r="AE31" s="19" t="s">
        <v>26</v>
      </c>
      <c r="AF31" s="19"/>
      <c r="AG31" s="19" t="s">
        <v>26</v>
      </c>
      <c r="AH31" s="19" t="s">
        <v>26</v>
      </c>
      <c r="AI31" s="19" t="s">
        <v>26</v>
      </c>
      <c r="AJ31" s="75" t="s">
        <v>26</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26104</v>
      </c>
      <c r="B32" s="21" t="s">
        <v>301</v>
      </c>
      <c r="C32" s="18"/>
      <c r="D32" s="18"/>
      <c r="E32" s="18">
        <v>0</v>
      </c>
      <c r="F32" s="18"/>
      <c r="G32" s="18"/>
      <c r="H32" s="18"/>
      <c r="I32" s="18"/>
      <c r="J32" s="18"/>
      <c r="K32" s="18"/>
      <c r="L32" s="18"/>
      <c r="M32" s="18"/>
      <c r="N32" s="18"/>
      <c r="O32" s="18"/>
      <c r="P32" s="18">
        <v>0</v>
      </c>
      <c r="Q32" s="18"/>
      <c r="R32" s="18"/>
      <c r="S32" s="18"/>
      <c r="T32" s="18"/>
      <c r="U32" s="18"/>
      <c r="V32" s="18"/>
      <c r="W32" s="18"/>
      <c r="X32" s="18"/>
      <c r="Y32" s="19" t="s">
        <v>26</v>
      </c>
      <c r="Z32" s="19" t="s">
        <v>26</v>
      </c>
      <c r="AA32" s="19" t="e">
        <v>#N/A</v>
      </c>
      <c r="AB32" s="19" t="s">
        <v>26</v>
      </c>
      <c r="AC32" s="19" t="s">
        <v>26</v>
      </c>
      <c r="AD32" s="19" t="s">
        <v>26</v>
      </c>
      <c r="AE32" s="19" t="s">
        <v>26</v>
      </c>
      <c r="AF32" s="19"/>
      <c r="AG32" s="19" t="s">
        <v>26</v>
      </c>
      <c r="AH32" s="19" t="s">
        <v>26</v>
      </c>
      <c r="AI32" s="19" t="s">
        <v>26</v>
      </c>
      <c r="AJ32" s="75" t="s">
        <v>26</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25</v>
      </c>
      <c r="BD32" s="313" t="str">
        <f>SUBSTITUTE(SUBSTITUTE(IFERROR(VLOOKUP($A32,単組回答!$E:$R,14,FALSE),""),"① 行った","○"),"② 行っていない","×")</f>
        <v/>
      </c>
      <c r="BE32" s="83" t="s">
        <v>25</v>
      </c>
      <c r="BF32" s="316" t="str">
        <f>SUBSTITUTE(SUBSTITUTE(IFERROR(VLOOKUP($A32,単組回答!$E:$T,16,FALSE),""),"① 行った","○"),"② 行っていない","×")</f>
        <v/>
      </c>
    </row>
    <row r="33" spans="1:58" ht="28.5" customHeight="1">
      <c r="A33" s="20">
        <v>26107</v>
      </c>
      <c r="B33" s="21" t="s">
        <v>302</v>
      </c>
      <c r="C33" s="18"/>
      <c r="D33" s="18"/>
      <c r="E33" s="18">
        <v>0</v>
      </c>
      <c r="F33" s="18"/>
      <c r="G33" s="18"/>
      <c r="H33" s="18"/>
      <c r="I33" s="18"/>
      <c r="J33" s="18"/>
      <c r="K33" s="18"/>
      <c r="L33" s="18"/>
      <c r="M33" s="18"/>
      <c r="N33" s="18"/>
      <c r="O33" s="18"/>
      <c r="P33" s="18">
        <v>0</v>
      </c>
      <c r="Q33" s="18"/>
      <c r="R33" s="18"/>
      <c r="S33" s="18"/>
      <c r="T33" s="18"/>
      <c r="U33" s="18"/>
      <c r="V33" s="18"/>
      <c r="W33" s="18"/>
      <c r="X33" s="18"/>
      <c r="Y33" s="19" t="s">
        <v>26</v>
      </c>
      <c r="Z33" s="19" t="s">
        <v>26</v>
      </c>
      <c r="AA33" s="19" t="e">
        <v>#N/A</v>
      </c>
      <c r="AB33" s="19" t="s">
        <v>26</v>
      </c>
      <c r="AC33" s="19" t="s">
        <v>26</v>
      </c>
      <c r="AD33" s="19" t="s">
        <v>26</v>
      </c>
      <c r="AE33" s="19" t="s">
        <v>26</v>
      </c>
      <c r="AF33" s="19"/>
      <c r="AG33" s="19" t="s">
        <v>26</v>
      </c>
      <c r="AH33" s="19" t="s">
        <v>26</v>
      </c>
      <c r="AI33" s="19" t="s">
        <v>26</v>
      </c>
      <c r="AJ33" s="75" t="s">
        <v>26</v>
      </c>
      <c r="AK33" s="102" t="s">
        <v>26</v>
      </c>
      <c r="AL33" s="83" t="s">
        <v>26</v>
      </c>
      <c r="AM33" s="83" t="s">
        <v>26</v>
      </c>
      <c r="AN33" s="8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25</v>
      </c>
      <c r="BF33" s="316" t="str">
        <f>SUBSTITUTE(SUBSTITUTE(IFERROR(VLOOKUP($A33,単組回答!$E:$T,16,FALSE),""),"① 行った","○"),"② 行っていない","×")</f>
        <v/>
      </c>
    </row>
    <row r="34" spans="1:58" ht="28.5" customHeight="1">
      <c r="A34" s="20"/>
      <c r="B34" s="21"/>
      <c r="C34" s="18"/>
      <c r="D34" s="18"/>
      <c r="E34" s="18">
        <v>0</v>
      </c>
      <c r="F34" s="18"/>
      <c r="G34" s="18"/>
      <c r="H34" s="18"/>
      <c r="I34" s="18"/>
      <c r="J34" s="18"/>
      <c r="K34" s="18"/>
      <c r="L34" s="18"/>
      <c r="M34" s="18"/>
      <c r="N34" s="18"/>
      <c r="O34" s="18"/>
      <c r="P34" s="18">
        <v>0</v>
      </c>
      <c r="Q34" s="18"/>
      <c r="R34" s="18"/>
      <c r="S34" s="18"/>
      <c r="T34" s="18"/>
      <c r="U34" s="18"/>
      <c r="V34" s="18"/>
      <c r="W34" s="18"/>
      <c r="X34" s="18"/>
      <c r="Y34" s="19" t="s">
        <v>26</v>
      </c>
      <c r="Z34" s="19" t="s">
        <v>26</v>
      </c>
      <c r="AA34" s="19" t="e">
        <v>#N/A</v>
      </c>
      <c r="AB34" s="19" t="s">
        <v>26</v>
      </c>
      <c r="AC34" s="19" t="s">
        <v>26</v>
      </c>
      <c r="AD34" s="19" t="s">
        <v>26</v>
      </c>
      <c r="AE34" s="19" t="s">
        <v>26</v>
      </c>
      <c r="AF34" s="19"/>
      <c r="AG34" s="19" t="s">
        <v>26</v>
      </c>
      <c r="AH34" s="19" t="s">
        <v>26</v>
      </c>
      <c r="AI34" s="19" t="s">
        <v>26</v>
      </c>
      <c r="AJ34" s="75" t="s">
        <v>26</v>
      </c>
      <c r="AK34" s="102" t="s">
        <v>26</v>
      </c>
      <c r="AL34" s="83" t="s">
        <v>26</v>
      </c>
      <c r="AM34" s="83" t="s">
        <v>26</v>
      </c>
      <c r="AN34" s="83" t="s">
        <v>26</v>
      </c>
      <c r="AO34" s="83" t="s">
        <v>26</v>
      </c>
      <c r="AP34" s="83" t="s">
        <v>26</v>
      </c>
      <c r="AQ34" s="3" t="s">
        <v>26</v>
      </c>
      <c r="AR34" s="3" t="s">
        <v>26</v>
      </c>
      <c r="AS34" s="3" t="s">
        <v>26</v>
      </c>
      <c r="AT34" s="3" t="s">
        <v>26</v>
      </c>
      <c r="AU34" s="112" t="s">
        <v>26</v>
      </c>
      <c r="AV34" s="111" t="s">
        <v>26</v>
      </c>
      <c r="AW34" s="4" t="s">
        <v>26</v>
      </c>
      <c r="AX34" s="4" t="s">
        <v>26</v>
      </c>
      <c r="AY34" s="4"/>
      <c r="AZ34" s="4" t="s">
        <v>26</v>
      </c>
      <c r="BA34" s="4"/>
      <c r="BB34" s="4" t="s">
        <v>26</v>
      </c>
      <c r="BC34" s="4" t="s">
        <v>26</v>
      </c>
      <c r="BD34" s="4"/>
      <c r="BE34" s="4" t="s">
        <v>26</v>
      </c>
      <c r="BF34" s="107"/>
    </row>
    <row r="35" spans="1:58" ht="28.5" customHeight="1">
      <c r="A35" s="20"/>
      <c r="B35" s="21"/>
      <c r="C35" s="18"/>
      <c r="D35" s="18"/>
      <c r="E35" s="18">
        <v>0</v>
      </c>
      <c r="F35" s="18"/>
      <c r="G35" s="18"/>
      <c r="H35" s="18"/>
      <c r="I35" s="18"/>
      <c r="J35" s="18"/>
      <c r="K35" s="18"/>
      <c r="L35" s="18"/>
      <c r="M35" s="18"/>
      <c r="N35" s="18"/>
      <c r="O35" s="18"/>
      <c r="P35" s="18">
        <v>0</v>
      </c>
      <c r="Q35" s="18"/>
      <c r="R35" s="18"/>
      <c r="S35" s="18"/>
      <c r="T35" s="18"/>
      <c r="U35" s="18"/>
      <c r="V35" s="18"/>
      <c r="W35" s="18"/>
      <c r="X35" s="18"/>
      <c r="Y35" s="19" t="s">
        <v>26</v>
      </c>
      <c r="Z35" s="19" t="s">
        <v>26</v>
      </c>
      <c r="AA35" s="19" t="e">
        <v>#N/A</v>
      </c>
      <c r="AB35" s="19" t="s">
        <v>26</v>
      </c>
      <c r="AC35" s="19" t="s">
        <v>26</v>
      </c>
      <c r="AD35" s="19" t="s">
        <v>26</v>
      </c>
      <c r="AE35" s="19" t="s">
        <v>26</v>
      </c>
      <c r="AF35" s="19"/>
      <c r="AG35" s="19" t="s">
        <v>26</v>
      </c>
      <c r="AH35" s="19" t="s">
        <v>26</v>
      </c>
      <c r="AI35" s="19" t="s">
        <v>26</v>
      </c>
      <c r="AJ35" s="75" t="s">
        <v>26</v>
      </c>
      <c r="AK35" s="102" t="s">
        <v>26</v>
      </c>
      <c r="AL35" s="83" t="s">
        <v>26</v>
      </c>
      <c r="AM35" s="83" t="s">
        <v>26</v>
      </c>
      <c r="AN35" s="83" t="s">
        <v>26</v>
      </c>
      <c r="AO35" s="83" t="s">
        <v>26</v>
      </c>
      <c r="AP35" s="83" t="s">
        <v>26</v>
      </c>
      <c r="AQ35" s="3" t="s">
        <v>26</v>
      </c>
      <c r="AR35" s="3" t="s">
        <v>26</v>
      </c>
      <c r="AS35" s="3" t="s">
        <v>26</v>
      </c>
      <c r="AT35" s="3" t="s">
        <v>26</v>
      </c>
      <c r="AU35" s="112" t="s">
        <v>26</v>
      </c>
      <c r="AV35" s="111" t="s">
        <v>26</v>
      </c>
      <c r="AW35" s="4" t="s">
        <v>26</v>
      </c>
      <c r="AX35" s="4" t="s">
        <v>26</v>
      </c>
      <c r="AY35" s="4"/>
      <c r="AZ35" s="4" t="s">
        <v>26</v>
      </c>
      <c r="BA35" s="4"/>
      <c r="BB35" s="4" t="s">
        <v>26</v>
      </c>
      <c r="BC35" s="4" t="s">
        <v>26</v>
      </c>
      <c r="BD35" s="4"/>
      <c r="BE35" s="4" t="s">
        <v>26</v>
      </c>
      <c r="BF35" s="107"/>
    </row>
    <row r="36" spans="1:58" ht="28.5" customHeight="1">
      <c r="A36" s="20"/>
      <c r="B36" s="21"/>
      <c r="C36" s="18"/>
      <c r="D36" s="18"/>
      <c r="E36" s="18">
        <v>0</v>
      </c>
      <c r="F36" s="18"/>
      <c r="G36" s="18"/>
      <c r="H36" s="18"/>
      <c r="I36" s="18"/>
      <c r="J36" s="18"/>
      <c r="K36" s="18"/>
      <c r="L36" s="18"/>
      <c r="M36" s="18"/>
      <c r="N36" s="18"/>
      <c r="O36" s="18"/>
      <c r="P36" s="18">
        <v>0</v>
      </c>
      <c r="Q36" s="18"/>
      <c r="R36" s="18"/>
      <c r="S36" s="18"/>
      <c r="T36" s="18"/>
      <c r="U36" s="18"/>
      <c r="V36" s="18"/>
      <c r="W36" s="18"/>
      <c r="X36" s="18"/>
      <c r="Y36" s="19" t="s">
        <v>26</v>
      </c>
      <c r="Z36" s="19" t="s">
        <v>26</v>
      </c>
      <c r="AA36" s="19" t="e">
        <v>#N/A</v>
      </c>
      <c r="AB36" s="19" t="s">
        <v>26</v>
      </c>
      <c r="AC36" s="19" t="s">
        <v>26</v>
      </c>
      <c r="AD36" s="19" t="s">
        <v>26</v>
      </c>
      <c r="AE36" s="19" t="s">
        <v>26</v>
      </c>
      <c r="AF36" s="19"/>
      <c r="AG36" s="19" t="s">
        <v>26</v>
      </c>
      <c r="AH36" s="19" t="s">
        <v>26</v>
      </c>
      <c r="AI36" s="19" t="s">
        <v>26</v>
      </c>
      <c r="AJ36" s="75" t="s">
        <v>26</v>
      </c>
      <c r="AK36" s="102" t="s">
        <v>26</v>
      </c>
      <c r="AL36" s="83" t="s">
        <v>26</v>
      </c>
      <c r="AM36" s="83" t="s">
        <v>26</v>
      </c>
      <c r="AN36" s="83" t="s">
        <v>26</v>
      </c>
      <c r="AO36" s="83" t="s">
        <v>26</v>
      </c>
      <c r="AP36" s="83" t="s">
        <v>26</v>
      </c>
      <c r="AQ36" s="3" t="s">
        <v>26</v>
      </c>
      <c r="AR36" s="3" t="s">
        <v>26</v>
      </c>
      <c r="AS36" s="3" t="s">
        <v>26</v>
      </c>
      <c r="AT36" s="3" t="s">
        <v>26</v>
      </c>
      <c r="AU36" s="112" t="s">
        <v>26</v>
      </c>
      <c r="AV36" s="111" t="s">
        <v>26</v>
      </c>
      <c r="AW36" s="4" t="s">
        <v>26</v>
      </c>
      <c r="AX36" s="4" t="s">
        <v>26</v>
      </c>
      <c r="AY36" s="4"/>
      <c r="AZ36" s="4" t="s">
        <v>26</v>
      </c>
      <c r="BA36" s="4"/>
      <c r="BB36" s="4" t="s">
        <v>26</v>
      </c>
      <c r="BC36" s="4" t="s">
        <v>26</v>
      </c>
      <c r="BD36" s="4"/>
      <c r="BE36" s="4" t="s">
        <v>26</v>
      </c>
      <c r="BF36" s="107"/>
    </row>
    <row r="37" spans="1:58" ht="28.5" customHeight="1" thickBot="1">
      <c r="A37" s="237" t="s">
        <v>90</v>
      </c>
      <c r="B37" s="238"/>
      <c r="C37" s="237">
        <v>11</v>
      </c>
      <c r="D37" s="238">
        <v>0</v>
      </c>
      <c r="N37" s="237">
        <v>8</v>
      </c>
      <c r="O37" s="238">
        <v>0</v>
      </c>
      <c r="Y37" s="251">
        <v>0</v>
      </c>
      <c r="Z37" s="252">
        <v>0</v>
      </c>
      <c r="AK37" s="104" t="s">
        <v>26</v>
      </c>
      <c r="AL37" s="105" t="s">
        <v>26</v>
      </c>
      <c r="AM37" s="105" t="s">
        <v>26</v>
      </c>
      <c r="AN37" s="105" t="s">
        <v>26</v>
      </c>
      <c r="AO37" s="105" t="s">
        <v>26</v>
      </c>
      <c r="AP37" s="105" t="s">
        <v>26</v>
      </c>
      <c r="AQ37" s="113" t="s">
        <v>26</v>
      </c>
      <c r="AR37" s="113" t="s">
        <v>26</v>
      </c>
      <c r="AS37" s="113" t="s">
        <v>26</v>
      </c>
      <c r="AT37" s="113" t="s">
        <v>26</v>
      </c>
      <c r="AU37" s="114" t="s">
        <v>26</v>
      </c>
      <c r="AV37" s="245">
        <f>AV38-AW38</f>
        <v>0</v>
      </c>
      <c r="AW37" s="246"/>
      <c r="AX37" s="109" t="s">
        <v>26</v>
      </c>
      <c r="AY37" s="109"/>
      <c r="AZ37" s="109" t="s">
        <v>26</v>
      </c>
      <c r="BA37" s="109"/>
      <c r="BB37" s="109" t="s">
        <v>26</v>
      </c>
      <c r="BC37" s="109" t="s">
        <v>26</v>
      </c>
      <c r="BD37" s="109"/>
      <c r="BE37" s="109" t="s">
        <v>26</v>
      </c>
      <c r="BF37" s="110"/>
    </row>
    <row r="38" spans="1:58" ht="28.5" customHeight="1">
      <c r="AV38" s="12">
        <f>(COUNTIF(AV5:AV33,"○")+COUNTIF(AW5:AW33,"○"))</f>
        <v>0</v>
      </c>
      <c r="AW38" s="12">
        <f>COUNTIFS(AV5:AV33,"○",AW5:AW33,"○")</f>
        <v>0</v>
      </c>
      <c r="AX38" s="12" t="s">
        <v>26</v>
      </c>
      <c r="AY38" s="12"/>
      <c r="AZ38" s="12" t="s">
        <v>26</v>
      </c>
      <c r="BA38" s="12"/>
      <c r="BB38" s="12" t="s">
        <v>26</v>
      </c>
      <c r="BC38" s="12" t="s">
        <v>26</v>
      </c>
      <c r="BD38" s="12"/>
      <c r="BE38" s="12" t="s">
        <v>26</v>
      </c>
      <c r="BF38" s="12"/>
    </row>
    <row r="39" spans="1:58" ht="28.5" customHeight="1">
      <c r="AV39" s="12" t="s">
        <v>26</v>
      </c>
      <c r="AW39" s="12" t="s">
        <v>26</v>
      </c>
      <c r="AX39" s="12" t="s">
        <v>26</v>
      </c>
      <c r="AY39" s="12"/>
      <c r="AZ39" s="12" t="s">
        <v>26</v>
      </c>
      <c r="BA39" s="12"/>
      <c r="BB39" s="12" t="s">
        <v>26</v>
      </c>
      <c r="BC39" s="12" t="s">
        <v>26</v>
      </c>
      <c r="BD39" s="12"/>
      <c r="BE39" s="12" t="s">
        <v>26</v>
      </c>
      <c r="BF39" s="12"/>
    </row>
    <row r="40" spans="1:58" ht="28.5" customHeight="1">
      <c r="AV40" s="12" t="s">
        <v>26</v>
      </c>
      <c r="AW40" s="12" t="s">
        <v>26</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sheetData>
  <mergeCells count="40">
    <mergeCell ref="A4:B4"/>
    <mergeCell ref="A37:B37"/>
    <mergeCell ref="C37:D37"/>
    <mergeCell ref="N37:O37"/>
    <mergeCell ref="Y37:Z37"/>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C1:M1"/>
    <mergeCell ref="N1:X1"/>
    <mergeCell ref="Y1:AJ1"/>
    <mergeCell ref="AK1:AU1"/>
    <mergeCell ref="AV1:BF1"/>
    <mergeCell ref="AV37:AW37"/>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s>
  <phoneticPr fontId="3"/>
  <conditionalFormatting sqref="A5:AU36 BG5:XFD36 AV39:BF143 AX37:BF38 BC6:BC8 BC12:BC13 AV34:BF36 BC17:BC33 BE6:BE10 BE16:BE33">
    <cfRule type="cellIs" dxfId="291" priority="15" operator="equal">
      <formula>0</formula>
    </cfRule>
  </conditionalFormatting>
  <conditionalFormatting sqref="AP37">
    <cfRule type="cellIs" dxfId="290" priority="14" operator="equal">
      <formula>0</formula>
    </cfRule>
  </conditionalFormatting>
  <conditionalFormatting sqref="AV38:AW38 AV37">
    <cfRule type="cellIs" dxfId="287" priority="10" operator="equal">
      <formula>0</formula>
    </cfRule>
  </conditionalFormatting>
  <conditionalFormatting sqref="BC5">
    <cfRule type="cellIs" dxfId="285" priority="8" operator="equal">
      <formula>0</formula>
    </cfRule>
  </conditionalFormatting>
  <conditionalFormatting sqref="BE5">
    <cfRule type="cellIs" dxfId="284" priority="7" operator="equal">
      <formula>0</formula>
    </cfRule>
  </conditionalFormatting>
  <conditionalFormatting sqref="BC9:BC11">
    <cfRule type="cellIs" dxfId="283" priority="6" operator="equal">
      <formula>0</formula>
    </cfRule>
  </conditionalFormatting>
  <conditionalFormatting sqref="BE11:BE15">
    <cfRule type="cellIs" dxfId="282" priority="5" operator="equal">
      <formula>0</formula>
    </cfRule>
  </conditionalFormatting>
  <conditionalFormatting sqref="BC14:BC16">
    <cfRule type="cellIs" dxfId="281" priority="4" operator="equal">
      <formula>0</formula>
    </cfRule>
  </conditionalFormatting>
  <conditionalFormatting sqref="AV5:BB33">
    <cfRule type="cellIs" dxfId="70" priority="3" operator="equal">
      <formula>0</formula>
    </cfRule>
  </conditionalFormatting>
  <conditionalFormatting sqref="BD5:BD33">
    <cfRule type="cellIs" dxfId="69" priority="2" operator="equal">
      <formula>0</formula>
    </cfRule>
  </conditionalFormatting>
  <conditionalFormatting sqref="BF5:BF33">
    <cfRule type="cellIs" dxfId="68"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75869-0127-4ED3-A8FE-A24A13B8AD20}">
  <dimension ref="A1:BF133"/>
  <sheetViews>
    <sheetView view="pageBreakPreview" zoomScale="90" zoomScaleNormal="85" zoomScaleSheetLayoutView="90" workbookViewId="0">
      <pane xSplit="36" ySplit="4" topLeftCell="AV5" activePane="bottomRight" state="frozen"/>
      <selection activeCell="AV4" sqref="AV4:BF4"/>
      <selection pane="topRight" activeCell="AV4" sqref="AV4:BF4"/>
      <selection pane="bottomLeft" activeCell="AV4" sqref="AV4:BF4"/>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5.5" style="17" bestFit="1" customWidth="1" collapsed="1"/>
    <col min="38" max="38" width="5.5" style="17" bestFit="1" customWidth="1"/>
    <col min="39" max="42" width="7.5" style="17" bestFit="1" customWidth="1"/>
    <col min="43" max="43" width="9.5" style="17" bestFit="1" customWidth="1"/>
    <col min="44" max="44" width="11.58203125" style="17" bestFit="1" customWidth="1"/>
    <col min="45" max="47" width="7.5" style="17" bestFit="1" customWidth="1"/>
    <col min="48" max="58" width="8.58203125" style="1" customWidth="1"/>
    <col min="59"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43" t="s">
        <v>12</v>
      </c>
      <c r="AR2" s="242" t="s">
        <v>10</v>
      </c>
      <c r="AS2" s="240"/>
      <c r="AT2" s="227" t="s">
        <v>13</v>
      </c>
      <c r="AU2" s="228"/>
      <c r="AV2" s="239" t="s">
        <v>7</v>
      </c>
      <c r="AW2" s="240"/>
      <c r="AX2" s="242" t="s">
        <v>8</v>
      </c>
      <c r="AY2" s="240"/>
      <c r="AZ2" s="242" t="s">
        <v>9</v>
      </c>
      <c r="BA2" s="240"/>
      <c r="BB2" s="243" t="s">
        <v>12</v>
      </c>
      <c r="BC2" s="242" t="s">
        <v>10</v>
      </c>
      <c r="BD2" s="240"/>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44"/>
      <c r="AR3" s="148" t="s">
        <v>18</v>
      </c>
      <c r="AS3" s="148" t="s">
        <v>19</v>
      </c>
      <c r="AT3" s="148" t="s">
        <v>18</v>
      </c>
      <c r="AU3" s="149" t="s">
        <v>19</v>
      </c>
      <c r="AV3" s="147" t="s">
        <v>16</v>
      </c>
      <c r="AW3" s="148" t="s">
        <v>17</v>
      </c>
      <c r="AX3" s="148" t="s">
        <v>18</v>
      </c>
      <c r="AY3" s="148" t="s">
        <v>19</v>
      </c>
      <c r="AZ3" s="148" t="s">
        <v>18</v>
      </c>
      <c r="BA3" s="148" t="s">
        <v>19</v>
      </c>
      <c r="BB3" s="244"/>
      <c r="BC3" s="148" t="s">
        <v>18</v>
      </c>
      <c r="BD3" s="148" t="s">
        <v>19</v>
      </c>
      <c r="BE3" s="148" t="s">
        <v>18</v>
      </c>
      <c r="BF3" s="149" t="s">
        <v>19</v>
      </c>
    </row>
    <row r="4" spans="1:58" ht="28.5" customHeight="1" thickBot="1">
      <c r="A4" s="235" t="s">
        <v>20</v>
      </c>
      <c r="B4" s="236"/>
      <c r="C4" s="132">
        <v>5</v>
      </c>
      <c r="D4" s="132">
        <v>2</v>
      </c>
      <c r="E4" s="132"/>
      <c r="F4" s="132">
        <v>9</v>
      </c>
      <c r="G4" s="132">
        <v>6</v>
      </c>
      <c r="H4" s="132">
        <v>8</v>
      </c>
      <c r="I4" s="132">
        <v>8</v>
      </c>
      <c r="J4" s="132">
        <v>1</v>
      </c>
      <c r="K4" s="132">
        <v>3</v>
      </c>
      <c r="L4" s="132">
        <v>0</v>
      </c>
      <c r="M4" s="132">
        <v>0</v>
      </c>
      <c r="N4" s="132">
        <v>7</v>
      </c>
      <c r="O4" s="132">
        <v>1</v>
      </c>
      <c r="P4" s="132"/>
      <c r="Q4" s="132">
        <v>7</v>
      </c>
      <c r="R4" s="132">
        <v>5</v>
      </c>
      <c r="S4" s="132">
        <v>5</v>
      </c>
      <c r="T4" s="132">
        <v>3</v>
      </c>
      <c r="U4" s="132">
        <v>0</v>
      </c>
      <c r="V4" s="132">
        <v>0</v>
      </c>
      <c r="W4" s="132">
        <v>0</v>
      </c>
      <c r="X4" s="132">
        <v>0</v>
      </c>
      <c r="Y4" s="132">
        <v>5</v>
      </c>
      <c r="Z4" s="132">
        <v>2</v>
      </c>
      <c r="AA4" s="132"/>
      <c r="AB4" s="132">
        <v>6</v>
      </c>
      <c r="AC4" s="132">
        <v>7</v>
      </c>
      <c r="AD4" s="132">
        <v>2</v>
      </c>
      <c r="AE4" s="132">
        <v>6</v>
      </c>
      <c r="AF4" s="132">
        <v>0</v>
      </c>
      <c r="AG4" s="132">
        <v>2</v>
      </c>
      <c r="AH4" s="132">
        <v>2</v>
      </c>
      <c r="AI4" s="132">
        <v>0</v>
      </c>
      <c r="AJ4" s="166">
        <v>0</v>
      </c>
      <c r="AK4" s="137">
        <v>5</v>
      </c>
      <c r="AL4" s="138">
        <v>1</v>
      </c>
      <c r="AM4" s="138">
        <v>6</v>
      </c>
      <c r="AN4" s="138">
        <v>9</v>
      </c>
      <c r="AO4" s="138">
        <v>5</v>
      </c>
      <c r="AP4" s="138">
        <v>9</v>
      </c>
      <c r="AQ4" s="138">
        <v>5</v>
      </c>
      <c r="AR4" s="138">
        <v>3</v>
      </c>
      <c r="AS4" s="138">
        <v>5</v>
      </c>
      <c r="AT4" s="138">
        <v>1</v>
      </c>
      <c r="AU4" s="139">
        <v>4</v>
      </c>
      <c r="AV4" s="137">
        <f t="shared" ref="AV4:BF4" si="0">COUNTIF(AV5:AV28,"○")</f>
        <v>0</v>
      </c>
      <c r="AW4" s="138">
        <f t="shared" si="0"/>
        <v>0</v>
      </c>
      <c r="AX4" s="138">
        <f t="shared" si="0"/>
        <v>0</v>
      </c>
      <c r="AY4" s="138">
        <f t="shared" si="0"/>
        <v>0</v>
      </c>
      <c r="AZ4" s="138">
        <f t="shared" si="0"/>
        <v>0</v>
      </c>
      <c r="BA4" s="138">
        <f t="shared" si="0"/>
        <v>0</v>
      </c>
      <c r="BB4" s="138">
        <f t="shared" si="0"/>
        <v>0</v>
      </c>
      <c r="BC4" s="138">
        <f t="shared" si="0"/>
        <v>3</v>
      </c>
      <c r="BD4" s="138">
        <f t="shared" si="0"/>
        <v>0</v>
      </c>
      <c r="BE4" s="138">
        <f t="shared" si="0"/>
        <v>1</v>
      </c>
      <c r="BF4" s="139">
        <f t="shared" si="0"/>
        <v>0</v>
      </c>
    </row>
    <row r="5" spans="1:58" ht="28.5" customHeight="1">
      <c r="A5" s="123">
        <v>27004</v>
      </c>
      <c r="B5" s="124" t="s">
        <v>1337</v>
      </c>
      <c r="C5" s="78" t="s">
        <v>25</v>
      </c>
      <c r="D5" s="78" t="s">
        <v>25</v>
      </c>
      <c r="E5" s="78">
        <v>0</v>
      </c>
      <c r="F5" s="125" t="s">
        <v>22</v>
      </c>
      <c r="G5" s="125" t="s">
        <v>22</v>
      </c>
      <c r="H5" s="125" t="s">
        <v>22</v>
      </c>
      <c r="I5" s="125" t="s">
        <v>22</v>
      </c>
      <c r="J5" s="78"/>
      <c r="K5" s="78"/>
      <c r="L5" s="78"/>
      <c r="M5" s="78"/>
      <c r="N5" s="78" t="s">
        <v>23</v>
      </c>
      <c r="O5" s="78" t="s">
        <v>24</v>
      </c>
      <c r="P5" s="78">
        <v>1</v>
      </c>
      <c r="Q5" s="78" t="s">
        <v>23</v>
      </c>
      <c r="R5" s="78" t="s">
        <v>23</v>
      </c>
      <c r="S5" s="78" t="s">
        <v>23</v>
      </c>
      <c r="T5" s="78" t="s">
        <v>23</v>
      </c>
      <c r="U5" s="78"/>
      <c r="V5" s="78"/>
      <c r="W5" s="78" t="s">
        <v>125</v>
      </c>
      <c r="X5" s="78"/>
      <c r="Y5" s="78" t="s">
        <v>25</v>
      </c>
      <c r="Z5" s="78" t="s">
        <v>25</v>
      </c>
      <c r="AA5" s="78" t="s">
        <v>25</v>
      </c>
      <c r="AB5" s="78" t="s">
        <v>22</v>
      </c>
      <c r="AC5" s="78" t="s">
        <v>26</v>
      </c>
      <c r="AD5" s="78" t="s">
        <v>25</v>
      </c>
      <c r="AE5" s="78" t="s">
        <v>26</v>
      </c>
      <c r="AF5" s="78"/>
      <c r="AG5" s="78" t="s">
        <v>26</v>
      </c>
      <c r="AH5" s="78" t="s">
        <v>26</v>
      </c>
      <c r="AI5" s="78" t="s">
        <v>25</v>
      </c>
      <c r="AJ5" s="165" t="s">
        <v>26</v>
      </c>
      <c r="AK5" s="128" t="s">
        <v>22</v>
      </c>
      <c r="AL5" s="74" t="s">
        <v>25</v>
      </c>
      <c r="AM5" s="74" t="s">
        <v>22</v>
      </c>
      <c r="AN5" s="74" t="s">
        <v>22</v>
      </c>
      <c r="AO5" s="74" t="s">
        <v>22</v>
      </c>
      <c r="AP5" s="74" t="s">
        <v>22</v>
      </c>
      <c r="AQ5" s="74" t="s">
        <v>25</v>
      </c>
      <c r="AR5" s="74" t="s">
        <v>26</v>
      </c>
      <c r="AS5" s="74" t="s">
        <v>22</v>
      </c>
      <c r="AT5" s="74" t="s">
        <v>26</v>
      </c>
      <c r="AU5" s="129"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83" t="s">
        <v>25</v>
      </c>
      <c r="BF5" s="316" t="str">
        <f>SUBSTITUTE(SUBSTITUTE(IFERROR(VLOOKUP($A5,単組回答!$E:$T,16,FALSE),""),"① 行った","○"),"② 行っていない","×")</f>
        <v/>
      </c>
    </row>
    <row r="6" spans="1:58" ht="28.5" customHeight="1">
      <c r="A6" s="20">
        <v>27005</v>
      </c>
      <c r="B6" s="21" t="s">
        <v>1338</v>
      </c>
      <c r="C6" s="18" t="s">
        <v>25</v>
      </c>
      <c r="D6" s="18" t="s">
        <v>25</v>
      </c>
      <c r="E6" s="18">
        <v>0</v>
      </c>
      <c r="F6" s="68" t="s">
        <v>22</v>
      </c>
      <c r="G6" s="18"/>
      <c r="H6" s="68" t="s">
        <v>22</v>
      </c>
      <c r="I6" s="68" t="s">
        <v>22</v>
      </c>
      <c r="J6" s="18"/>
      <c r="K6" s="68" t="s">
        <v>22</v>
      </c>
      <c r="L6" s="18"/>
      <c r="M6" s="18"/>
      <c r="N6" s="18" t="s">
        <v>23</v>
      </c>
      <c r="O6" s="18" t="s">
        <v>24</v>
      </c>
      <c r="P6" s="18">
        <v>1</v>
      </c>
      <c r="Q6" s="18" t="s">
        <v>23</v>
      </c>
      <c r="R6" s="18"/>
      <c r="S6" s="18" t="s">
        <v>23</v>
      </c>
      <c r="T6" s="18" t="s">
        <v>23</v>
      </c>
      <c r="U6" s="18"/>
      <c r="V6" s="18"/>
      <c r="W6" s="18" t="s">
        <v>125</v>
      </c>
      <c r="X6" s="18"/>
      <c r="Y6" s="18" t="s">
        <v>25</v>
      </c>
      <c r="Z6" s="18" t="s">
        <v>25</v>
      </c>
      <c r="AA6" s="18" t="s">
        <v>25</v>
      </c>
      <c r="AB6" s="18" t="s">
        <v>22</v>
      </c>
      <c r="AC6" s="18" t="s">
        <v>22</v>
      </c>
      <c r="AD6" s="18" t="s">
        <v>25</v>
      </c>
      <c r="AE6" s="18" t="s">
        <v>22</v>
      </c>
      <c r="AF6" s="18"/>
      <c r="AG6" s="18" t="s">
        <v>26</v>
      </c>
      <c r="AH6" s="18" t="s">
        <v>25</v>
      </c>
      <c r="AI6" s="18" t="s">
        <v>25</v>
      </c>
      <c r="AJ6" s="71" t="s">
        <v>25</v>
      </c>
      <c r="AK6" s="102" t="s">
        <v>25</v>
      </c>
      <c r="AL6" s="83" t="s">
        <v>25</v>
      </c>
      <c r="AM6" s="83" t="s">
        <v>22</v>
      </c>
      <c r="AN6" s="83" t="s">
        <v>22</v>
      </c>
      <c r="AO6" s="83" t="s">
        <v>22</v>
      </c>
      <c r="AP6" s="83" t="s">
        <v>22</v>
      </c>
      <c r="AQ6" s="83" t="s">
        <v>24</v>
      </c>
      <c r="AR6" s="83" t="s">
        <v>28</v>
      </c>
      <c r="AS6" s="83" t="s">
        <v>22</v>
      </c>
      <c r="AT6" s="83" t="s">
        <v>25</v>
      </c>
      <c r="AU6" s="103"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27023</v>
      </c>
      <c r="B7" s="21" t="s">
        <v>1339</v>
      </c>
      <c r="C7" s="68" t="s">
        <v>22</v>
      </c>
      <c r="D7" s="68" t="s">
        <v>22</v>
      </c>
      <c r="E7" s="18">
        <v>2</v>
      </c>
      <c r="F7" s="68"/>
      <c r="G7" s="18"/>
      <c r="H7" s="68" t="s">
        <v>22</v>
      </c>
      <c r="I7" s="18"/>
      <c r="J7" s="18"/>
      <c r="K7" s="18"/>
      <c r="L7" s="18"/>
      <c r="M7" s="18"/>
      <c r="N7" s="18" t="s">
        <v>22</v>
      </c>
      <c r="O7" s="18" t="s">
        <v>22</v>
      </c>
      <c r="P7" s="18">
        <v>2</v>
      </c>
      <c r="Q7" s="18" t="s">
        <v>23</v>
      </c>
      <c r="R7" s="18"/>
      <c r="S7" s="18" t="s">
        <v>125</v>
      </c>
      <c r="T7" s="18"/>
      <c r="U7" s="18"/>
      <c r="V7" s="18"/>
      <c r="W7" s="18" t="s">
        <v>125</v>
      </c>
      <c r="X7" s="18"/>
      <c r="Y7" s="18" t="s">
        <v>22</v>
      </c>
      <c r="Z7" s="18" t="s">
        <v>22</v>
      </c>
      <c r="AA7" s="18" t="s">
        <v>22</v>
      </c>
      <c r="AB7" s="18" t="s">
        <v>25</v>
      </c>
      <c r="AC7" s="18" t="s">
        <v>25</v>
      </c>
      <c r="AD7" s="18" t="s">
        <v>25</v>
      </c>
      <c r="AE7" s="18" t="s">
        <v>25</v>
      </c>
      <c r="AF7" s="18"/>
      <c r="AG7" s="18" t="s">
        <v>26</v>
      </c>
      <c r="AH7" s="18"/>
      <c r="AI7" s="18" t="s">
        <v>25</v>
      </c>
      <c r="AJ7" s="71" t="s">
        <v>25</v>
      </c>
      <c r="AK7" s="102" t="s">
        <v>22</v>
      </c>
      <c r="AL7" s="83" t="s">
        <v>22</v>
      </c>
      <c r="AM7" s="83" t="s">
        <v>25</v>
      </c>
      <c r="AN7" s="83" t="s">
        <v>22</v>
      </c>
      <c r="AO7" s="83">
        <v>0</v>
      </c>
      <c r="AP7" s="83" t="s">
        <v>22</v>
      </c>
      <c r="AQ7" s="83" t="s">
        <v>27</v>
      </c>
      <c r="AR7" s="83"/>
      <c r="AS7" s="83" t="s">
        <v>25</v>
      </c>
      <c r="AT7" s="83"/>
      <c r="AU7" s="103"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22</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27024</v>
      </c>
      <c r="B8" s="21" t="s">
        <v>1340</v>
      </c>
      <c r="C8" s="18" t="s">
        <v>25</v>
      </c>
      <c r="D8" s="18" t="s">
        <v>25</v>
      </c>
      <c r="E8" s="18">
        <v>0</v>
      </c>
      <c r="F8" s="18"/>
      <c r="G8" s="68" t="s">
        <v>22</v>
      </c>
      <c r="H8" s="18"/>
      <c r="I8" s="68" t="s">
        <v>22</v>
      </c>
      <c r="J8" s="18"/>
      <c r="K8" s="18"/>
      <c r="L8" s="18"/>
      <c r="M8" s="18"/>
      <c r="N8" s="18" t="s">
        <v>24</v>
      </c>
      <c r="O8" s="18" t="s">
        <v>24</v>
      </c>
      <c r="P8" s="18">
        <v>0</v>
      </c>
      <c r="Q8" s="18" t="s">
        <v>125</v>
      </c>
      <c r="R8" s="18"/>
      <c r="S8" s="18"/>
      <c r="T8" s="18"/>
      <c r="U8" s="18"/>
      <c r="V8" s="18"/>
      <c r="W8" s="18" t="s">
        <v>125</v>
      </c>
      <c r="X8" s="18"/>
      <c r="Y8" s="18" t="s">
        <v>26</v>
      </c>
      <c r="Z8" s="18" t="s">
        <v>26</v>
      </c>
      <c r="AA8" s="18" t="e">
        <v>#N/A</v>
      </c>
      <c r="AB8" s="18" t="s">
        <v>26</v>
      </c>
      <c r="AC8" s="18" t="s">
        <v>26</v>
      </c>
      <c r="AD8" s="18" t="s">
        <v>26</v>
      </c>
      <c r="AE8" s="18" t="s">
        <v>26</v>
      </c>
      <c r="AF8" s="18"/>
      <c r="AG8" s="18" t="s">
        <v>26</v>
      </c>
      <c r="AH8" s="18" t="s">
        <v>26</v>
      </c>
      <c r="AI8" s="18" t="s">
        <v>26</v>
      </c>
      <c r="AJ8" s="71" t="s">
        <v>26</v>
      </c>
      <c r="AK8" s="102" t="s">
        <v>26</v>
      </c>
      <c r="AL8" s="83" t="s">
        <v>26</v>
      </c>
      <c r="AM8" s="83" t="s">
        <v>26</v>
      </c>
      <c r="AN8" s="83" t="s">
        <v>26</v>
      </c>
      <c r="AO8" s="83" t="s">
        <v>26</v>
      </c>
      <c r="AP8" s="83" t="s">
        <v>26</v>
      </c>
      <c r="AQ8" s="83" t="s">
        <v>26</v>
      </c>
      <c r="AR8" s="83" t="s">
        <v>26</v>
      </c>
      <c r="AS8" s="83" t="s">
        <v>26</v>
      </c>
      <c r="AT8" s="83" t="s">
        <v>26</v>
      </c>
      <c r="AU8" s="103" t="s">
        <v>26</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27025</v>
      </c>
      <c r="B9" s="21" t="s">
        <v>1341</v>
      </c>
      <c r="C9" s="68" t="s">
        <v>22</v>
      </c>
      <c r="D9" s="68" t="s">
        <v>22</v>
      </c>
      <c r="E9" s="18">
        <v>2</v>
      </c>
      <c r="F9" s="68" t="s">
        <v>22</v>
      </c>
      <c r="G9" s="68" t="s">
        <v>22</v>
      </c>
      <c r="H9" s="68" t="s">
        <v>22</v>
      </c>
      <c r="I9" s="68" t="s">
        <v>22</v>
      </c>
      <c r="J9" s="18"/>
      <c r="K9" s="68" t="s">
        <v>22</v>
      </c>
      <c r="L9" s="18"/>
      <c r="M9" s="18"/>
      <c r="N9" s="18" t="s">
        <v>23</v>
      </c>
      <c r="O9" s="18" t="s">
        <v>24</v>
      </c>
      <c r="P9" s="18">
        <v>1</v>
      </c>
      <c r="Q9" s="18" t="s">
        <v>22</v>
      </c>
      <c r="R9" s="18" t="s">
        <v>23</v>
      </c>
      <c r="S9" s="18" t="s">
        <v>22</v>
      </c>
      <c r="T9" s="18" t="s">
        <v>23</v>
      </c>
      <c r="U9" s="18" t="s">
        <v>125</v>
      </c>
      <c r="V9" s="18"/>
      <c r="W9" s="18" t="s">
        <v>125</v>
      </c>
      <c r="X9" s="18"/>
      <c r="Y9" s="18" t="s">
        <v>22</v>
      </c>
      <c r="Z9" s="18" t="s">
        <v>25</v>
      </c>
      <c r="AA9" s="18" t="s">
        <v>25</v>
      </c>
      <c r="AB9" s="18" t="s">
        <v>22</v>
      </c>
      <c r="AC9" s="18" t="s">
        <v>22</v>
      </c>
      <c r="AD9" s="18" t="s">
        <v>22</v>
      </c>
      <c r="AE9" s="18" t="s">
        <v>22</v>
      </c>
      <c r="AF9" s="18"/>
      <c r="AG9" s="18" t="s">
        <v>22</v>
      </c>
      <c r="AH9" s="18" t="s">
        <v>22</v>
      </c>
      <c r="AI9" s="18" t="s">
        <v>25</v>
      </c>
      <c r="AJ9" s="71" t="s">
        <v>25</v>
      </c>
      <c r="AK9" s="102" t="s">
        <v>22</v>
      </c>
      <c r="AL9" s="83" t="s">
        <v>25</v>
      </c>
      <c r="AM9" s="83" t="s">
        <v>22</v>
      </c>
      <c r="AN9" s="83" t="s">
        <v>22</v>
      </c>
      <c r="AO9" s="83" t="s">
        <v>22</v>
      </c>
      <c r="AP9" s="83" t="s">
        <v>22</v>
      </c>
      <c r="AQ9" s="83" t="s">
        <v>27</v>
      </c>
      <c r="AR9" s="83" t="s">
        <v>22</v>
      </c>
      <c r="AS9" s="83" t="s">
        <v>22</v>
      </c>
      <c r="AT9" s="83" t="s">
        <v>25</v>
      </c>
      <c r="AU9" s="103"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27026</v>
      </c>
      <c r="B10" s="21" t="s">
        <v>1342</v>
      </c>
      <c r="C10" s="18" t="s">
        <v>25</v>
      </c>
      <c r="D10" s="18" t="s">
        <v>25</v>
      </c>
      <c r="E10" s="18">
        <v>0</v>
      </c>
      <c r="F10" s="18"/>
      <c r="G10" s="18"/>
      <c r="H10" s="18"/>
      <c r="I10" s="18"/>
      <c r="J10" s="18"/>
      <c r="K10" s="18"/>
      <c r="L10" s="18"/>
      <c r="M10" s="18"/>
      <c r="N10" s="18" t="s">
        <v>25</v>
      </c>
      <c r="O10" s="18" t="s">
        <v>25</v>
      </c>
      <c r="P10" s="18">
        <v>0</v>
      </c>
      <c r="Q10" s="18" t="s">
        <v>125</v>
      </c>
      <c r="R10" s="18"/>
      <c r="S10" s="18"/>
      <c r="T10" s="18"/>
      <c r="U10" s="18"/>
      <c r="V10" s="18"/>
      <c r="W10" s="18" t="s">
        <v>125</v>
      </c>
      <c r="X10" s="18"/>
      <c r="Y10" s="18" t="s">
        <v>26</v>
      </c>
      <c r="Z10" s="18" t="s">
        <v>26</v>
      </c>
      <c r="AA10" s="18" t="e">
        <v>#N/A</v>
      </c>
      <c r="AB10" s="18" t="s">
        <v>26</v>
      </c>
      <c r="AC10" s="18" t="s">
        <v>26</v>
      </c>
      <c r="AD10" s="18" t="s">
        <v>26</v>
      </c>
      <c r="AE10" s="18" t="s">
        <v>26</v>
      </c>
      <c r="AF10" s="18"/>
      <c r="AG10" s="18" t="s">
        <v>26</v>
      </c>
      <c r="AH10" s="18" t="s">
        <v>26</v>
      </c>
      <c r="AI10" s="18" t="s">
        <v>26</v>
      </c>
      <c r="AJ10" s="71" t="s">
        <v>26</v>
      </c>
      <c r="AK10" s="102" t="s">
        <v>26</v>
      </c>
      <c r="AL10" s="83" t="s">
        <v>26</v>
      </c>
      <c r="AM10" s="83" t="s">
        <v>26</v>
      </c>
      <c r="AN10" s="83" t="s">
        <v>26</v>
      </c>
      <c r="AO10" s="83" t="s">
        <v>26</v>
      </c>
      <c r="AP10" s="83" t="s">
        <v>26</v>
      </c>
      <c r="AQ10" s="83" t="s">
        <v>26</v>
      </c>
      <c r="AR10" s="83" t="s">
        <v>26</v>
      </c>
      <c r="AS10" s="83" t="s">
        <v>26</v>
      </c>
      <c r="AT10" s="83" t="s">
        <v>26</v>
      </c>
      <c r="AU10" s="103"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27037</v>
      </c>
      <c r="B11" s="21" t="s">
        <v>1343</v>
      </c>
      <c r="C11" s="68" t="s">
        <v>22</v>
      </c>
      <c r="D11" s="18" t="s">
        <v>25</v>
      </c>
      <c r="E11" s="18">
        <v>1</v>
      </c>
      <c r="F11" s="68" t="s">
        <v>22</v>
      </c>
      <c r="G11" s="18"/>
      <c r="H11" s="18"/>
      <c r="I11" s="18"/>
      <c r="J11" s="18"/>
      <c r="K11" s="18"/>
      <c r="L11" s="18"/>
      <c r="M11" s="18"/>
      <c r="N11" s="18" t="s">
        <v>24</v>
      </c>
      <c r="O11" s="18" t="s">
        <v>25</v>
      </c>
      <c r="P11" s="18">
        <v>0</v>
      </c>
      <c r="Q11" s="18" t="s">
        <v>125</v>
      </c>
      <c r="R11" s="18" t="s">
        <v>23</v>
      </c>
      <c r="S11" s="18" t="s">
        <v>125</v>
      </c>
      <c r="T11" s="18"/>
      <c r="U11" s="18"/>
      <c r="V11" s="18"/>
      <c r="W11" s="18" t="s">
        <v>125</v>
      </c>
      <c r="X11" s="18"/>
      <c r="Y11" s="18" t="s">
        <v>22</v>
      </c>
      <c r="Z11" s="18" t="s">
        <v>25</v>
      </c>
      <c r="AA11" s="18" t="s">
        <v>25</v>
      </c>
      <c r="AB11" s="18" t="s">
        <v>25</v>
      </c>
      <c r="AC11" s="18" t="s">
        <v>22</v>
      </c>
      <c r="AD11" s="18" t="s">
        <v>25</v>
      </c>
      <c r="AE11" s="18" t="s">
        <v>25</v>
      </c>
      <c r="AF11" s="18"/>
      <c r="AG11" s="18" t="s">
        <v>26</v>
      </c>
      <c r="AH11" s="18"/>
      <c r="AI11" s="18" t="s">
        <v>25</v>
      </c>
      <c r="AJ11" s="71" t="s">
        <v>25</v>
      </c>
      <c r="AK11" s="102" t="s">
        <v>25</v>
      </c>
      <c r="AL11" s="83" t="s">
        <v>25</v>
      </c>
      <c r="AM11" s="83" t="s">
        <v>25</v>
      </c>
      <c r="AN11" s="83" t="s">
        <v>22</v>
      </c>
      <c r="AO11" s="83">
        <v>0</v>
      </c>
      <c r="AP11" s="83" t="s">
        <v>22</v>
      </c>
      <c r="AQ11" s="83" t="s">
        <v>27</v>
      </c>
      <c r="AR11" s="83"/>
      <c r="AS11" s="83" t="s">
        <v>25</v>
      </c>
      <c r="AT11" s="83"/>
      <c r="AU11" s="103"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27042</v>
      </c>
      <c r="B12" s="21" t="s">
        <v>1344</v>
      </c>
      <c r="C12" s="18" t="s">
        <v>25</v>
      </c>
      <c r="D12" s="18" t="s">
        <v>25</v>
      </c>
      <c r="E12" s="18">
        <v>0</v>
      </c>
      <c r="F12" s="68" t="s">
        <v>22</v>
      </c>
      <c r="G12" s="68" t="s">
        <v>22</v>
      </c>
      <c r="H12" s="18"/>
      <c r="I12" s="68" t="s">
        <v>22</v>
      </c>
      <c r="J12" s="18"/>
      <c r="K12" s="18"/>
      <c r="L12" s="18"/>
      <c r="M12" s="18"/>
      <c r="N12" s="18" t="s">
        <v>24</v>
      </c>
      <c r="O12" s="18" t="s">
        <v>24</v>
      </c>
      <c r="P12" s="18">
        <v>0</v>
      </c>
      <c r="Q12" s="18"/>
      <c r="R12" s="18" t="s">
        <v>23</v>
      </c>
      <c r="S12" s="18" t="s">
        <v>23</v>
      </c>
      <c r="T12" s="18"/>
      <c r="U12" s="18"/>
      <c r="V12" s="18"/>
      <c r="W12" s="18" t="s">
        <v>125</v>
      </c>
      <c r="X12" s="18"/>
      <c r="Y12" s="18" t="s">
        <v>25</v>
      </c>
      <c r="Z12" s="18" t="s">
        <v>25</v>
      </c>
      <c r="AA12" s="18" t="s">
        <v>25</v>
      </c>
      <c r="AB12" s="18" t="s">
        <v>22</v>
      </c>
      <c r="AC12" s="18" t="s">
        <v>22</v>
      </c>
      <c r="AD12" s="18" t="s">
        <v>25</v>
      </c>
      <c r="AE12" s="18" t="s">
        <v>22</v>
      </c>
      <c r="AF12" s="18"/>
      <c r="AG12" s="18" t="s">
        <v>26</v>
      </c>
      <c r="AH12" s="18" t="s">
        <v>25</v>
      </c>
      <c r="AI12" s="18" t="s">
        <v>25</v>
      </c>
      <c r="AJ12" s="71" t="s">
        <v>25</v>
      </c>
      <c r="AK12" s="102" t="s">
        <v>25</v>
      </c>
      <c r="AL12" s="83" t="s">
        <v>25</v>
      </c>
      <c r="AM12" s="83" t="s">
        <v>25</v>
      </c>
      <c r="AN12" s="83" t="s">
        <v>22</v>
      </c>
      <c r="AO12" s="83">
        <v>0</v>
      </c>
      <c r="AP12" s="83" t="s">
        <v>22</v>
      </c>
      <c r="AQ12" s="83" t="s">
        <v>24</v>
      </c>
      <c r="AR12" s="83" t="s">
        <v>28</v>
      </c>
      <c r="AS12" s="83" t="s">
        <v>25</v>
      </c>
      <c r="AT12" s="83" t="s">
        <v>25</v>
      </c>
      <c r="AU12" s="103"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27044</v>
      </c>
      <c r="B13" s="21" t="s">
        <v>1345</v>
      </c>
      <c r="C13" s="68"/>
      <c r="D13" s="18"/>
      <c r="E13" s="18">
        <v>0</v>
      </c>
      <c r="F13" s="18"/>
      <c r="G13" s="18"/>
      <c r="H13" s="18"/>
      <c r="I13" s="18"/>
      <c r="J13" s="18"/>
      <c r="K13" s="18"/>
      <c r="L13" s="18"/>
      <c r="M13" s="18"/>
      <c r="N13" s="18"/>
      <c r="O13" s="18"/>
      <c r="P13" s="18">
        <v>0</v>
      </c>
      <c r="Q13" s="18"/>
      <c r="R13" s="18"/>
      <c r="S13" s="18"/>
      <c r="T13" s="18"/>
      <c r="U13" s="18"/>
      <c r="V13" s="18"/>
      <c r="W13" s="18"/>
      <c r="X13" s="18"/>
      <c r="Y13" s="18" t="s">
        <v>26</v>
      </c>
      <c r="Z13" s="18" t="s">
        <v>26</v>
      </c>
      <c r="AA13" s="18" t="e">
        <v>#N/A</v>
      </c>
      <c r="AB13" s="18" t="s">
        <v>26</v>
      </c>
      <c r="AC13" s="18" t="s">
        <v>26</v>
      </c>
      <c r="AD13" s="18" t="s">
        <v>26</v>
      </c>
      <c r="AE13" s="18" t="s">
        <v>26</v>
      </c>
      <c r="AF13" s="18"/>
      <c r="AG13" s="18" t="s">
        <v>26</v>
      </c>
      <c r="AH13" s="18" t="s">
        <v>26</v>
      </c>
      <c r="AI13" s="18" t="s">
        <v>26</v>
      </c>
      <c r="AJ13" s="71" t="s">
        <v>26</v>
      </c>
      <c r="AK13" s="102" t="s">
        <v>26</v>
      </c>
      <c r="AL13" s="83" t="s">
        <v>26</v>
      </c>
      <c r="AM13" s="83" t="s">
        <v>26</v>
      </c>
      <c r="AN13" s="83" t="s">
        <v>26</v>
      </c>
      <c r="AO13" s="83" t="s">
        <v>26</v>
      </c>
      <c r="AP13" s="83" t="s">
        <v>26</v>
      </c>
      <c r="AQ13" s="83" t="s">
        <v>26</v>
      </c>
      <c r="AR13" s="83" t="s">
        <v>26</v>
      </c>
      <c r="AS13" s="83" t="s">
        <v>26</v>
      </c>
      <c r="AT13" s="83" t="s">
        <v>26</v>
      </c>
      <c r="AU13" s="103" t="s">
        <v>26</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27048</v>
      </c>
      <c r="B14" s="21" t="s">
        <v>1346</v>
      </c>
      <c r="C14" s="18" t="s">
        <v>25</v>
      </c>
      <c r="D14" s="18" t="s">
        <v>25</v>
      </c>
      <c r="E14" s="18">
        <v>0</v>
      </c>
      <c r="F14" s="68" t="s">
        <v>22</v>
      </c>
      <c r="G14" s="18"/>
      <c r="H14" s="68" t="s">
        <v>22</v>
      </c>
      <c r="I14" s="18"/>
      <c r="J14" s="18"/>
      <c r="K14" s="18"/>
      <c r="L14" s="18"/>
      <c r="M14" s="18"/>
      <c r="N14" s="18" t="s">
        <v>23</v>
      </c>
      <c r="O14" s="18" t="s">
        <v>24</v>
      </c>
      <c r="P14" s="18">
        <v>1</v>
      </c>
      <c r="Q14" s="18" t="s">
        <v>125</v>
      </c>
      <c r="R14" s="18"/>
      <c r="S14" s="18"/>
      <c r="T14" s="18"/>
      <c r="U14" s="18"/>
      <c r="V14" s="18"/>
      <c r="W14" s="18" t="s">
        <v>125</v>
      </c>
      <c r="X14" s="18"/>
      <c r="Y14" s="18" t="s">
        <v>25</v>
      </c>
      <c r="Z14" s="18" t="s">
        <v>25</v>
      </c>
      <c r="AA14" s="18" t="s">
        <v>25</v>
      </c>
      <c r="AB14" s="18" t="s">
        <v>26</v>
      </c>
      <c r="AC14" s="18" t="s">
        <v>26</v>
      </c>
      <c r="AD14" s="18" t="s">
        <v>26</v>
      </c>
      <c r="AE14" s="18" t="s">
        <v>26</v>
      </c>
      <c r="AF14" s="18"/>
      <c r="AG14" s="18" t="s">
        <v>26</v>
      </c>
      <c r="AH14" s="18" t="s">
        <v>26</v>
      </c>
      <c r="AI14" s="18" t="s">
        <v>25</v>
      </c>
      <c r="AJ14" s="71" t="s">
        <v>26</v>
      </c>
      <c r="AK14" s="102" t="s">
        <v>25</v>
      </c>
      <c r="AL14" s="83" t="s">
        <v>25</v>
      </c>
      <c r="AM14" s="83" t="s">
        <v>25</v>
      </c>
      <c r="AN14" s="83" t="s">
        <v>25</v>
      </c>
      <c r="AO14" s="83">
        <v>0</v>
      </c>
      <c r="AP14" s="83">
        <v>0</v>
      </c>
      <c r="AQ14" s="83">
        <v>0</v>
      </c>
      <c r="AR14" s="83" t="s">
        <v>26</v>
      </c>
      <c r="AS14" s="83">
        <v>0</v>
      </c>
      <c r="AT14" s="83" t="s">
        <v>26</v>
      </c>
      <c r="AU14" s="103">
        <v>0</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27053</v>
      </c>
      <c r="B15" s="21" t="s">
        <v>1347</v>
      </c>
      <c r="C15" s="68" t="s">
        <v>22</v>
      </c>
      <c r="D15" s="18" t="s">
        <v>25</v>
      </c>
      <c r="E15" s="18">
        <v>1</v>
      </c>
      <c r="F15" s="68" t="s">
        <v>22</v>
      </c>
      <c r="G15" s="18"/>
      <c r="H15" s="68" t="s">
        <v>22</v>
      </c>
      <c r="I15" s="68" t="s">
        <v>22</v>
      </c>
      <c r="J15" s="18"/>
      <c r="K15" s="18"/>
      <c r="L15" s="18"/>
      <c r="M15" s="18"/>
      <c r="N15" s="18" t="s">
        <v>23</v>
      </c>
      <c r="O15" s="18" t="s">
        <v>24</v>
      </c>
      <c r="P15" s="18">
        <v>1</v>
      </c>
      <c r="Q15" s="18" t="s">
        <v>23</v>
      </c>
      <c r="R15" s="18"/>
      <c r="S15" s="18" t="s">
        <v>125</v>
      </c>
      <c r="T15" s="18"/>
      <c r="U15" s="18" t="s">
        <v>125</v>
      </c>
      <c r="V15" s="18"/>
      <c r="W15" s="18" t="s">
        <v>125</v>
      </c>
      <c r="X15" s="18"/>
      <c r="Y15" s="18" t="s">
        <v>22</v>
      </c>
      <c r="Z15" s="18" t="s">
        <v>25</v>
      </c>
      <c r="AA15" s="18" t="s">
        <v>25</v>
      </c>
      <c r="AB15" s="18" t="s">
        <v>26</v>
      </c>
      <c r="AC15" s="18" t="s">
        <v>22</v>
      </c>
      <c r="AD15" s="18" t="s">
        <v>26</v>
      </c>
      <c r="AE15" s="18" t="s">
        <v>22</v>
      </c>
      <c r="AF15" s="18"/>
      <c r="AG15" s="18" t="s">
        <v>26</v>
      </c>
      <c r="AH15" s="18" t="s">
        <v>25</v>
      </c>
      <c r="AI15" s="18" t="s">
        <v>25</v>
      </c>
      <c r="AJ15" s="71" t="s">
        <v>25</v>
      </c>
      <c r="AK15" s="102" t="s">
        <v>22</v>
      </c>
      <c r="AL15" s="83" t="s">
        <v>25</v>
      </c>
      <c r="AM15" s="83" t="s">
        <v>22</v>
      </c>
      <c r="AN15" s="83" t="s">
        <v>22</v>
      </c>
      <c r="AO15" s="83" t="s">
        <v>22</v>
      </c>
      <c r="AP15" s="83" t="s">
        <v>22</v>
      </c>
      <c r="AQ15" s="83" t="s">
        <v>27</v>
      </c>
      <c r="AR15" s="83" t="s">
        <v>25</v>
      </c>
      <c r="AS15" s="83" t="s">
        <v>25</v>
      </c>
      <c r="AT15" s="83" t="s">
        <v>22</v>
      </c>
      <c r="AU15" s="103"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22</v>
      </c>
      <c r="BD15" s="313" t="str">
        <f>SUBSTITUTE(SUBSTITUTE(IFERROR(VLOOKUP($A15,単組回答!$E:$R,14,FALSE),""),"① 行った","○"),"② 行っていない","×")</f>
        <v/>
      </c>
      <c r="BE15" s="83" t="s">
        <v>22</v>
      </c>
      <c r="BF15" s="316" t="str">
        <f>SUBSTITUTE(SUBSTITUTE(IFERROR(VLOOKUP($A15,単組回答!$E:$T,16,FALSE),""),"① 行った","○"),"② 行っていない","×")</f>
        <v/>
      </c>
    </row>
    <row r="16" spans="1:58" ht="28.5" customHeight="1">
      <c r="A16" s="20">
        <v>27054</v>
      </c>
      <c r="B16" s="21" t="s">
        <v>1348</v>
      </c>
      <c r="C16" s="68"/>
      <c r="D16" s="18"/>
      <c r="E16" s="18">
        <v>0</v>
      </c>
      <c r="F16" s="18"/>
      <c r="G16" s="18"/>
      <c r="H16" s="18"/>
      <c r="I16" s="18"/>
      <c r="J16" s="18"/>
      <c r="K16" s="18"/>
      <c r="L16" s="18"/>
      <c r="M16" s="18"/>
      <c r="N16" s="18"/>
      <c r="O16" s="18"/>
      <c r="P16" s="18">
        <v>0</v>
      </c>
      <c r="Q16" s="18"/>
      <c r="R16" s="18"/>
      <c r="S16" s="18"/>
      <c r="T16" s="18"/>
      <c r="U16" s="18"/>
      <c r="V16" s="18"/>
      <c r="W16" s="18"/>
      <c r="X16" s="18"/>
      <c r="Y16" s="18" t="s">
        <v>25</v>
      </c>
      <c r="Z16" s="18" t="s">
        <v>25</v>
      </c>
      <c r="AA16" s="18" t="s">
        <v>25</v>
      </c>
      <c r="AB16" s="18" t="s">
        <v>26</v>
      </c>
      <c r="AC16" s="18" t="s">
        <v>26</v>
      </c>
      <c r="AD16" s="18" t="s">
        <v>26</v>
      </c>
      <c r="AE16" s="18" t="s">
        <v>26</v>
      </c>
      <c r="AF16" s="18"/>
      <c r="AG16" s="18" t="s">
        <v>26</v>
      </c>
      <c r="AH16" s="18" t="s">
        <v>26</v>
      </c>
      <c r="AI16" s="18" t="s">
        <v>26</v>
      </c>
      <c r="AJ16" s="71" t="s">
        <v>26</v>
      </c>
      <c r="AK16" s="102" t="s">
        <v>26</v>
      </c>
      <c r="AL16" s="83" t="s">
        <v>26</v>
      </c>
      <c r="AM16" s="83" t="s">
        <v>26</v>
      </c>
      <c r="AN16" s="83" t="s">
        <v>26</v>
      </c>
      <c r="AO16" s="83" t="s">
        <v>26</v>
      </c>
      <c r="AP16" s="83" t="s">
        <v>26</v>
      </c>
      <c r="AQ16" s="83" t="s">
        <v>26</v>
      </c>
      <c r="AR16" s="83" t="s">
        <v>26</v>
      </c>
      <c r="AS16" s="83" t="s">
        <v>26</v>
      </c>
      <c r="AT16" s="83" t="s">
        <v>26</v>
      </c>
      <c r="AU16" s="103"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27055</v>
      </c>
      <c r="B17" s="21" t="s">
        <v>1349</v>
      </c>
      <c r="C17" s="68" t="s">
        <v>22</v>
      </c>
      <c r="D17" s="18" t="s">
        <v>25</v>
      </c>
      <c r="E17" s="18">
        <v>1</v>
      </c>
      <c r="F17" s="68" t="s">
        <v>22</v>
      </c>
      <c r="G17" s="68" t="s">
        <v>22</v>
      </c>
      <c r="H17" s="68" t="s">
        <v>22</v>
      </c>
      <c r="I17" s="68" t="s">
        <v>22</v>
      </c>
      <c r="J17" s="18"/>
      <c r="K17" s="18"/>
      <c r="L17" s="18"/>
      <c r="M17" s="18"/>
      <c r="N17" s="18" t="s">
        <v>23</v>
      </c>
      <c r="O17" s="18" t="s">
        <v>25</v>
      </c>
      <c r="P17" s="18">
        <v>1</v>
      </c>
      <c r="Q17" s="18" t="s">
        <v>23</v>
      </c>
      <c r="R17" s="18" t="s">
        <v>23</v>
      </c>
      <c r="S17" s="18"/>
      <c r="T17" s="18"/>
      <c r="U17" s="18"/>
      <c r="V17" s="18"/>
      <c r="W17" s="18" t="s">
        <v>125</v>
      </c>
      <c r="X17" s="18"/>
      <c r="Y17" s="18" t="s">
        <v>22</v>
      </c>
      <c r="Z17" s="18" t="s">
        <v>25</v>
      </c>
      <c r="AA17" s="18" t="s">
        <v>25</v>
      </c>
      <c r="AB17" s="18" t="s">
        <v>22</v>
      </c>
      <c r="AC17" s="18" t="s">
        <v>22</v>
      </c>
      <c r="AD17" s="18" t="s">
        <v>25</v>
      </c>
      <c r="AE17" s="18" t="s">
        <v>22</v>
      </c>
      <c r="AF17" s="18"/>
      <c r="AG17" s="18" t="s">
        <v>26</v>
      </c>
      <c r="AH17" s="18" t="s">
        <v>25</v>
      </c>
      <c r="AI17" s="18" t="s">
        <v>25</v>
      </c>
      <c r="AJ17" s="71" t="s">
        <v>25</v>
      </c>
      <c r="AK17" s="102" t="s">
        <v>22</v>
      </c>
      <c r="AL17" s="83" t="s">
        <v>25</v>
      </c>
      <c r="AM17" s="83" t="s">
        <v>22</v>
      </c>
      <c r="AN17" s="83" t="s">
        <v>22</v>
      </c>
      <c r="AO17" s="83">
        <v>0</v>
      </c>
      <c r="AP17" s="83" t="s">
        <v>22</v>
      </c>
      <c r="AQ17" s="83" t="s">
        <v>27</v>
      </c>
      <c r="AR17" s="83" t="s">
        <v>22</v>
      </c>
      <c r="AS17" s="83" t="s">
        <v>22</v>
      </c>
      <c r="AT17" s="83" t="s">
        <v>25</v>
      </c>
      <c r="AU17" s="103"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27056</v>
      </c>
      <c r="B18" s="21" t="s">
        <v>1350</v>
      </c>
      <c r="C18" s="68"/>
      <c r="D18" s="18"/>
      <c r="E18" s="18">
        <v>0</v>
      </c>
      <c r="F18" s="18"/>
      <c r="G18" s="18"/>
      <c r="H18" s="18"/>
      <c r="I18" s="18"/>
      <c r="J18" s="18"/>
      <c r="K18" s="18"/>
      <c r="L18" s="18"/>
      <c r="M18" s="18"/>
      <c r="N18" s="18"/>
      <c r="O18" s="18"/>
      <c r="P18" s="18">
        <v>0</v>
      </c>
      <c r="Q18" s="18"/>
      <c r="R18" s="18"/>
      <c r="S18" s="18"/>
      <c r="T18" s="18"/>
      <c r="U18" s="18"/>
      <c r="V18" s="18"/>
      <c r="W18" s="18"/>
      <c r="X18" s="18"/>
      <c r="Y18" s="18" t="s">
        <v>25</v>
      </c>
      <c r="Z18" s="18" t="s">
        <v>25</v>
      </c>
      <c r="AA18" s="18" t="s">
        <v>25</v>
      </c>
      <c r="AB18" s="18" t="s">
        <v>26</v>
      </c>
      <c r="AC18" s="18" t="s">
        <v>26</v>
      </c>
      <c r="AD18" s="18" t="s">
        <v>26</v>
      </c>
      <c r="AE18" s="18" t="s">
        <v>26</v>
      </c>
      <c r="AF18" s="18"/>
      <c r="AG18" s="18" t="s">
        <v>26</v>
      </c>
      <c r="AH18" s="18" t="s">
        <v>26</v>
      </c>
      <c r="AI18" s="18" t="s">
        <v>26</v>
      </c>
      <c r="AJ18" s="71" t="s">
        <v>26</v>
      </c>
      <c r="AK18" s="102" t="s">
        <v>26</v>
      </c>
      <c r="AL18" s="83" t="s">
        <v>26</v>
      </c>
      <c r="AM18" s="83" t="s">
        <v>26</v>
      </c>
      <c r="AN18" s="83" t="s">
        <v>26</v>
      </c>
      <c r="AO18" s="83" t="s">
        <v>26</v>
      </c>
      <c r="AP18" s="83" t="s">
        <v>26</v>
      </c>
      <c r="AQ18" s="83" t="s">
        <v>26</v>
      </c>
      <c r="AR18" s="83" t="s">
        <v>26</v>
      </c>
      <c r="AS18" s="83" t="s">
        <v>26</v>
      </c>
      <c r="AT18" s="83" t="s">
        <v>26</v>
      </c>
      <c r="AU18" s="103"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27057</v>
      </c>
      <c r="B19" s="21" t="s">
        <v>1351</v>
      </c>
      <c r="C19" s="68"/>
      <c r="D19" s="18"/>
      <c r="E19" s="18">
        <v>0</v>
      </c>
      <c r="F19" s="18"/>
      <c r="G19" s="18"/>
      <c r="H19" s="18"/>
      <c r="I19" s="18"/>
      <c r="J19" s="18"/>
      <c r="K19" s="18"/>
      <c r="L19" s="18"/>
      <c r="M19" s="18"/>
      <c r="N19" s="18"/>
      <c r="O19" s="18"/>
      <c r="P19" s="18">
        <v>0</v>
      </c>
      <c r="Q19" s="18"/>
      <c r="R19" s="18"/>
      <c r="S19" s="18"/>
      <c r="T19" s="18"/>
      <c r="U19" s="18"/>
      <c r="V19" s="18"/>
      <c r="W19" s="18"/>
      <c r="X19" s="18"/>
      <c r="Y19" s="18" t="s">
        <v>25</v>
      </c>
      <c r="Z19" s="18" t="s">
        <v>25</v>
      </c>
      <c r="AA19" s="18" t="s">
        <v>25</v>
      </c>
      <c r="AB19" s="18" t="s">
        <v>26</v>
      </c>
      <c r="AC19" s="18" t="s">
        <v>26</v>
      </c>
      <c r="AD19" s="18" t="s">
        <v>26</v>
      </c>
      <c r="AE19" s="18" t="s">
        <v>26</v>
      </c>
      <c r="AF19" s="18"/>
      <c r="AG19" s="18" t="s">
        <v>26</v>
      </c>
      <c r="AH19" s="18" t="s">
        <v>26</v>
      </c>
      <c r="AI19" s="18" t="s">
        <v>26</v>
      </c>
      <c r="AJ19" s="71" t="s">
        <v>26</v>
      </c>
      <c r="AK19" s="102" t="s">
        <v>25</v>
      </c>
      <c r="AL19" s="83" t="s">
        <v>25</v>
      </c>
      <c r="AM19" s="83" t="s">
        <v>25</v>
      </c>
      <c r="AN19" s="83" t="s">
        <v>25</v>
      </c>
      <c r="AO19" s="83">
        <v>0</v>
      </c>
      <c r="AP19" s="83">
        <v>0</v>
      </c>
      <c r="AQ19" s="83">
        <v>0</v>
      </c>
      <c r="AR19" s="83" t="s">
        <v>26</v>
      </c>
      <c r="AS19" s="83">
        <v>0</v>
      </c>
      <c r="AT19" s="83" t="s">
        <v>26</v>
      </c>
      <c r="AU19" s="103">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27061</v>
      </c>
      <c r="B20" s="21" t="s">
        <v>1352</v>
      </c>
      <c r="C20" s="18" t="s">
        <v>25</v>
      </c>
      <c r="D20" s="18" t="s">
        <v>25</v>
      </c>
      <c r="E20" s="18">
        <v>0</v>
      </c>
      <c r="F20" s="68" t="s">
        <v>22</v>
      </c>
      <c r="G20" s="68" t="s">
        <v>22</v>
      </c>
      <c r="H20" s="68" t="s">
        <v>22</v>
      </c>
      <c r="I20" s="68" t="s">
        <v>22</v>
      </c>
      <c r="J20" s="68" t="s">
        <v>22</v>
      </c>
      <c r="K20" s="68" t="s">
        <v>22</v>
      </c>
      <c r="L20" s="18"/>
      <c r="M20" s="18"/>
      <c r="N20" s="18" t="s">
        <v>24</v>
      </c>
      <c r="O20" s="18" t="s">
        <v>24</v>
      </c>
      <c r="P20" s="18">
        <v>0</v>
      </c>
      <c r="Q20" s="18" t="s">
        <v>23</v>
      </c>
      <c r="R20" s="18"/>
      <c r="S20" s="18" t="s">
        <v>23</v>
      </c>
      <c r="T20" s="18"/>
      <c r="U20" s="18"/>
      <c r="V20" s="18"/>
      <c r="W20" s="18" t="s">
        <v>125</v>
      </c>
      <c r="X20" s="18"/>
      <c r="Y20" s="18" t="s">
        <v>25</v>
      </c>
      <c r="Z20" s="18" t="s">
        <v>25</v>
      </c>
      <c r="AA20" s="18" t="s">
        <v>25</v>
      </c>
      <c r="AB20" s="18" t="s">
        <v>22</v>
      </c>
      <c r="AC20" s="18" t="s">
        <v>22</v>
      </c>
      <c r="AD20" s="18" t="s">
        <v>22</v>
      </c>
      <c r="AE20" s="18" t="s">
        <v>22</v>
      </c>
      <c r="AF20" s="18"/>
      <c r="AG20" s="18" t="s">
        <v>22</v>
      </c>
      <c r="AH20" s="18" t="s">
        <v>22</v>
      </c>
      <c r="AI20" s="18" t="s">
        <v>25</v>
      </c>
      <c r="AJ20" s="71" t="s">
        <v>25</v>
      </c>
      <c r="AK20" s="102" t="s">
        <v>25</v>
      </c>
      <c r="AL20" s="83" t="s">
        <v>25</v>
      </c>
      <c r="AM20" s="83" t="s">
        <v>22</v>
      </c>
      <c r="AN20" s="83" t="s">
        <v>22</v>
      </c>
      <c r="AO20" s="83" t="s">
        <v>22</v>
      </c>
      <c r="AP20" s="83" t="s">
        <v>22</v>
      </c>
      <c r="AQ20" s="83" t="s">
        <v>24</v>
      </c>
      <c r="AR20" s="83" t="s">
        <v>22</v>
      </c>
      <c r="AS20" s="83" t="s">
        <v>22</v>
      </c>
      <c r="AT20" s="83" t="s">
        <v>25</v>
      </c>
      <c r="AU20" s="103"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22</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27063</v>
      </c>
      <c r="B21" s="21" t="s">
        <v>1353</v>
      </c>
      <c r="C21" s="68"/>
      <c r="D21" s="18"/>
      <c r="E21" s="18">
        <v>0</v>
      </c>
      <c r="F21" s="18"/>
      <c r="G21" s="18"/>
      <c r="H21" s="18"/>
      <c r="I21" s="18"/>
      <c r="J21" s="18"/>
      <c r="K21" s="18"/>
      <c r="L21" s="18"/>
      <c r="M21" s="18"/>
      <c r="N21" s="18"/>
      <c r="O21" s="18"/>
      <c r="P21" s="18">
        <v>0</v>
      </c>
      <c r="Q21" s="18"/>
      <c r="R21" s="18"/>
      <c r="S21" s="18"/>
      <c r="T21" s="18"/>
      <c r="U21" s="18"/>
      <c r="V21" s="18"/>
      <c r="W21" s="18"/>
      <c r="X21" s="18"/>
      <c r="Y21" s="18" t="s">
        <v>26</v>
      </c>
      <c r="Z21" s="18" t="s">
        <v>26</v>
      </c>
      <c r="AA21" s="18" t="e">
        <v>#N/A</v>
      </c>
      <c r="AB21" s="18" t="s">
        <v>26</v>
      </c>
      <c r="AC21" s="18" t="s">
        <v>26</v>
      </c>
      <c r="AD21" s="18" t="s">
        <v>26</v>
      </c>
      <c r="AE21" s="18" t="s">
        <v>26</v>
      </c>
      <c r="AF21" s="18"/>
      <c r="AG21" s="18" t="s">
        <v>26</v>
      </c>
      <c r="AH21" s="18" t="s">
        <v>26</v>
      </c>
      <c r="AI21" s="18" t="s">
        <v>26</v>
      </c>
      <c r="AJ21" s="71" t="s">
        <v>26</v>
      </c>
      <c r="AK21" s="102" t="s">
        <v>26</v>
      </c>
      <c r="AL21" s="83" t="s">
        <v>26</v>
      </c>
      <c r="AM21" s="83" t="s">
        <v>26</v>
      </c>
      <c r="AN21" s="83" t="s">
        <v>26</v>
      </c>
      <c r="AO21" s="83" t="s">
        <v>26</v>
      </c>
      <c r="AP21" s="83" t="s">
        <v>26</v>
      </c>
      <c r="AQ21" s="83" t="s">
        <v>26</v>
      </c>
      <c r="AR21" s="83" t="s">
        <v>26</v>
      </c>
      <c r="AS21" s="83" t="s">
        <v>26</v>
      </c>
      <c r="AT21" s="83" t="s">
        <v>26</v>
      </c>
      <c r="AU21" s="103"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27075</v>
      </c>
      <c r="B22" s="21" t="s">
        <v>1354</v>
      </c>
      <c r="C22" s="68"/>
      <c r="D22" s="18"/>
      <c r="E22" s="18">
        <v>0</v>
      </c>
      <c r="F22" s="18"/>
      <c r="G22" s="18"/>
      <c r="H22" s="18"/>
      <c r="I22" s="18"/>
      <c r="J22" s="18"/>
      <c r="K22" s="18"/>
      <c r="L22" s="18"/>
      <c r="M22" s="18"/>
      <c r="N22" s="18"/>
      <c r="O22" s="18"/>
      <c r="P22" s="18">
        <v>0</v>
      </c>
      <c r="Q22" s="18"/>
      <c r="R22" s="18"/>
      <c r="S22" s="18"/>
      <c r="T22" s="18"/>
      <c r="U22" s="18"/>
      <c r="V22" s="18"/>
      <c r="W22" s="18"/>
      <c r="X22" s="18"/>
      <c r="Y22" s="18" t="s">
        <v>26</v>
      </c>
      <c r="Z22" s="18" t="s">
        <v>26</v>
      </c>
      <c r="AA22" s="18" t="e">
        <v>#N/A</v>
      </c>
      <c r="AB22" s="18" t="s">
        <v>26</v>
      </c>
      <c r="AC22" s="18" t="s">
        <v>26</v>
      </c>
      <c r="AD22" s="18" t="s">
        <v>26</v>
      </c>
      <c r="AE22" s="18" t="s">
        <v>26</v>
      </c>
      <c r="AF22" s="18"/>
      <c r="AG22" s="18" t="s">
        <v>26</v>
      </c>
      <c r="AH22" s="18" t="s">
        <v>26</v>
      </c>
      <c r="AI22" s="18" t="s">
        <v>26</v>
      </c>
      <c r="AJ22" s="71" t="s">
        <v>26</v>
      </c>
      <c r="AK22" s="102" t="s">
        <v>26</v>
      </c>
      <c r="AL22" s="83" t="s">
        <v>26</v>
      </c>
      <c r="AM22" s="83" t="s">
        <v>26</v>
      </c>
      <c r="AN22" s="83" t="s">
        <v>26</v>
      </c>
      <c r="AO22" s="83" t="s">
        <v>26</v>
      </c>
      <c r="AP22" s="83" t="s">
        <v>26</v>
      </c>
      <c r="AQ22" s="83" t="s">
        <v>26</v>
      </c>
      <c r="AR22" s="83" t="s">
        <v>26</v>
      </c>
      <c r="AS22" s="83" t="s">
        <v>26</v>
      </c>
      <c r="AT22" s="83" t="s">
        <v>26</v>
      </c>
      <c r="AU22" s="103"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27083</v>
      </c>
      <c r="B23" s="21" t="s">
        <v>1355</v>
      </c>
      <c r="C23" s="18" t="s">
        <v>25</v>
      </c>
      <c r="D23" s="18" t="s">
        <v>25</v>
      </c>
      <c r="E23" s="18">
        <v>0</v>
      </c>
      <c r="F23" s="18"/>
      <c r="G23" s="18"/>
      <c r="H23" s="18"/>
      <c r="I23" s="18"/>
      <c r="J23" s="18"/>
      <c r="K23" s="18"/>
      <c r="L23" s="18"/>
      <c r="M23" s="18"/>
      <c r="N23" s="18" t="s">
        <v>25</v>
      </c>
      <c r="O23" s="18" t="s">
        <v>25</v>
      </c>
      <c r="P23" s="18">
        <v>0</v>
      </c>
      <c r="Q23" s="18" t="s">
        <v>125</v>
      </c>
      <c r="R23" s="18"/>
      <c r="S23" s="18"/>
      <c r="T23" s="18"/>
      <c r="U23" s="18"/>
      <c r="V23" s="18"/>
      <c r="W23" s="18" t="s">
        <v>125</v>
      </c>
      <c r="X23" s="18"/>
      <c r="Y23" s="18" t="s">
        <v>25</v>
      </c>
      <c r="Z23" s="18" t="s">
        <v>22</v>
      </c>
      <c r="AA23" s="18" t="s">
        <v>22</v>
      </c>
      <c r="AB23" s="18" t="s">
        <v>26</v>
      </c>
      <c r="AC23" s="18" t="s">
        <v>26</v>
      </c>
      <c r="AD23" s="18" t="s">
        <v>26</v>
      </c>
      <c r="AE23" s="18" t="s">
        <v>26</v>
      </c>
      <c r="AF23" s="18"/>
      <c r="AG23" s="18" t="s">
        <v>26</v>
      </c>
      <c r="AH23" s="18" t="s">
        <v>26</v>
      </c>
      <c r="AI23" s="18" t="s">
        <v>25</v>
      </c>
      <c r="AJ23" s="71" t="s">
        <v>26</v>
      </c>
      <c r="AK23" s="102" t="s">
        <v>25</v>
      </c>
      <c r="AL23" s="83" t="s">
        <v>25</v>
      </c>
      <c r="AM23" s="83" t="s">
        <v>25</v>
      </c>
      <c r="AN23" s="83" t="s">
        <v>25</v>
      </c>
      <c r="AO23" s="83">
        <v>0</v>
      </c>
      <c r="AP23" s="83">
        <v>0</v>
      </c>
      <c r="AQ23" s="83">
        <v>0</v>
      </c>
      <c r="AR23" s="83" t="s">
        <v>26</v>
      </c>
      <c r="AS23" s="83">
        <v>0</v>
      </c>
      <c r="AT23" s="83" t="s">
        <v>26</v>
      </c>
      <c r="AU23" s="103">
        <v>0</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27085</v>
      </c>
      <c r="B24" s="21" t="s">
        <v>1356</v>
      </c>
      <c r="C24" s="68"/>
      <c r="D24" s="18"/>
      <c r="E24" s="18">
        <v>0</v>
      </c>
      <c r="F24" s="18"/>
      <c r="G24" s="18"/>
      <c r="H24" s="18"/>
      <c r="I24" s="18"/>
      <c r="J24" s="18"/>
      <c r="K24" s="18"/>
      <c r="L24" s="18"/>
      <c r="M24" s="18"/>
      <c r="N24" s="18"/>
      <c r="O24" s="18"/>
      <c r="P24" s="18">
        <v>0</v>
      </c>
      <c r="Q24" s="18"/>
      <c r="R24" s="18"/>
      <c r="S24" s="18"/>
      <c r="T24" s="18"/>
      <c r="U24" s="18"/>
      <c r="V24" s="18"/>
      <c r="W24" s="18"/>
      <c r="X24" s="18"/>
      <c r="Y24" s="18" t="s">
        <v>26</v>
      </c>
      <c r="Z24" s="18" t="s">
        <v>26</v>
      </c>
      <c r="AA24" s="18" t="e">
        <v>#N/A</v>
      </c>
      <c r="AB24" s="18" t="s">
        <v>26</v>
      </c>
      <c r="AC24" s="18" t="s">
        <v>26</v>
      </c>
      <c r="AD24" s="18" t="s">
        <v>26</v>
      </c>
      <c r="AE24" s="18" t="s">
        <v>26</v>
      </c>
      <c r="AF24" s="18"/>
      <c r="AG24" s="18" t="s">
        <v>26</v>
      </c>
      <c r="AH24" s="18" t="s">
        <v>26</v>
      </c>
      <c r="AI24" s="18" t="s">
        <v>26</v>
      </c>
      <c r="AJ24" s="71" t="s">
        <v>26</v>
      </c>
      <c r="AK24" s="102" t="s">
        <v>26</v>
      </c>
      <c r="AL24" s="83" t="s">
        <v>26</v>
      </c>
      <c r="AM24" s="83" t="s">
        <v>26</v>
      </c>
      <c r="AN24" s="83" t="s">
        <v>26</v>
      </c>
      <c r="AO24" s="83" t="s">
        <v>26</v>
      </c>
      <c r="AP24" s="83" t="s">
        <v>26</v>
      </c>
      <c r="AQ24" s="83" t="s">
        <v>26</v>
      </c>
      <c r="AR24" s="83" t="s">
        <v>26</v>
      </c>
      <c r="AS24" s="83" t="s">
        <v>26</v>
      </c>
      <c r="AT24" s="83" t="s">
        <v>26</v>
      </c>
      <c r="AU24" s="103"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c r="B25" s="21"/>
      <c r="C25" s="68"/>
      <c r="D25" s="18"/>
      <c r="E25" s="18">
        <v>0</v>
      </c>
      <c r="F25" s="18"/>
      <c r="G25" s="18"/>
      <c r="H25" s="18"/>
      <c r="I25" s="18"/>
      <c r="J25" s="18"/>
      <c r="K25" s="18"/>
      <c r="L25" s="18"/>
      <c r="M25" s="18"/>
      <c r="N25" s="18"/>
      <c r="O25" s="18"/>
      <c r="P25" s="18">
        <v>0</v>
      </c>
      <c r="Q25" s="18"/>
      <c r="R25" s="18"/>
      <c r="S25" s="18"/>
      <c r="T25" s="18"/>
      <c r="U25" s="18"/>
      <c r="V25" s="18"/>
      <c r="W25" s="18"/>
      <c r="X25" s="18"/>
      <c r="Y25" s="18" t="s">
        <v>26</v>
      </c>
      <c r="Z25" s="18" t="s">
        <v>26</v>
      </c>
      <c r="AA25" s="18" t="e">
        <v>#N/A</v>
      </c>
      <c r="AB25" s="18" t="s">
        <v>26</v>
      </c>
      <c r="AC25" s="18" t="s">
        <v>26</v>
      </c>
      <c r="AD25" s="18" t="s">
        <v>26</v>
      </c>
      <c r="AE25" s="18" t="s">
        <v>26</v>
      </c>
      <c r="AF25" s="18"/>
      <c r="AG25" s="18" t="s">
        <v>26</v>
      </c>
      <c r="AH25" s="18" t="s">
        <v>26</v>
      </c>
      <c r="AI25" s="18" t="s">
        <v>26</v>
      </c>
      <c r="AJ25" s="71" t="s">
        <v>26</v>
      </c>
      <c r="AK25" s="102" t="s">
        <v>26</v>
      </c>
      <c r="AL25" s="83" t="s">
        <v>26</v>
      </c>
      <c r="AM25" s="83" t="s">
        <v>26</v>
      </c>
      <c r="AN25" s="83" t="s">
        <v>26</v>
      </c>
      <c r="AO25" s="83" t="s">
        <v>26</v>
      </c>
      <c r="AP25" s="83" t="s">
        <v>26</v>
      </c>
      <c r="AQ25" s="83" t="s">
        <v>26</v>
      </c>
      <c r="AR25" s="83" t="s">
        <v>26</v>
      </c>
      <c r="AS25" s="83" t="s">
        <v>26</v>
      </c>
      <c r="AT25" s="83" t="s">
        <v>26</v>
      </c>
      <c r="AU25" s="103" t="s">
        <v>26</v>
      </c>
      <c r="AV25" s="102" t="s">
        <v>26</v>
      </c>
      <c r="AW25" s="83" t="s">
        <v>26</v>
      </c>
      <c r="AX25" s="83" t="s">
        <v>26</v>
      </c>
      <c r="AY25" s="83"/>
      <c r="AZ25" s="83" t="s">
        <v>26</v>
      </c>
      <c r="BA25" s="83"/>
      <c r="BB25" s="83" t="s">
        <v>26</v>
      </c>
      <c r="BC25" s="83" t="s">
        <v>26</v>
      </c>
      <c r="BD25" s="83"/>
      <c r="BE25" s="83" t="s">
        <v>26</v>
      </c>
      <c r="BF25" s="103"/>
    </row>
    <row r="26" spans="1:58" ht="28.5" customHeight="1">
      <c r="A26" s="20"/>
      <c r="B26" s="21"/>
      <c r="C26" s="18"/>
      <c r="D26" s="18"/>
      <c r="E26" s="18">
        <v>0</v>
      </c>
      <c r="F26" s="18"/>
      <c r="G26" s="18"/>
      <c r="H26" s="18"/>
      <c r="I26" s="18"/>
      <c r="J26" s="18"/>
      <c r="K26" s="18"/>
      <c r="L26" s="18"/>
      <c r="M26" s="18"/>
      <c r="N26" s="18"/>
      <c r="O26" s="18"/>
      <c r="P26" s="18">
        <v>0</v>
      </c>
      <c r="Q26" s="18"/>
      <c r="R26" s="18"/>
      <c r="S26" s="18"/>
      <c r="T26" s="18"/>
      <c r="U26" s="18"/>
      <c r="V26" s="18"/>
      <c r="W26" s="18"/>
      <c r="X26" s="18"/>
      <c r="Y26" s="18" t="s">
        <v>26</v>
      </c>
      <c r="Z26" s="18" t="s">
        <v>26</v>
      </c>
      <c r="AA26" s="18" t="e">
        <v>#N/A</v>
      </c>
      <c r="AB26" s="18" t="s">
        <v>26</v>
      </c>
      <c r="AC26" s="18" t="s">
        <v>26</v>
      </c>
      <c r="AD26" s="18" t="s">
        <v>26</v>
      </c>
      <c r="AE26" s="18" t="s">
        <v>26</v>
      </c>
      <c r="AF26" s="18"/>
      <c r="AG26" s="18" t="s">
        <v>26</v>
      </c>
      <c r="AH26" s="18" t="s">
        <v>26</v>
      </c>
      <c r="AI26" s="18" t="s">
        <v>26</v>
      </c>
      <c r="AJ26" s="71" t="s">
        <v>26</v>
      </c>
      <c r="AK26" s="102" t="s">
        <v>26</v>
      </c>
      <c r="AL26" s="83" t="s">
        <v>26</v>
      </c>
      <c r="AM26" s="83" t="s">
        <v>26</v>
      </c>
      <c r="AN26" s="83" t="s">
        <v>26</v>
      </c>
      <c r="AO26" s="83" t="s">
        <v>26</v>
      </c>
      <c r="AP26" s="83" t="s">
        <v>26</v>
      </c>
      <c r="AQ26" s="83" t="s">
        <v>26</v>
      </c>
      <c r="AR26" s="83" t="s">
        <v>26</v>
      </c>
      <c r="AS26" s="83" t="s">
        <v>26</v>
      </c>
      <c r="AT26" s="83" t="s">
        <v>26</v>
      </c>
      <c r="AU26" s="103" t="s">
        <v>26</v>
      </c>
      <c r="AV26" s="102" t="s">
        <v>26</v>
      </c>
      <c r="AW26" s="83" t="s">
        <v>26</v>
      </c>
      <c r="AX26" s="83" t="s">
        <v>26</v>
      </c>
      <c r="AY26" s="83"/>
      <c r="AZ26" s="83" t="s">
        <v>26</v>
      </c>
      <c r="BA26" s="83"/>
      <c r="BB26" s="83" t="s">
        <v>26</v>
      </c>
      <c r="BC26" s="83" t="s">
        <v>26</v>
      </c>
      <c r="BD26" s="83"/>
      <c r="BE26" s="83" t="s">
        <v>26</v>
      </c>
      <c r="BF26" s="103"/>
    </row>
    <row r="27" spans="1:58" ht="28.5" customHeight="1">
      <c r="A27" s="20"/>
      <c r="B27" s="21"/>
      <c r="C27" s="18"/>
      <c r="D27" s="18"/>
      <c r="E27" s="18">
        <v>0</v>
      </c>
      <c r="F27" s="18"/>
      <c r="G27" s="18"/>
      <c r="H27" s="18"/>
      <c r="I27" s="18"/>
      <c r="J27" s="18"/>
      <c r="K27" s="18"/>
      <c r="L27" s="18"/>
      <c r="M27" s="18"/>
      <c r="N27" s="18"/>
      <c r="O27" s="18"/>
      <c r="P27" s="18">
        <v>0</v>
      </c>
      <c r="Q27" s="18"/>
      <c r="R27" s="18"/>
      <c r="S27" s="18"/>
      <c r="T27" s="18"/>
      <c r="U27" s="18"/>
      <c r="V27" s="18"/>
      <c r="W27" s="18"/>
      <c r="X27" s="18"/>
      <c r="Y27" s="18" t="s">
        <v>26</v>
      </c>
      <c r="Z27" s="18" t="s">
        <v>26</v>
      </c>
      <c r="AA27" s="18" t="e">
        <v>#N/A</v>
      </c>
      <c r="AB27" s="18" t="s">
        <v>26</v>
      </c>
      <c r="AC27" s="18" t="s">
        <v>26</v>
      </c>
      <c r="AD27" s="18" t="s">
        <v>26</v>
      </c>
      <c r="AE27" s="18" t="s">
        <v>26</v>
      </c>
      <c r="AF27" s="18"/>
      <c r="AG27" s="18" t="s">
        <v>26</v>
      </c>
      <c r="AH27" s="18" t="s">
        <v>26</v>
      </c>
      <c r="AI27" s="18" t="s">
        <v>26</v>
      </c>
      <c r="AJ27" s="71" t="s">
        <v>26</v>
      </c>
      <c r="AK27" s="102" t="s">
        <v>26</v>
      </c>
      <c r="AL27" s="83" t="s">
        <v>26</v>
      </c>
      <c r="AM27" s="83" t="s">
        <v>26</v>
      </c>
      <c r="AN27" s="83" t="s">
        <v>26</v>
      </c>
      <c r="AO27" s="83" t="s">
        <v>26</v>
      </c>
      <c r="AP27" s="83" t="s">
        <v>26</v>
      </c>
      <c r="AQ27" s="83" t="s">
        <v>26</v>
      </c>
      <c r="AR27" s="83" t="s">
        <v>26</v>
      </c>
      <c r="AS27" s="83" t="s">
        <v>26</v>
      </c>
      <c r="AT27" s="83" t="s">
        <v>26</v>
      </c>
      <c r="AU27" s="103" t="s">
        <v>26</v>
      </c>
      <c r="AV27" s="102" t="s">
        <v>26</v>
      </c>
      <c r="AW27" s="83" t="s">
        <v>26</v>
      </c>
      <c r="AX27" s="83" t="s">
        <v>26</v>
      </c>
      <c r="AY27" s="83"/>
      <c r="AZ27" s="83" t="s">
        <v>26</v>
      </c>
      <c r="BA27" s="83"/>
      <c r="BB27" s="83" t="s">
        <v>26</v>
      </c>
      <c r="BC27" s="83" t="s">
        <v>26</v>
      </c>
      <c r="BD27" s="83"/>
      <c r="BE27" s="83" t="s">
        <v>26</v>
      </c>
      <c r="BF27" s="103"/>
    </row>
    <row r="28" spans="1:58" ht="28.5" customHeight="1" thickBot="1">
      <c r="A28" s="237" t="s">
        <v>90</v>
      </c>
      <c r="B28" s="238"/>
      <c r="C28" s="237">
        <v>5</v>
      </c>
      <c r="D28" s="238">
        <v>0</v>
      </c>
      <c r="N28" s="237">
        <v>7</v>
      </c>
      <c r="O28" s="238">
        <v>0</v>
      </c>
      <c r="AK28" s="104" t="s">
        <v>26</v>
      </c>
      <c r="AL28" s="105" t="s">
        <v>26</v>
      </c>
      <c r="AM28" s="105" t="s">
        <v>26</v>
      </c>
      <c r="AN28" s="105" t="s">
        <v>26</v>
      </c>
      <c r="AO28" s="105" t="s">
        <v>26</v>
      </c>
      <c r="AP28" s="105" t="s">
        <v>26</v>
      </c>
      <c r="AQ28" s="105" t="s">
        <v>26</v>
      </c>
      <c r="AR28" s="105" t="s">
        <v>26</v>
      </c>
      <c r="AS28" s="105" t="s">
        <v>26</v>
      </c>
      <c r="AT28" s="105" t="s">
        <v>26</v>
      </c>
      <c r="AU28" s="106" t="s">
        <v>26</v>
      </c>
      <c r="AV28" s="245">
        <f>AV29-AW29</f>
        <v>0</v>
      </c>
      <c r="AW28" s="246"/>
      <c r="AX28" s="105" t="s">
        <v>26</v>
      </c>
      <c r="AY28" s="105"/>
      <c r="AZ28" s="105" t="s">
        <v>26</v>
      </c>
      <c r="BA28" s="105"/>
      <c r="BB28" s="105" t="s">
        <v>26</v>
      </c>
      <c r="BC28" s="105" t="s">
        <v>26</v>
      </c>
      <c r="BD28" s="105"/>
      <c r="BE28" s="105" t="s">
        <v>26</v>
      </c>
      <c r="BF28" s="106"/>
    </row>
    <row r="29" spans="1:58" ht="28.5" customHeight="1">
      <c r="AV29" s="12">
        <f>(COUNTIF(AV5:AV24,"○")+COUNTIF(AW5:AW24,"○"))</f>
        <v>0</v>
      </c>
      <c r="AW29" s="12">
        <f>COUNTIFS(AV5:AV24,"○",AW5:AW24,"○")</f>
        <v>0</v>
      </c>
      <c r="AX29" s="1" t="s">
        <v>26</v>
      </c>
      <c r="AZ29" s="1" t="s">
        <v>26</v>
      </c>
      <c r="BB29" s="1" t="s">
        <v>26</v>
      </c>
      <c r="BC29" s="1" t="s">
        <v>26</v>
      </c>
      <c r="BE29" s="1" t="s">
        <v>26</v>
      </c>
    </row>
    <row r="30" spans="1:58" ht="28.5" customHeight="1">
      <c r="AV30" s="1" t="s">
        <v>26</v>
      </c>
      <c r="AW30" s="1" t="s">
        <v>26</v>
      </c>
      <c r="AX30" s="1" t="s">
        <v>26</v>
      </c>
      <c r="AZ30" s="1" t="s">
        <v>26</v>
      </c>
      <c r="BB30" s="1" t="s">
        <v>26</v>
      </c>
      <c r="BC30" s="1" t="s">
        <v>26</v>
      </c>
      <c r="BE30" s="1" t="s">
        <v>26</v>
      </c>
    </row>
    <row r="31" spans="1:58" ht="28.5" customHeight="1">
      <c r="AV31" s="1" t="s">
        <v>26</v>
      </c>
      <c r="AW31" s="1" t="s">
        <v>26</v>
      </c>
      <c r="AX31" s="1" t="s">
        <v>26</v>
      </c>
      <c r="AZ31" s="1" t="s">
        <v>26</v>
      </c>
      <c r="BB31" s="1" t="s">
        <v>26</v>
      </c>
      <c r="BC31" s="1" t="s">
        <v>26</v>
      </c>
      <c r="BE31" s="1" t="s">
        <v>26</v>
      </c>
    </row>
    <row r="32" spans="1:58" ht="28.5" customHeight="1">
      <c r="AV32" s="1" t="s">
        <v>26</v>
      </c>
      <c r="AW32" s="1" t="s">
        <v>26</v>
      </c>
      <c r="AX32" s="1" t="s">
        <v>26</v>
      </c>
      <c r="AZ32" s="1" t="s">
        <v>26</v>
      </c>
      <c r="BB32" s="1" t="s">
        <v>26</v>
      </c>
      <c r="BC32" s="1" t="s">
        <v>26</v>
      </c>
      <c r="BE32" s="1" t="s">
        <v>26</v>
      </c>
    </row>
    <row r="33" spans="48:57" ht="28.5" customHeight="1">
      <c r="AV33" s="1" t="s">
        <v>26</v>
      </c>
      <c r="AW33" s="1" t="s">
        <v>26</v>
      </c>
      <c r="AX33" s="1" t="s">
        <v>26</v>
      </c>
      <c r="AZ33" s="1" t="s">
        <v>26</v>
      </c>
      <c r="BB33" s="1" t="s">
        <v>26</v>
      </c>
      <c r="BC33" s="1" t="s">
        <v>26</v>
      </c>
      <c r="BE33" s="1" t="s">
        <v>26</v>
      </c>
    </row>
    <row r="34" spans="48:57" ht="28.5" customHeight="1">
      <c r="AV34" s="1" t="s">
        <v>26</v>
      </c>
      <c r="AW34" s="1" t="s">
        <v>26</v>
      </c>
      <c r="AX34" s="1" t="s">
        <v>26</v>
      </c>
      <c r="AZ34" s="1" t="s">
        <v>26</v>
      </c>
      <c r="BB34" s="1" t="s">
        <v>26</v>
      </c>
      <c r="BC34" s="1" t="s">
        <v>26</v>
      </c>
      <c r="BE34" s="1" t="s">
        <v>26</v>
      </c>
    </row>
    <row r="35" spans="48:57" ht="28.5" customHeight="1">
      <c r="AV35" s="1" t="s">
        <v>26</v>
      </c>
      <c r="AW35" s="1" t="s">
        <v>26</v>
      </c>
      <c r="AX35" s="1" t="s">
        <v>26</v>
      </c>
      <c r="AZ35" s="1" t="s">
        <v>26</v>
      </c>
      <c r="BB35" s="1" t="s">
        <v>26</v>
      </c>
      <c r="BC35" s="1" t="s">
        <v>26</v>
      </c>
      <c r="BE35" s="1" t="s">
        <v>26</v>
      </c>
    </row>
    <row r="36" spans="48:57" ht="28.5" customHeight="1">
      <c r="AV36" s="1" t="s">
        <v>26</v>
      </c>
      <c r="AW36" s="1" t="s">
        <v>26</v>
      </c>
      <c r="AX36" s="1" t="s">
        <v>26</v>
      </c>
      <c r="AZ36" s="1" t="s">
        <v>26</v>
      </c>
      <c r="BB36" s="1" t="s">
        <v>26</v>
      </c>
      <c r="BC36" s="1" t="s">
        <v>26</v>
      </c>
      <c r="BE36" s="1" t="s">
        <v>26</v>
      </c>
    </row>
    <row r="37" spans="48:57" ht="28.5" customHeight="1">
      <c r="AV37" s="1" t="s">
        <v>26</v>
      </c>
      <c r="AW37" s="1" t="s">
        <v>26</v>
      </c>
      <c r="AX37" s="1" t="s">
        <v>26</v>
      </c>
      <c r="AZ37" s="1" t="s">
        <v>26</v>
      </c>
      <c r="BB37" s="1" t="s">
        <v>26</v>
      </c>
      <c r="BC37" s="1" t="s">
        <v>26</v>
      </c>
      <c r="BE37" s="1" t="s">
        <v>26</v>
      </c>
    </row>
    <row r="38" spans="48:57" ht="28.5" customHeight="1">
      <c r="AV38" s="1" t="s">
        <v>26</v>
      </c>
      <c r="AW38" s="1" t="s">
        <v>26</v>
      </c>
      <c r="AX38" s="1" t="s">
        <v>26</v>
      </c>
      <c r="AZ38" s="1" t="s">
        <v>26</v>
      </c>
      <c r="BB38" s="1" t="s">
        <v>26</v>
      </c>
      <c r="BC38" s="1" t="s">
        <v>26</v>
      </c>
      <c r="BE38" s="1" t="s">
        <v>26</v>
      </c>
    </row>
    <row r="39" spans="48:57" ht="28.5" customHeight="1">
      <c r="AV39" s="1" t="s">
        <v>26</v>
      </c>
      <c r="AW39" s="1" t="s">
        <v>26</v>
      </c>
      <c r="AX39" s="1" t="s">
        <v>26</v>
      </c>
      <c r="AZ39" s="1" t="s">
        <v>26</v>
      </c>
      <c r="BB39" s="1" t="s">
        <v>26</v>
      </c>
      <c r="BC39" s="1" t="s">
        <v>26</v>
      </c>
      <c r="BE39" s="1" t="s">
        <v>26</v>
      </c>
    </row>
    <row r="40" spans="48:57" ht="28.5" customHeight="1">
      <c r="AV40" s="1" t="s">
        <v>26</v>
      </c>
      <c r="AW40" s="1" t="s">
        <v>26</v>
      </c>
      <c r="AX40" s="1" t="s">
        <v>26</v>
      </c>
      <c r="AZ40" s="1" t="s">
        <v>26</v>
      </c>
      <c r="BB40" s="1" t="s">
        <v>26</v>
      </c>
      <c r="BC40" s="1" t="s">
        <v>26</v>
      </c>
      <c r="BE40" s="1" t="s">
        <v>26</v>
      </c>
    </row>
    <row r="41" spans="48:57" ht="28.5" customHeight="1">
      <c r="AV41" s="1" t="s">
        <v>26</v>
      </c>
      <c r="AW41" s="1" t="s">
        <v>26</v>
      </c>
      <c r="AX41" s="1" t="s">
        <v>26</v>
      </c>
      <c r="AZ41" s="1" t="s">
        <v>26</v>
      </c>
      <c r="BB41" s="1" t="s">
        <v>26</v>
      </c>
      <c r="BC41" s="1" t="s">
        <v>26</v>
      </c>
      <c r="BE41" s="1" t="s">
        <v>26</v>
      </c>
    </row>
    <row r="42" spans="48:57" ht="28.5" customHeight="1">
      <c r="AV42" s="1" t="s">
        <v>26</v>
      </c>
      <c r="AW42" s="1" t="s">
        <v>26</v>
      </c>
      <c r="AX42" s="1" t="s">
        <v>26</v>
      </c>
      <c r="AZ42" s="1" t="s">
        <v>26</v>
      </c>
      <c r="BB42" s="1" t="s">
        <v>26</v>
      </c>
      <c r="BC42" s="1" t="s">
        <v>26</v>
      </c>
      <c r="BE42" s="1" t="s">
        <v>26</v>
      </c>
    </row>
    <row r="43" spans="48:57" ht="28.5" customHeight="1">
      <c r="AV43" s="1" t="s">
        <v>26</v>
      </c>
      <c r="AW43" s="1" t="s">
        <v>26</v>
      </c>
      <c r="AX43" s="1" t="s">
        <v>26</v>
      </c>
      <c r="AZ43" s="1" t="s">
        <v>26</v>
      </c>
      <c r="BB43" s="1" t="s">
        <v>26</v>
      </c>
      <c r="BC43" s="1" t="s">
        <v>26</v>
      </c>
      <c r="BE43" s="1" t="s">
        <v>26</v>
      </c>
    </row>
    <row r="44" spans="48:57" ht="28.5" customHeight="1">
      <c r="AV44" s="1" t="s">
        <v>26</v>
      </c>
      <c r="AW44" s="1" t="s">
        <v>26</v>
      </c>
      <c r="AX44" s="1" t="s">
        <v>26</v>
      </c>
      <c r="AZ44" s="1" t="s">
        <v>26</v>
      </c>
      <c r="BB44" s="1" t="s">
        <v>26</v>
      </c>
      <c r="BC44" s="1" t="s">
        <v>26</v>
      </c>
      <c r="BE44" s="1" t="s">
        <v>26</v>
      </c>
    </row>
    <row r="45" spans="48:57" ht="28.5" customHeight="1">
      <c r="AV45" s="1" t="s">
        <v>26</v>
      </c>
      <c r="AW45" s="1" t="s">
        <v>26</v>
      </c>
      <c r="AX45" s="1" t="s">
        <v>26</v>
      </c>
      <c r="AZ45" s="1" t="s">
        <v>26</v>
      </c>
      <c r="BB45" s="1" t="s">
        <v>26</v>
      </c>
      <c r="BC45" s="1" t="s">
        <v>26</v>
      </c>
      <c r="BE45" s="1" t="s">
        <v>26</v>
      </c>
    </row>
    <row r="46" spans="48:57" ht="28.5" customHeight="1">
      <c r="AV46" s="1" t="s">
        <v>26</v>
      </c>
      <c r="AW46" s="1" t="s">
        <v>26</v>
      </c>
      <c r="AX46" s="1" t="s">
        <v>26</v>
      </c>
      <c r="AZ46" s="1" t="s">
        <v>26</v>
      </c>
      <c r="BB46" s="1" t="s">
        <v>26</v>
      </c>
      <c r="BC46" s="1" t="s">
        <v>26</v>
      </c>
      <c r="BE46" s="1" t="s">
        <v>26</v>
      </c>
    </row>
    <row r="47" spans="48:57" ht="28.5" customHeight="1">
      <c r="AV47" s="1" t="s">
        <v>26</v>
      </c>
      <c r="AW47" s="1" t="s">
        <v>26</v>
      </c>
      <c r="AX47" s="1" t="s">
        <v>26</v>
      </c>
      <c r="AZ47" s="1" t="s">
        <v>26</v>
      </c>
      <c r="BB47" s="1" t="s">
        <v>26</v>
      </c>
      <c r="BC47" s="1" t="s">
        <v>26</v>
      </c>
      <c r="BE47" s="1" t="s">
        <v>26</v>
      </c>
    </row>
    <row r="48" spans="48:57" ht="28.5" customHeight="1">
      <c r="AV48" s="1" t="s">
        <v>26</v>
      </c>
      <c r="AW48" s="1" t="s">
        <v>26</v>
      </c>
      <c r="AX48" s="1" t="s">
        <v>26</v>
      </c>
      <c r="AZ48" s="1" t="s">
        <v>26</v>
      </c>
      <c r="BB48" s="1" t="s">
        <v>26</v>
      </c>
      <c r="BC48" s="1" t="s">
        <v>26</v>
      </c>
      <c r="BE48" s="1" t="s">
        <v>26</v>
      </c>
    </row>
    <row r="49" spans="48:57" ht="28.5" customHeight="1">
      <c r="AV49" s="1" t="s">
        <v>26</v>
      </c>
      <c r="AW49" s="1" t="s">
        <v>26</v>
      </c>
      <c r="AX49" s="1" t="s">
        <v>26</v>
      </c>
      <c r="AZ49" s="1" t="s">
        <v>26</v>
      </c>
      <c r="BB49" s="1" t="s">
        <v>26</v>
      </c>
      <c r="BC49" s="1" t="s">
        <v>26</v>
      </c>
      <c r="BE49" s="1" t="s">
        <v>26</v>
      </c>
    </row>
    <row r="50" spans="48:57" ht="28.5" customHeight="1">
      <c r="AV50" s="1" t="s">
        <v>26</v>
      </c>
      <c r="AW50" s="1" t="s">
        <v>26</v>
      </c>
      <c r="AX50" s="1" t="s">
        <v>26</v>
      </c>
      <c r="AZ50" s="1" t="s">
        <v>26</v>
      </c>
      <c r="BB50" s="1" t="s">
        <v>26</v>
      </c>
      <c r="BC50" s="1" t="s">
        <v>26</v>
      </c>
      <c r="BE50" s="1" t="s">
        <v>26</v>
      </c>
    </row>
    <row r="51" spans="48:57" ht="28.5" customHeight="1">
      <c r="AV51" s="1" t="s">
        <v>26</v>
      </c>
      <c r="AW51" s="1" t="s">
        <v>26</v>
      </c>
      <c r="AX51" s="1" t="s">
        <v>26</v>
      </c>
      <c r="AZ51" s="1" t="s">
        <v>26</v>
      </c>
      <c r="BB51" s="1" t="s">
        <v>26</v>
      </c>
      <c r="BC51" s="1" t="s">
        <v>26</v>
      </c>
      <c r="BE51" s="1" t="s">
        <v>26</v>
      </c>
    </row>
    <row r="52" spans="48:57" ht="28.5" customHeight="1">
      <c r="AV52" s="1" t="s">
        <v>26</v>
      </c>
      <c r="AW52" s="1" t="s">
        <v>26</v>
      </c>
      <c r="AX52" s="1" t="s">
        <v>26</v>
      </c>
      <c r="AZ52" s="1" t="s">
        <v>26</v>
      </c>
      <c r="BB52" s="1" t="s">
        <v>26</v>
      </c>
      <c r="BC52" s="1" t="s">
        <v>26</v>
      </c>
      <c r="BE52" s="1" t="s">
        <v>26</v>
      </c>
    </row>
    <row r="53" spans="48:57" ht="28.5" customHeight="1">
      <c r="AV53" s="1" t="s">
        <v>26</v>
      </c>
      <c r="AW53" s="1" t="s">
        <v>26</v>
      </c>
      <c r="AX53" s="1" t="s">
        <v>26</v>
      </c>
      <c r="AZ53" s="1" t="s">
        <v>26</v>
      </c>
      <c r="BB53" s="1" t="s">
        <v>26</v>
      </c>
      <c r="BC53" s="1" t="s">
        <v>26</v>
      </c>
      <c r="BE53" s="1" t="s">
        <v>26</v>
      </c>
    </row>
    <row r="54" spans="48:57" ht="28.5" customHeight="1">
      <c r="AV54" s="1" t="s">
        <v>26</v>
      </c>
      <c r="AW54" s="1" t="s">
        <v>26</v>
      </c>
      <c r="AX54" s="1" t="s">
        <v>26</v>
      </c>
      <c r="AZ54" s="1" t="s">
        <v>26</v>
      </c>
      <c r="BB54" s="1" t="s">
        <v>26</v>
      </c>
      <c r="BC54" s="1" t="s">
        <v>26</v>
      </c>
      <c r="BE54" s="1" t="s">
        <v>26</v>
      </c>
    </row>
    <row r="55" spans="48:57" ht="28.5" customHeight="1">
      <c r="AV55" s="1" t="s">
        <v>26</v>
      </c>
      <c r="AW55" s="1" t="s">
        <v>26</v>
      </c>
      <c r="AX55" s="1" t="s">
        <v>26</v>
      </c>
      <c r="AZ55" s="1" t="s">
        <v>26</v>
      </c>
      <c r="BB55" s="1" t="s">
        <v>26</v>
      </c>
      <c r="BC55" s="1" t="s">
        <v>26</v>
      </c>
      <c r="BE55" s="1" t="s">
        <v>26</v>
      </c>
    </row>
    <row r="56" spans="48:57" ht="28.5" customHeight="1">
      <c r="AV56" s="1" t="s">
        <v>26</v>
      </c>
      <c r="AW56" s="1" t="s">
        <v>26</v>
      </c>
      <c r="AX56" s="1" t="s">
        <v>26</v>
      </c>
      <c r="AZ56" s="1" t="s">
        <v>26</v>
      </c>
      <c r="BB56" s="1" t="s">
        <v>26</v>
      </c>
      <c r="BC56" s="1" t="s">
        <v>26</v>
      </c>
      <c r="BE56" s="1" t="s">
        <v>26</v>
      </c>
    </row>
    <row r="57" spans="48:57" ht="28.5" customHeight="1">
      <c r="AV57" s="1" t="s">
        <v>26</v>
      </c>
      <c r="AW57" s="1" t="s">
        <v>26</v>
      </c>
      <c r="AX57" s="1" t="s">
        <v>26</v>
      </c>
      <c r="AZ57" s="1" t="s">
        <v>26</v>
      </c>
      <c r="BB57" s="1" t="s">
        <v>26</v>
      </c>
      <c r="BC57" s="1" t="s">
        <v>26</v>
      </c>
      <c r="BE57" s="1" t="s">
        <v>26</v>
      </c>
    </row>
    <row r="58" spans="48:57" ht="28.5" customHeight="1">
      <c r="AV58" s="1" t="s">
        <v>26</v>
      </c>
      <c r="AW58" s="1" t="s">
        <v>26</v>
      </c>
      <c r="AX58" s="1" t="s">
        <v>26</v>
      </c>
      <c r="AZ58" s="1" t="s">
        <v>26</v>
      </c>
      <c r="BB58" s="1" t="s">
        <v>26</v>
      </c>
      <c r="BC58" s="1" t="s">
        <v>26</v>
      </c>
      <c r="BE58" s="1" t="s">
        <v>26</v>
      </c>
    </row>
    <row r="59" spans="48:57" ht="28.5" customHeight="1">
      <c r="AV59" s="1" t="s">
        <v>26</v>
      </c>
      <c r="AW59" s="1" t="s">
        <v>26</v>
      </c>
      <c r="AX59" s="1" t="s">
        <v>26</v>
      </c>
      <c r="AZ59" s="1" t="s">
        <v>26</v>
      </c>
      <c r="BB59" s="1" t="s">
        <v>26</v>
      </c>
      <c r="BC59" s="1" t="s">
        <v>26</v>
      </c>
      <c r="BE59" s="1" t="s">
        <v>26</v>
      </c>
    </row>
    <row r="60" spans="48:57" ht="28.5" customHeight="1">
      <c r="AV60" s="1" t="s">
        <v>26</v>
      </c>
      <c r="AW60" s="1" t="s">
        <v>26</v>
      </c>
      <c r="AX60" s="1" t="s">
        <v>26</v>
      </c>
      <c r="AZ60" s="1" t="s">
        <v>26</v>
      </c>
      <c r="BB60" s="1" t="s">
        <v>26</v>
      </c>
      <c r="BC60" s="1" t="s">
        <v>26</v>
      </c>
      <c r="BE60" s="1" t="s">
        <v>26</v>
      </c>
    </row>
    <row r="61" spans="48:57" ht="28.5" customHeight="1">
      <c r="AV61" s="1" t="s">
        <v>26</v>
      </c>
      <c r="AW61" s="1" t="s">
        <v>26</v>
      </c>
      <c r="AX61" s="1" t="s">
        <v>26</v>
      </c>
      <c r="AZ61" s="1" t="s">
        <v>26</v>
      </c>
      <c r="BB61" s="1" t="s">
        <v>26</v>
      </c>
      <c r="BC61" s="1" t="s">
        <v>26</v>
      </c>
      <c r="BE61" s="1" t="s">
        <v>26</v>
      </c>
    </row>
    <row r="62" spans="48:57" ht="28.5" customHeight="1">
      <c r="AV62" s="1" t="s">
        <v>26</v>
      </c>
      <c r="AW62" s="1" t="s">
        <v>26</v>
      </c>
      <c r="AX62" s="1" t="s">
        <v>26</v>
      </c>
      <c r="AZ62" s="1" t="s">
        <v>26</v>
      </c>
      <c r="BB62" s="1" t="s">
        <v>26</v>
      </c>
      <c r="BC62" s="1" t="s">
        <v>26</v>
      </c>
      <c r="BE62" s="1" t="s">
        <v>26</v>
      </c>
    </row>
    <row r="63" spans="48:57" ht="28.5" customHeight="1">
      <c r="AV63" s="1" t="s">
        <v>26</v>
      </c>
      <c r="AW63" s="1" t="s">
        <v>26</v>
      </c>
      <c r="AX63" s="1" t="s">
        <v>26</v>
      </c>
      <c r="AZ63" s="1" t="s">
        <v>26</v>
      </c>
      <c r="BB63" s="1" t="s">
        <v>26</v>
      </c>
      <c r="BC63" s="1" t="s">
        <v>26</v>
      </c>
      <c r="BE63" s="1" t="s">
        <v>26</v>
      </c>
    </row>
    <row r="64" spans="48:57" ht="28.5" customHeight="1">
      <c r="AV64" s="1" t="s">
        <v>26</v>
      </c>
      <c r="AW64" s="1" t="s">
        <v>26</v>
      </c>
      <c r="AX64" s="1" t="s">
        <v>26</v>
      </c>
      <c r="AZ64" s="1" t="s">
        <v>26</v>
      </c>
      <c r="BB64" s="1" t="s">
        <v>26</v>
      </c>
      <c r="BC64" s="1" t="s">
        <v>26</v>
      </c>
      <c r="BE64" s="1" t="s">
        <v>26</v>
      </c>
    </row>
    <row r="65" spans="48:57" ht="28.5" customHeight="1">
      <c r="AV65" s="1" t="s">
        <v>26</v>
      </c>
      <c r="AW65" s="1" t="s">
        <v>26</v>
      </c>
      <c r="AX65" s="1" t="s">
        <v>26</v>
      </c>
      <c r="AZ65" s="1" t="s">
        <v>26</v>
      </c>
      <c r="BB65" s="1" t="s">
        <v>26</v>
      </c>
      <c r="BC65" s="1" t="s">
        <v>26</v>
      </c>
      <c r="BE65" s="1" t="s">
        <v>26</v>
      </c>
    </row>
    <row r="66" spans="48:57" ht="28.5" customHeight="1">
      <c r="AV66" s="1" t="s">
        <v>26</v>
      </c>
      <c r="AW66" s="1" t="s">
        <v>26</v>
      </c>
      <c r="AX66" s="1" t="s">
        <v>26</v>
      </c>
      <c r="AZ66" s="1" t="s">
        <v>26</v>
      </c>
      <c r="BB66" s="1" t="s">
        <v>26</v>
      </c>
      <c r="BC66" s="1" t="s">
        <v>26</v>
      </c>
      <c r="BE66" s="1" t="s">
        <v>26</v>
      </c>
    </row>
    <row r="67" spans="48:57" ht="28.5" customHeight="1">
      <c r="AV67" s="1" t="s">
        <v>26</v>
      </c>
      <c r="AW67" s="1" t="s">
        <v>26</v>
      </c>
      <c r="AX67" s="1" t="s">
        <v>26</v>
      </c>
      <c r="AZ67" s="1" t="s">
        <v>26</v>
      </c>
      <c r="BB67" s="1" t="s">
        <v>26</v>
      </c>
      <c r="BC67" s="1" t="s">
        <v>26</v>
      </c>
      <c r="BE67" s="1" t="s">
        <v>26</v>
      </c>
    </row>
    <row r="68" spans="48:57" ht="28.5" customHeight="1">
      <c r="AV68" s="1" t="s">
        <v>26</v>
      </c>
      <c r="AW68" s="1" t="s">
        <v>26</v>
      </c>
      <c r="AX68" s="1" t="s">
        <v>26</v>
      </c>
      <c r="AZ68" s="1" t="s">
        <v>26</v>
      </c>
      <c r="BB68" s="1" t="s">
        <v>26</v>
      </c>
      <c r="BC68" s="1" t="s">
        <v>26</v>
      </c>
      <c r="BE68" s="1" t="s">
        <v>26</v>
      </c>
    </row>
    <row r="69" spans="48:57" ht="28.5" customHeight="1">
      <c r="AV69" s="1" t="s">
        <v>26</v>
      </c>
      <c r="AW69" s="1" t="s">
        <v>26</v>
      </c>
      <c r="AX69" s="1" t="s">
        <v>26</v>
      </c>
      <c r="AZ69" s="1" t="s">
        <v>26</v>
      </c>
      <c r="BB69" s="1" t="s">
        <v>26</v>
      </c>
      <c r="BC69" s="1" t="s">
        <v>26</v>
      </c>
      <c r="BE69" s="1" t="s">
        <v>26</v>
      </c>
    </row>
    <row r="70" spans="48:57" ht="28.5" customHeight="1">
      <c r="AV70" s="1" t="s">
        <v>26</v>
      </c>
      <c r="AW70" s="1" t="s">
        <v>26</v>
      </c>
      <c r="AX70" s="1" t="s">
        <v>26</v>
      </c>
      <c r="AZ70" s="1" t="s">
        <v>26</v>
      </c>
      <c r="BB70" s="1" t="s">
        <v>26</v>
      </c>
      <c r="BC70" s="1" t="s">
        <v>26</v>
      </c>
      <c r="BE70" s="1" t="s">
        <v>26</v>
      </c>
    </row>
    <row r="71" spans="48:57" ht="28.5" customHeight="1">
      <c r="AV71" s="1" t="s">
        <v>26</v>
      </c>
      <c r="AW71" s="1" t="s">
        <v>26</v>
      </c>
      <c r="AX71" s="1" t="s">
        <v>26</v>
      </c>
      <c r="AZ71" s="1" t="s">
        <v>26</v>
      </c>
      <c r="BB71" s="1" t="s">
        <v>26</v>
      </c>
      <c r="BC71" s="1" t="s">
        <v>26</v>
      </c>
      <c r="BE71" s="1" t="s">
        <v>26</v>
      </c>
    </row>
    <row r="72" spans="48:57" ht="28.5" customHeight="1">
      <c r="AV72" s="1" t="s">
        <v>26</v>
      </c>
      <c r="AW72" s="1" t="s">
        <v>26</v>
      </c>
      <c r="AX72" s="1" t="s">
        <v>26</v>
      </c>
      <c r="AZ72" s="1" t="s">
        <v>26</v>
      </c>
      <c r="BB72" s="1" t="s">
        <v>26</v>
      </c>
      <c r="BC72" s="1" t="s">
        <v>26</v>
      </c>
      <c r="BE72" s="1" t="s">
        <v>26</v>
      </c>
    </row>
    <row r="73" spans="48:57" ht="28.5" customHeight="1">
      <c r="AV73" s="1" t="s">
        <v>26</v>
      </c>
      <c r="AW73" s="1" t="s">
        <v>26</v>
      </c>
      <c r="AX73" s="1" t="s">
        <v>26</v>
      </c>
      <c r="AZ73" s="1" t="s">
        <v>26</v>
      </c>
      <c r="BB73" s="1" t="s">
        <v>26</v>
      </c>
      <c r="BC73" s="1" t="s">
        <v>26</v>
      </c>
      <c r="BE73" s="1" t="s">
        <v>26</v>
      </c>
    </row>
    <row r="74" spans="48:57" ht="28.5" customHeight="1">
      <c r="AV74" s="1" t="s">
        <v>26</v>
      </c>
      <c r="AW74" s="1" t="s">
        <v>26</v>
      </c>
      <c r="AX74" s="1" t="s">
        <v>26</v>
      </c>
      <c r="AZ74" s="1" t="s">
        <v>26</v>
      </c>
      <c r="BB74" s="1" t="s">
        <v>26</v>
      </c>
      <c r="BC74" s="1" t="s">
        <v>26</v>
      </c>
      <c r="BE74" s="1" t="s">
        <v>26</v>
      </c>
    </row>
    <row r="75" spans="48:57" ht="28.5" customHeight="1">
      <c r="AV75" s="1" t="s">
        <v>26</v>
      </c>
      <c r="AW75" s="1" t="s">
        <v>26</v>
      </c>
      <c r="AX75" s="1" t="s">
        <v>26</v>
      </c>
      <c r="AZ75" s="1" t="s">
        <v>26</v>
      </c>
      <c r="BB75" s="1" t="s">
        <v>26</v>
      </c>
      <c r="BC75" s="1" t="s">
        <v>26</v>
      </c>
      <c r="BE75" s="1" t="s">
        <v>26</v>
      </c>
    </row>
    <row r="76" spans="48:57" ht="28.5" customHeight="1">
      <c r="AV76" s="1" t="s">
        <v>26</v>
      </c>
      <c r="AW76" s="1" t="s">
        <v>26</v>
      </c>
      <c r="AX76" s="1" t="s">
        <v>26</v>
      </c>
      <c r="AZ76" s="1" t="s">
        <v>26</v>
      </c>
      <c r="BB76" s="1" t="s">
        <v>26</v>
      </c>
      <c r="BC76" s="1" t="s">
        <v>26</v>
      </c>
      <c r="BE76" s="1" t="s">
        <v>26</v>
      </c>
    </row>
    <row r="77" spans="48:57" ht="28.5" customHeight="1">
      <c r="AV77" s="1" t="s">
        <v>26</v>
      </c>
      <c r="AW77" s="1" t="s">
        <v>26</v>
      </c>
      <c r="AX77" s="1" t="s">
        <v>26</v>
      </c>
      <c r="AZ77" s="1" t="s">
        <v>26</v>
      </c>
      <c r="BB77" s="1" t="s">
        <v>26</v>
      </c>
      <c r="BC77" s="1" t="s">
        <v>26</v>
      </c>
      <c r="BE77" s="1" t="s">
        <v>26</v>
      </c>
    </row>
    <row r="78" spans="48:57" ht="28.5" customHeight="1">
      <c r="AV78" s="1" t="s">
        <v>26</v>
      </c>
      <c r="AW78" s="1" t="s">
        <v>26</v>
      </c>
      <c r="AX78" s="1" t="s">
        <v>26</v>
      </c>
      <c r="AZ78" s="1" t="s">
        <v>26</v>
      </c>
      <c r="BB78" s="1" t="s">
        <v>26</v>
      </c>
      <c r="BC78" s="1" t="s">
        <v>26</v>
      </c>
      <c r="BE78" s="1" t="s">
        <v>26</v>
      </c>
    </row>
    <row r="79" spans="48:57" ht="28.5" customHeight="1">
      <c r="AV79" s="1" t="s">
        <v>26</v>
      </c>
      <c r="AW79" s="1" t="s">
        <v>26</v>
      </c>
      <c r="AX79" s="1" t="s">
        <v>26</v>
      </c>
      <c r="AZ79" s="1" t="s">
        <v>26</v>
      </c>
      <c r="BB79" s="1" t="s">
        <v>26</v>
      </c>
      <c r="BC79" s="1" t="s">
        <v>26</v>
      </c>
      <c r="BE79" s="1" t="s">
        <v>26</v>
      </c>
    </row>
    <row r="80" spans="48:57" ht="28.5" customHeight="1">
      <c r="AV80" s="1" t="s">
        <v>26</v>
      </c>
      <c r="AW80" s="1" t="s">
        <v>26</v>
      </c>
      <c r="AX80" s="1" t="s">
        <v>26</v>
      </c>
      <c r="AZ80" s="1" t="s">
        <v>26</v>
      </c>
      <c r="BB80" s="1" t="s">
        <v>26</v>
      </c>
      <c r="BC80" s="1" t="s">
        <v>26</v>
      </c>
      <c r="BE80" s="1" t="s">
        <v>26</v>
      </c>
    </row>
    <row r="81" spans="48:57" ht="28.5" customHeight="1">
      <c r="AV81" s="1" t="s">
        <v>26</v>
      </c>
      <c r="AW81" s="1" t="s">
        <v>26</v>
      </c>
      <c r="AX81" s="1" t="s">
        <v>26</v>
      </c>
      <c r="AZ81" s="1" t="s">
        <v>26</v>
      </c>
      <c r="BB81" s="1" t="s">
        <v>26</v>
      </c>
      <c r="BC81" s="1" t="s">
        <v>26</v>
      </c>
      <c r="BE81" s="1" t="s">
        <v>26</v>
      </c>
    </row>
    <row r="82" spans="48:57" ht="28.5" customHeight="1">
      <c r="AV82" s="1" t="s">
        <v>26</v>
      </c>
      <c r="AW82" s="1" t="s">
        <v>26</v>
      </c>
      <c r="AX82" s="1" t="s">
        <v>26</v>
      </c>
      <c r="AZ82" s="1" t="s">
        <v>26</v>
      </c>
      <c r="BB82" s="1" t="s">
        <v>26</v>
      </c>
      <c r="BC82" s="1" t="s">
        <v>26</v>
      </c>
      <c r="BE82" s="1" t="s">
        <v>26</v>
      </c>
    </row>
    <row r="83" spans="48:57" ht="28.5" customHeight="1">
      <c r="AV83" s="1" t="s">
        <v>26</v>
      </c>
      <c r="AW83" s="1" t="s">
        <v>26</v>
      </c>
      <c r="AX83" s="1" t="s">
        <v>26</v>
      </c>
      <c r="AZ83" s="1" t="s">
        <v>26</v>
      </c>
      <c r="BB83" s="1" t="s">
        <v>26</v>
      </c>
      <c r="BC83" s="1" t="s">
        <v>26</v>
      </c>
      <c r="BE83" s="1" t="s">
        <v>26</v>
      </c>
    </row>
    <row r="84" spans="48:57" ht="28.5" customHeight="1">
      <c r="AV84" s="1" t="s">
        <v>26</v>
      </c>
      <c r="AW84" s="1" t="s">
        <v>26</v>
      </c>
      <c r="AX84" s="1" t="s">
        <v>26</v>
      </c>
      <c r="AZ84" s="1" t="s">
        <v>26</v>
      </c>
      <c r="BB84" s="1" t="s">
        <v>26</v>
      </c>
      <c r="BC84" s="1" t="s">
        <v>26</v>
      </c>
      <c r="BE84" s="1" t="s">
        <v>26</v>
      </c>
    </row>
    <row r="85" spans="48:57" ht="28.5" customHeight="1">
      <c r="AV85" s="1" t="s">
        <v>26</v>
      </c>
      <c r="AW85" s="1" t="s">
        <v>26</v>
      </c>
      <c r="AX85" s="1" t="s">
        <v>26</v>
      </c>
      <c r="AZ85" s="1" t="s">
        <v>26</v>
      </c>
      <c r="BB85" s="1" t="s">
        <v>26</v>
      </c>
      <c r="BC85" s="1" t="s">
        <v>26</v>
      </c>
      <c r="BE85" s="1" t="s">
        <v>26</v>
      </c>
    </row>
    <row r="86" spans="48:57" ht="28.5" customHeight="1">
      <c r="AV86" s="1" t="s">
        <v>26</v>
      </c>
      <c r="AW86" s="1" t="s">
        <v>26</v>
      </c>
      <c r="AX86" s="1" t="s">
        <v>26</v>
      </c>
      <c r="AZ86" s="1" t="s">
        <v>26</v>
      </c>
      <c r="BB86" s="1" t="s">
        <v>26</v>
      </c>
      <c r="BC86" s="1" t="s">
        <v>26</v>
      </c>
      <c r="BE86" s="1" t="s">
        <v>26</v>
      </c>
    </row>
    <row r="87" spans="48:57" ht="28.5" customHeight="1">
      <c r="AV87" s="1" t="s">
        <v>26</v>
      </c>
      <c r="AW87" s="1" t="s">
        <v>26</v>
      </c>
      <c r="AX87" s="1" t="s">
        <v>26</v>
      </c>
      <c r="AZ87" s="1" t="s">
        <v>26</v>
      </c>
      <c r="BB87" s="1" t="s">
        <v>26</v>
      </c>
      <c r="BC87" s="1" t="s">
        <v>26</v>
      </c>
      <c r="BE87" s="1" t="s">
        <v>26</v>
      </c>
    </row>
    <row r="88" spans="48:57" ht="28.5" customHeight="1">
      <c r="AV88" s="1" t="s">
        <v>26</v>
      </c>
      <c r="AW88" s="1" t="s">
        <v>26</v>
      </c>
      <c r="AX88" s="1" t="s">
        <v>26</v>
      </c>
      <c r="AZ88" s="1" t="s">
        <v>26</v>
      </c>
      <c r="BB88" s="1" t="s">
        <v>26</v>
      </c>
      <c r="BC88" s="1" t="s">
        <v>26</v>
      </c>
      <c r="BE88" s="1" t="s">
        <v>26</v>
      </c>
    </row>
    <row r="89" spans="48:57" ht="28.5" customHeight="1">
      <c r="AV89" s="1" t="s">
        <v>26</v>
      </c>
      <c r="AW89" s="1" t="s">
        <v>26</v>
      </c>
      <c r="AX89" s="1" t="s">
        <v>26</v>
      </c>
      <c r="AZ89" s="1" t="s">
        <v>26</v>
      </c>
      <c r="BB89" s="1" t="s">
        <v>26</v>
      </c>
      <c r="BC89" s="1" t="s">
        <v>26</v>
      </c>
      <c r="BE89" s="1" t="s">
        <v>26</v>
      </c>
    </row>
    <row r="90" spans="48:57" ht="28.5" customHeight="1">
      <c r="AV90" s="1" t="s">
        <v>26</v>
      </c>
      <c r="AW90" s="1" t="s">
        <v>26</v>
      </c>
      <c r="AX90" s="1" t="s">
        <v>26</v>
      </c>
      <c r="AZ90" s="1" t="s">
        <v>26</v>
      </c>
      <c r="BB90" s="1" t="s">
        <v>26</v>
      </c>
      <c r="BC90" s="1" t="s">
        <v>26</v>
      </c>
      <c r="BE90" s="1" t="s">
        <v>26</v>
      </c>
    </row>
    <row r="91" spans="48:57" ht="28.5" customHeight="1">
      <c r="AV91" s="1" t="s">
        <v>26</v>
      </c>
      <c r="AW91" s="1" t="s">
        <v>26</v>
      </c>
      <c r="AX91" s="1" t="s">
        <v>26</v>
      </c>
      <c r="AZ91" s="1" t="s">
        <v>26</v>
      </c>
      <c r="BB91" s="1" t="s">
        <v>26</v>
      </c>
      <c r="BC91" s="1" t="s">
        <v>26</v>
      </c>
      <c r="BE91" s="1" t="s">
        <v>26</v>
      </c>
    </row>
    <row r="92" spans="48:57" ht="28.5" customHeight="1">
      <c r="AV92" s="1" t="s">
        <v>26</v>
      </c>
      <c r="AW92" s="1" t="s">
        <v>26</v>
      </c>
      <c r="AX92" s="1" t="s">
        <v>26</v>
      </c>
      <c r="AZ92" s="1" t="s">
        <v>26</v>
      </c>
      <c r="BB92" s="1" t="s">
        <v>26</v>
      </c>
      <c r="BC92" s="1" t="s">
        <v>26</v>
      </c>
      <c r="BE92" s="1" t="s">
        <v>26</v>
      </c>
    </row>
    <row r="93" spans="48:57" ht="28.5" customHeight="1">
      <c r="AV93" s="1" t="s">
        <v>26</v>
      </c>
      <c r="AW93" s="1" t="s">
        <v>26</v>
      </c>
      <c r="AX93" s="1" t="s">
        <v>26</v>
      </c>
      <c r="AZ93" s="1" t="s">
        <v>26</v>
      </c>
      <c r="BB93" s="1" t="s">
        <v>26</v>
      </c>
      <c r="BC93" s="1" t="s">
        <v>26</v>
      </c>
      <c r="BE93" s="1" t="s">
        <v>26</v>
      </c>
    </row>
    <row r="94" spans="48:57" ht="28.5" customHeight="1">
      <c r="AV94" s="1" t="s">
        <v>26</v>
      </c>
      <c r="AW94" s="1" t="s">
        <v>26</v>
      </c>
      <c r="AX94" s="1" t="s">
        <v>26</v>
      </c>
      <c r="AZ94" s="1" t="s">
        <v>26</v>
      </c>
      <c r="BB94" s="1" t="s">
        <v>26</v>
      </c>
      <c r="BC94" s="1" t="s">
        <v>26</v>
      </c>
      <c r="BE94" s="1" t="s">
        <v>26</v>
      </c>
    </row>
    <row r="95" spans="48:57" ht="28.5" customHeight="1">
      <c r="AV95" s="1" t="s">
        <v>26</v>
      </c>
      <c r="AW95" s="1" t="s">
        <v>26</v>
      </c>
      <c r="AX95" s="1" t="s">
        <v>26</v>
      </c>
      <c r="AZ95" s="1" t="s">
        <v>26</v>
      </c>
      <c r="BB95" s="1" t="s">
        <v>26</v>
      </c>
      <c r="BC95" s="1" t="s">
        <v>26</v>
      </c>
      <c r="BE95" s="1" t="s">
        <v>26</v>
      </c>
    </row>
    <row r="96" spans="48:57" ht="28.5" customHeight="1">
      <c r="AV96" s="1" t="s">
        <v>26</v>
      </c>
      <c r="AW96" s="1" t="s">
        <v>26</v>
      </c>
      <c r="AX96" s="1" t="s">
        <v>26</v>
      </c>
      <c r="AZ96" s="1" t="s">
        <v>26</v>
      </c>
      <c r="BB96" s="1" t="s">
        <v>26</v>
      </c>
      <c r="BC96" s="1" t="s">
        <v>26</v>
      </c>
      <c r="BE96" s="1" t="s">
        <v>26</v>
      </c>
    </row>
    <row r="97" spans="48:57" ht="28.5" customHeight="1">
      <c r="AV97" s="1" t="s">
        <v>26</v>
      </c>
      <c r="AW97" s="1" t="s">
        <v>26</v>
      </c>
      <c r="AX97" s="1" t="s">
        <v>26</v>
      </c>
      <c r="AZ97" s="1" t="s">
        <v>26</v>
      </c>
      <c r="BB97" s="1" t="s">
        <v>26</v>
      </c>
      <c r="BC97" s="1" t="s">
        <v>26</v>
      </c>
      <c r="BE97" s="1" t="s">
        <v>26</v>
      </c>
    </row>
    <row r="98" spans="48:57" ht="28.5" customHeight="1">
      <c r="AV98" s="1" t="s">
        <v>26</v>
      </c>
      <c r="AW98" s="1" t="s">
        <v>26</v>
      </c>
      <c r="AX98" s="1" t="s">
        <v>26</v>
      </c>
      <c r="AZ98" s="1" t="s">
        <v>26</v>
      </c>
      <c r="BB98" s="1" t="s">
        <v>26</v>
      </c>
      <c r="BC98" s="1" t="s">
        <v>26</v>
      </c>
      <c r="BE98" s="1" t="s">
        <v>26</v>
      </c>
    </row>
    <row r="99" spans="48:57" ht="28.5" customHeight="1">
      <c r="AV99" s="1" t="s">
        <v>26</v>
      </c>
      <c r="AW99" s="1" t="s">
        <v>26</v>
      </c>
      <c r="AX99" s="1" t="s">
        <v>26</v>
      </c>
      <c r="AZ99" s="1" t="s">
        <v>26</v>
      </c>
      <c r="BB99" s="1" t="s">
        <v>26</v>
      </c>
      <c r="BC99" s="1" t="s">
        <v>26</v>
      </c>
      <c r="BE99" s="1" t="s">
        <v>26</v>
      </c>
    </row>
    <row r="100" spans="48:57" ht="28.5" customHeight="1">
      <c r="AV100" s="1" t="s">
        <v>26</v>
      </c>
      <c r="AW100" s="1" t="s">
        <v>26</v>
      </c>
      <c r="AX100" s="1" t="s">
        <v>26</v>
      </c>
      <c r="AZ100" s="1" t="s">
        <v>26</v>
      </c>
      <c r="BB100" s="1" t="s">
        <v>26</v>
      </c>
      <c r="BC100" s="1" t="s">
        <v>26</v>
      </c>
      <c r="BE100" s="1" t="s">
        <v>26</v>
      </c>
    </row>
    <row r="101" spans="48:57" ht="28.5" customHeight="1">
      <c r="AV101" s="1" t="s">
        <v>26</v>
      </c>
      <c r="AW101" s="1" t="s">
        <v>26</v>
      </c>
      <c r="AX101" s="1" t="s">
        <v>26</v>
      </c>
      <c r="AZ101" s="1" t="s">
        <v>26</v>
      </c>
      <c r="BB101" s="1" t="s">
        <v>26</v>
      </c>
      <c r="BC101" s="1" t="s">
        <v>26</v>
      </c>
      <c r="BE101" s="1" t="s">
        <v>26</v>
      </c>
    </row>
    <row r="102" spans="48:57" ht="28.5" customHeight="1">
      <c r="AV102" s="1" t="s">
        <v>26</v>
      </c>
      <c r="AW102" s="1" t="s">
        <v>26</v>
      </c>
      <c r="AX102" s="1" t="s">
        <v>26</v>
      </c>
      <c r="AZ102" s="1" t="s">
        <v>26</v>
      </c>
      <c r="BB102" s="1" t="s">
        <v>26</v>
      </c>
      <c r="BC102" s="1" t="s">
        <v>26</v>
      </c>
      <c r="BE102" s="1" t="s">
        <v>26</v>
      </c>
    </row>
    <row r="103" spans="48:57" ht="28.5" customHeight="1">
      <c r="AV103" s="1" t="s">
        <v>26</v>
      </c>
      <c r="AW103" s="1" t="s">
        <v>26</v>
      </c>
      <c r="AX103" s="1" t="s">
        <v>26</v>
      </c>
      <c r="AZ103" s="1" t="s">
        <v>26</v>
      </c>
      <c r="BB103" s="1" t="s">
        <v>26</v>
      </c>
      <c r="BC103" s="1" t="s">
        <v>26</v>
      </c>
      <c r="BE103" s="1" t="s">
        <v>26</v>
      </c>
    </row>
    <row r="104" spans="48:57" ht="28.5" customHeight="1">
      <c r="AV104" s="1" t="s">
        <v>26</v>
      </c>
      <c r="AW104" s="1" t="s">
        <v>26</v>
      </c>
      <c r="AX104" s="1" t="s">
        <v>26</v>
      </c>
      <c r="AZ104" s="1" t="s">
        <v>26</v>
      </c>
      <c r="BB104" s="1" t="s">
        <v>26</v>
      </c>
      <c r="BC104" s="1" t="s">
        <v>26</v>
      </c>
      <c r="BE104" s="1" t="s">
        <v>26</v>
      </c>
    </row>
    <row r="105" spans="48:57" ht="28.5" customHeight="1">
      <c r="AV105" s="1" t="s">
        <v>26</v>
      </c>
      <c r="AW105" s="1" t="s">
        <v>26</v>
      </c>
      <c r="AX105" s="1" t="s">
        <v>26</v>
      </c>
      <c r="AZ105" s="1" t="s">
        <v>26</v>
      </c>
      <c r="BB105" s="1" t="s">
        <v>26</v>
      </c>
      <c r="BC105" s="1" t="s">
        <v>26</v>
      </c>
      <c r="BE105" s="1" t="s">
        <v>26</v>
      </c>
    </row>
    <row r="106" spans="48:57" ht="28.5" customHeight="1">
      <c r="AV106" s="1" t="s">
        <v>26</v>
      </c>
      <c r="AW106" s="1" t="s">
        <v>26</v>
      </c>
      <c r="AX106" s="1" t="s">
        <v>26</v>
      </c>
      <c r="AZ106" s="1" t="s">
        <v>26</v>
      </c>
      <c r="BB106" s="1" t="s">
        <v>26</v>
      </c>
      <c r="BC106" s="1" t="s">
        <v>26</v>
      </c>
      <c r="BE106" s="1" t="s">
        <v>26</v>
      </c>
    </row>
    <row r="107" spans="48:57" ht="28.5" customHeight="1">
      <c r="AV107" s="1" t="s">
        <v>26</v>
      </c>
      <c r="AW107" s="1" t="s">
        <v>26</v>
      </c>
      <c r="AX107" s="1" t="s">
        <v>26</v>
      </c>
      <c r="AZ107" s="1" t="s">
        <v>26</v>
      </c>
      <c r="BB107" s="1" t="s">
        <v>26</v>
      </c>
      <c r="BC107" s="1" t="s">
        <v>26</v>
      </c>
      <c r="BE107" s="1" t="s">
        <v>26</v>
      </c>
    </row>
    <row r="108" spans="48:57" ht="28.5" customHeight="1">
      <c r="AV108" s="1" t="s">
        <v>26</v>
      </c>
      <c r="AW108" s="1" t="s">
        <v>26</v>
      </c>
      <c r="AX108" s="1" t="s">
        <v>26</v>
      </c>
      <c r="AZ108" s="1" t="s">
        <v>26</v>
      </c>
      <c r="BB108" s="1" t="s">
        <v>26</v>
      </c>
      <c r="BC108" s="1" t="s">
        <v>26</v>
      </c>
      <c r="BE108" s="1" t="s">
        <v>26</v>
      </c>
    </row>
    <row r="109" spans="48:57" ht="28.5" customHeight="1">
      <c r="AV109" s="1" t="s">
        <v>26</v>
      </c>
      <c r="AW109" s="1" t="s">
        <v>26</v>
      </c>
      <c r="AX109" s="1" t="s">
        <v>26</v>
      </c>
      <c r="AZ109" s="1" t="s">
        <v>26</v>
      </c>
      <c r="BB109" s="1" t="s">
        <v>26</v>
      </c>
      <c r="BC109" s="1" t="s">
        <v>26</v>
      </c>
      <c r="BE109" s="1" t="s">
        <v>26</v>
      </c>
    </row>
    <row r="110" spans="48:57" ht="28.5" customHeight="1">
      <c r="AV110" s="1" t="s">
        <v>26</v>
      </c>
      <c r="AW110" s="1" t="s">
        <v>26</v>
      </c>
      <c r="AX110" s="1" t="s">
        <v>26</v>
      </c>
      <c r="AZ110" s="1" t="s">
        <v>26</v>
      </c>
      <c r="BB110" s="1" t="s">
        <v>26</v>
      </c>
      <c r="BC110" s="1" t="s">
        <v>26</v>
      </c>
      <c r="BE110" s="1" t="s">
        <v>26</v>
      </c>
    </row>
    <row r="111" spans="48:57" ht="28.5" customHeight="1">
      <c r="AV111" s="1" t="s">
        <v>26</v>
      </c>
      <c r="AW111" s="1" t="s">
        <v>26</v>
      </c>
      <c r="AX111" s="1" t="s">
        <v>26</v>
      </c>
      <c r="AZ111" s="1" t="s">
        <v>26</v>
      </c>
      <c r="BB111" s="1" t="s">
        <v>26</v>
      </c>
      <c r="BC111" s="1" t="s">
        <v>26</v>
      </c>
      <c r="BE111" s="1" t="s">
        <v>26</v>
      </c>
    </row>
    <row r="112" spans="48:57" ht="28.5" customHeight="1">
      <c r="AV112" s="1" t="s">
        <v>26</v>
      </c>
      <c r="AW112" s="1" t="s">
        <v>26</v>
      </c>
      <c r="AX112" s="1" t="s">
        <v>26</v>
      </c>
      <c r="AZ112" s="1" t="s">
        <v>26</v>
      </c>
      <c r="BB112" s="1" t="s">
        <v>26</v>
      </c>
      <c r="BC112" s="1" t="s">
        <v>26</v>
      </c>
      <c r="BE112" s="1" t="s">
        <v>26</v>
      </c>
    </row>
    <row r="113" spans="48:57" ht="28.5" customHeight="1">
      <c r="AV113" s="1" t="s">
        <v>26</v>
      </c>
      <c r="AW113" s="1" t="s">
        <v>26</v>
      </c>
      <c r="AX113" s="1" t="s">
        <v>26</v>
      </c>
      <c r="AZ113" s="1" t="s">
        <v>26</v>
      </c>
      <c r="BB113" s="1" t="s">
        <v>26</v>
      </c>
      <c r="BC113" s="1" t="s">
        <v>26</v>
      </c>
      <c r="BE113" s="1" t="s">
        <v>26</v>
      </c>
    </row>
    <row r="114" spans="48:57" ht="28.5" customHeight="1">
      <c r="AV114" s="1" t="s">
        <v>26</v>
      </c>
      <c r="AW114" s="1" t="s">
        <v>26</v>
      </c>
      <c r="AX114" s="1" t="s">
        <v>26</v>
      </c>
      <c r="AZ114" s="1" t="s">
        <v>26</v>
      </c>
      <c r="BB114" s="1" t="s">
        <v>26</v>
      </c>
      <c r="BC114" s="1" t="s">
        <v>26</v>
      </c>
      <c r="BE114" s="1" t="s">
        <v>26</v>
      </c>
    </row>
    <row r="115" spans="48:57" ht="28.5" customHeight="1">
      <c r="AV115" s="1" t="s">
        <v>26</v>
      </c>
      <c r="AW115" s="1" t="s">
        <v>26</v>
      </c>
      <c r="AX115" s="1" t="s">
        <v>26</v>
      </c>
      <c r="AZ115" s="1" t="s">
        <v>26</v>
      </c>
      <c r="BB115" s="1" t="s">
        <v>26</v>
      </c>
      <c r="BC115" s="1" t="s">
        <v>26</v>
      </c>
      <c r="BE115" s="1" t="s">
        <v>26</v>
      </c>
    </row>
    <row r="116" spans="48:57" ht="28.5" customHeight="1">
      <c r="AV116" s="1" t="s">
        <v>26</v>
      </c>
      <c r="AW116" s="1" t="s">
        <v>26</v>
      </c>
      <c r="AX116" s="1" t="s">
        <v>26</v>
      </c>
      <c r="AZ116" s="1" t="s">
        <v>26</v>
      </c>
      <c r="BB116" s="1" t="s">
        <v>26</v>
      </c>
      <c r="BC116" s="1" t="s">
        <v>26</v>
      </c>
      <c r="BE116" s="1" t="s">
        <v>26</v>
      </c>
    </row>
    <row r="117" spans="48:57" ht="28.5" customHeight="1">
      <c r="AV117" s="1" t="s">
        <v>26</v>
      </c>
      <c r="AW117" s="1" t="s">
        <v>26</v>
      </c>
      <c r="AX117" s="1" t="s">
        <v>26</v>
      </c>
      <c r="AZ117" s="1" t="s">
        <v>26</v>
      </c>
      <c r="BB117" s="1" t="s">
        <v>26</v>
      </c>
      <c r="BC117" s="1" t="s">
        <v>26</v>
      </c>
      <c r="BE117" s="1" t="s">
        <v>26</v>
      </c>
    </row>
    <row r="118" spans="48:57" ht="28.5" customHeight="1">
      <c r="AV118" s="1" t="s">
        <v>26</v>
      </c>
      <c r="AW118" s="1" t="s">
        <v>26</v>
      </c>
      <c r="AX118" s="1" t="s">
        <v>26</v>
      </c>
      <c r="AZ118" s="1" t="s">
        <v>26</v>
      </c>
      <c r="BB118" s="1" t="s">
        <v>26</v>
      </c>
      <c r="BC118" s="1" t="s">
        <v>26</v>
      </c>
      <c r="BE118" s="1" t="s">
        <v>26</v>
      </c>
    </row>
    <row r="119" spans="48:57" ht="28.5" customHeight="1">
      <c r="AV119" s="1" t="s">
        <v>26</v>
      </c>
      <c r="AW119" s="1" t="s">
        <v>26</v>
      </c>
      <c r="AX119" s="1" t="s">
        <v>26</v>
      </c>
      <c r="AZ119" s="1" t="s">
        <v>26</v>
      </c>
      <c r="BB119" s="1" t="s">
        <v>26</v>
      </c>
      <c r="BC119" s="1" t="s">
        <v>26</v>
      </c>
      <c r="BE119" s="1" t="s">
        <v>26</v>
      </c>
    </row>
    <row r="120" spans="48:57" ht="28.5" customHeight="1">
      <c r="AV120" s="1" t="s">
        <v>26</v>
      </c>
      <c r="AW120" s="1" t="s">
        <v>26</v>
      </c>
      <c r="AX120" s="1" t="s">
        <v>26</v>
      </c>
      <c r="AZ120" s="1" t="s">
        <v>26</v>
      </c>
      <c r="BB120" s="1" t="s">
        <v>26</v>
      </c>
      <c r="BC120" s="1" t="s">
        <v>26</v>
      </c>
      <c r="BE120" s="1" t="s">
        <v>26</v>
      </c>
    </row>
    <row r="121" spans="48:57" ht="28.5" customHeight="1">
      <c r="AV121" s="1" t="s">
        <v>26</v>
      </c>
      <c r="AW121" s="1" t="s">
        <v>26</v>
      </c>
      <c r="AX121" s="1" t="s">
        <v>26</v>
      </c>
      <c r="AZ121" s="1" t="s">
        <v>26</v>
      </c>
      <c r="BB121" s="1" t="s">
        <v>26</v>
      </c>
      <c r="BC121" s="1" t="s">
        <v>26</v>
      </c>
      <c r="BE121" s="1" t="s">
        <v>26</v>
      </c>
    </row>
    <row r="122" spans="48:57" ht="28.5" customHeight="1">
      <c r="AV122" s="1" t="s">
        <v>26</v>
      </c>
      <c r="AW122" s="1" t="s">
        <v>26</v>
      </c>
      <c r="AX122" s="1" t="s">
        <v>26</v>
      </c>
      <c r="AZ122" s="1" t="s">
        <v>26</v>
      </c>
      <c r="BB122" s="1" t="s">
        <v>26</v>
      </c>
      <c r="BC122" s="1" t="s">
        <v>26</v>
      </c>
      <c r="BE122" s="1" t="s">
        <v>26</v>
      </c>
    </row>
    <row r="123" spans="48:57" ht="28.5" customHeight="1">
      <c r="AV123" s="1" t="s">
        <v>26</v>
      </c>
      <c r="AW123" s="1" t="s">
        <v>26</v>
      </c>
      <c r="AX123" s="1" t="s">
        <v>26</v>
      </c>
      <c r="AZ123" s="1" t="s">
        <v>26</v>
      </c>
      <c r="BB123" s="1" t="s">
        <v>26</v>
      </c>
      <c r="BC123" s="1" t="s">
        <v>26</v>
      </c>
      <c r="BE123" s="1" t="s">
        <v>26</v>
      </c>
    </row>
    <row r="124" spans="48:57" ht="28.5" customHeight="1">
      <c r="AV124" s="1" t="s">
        <v>26</v>
      </c>
      <c r="AW124" s="1" t="s">
        <v>26</v>
      </c>
      <c r="AX124" s="1" t="s">
        <v>26</v>
      </c>
      <c r="AZ124" s="1" t="s">
        <v>26</v>
      </c>
      <c r="BB124" s="1" t="s">
        <v>26</v>
      </c>
      <c r="BC124" s="1" t="s">
        <v>26</v>
      </c>
      <c r="BE124" s="1" t="s">
        <v>26</v>
      </c>
    </row>
    <row r="125" spans="48:57" ht="28.5" customHeight="1">
      <c r="AV125" s="1" t="s">
        <v>26</v>
      </c>
      <c r="AW125" s="1" t="s">
        <v>26</v>
      </c>
      <c r="AX125" s="1" t="s">
        <v>26</v>
      </c>
      <c r="AZ125" s="1" t="s">
        <v>26</v>
      </c>
      <c r="BB125" s="1" t="s">
        <v>26</v>
      </c>
      <c r="BC125" s="1" t="s">
        <v>26</v>
      </c>
      <c r="BE125" s="1" t="s">
        <v>26</v>
      </c>
    </row>
    <row r="126" spans="48:57" ht="28.5" customHeight="1">
      <c r="AV126" s="1" t="s">
        <v>26</v>
      </c>
      <c r="AW126" s="1" t="s">
        <v>26</v>
      </c>
      <c r="AX126" s="1" t="s">
        <v>26</v>
      </c>
      <c r="AZ126" s="1" t="s">
        <v>26</v>
      </c>
      <c r="BB126" s="1" t="s">
        <v>26</v>
      </c>
      <c r="BC126" s="1" t="s">
        <v>26</v>
      </c>
      <c r="BE126" s="1" t="s">
        <v>26</v>
      </c>
    </row>
    <row r="127" spans="48:57" ht="28.5" customHeight="1">
      <c r="AV127" s="1" t="s">
        <v>26</v>
      </c>
      <c r="AW127" s="1" t="s">
        <v>26</v>
      </c>
      <c r="AX127" s="1" t="s">
        <v>26</v>
      </c>
      <c r="AZ127" s="1" t="s">
        <v>26</v>
      </c>
      <c r="BB127" s="1" t="s">
        <v>26</v>
      </c>
      <c r="BC127" s="1" t="s">
        <v>26</v>
      </c>
      <c r="BE127" s="1" t="s">
        <v>26</v>
      </c>
    </row>
    <row r="128" spans="48:57" ht="28.5" customHeight="1">
      <c r="AV128" s="1" t="s">
        <v>26</v>
      </c>
      <c r="AW128" s="1" t="s">
        <v>26</v>
      </c>
      <c r="AX128" s="1" t="s">
        <v>26</v>
      </c>
      <c r="AZ128" s="1" t="s">
        <v>26</v>
      </c>
      <c r="BB128" s="1" t="s">
        <v>26</v>
      </c>
      <c r="BC128" s="1" t="s">
        <v>26</v>
      </c>
      <c r="BE128" s="1" t="s">
        <v>26</v>
      </c>
    </row>
    <row r="129" spans="48:57" ht="28.5" customHeight="1">
      <c r="AV129" s="1" t="s">
        <v>26</v>
      </c>
      <c r="AW129" s="1" t="s">
        <v>26</v>
      </c>
      <c r="AX129" s="1" t="s">
        <v>26</v>
      </c>
      <c r="AZ129" s="1" t="s">
        <v>26</v>
      </c>
      <c r="BB129" s="1" t="s">
        <v>26</v>
      </c>
      <c r="BC129" s="1" t="s">
        <v>26</v>
      </c>
      <c r="BE129" s="1" t="s">
        <v>26</v>
      </c>
    </row>
    <row r="130" spans="48:57" ht="28.5" customHeight="1">
      <c r="AV130" s="1" t="s">
        <v>26</v>
      </c>
      <c r="AW130" s="1" t="s">
        <v>26</v>
      </c>
      <c r="AX130" s="1" t="s">
        <v>26</v>
      </c>
      <c r="AZ130" s="1" t="s">
        <v>26</v>
      </c>
      <c r="BB130" s="1" t="s">
        <v>26</v>
      </c>
      <c r="BC130" s="1" t="s">
        <v>26</v>
      </c>
      <c r="BE130" s="1" t="s">
        <v>26</v>
      </c>
    </row>
    <row r="131" spans="48:57" ht="28.5" customHeight="1">
      <c r="AV131" s="1" t="s">
        <v>26</v>
      </c>
      <c r="AW131" s="1" t="s">
        <v>26</v>
      </c>
      <c r="AX131" s="1" t="s">
        <v>26</v>
      </c>
      <c r="AZ131" s="1" t="s">
        <v>26</v>
      </c>
      <c r="BB131" s="1" t="s">
        <v>26</v>
      </c>
      <c r="BC131" s="1" t="s">
        <v>26</v>
      </c>
      <c r="BE131" s="1" t="s">
        <v>26</v>
      </c>
    </row>
    <row r="132" spans="48:57" ht="28.5" customHeight="1">
      <c r="AV132" s="1" t="s">
        <v>26</v>
      </c>
      <c r="AW132" s="1" t="s">
        <v>26</v>
      </c>
      <c r="AX132" s="1" t="s">
        <v>26</v>
      </c>
      <c r="AZ132" s="1" t="s">
        <v>26</v>
      </c>
      <c r="BB132" s="1" t="s">
        <v>26</v>
      </c>
      <c r="BC132" s="1" t="s">
        <v>26</v>
      </c>
      <c r="BE132" s="1" t="s">
        <v>26</v>
      </c>
    </row>
    <row r="133" spans="48:57" ht="28.5" customHeight="1">
      <c r="AV133" s="1" t="s">
        <v>26</v>
      </c>
      <c r="AW133" s="1" t="s">
        <v>26</v>
      </c>
      <c r="AX133" s="1" t="s">
        <v>26</v>
      </c>
      <c r="AZ133" s="1" t="s">
        <v>26</v>
      </c>
      <c r="BB133" s="1" t="s">
        <v>26</v>
      </c>
      <c r="BC133" s="1" t="s">
        <v>26</v>
      </c>
      <c r="BE133" s="1" t="s">
        <v>26</v>
      </c>
    </row>
  </sheetData>
  <mergeCells count="39">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AX2:AY2"/>
    <mergeCell ref="AZ2:BA2"/>
    <mergeCell ref="BB2:BB3"/>
    <mergeCell ref="BC2:BD2"/>
    <mergeCell ref="BE2:BF2"/>
    <mergeCell ref="AV2:AW2"/>
    <mergeCell ref="AK2:AL2"/>
    <mergeCell ref="AM2:AN2"/>
    <mergeCell ref="AO2:AP2"/>
    <mergeCell ref="AQ2:AQ3"/>
    <mergeCell ref="AR2:AS2"/>
    <mergeCell ref="AT2:AU2"/>
    <mergeCell ref="AV28:AW28"/>
    <mergeCell ref="A4:B4"/>
    <mergeCell ref="A28:B28"/>
    <mergeCell ref="C28:D28"/>
    <mergeCell ref="N28:O28"/>
  </mergeCells>
  <phoneticPr fontId="3"/>
  <conditionalFormatting sqref="AV30:BF133 AX28:BF29 A25:XFD27 A5:AU24 BC5:BC24 BE5:BE24 BG5:XFD24">
    <cfRule type="cellIs" dxfId="280" priority="8" operator="equal">
      <formula>0</formula>
    </cfRule>
  </conditionalFormatting>
  <conditionalFormatting sqref="AP28">
    <cfRule type="cellIs" dxfId="279" priority="7" operator="equal">
      <formula>0</formula>
    </cfRule>
  </conditionalFormatting>
  <conditionalFormatting sqref="AV29:AW29 AV28">
    <cfRule type="cellIs" dxfId="278" priority="5" operator="equal">
      <formula>0</formula>
    </cfRule>
  </conditionalFormatting>
  <conditionalFormatting sqref="AV5:BB24">
    <cfRule type="cellIs" dxfId="67" priority="4" operator="equal">
      <formula>0</formula>
    </cfRule>
  </conditionalFormatting>
  <conditionalFormatting sqref="BD5:BD24">
    <cfRule type="cellIs" dxfId="66" priority="3" operator="equal">
      <formula>0</formula>
    </cfRule>
  </conditionalFormatting>
  <conditionalFormatting sqref="BF5:BF24">
    <cfRule type="cellIs" dxfId="62"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192EB-808E-403A-A47F-8C0E54C51CCA}">
  <dimension ref="A1:BF140"/>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29"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20</v>
      </c>
      <c r="D4" s="132">
        <v>6</v>
      </c>
      <c r="E4" s="132"/>
      <c r="F4" s="132">
        <v>9</v>
      </c>
      <c r="G4" s="132">
        <v>10</v>
      </c>
      <c r="H4" s="132">
        <v>5</v>
      </c>
      <c r="I4" s="132">
        <v>8</v>
      </c>
      <c r="J4" s="132">
        <v>1</v>
      </c>
      <c r="K4" s="132">
        <v>5</v>
      </c>
      <c r="L4" s="132">
        <v>1</v>
      </c>
      <c r="M4" s="132">
        <v>0</v>
      </c>
      <c r="N4" s="132">
        <v>20</v>
      </c>
      <c r="O4" s="132">
        <v>8</v>
      </c>
      <c r="P4" s="132"/>
      <c r="Q4" s="132">
        <v>8</v>
      </c>
      <c r="R4" s="132">
        <v>8</v>
      </c>
      <c r="S4" s="132">
        <v>7</v>
      </c>
      <c r="T4" s="132">
        <v>8</v>
      </c>
      <c r="U4" s="132">
        <v>1</v>
      </c>
      <c r="V4" s="132">
        <v>1</v>
      </c>
      <c r="W4" s="132">
        <v>0</v>
      </c>
      <c r="X4" s="132">
        <v>0</v>
      </c>
      <c r="Y4" s="134">
        <v>6</v>
      </c>
      <c r="Z4" s="134">
        <v>2</v>
      </c>
      <c r="AA4" s="134"/>
      <c r="AB4" s="134">
        <v>4</v>
      </c>
      <c r="AC4" s="134">
        <v>12</v>
      </c>
      <c r="AD4" s="134">
        <v>4</v>
      </c>
      <c r="AE4" s="134">
        <v>8</v>
      </c>
      <c r="AF4" s="134">
        <v>0</v>
      </c>
      <c r="AG4" s="134">
        <v>2</v>
      </c>
      <c r="AH4" s="134">
        <v>1</v>
      </c>
      <c r="AI4" s="134">
        <v>1</v>
      </c>
      <c r="AJ4" s="136">
        <v>0</v>
      </c>
      <c r="AK4" s="137">
        <v>12</v>
      </c>
      <c r="AL4" s="138">
        <v>5</v>
      </c>
      <c r="AM4" s="138">
        <v>11</v>
      </c>
      <c r="AN4" s="138">
        <v>12</v>
      </c>
      <c r="AO4" s="138">
        <v>11</v>
      </c>
      <c r="AP4" s="138">
        <v>9</v>
      </c>
      <c r="AQ4" s="158">
        <v>11</v>
      </c>
      <c r="AR4" s="158">
        <v>0</v>
      </c>
      <c r="AS4" s="158">
        <v>4</v>
      </c>
      <c r="AT4" s="158">
        <v>2</v>
      </c>
      <c r="AU4" s="139">
        <v>8</v>
      </c>
      <c r="AV4" s="137">
        <f t="shared" ref="AV4:BD4" si="0">COUNTIF(AV5:AV61,"○")</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ref="BE4" si="1">COUNTIF(BE5:BE61,"○")</f>
        <v>1</v>
      </c>
      <c r="BF4" s="139">
        <f>COUNTIF(BF5:BF61,"○")</f>
        <v>0</v>
      </c>
    </row>
    <row r="5" spans="1:58" ht="28.5" customHeight="1">
      <c r="A5" s="123">
        <v>28001</v>
      </c>
      <c r="B5" s="124" t="s">
        <v>1794</v>
      </c>
      <c r="C5" s="125" t="s">
        <v>22</v>
      </c>
      <c r="D5" s="78" t="s">
        <v>22</v>
      </c>
      <c r="E5" s="78">
        <v>2</v>
      </c>
      <c r="F5" s="78" t="s">
        <v>22</v>
      </c>
      <c r="G5" s="78" t="s">
        <v>22</v>
      </c>
      <c r="H5" s="78"/>
      <c r="I5" s="78" t="s">
        <v>22</v>
      </c>
      <c r="J5" s="78"/>
      <c r="K5" s="78" t="s">
        <v>22</v>
      </c>
      <c r="L5" s="78"/>
      <c r="M5" s="78"/>
      <c r="N5" s="78" t="s">
        <v>22</v>
      </c>
      <c r="O5" s="78" t="s">
        <v>22</v>
      </c>
      <c r="P5" s="78">
        <v>2</v>
      </c>
      <c r="Q5" s="78" t="s">
        <v>22</v>
      </c>
      <c r="R5" s="78" t="s">
        <v>23</v>
      </c>
      <c r="S5" s="78" t="s">
        <v>22</v>
      </c>
      <c r="T5" s="78" t="s">
        <v>23</v>
      </c>
      <c r="U5" s="78" t="s">
        <v>22</v>
      </c>
      <c r="V5" s="78"/>
      <c r="W5" s="78"/>
      <c r="X5" s="78"/>
      <c r="Y5" s="77" t="s">
        <v>22</v>
      </c>
      <c r="Z5" s="77" t="s">
        <v>22</v>
      </c>
      <c r="AA5" s="77" t="s">
        <v>22</v>
      </c>
      <c r="AB5" s="77" t="s">
        <v>22</v>
      </c>
      <c r="AC5" s="77" t="s">
        <v>22</v>
      </c>
      <c r="AD5" s="77" t="s">
        <v>22</v>
      </c>
      <c r="AE5" s="77" t="s">
        <v>22</v>
      </c>
      <c r="AF5" s="77"/>
      <c r="AG5" s="77" t="s">
        <v>22</v>
      </c>
      <c r="AH5" s="77" t="s">
        <v>25</v>
      </c>
      <c r="AI5" s="77" t="s">
        <v>22</v>
      </c>
      <c r="AJ5" s="127" t="s">
        <v>25</v>
      </c>
      <c r="AK5" s="128" t="s">
        <v>22</v>
      </c>
      <c r="AL5" s="74" t="s">
        <v>22</v>
      </c>
      <c r="AM5" s="74" t="s">
        <v>22</v>
      </c>
      <c r="AN5" s="74" t="s">
        <v>22</v>
      </c>
      <c r="AO5" s="74" t="s">
        <v>22</v>
      </c>
      <c r="AP5" s="74" t="s">
        <v>22</v>
      </c>
      <c r="AQ5" s="76" t="s">
        <v>27</v>
      </c>
      <c r="AR5" s="76" t="s">
        <v>28</v>
      </c>
      <c r="AS5" s="76" t="s">
        <v>22</v>
      </c>
      <c r="AT5" s="76" t="s">
        <v>25</v>
      </c>
      <c r="AU5" s="131"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20">
        <v>28002</v>
      </c>
      <c r="B6" s="21" t="s">
        <v>1795</v>
      </c>
      <c r="C6" s="72" t="s">
        <v>22</v>
      </c>
      <c r="D6" s="18" t="s">
        <v>25</v>
      </c>
      <c r="E6" s="18">
        <v>1</v>
      </c>
      <c r="F6" s="72" t="s">
        <v>22</v>
      </c>
      <c r="G6" s="18" t="s">
        <v>22</v>
      </c>
      <c r="H6" s="72" t="s">
        <v>22</v>
      </c>
      <c r="I6" s="18" t="s">
        <v>22</v>
      </c>
      <c r="J6" s="18"/>
      <c r="K6" s="18"/>
      <c r="L6" s="18"/>
      <c r="M6" s="18"/>
      <c r="N6" s="18" t="s">
        <v>22</v>
      </c>
      <c r="O6" s="18" t="s">
        <v>25</v>
      </c>
      <c r="P6" s="18">
        <v>1</v>
      </c>
      <c r="Q6" s="18" t="s">
        <v>22</v>
      </c>
      <c r="R6" s="18" t="s">
        <v>23</v>
      </c>
      <c r="S6" s="18" t="s">
        <v>22</v>
      </c>
      <c r="T6" s="18" t="s">
        <v>23</v>
      </c>
      <c r="U6" s="18"/>
      <c r="V6" s="18"/>
      <c r="W6" s="18"/>
      <c r="X6" s="18"/>
      <c r="Y6" s="19" t="s">
        <v>26</v>
      </c>
      <c r="Z6" s="19" t="s">
        <v>26</v>
      </c>
      <c r="AA6" s="19" t="e">
        <v>#N/A</v>
      </c>
      <c r="AB6" s="19" t="s">
        <v>26</v>
      </c>
      <c r="AC6" s="19" t="s">
        <v>22</v>
      </c>
      <c r="AD6" s="19" t="s">
        <v>26</v>
      </c>
      <c r="AE6" s="19" t="s">
        <v>25</v>
      </c>
      <c r="AF6" s="19"/>
      <c r="AG6" s="19" t="s">
        <v>26</v>
      </c>
      <c r="AH6" s="19">
        <v>0</v>
      </c>
      <c r="AI6" s="19" t="s">
        <v>26</v>
      </c>
      <c r="AJ6" s="75" t="s">
        <v>25</v>
      </c>
      <c r="AK6" s="102" t="s">
        <v>22</v>
      </c>
      <c r="AL6" s="83" t="s">
        <v>25</v>
      </c>
      <c r="AM6" s="83" t="s">
        <v>22</v>
      </c>
      <c r="AN6" s="83" t="s">
        <v>22</v>
      </c>
      <c r="AO6" s="83" t="s">
        <v>22</v>
      </c>
      <c r="AP6" s="83" t="s">
        <v>22</v>
      </c>
      <c r="AQ6" s="3" t="s">
        <v>27</v>
      </c>
      <c r="AR6" s="3" t="s">
        <v>28</v>
      </c>
      <c r="AS6" s="3" t="s">
        <v>25</v>
      </c>
      <c r="AT6" s="3" t="s">
        <v>25</v>
      </c>
      <c r="AU6" s="112"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28003</v>
      </c>
      <c r="B7" s="21" t="s">
        <v>1357</v>
      </c>
      <c r="C7" s="72" t="s">
        <v>22</v>
      </c>
      <c r="D7" s="18" t="s">
        <v>25</v>
      </c>
      <c r="E7" s="18">
        <v>1</v>
      </c>
      <c r="F7" s="72" t="s">
        <v>22</v>
      </c>
      <c r="G7" s="18" t="s">
        <v>22</v>
      </c>
      <c r="H7" s="72" t="s">
        <v>22</v>
      </c>
      <c r="I7" s="18" t="s">
        <v>22</v>
      </c>
      <c r="J7" s="18"/>
      <c r="K7" s="18"/>
      <c r="L7" s="18" t="s">
        <v>22</v>
      </c>
      <c r="M7" s="18"/>
      <c r="N7" s="18" t="s">
        <v>23</v>
      </c>
      <c r="O7" s="18" t="s">
        <v>25</v>
      </c>
      <c r="P7" s="18">
        <v>1</v>
      </c>
      <c r="Q7" s="18" t="s">
        <v>22</v>
      </c>
      <c r="R7" s="18" t="s">
        <v>23</v>
      </c>
      <c r="S7" s="18" t="s">
        <v>22</v>
      </c>
      <c r="T7" s="18" t="s">
        <v>23</v>
      </c>
      <c r="U7" s="18"/>
      <c r="V7" s="18"/>
      <c r="W7" s="18"/>
      <c r="X7" s="18"/>
      <c r="Y7" s="19" t="s">
        <v>26</v>
      </c>
      <c r="Z7" s="19" t="s">
        <v>26</v>
      </c>
      <c r="AA7" s="19" t="e">
        <v>#N/A</v>
      </c>
      <c r="AB7" s="19" t="s">
        <v>26</v>
      </c>
      <c r="AC7" s="19" t="s">
        <v>22</v>
      </c>
      <c r="AD7" s="19" t="s">
        <v>26</v>
      </c>
      <c r="AE7" s="19" t="s">
        <v>22</v>
      </c>
      <c r="AF7" s="19"/>
      <c r="AG7" s="19" t="s">
        <v>26</v>
      </c>
      <c r="AH7" s="19" t="s">
        <v>25</v>
      </c>
      <c r="AI7" s="19" t="s">
        <v>26</v>
      </c>
      <c r="AJ7" s="75" t="s">
        <v>25</v>
      </c>
      <c r="AK7" s="102" t="s">
        <v>22</v>
      </c>
      <c r="AL7" s="83" t="s">
        <v>25</v>
      </c>
      <c r="AM7" s="83" t="s">
        <v>22</v>
      </c>
      <c r="AN7" s="83" t="s">
        <v>22</v>
      </c>
      <c r="AO7" s="83" t="s">
        <v>22</v>
      </c>
      <c r="AP7" s="83" t="s">
        <v>22</v>
      </c>
      <c r="AQ7" s="3" t="s">
        <v>27</v>
      </c>
      <c r="AR7" s="3" t="s">
        <v>25</v>
      </c>
      <c r="AS7" s="3" t="s">
        <v>25</v>
      </c>
      <c r="AT7" s="3" t="s">
        <v>25</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22</v>
      </c>
      <c r="BF7" s="316" t="str">
        <f>SUBSTITUTE(SUBSTITUTE(IFERROR(VLOOKUP($A7,単組回答!$E:$T,16,FALSE),""),"① 行った","○"),"② 行っていない","×")</f>
        <v/>
      </c>
    </row>
    <row r="8" spans="1:58" ht="28.5" customHeight="1">
      <c r="A8" s="20">
        <v>28005</v>
      </c>
      <c r="B8" s="21" t="s">
        <v>1358</v>
      </c>
      <c r="C8" s="72" t="s">
        <v>22</v>
      </c>
      <c r="D8" s="72" t="s">
        <v>22</v>
      </c>
      <c r="E8" s="18">
        <v>2</v>
      </c>
      <c r="F8" s="72" t="s">
        <v>22</v>
      </c>
      <c r="G8" s="18" t="s">
        <v>22</v>
      </c>
      <c r="H8" s="72" t="s">
        <v>22</v>
      </c>
      <c r="I8" s="18" t="s">
        <v>22</v>
      </c>
      <c r="J8" s="18"/>
      <c r="K8" s="18"/>
      <c r="L8" s="18"/>
      <c r="M8" s="18"/>
      <c r="N8" s="18" t="s">
        <v>22</v>
      </c>
      <c r="O8" s="18" t="s">
        <v>22</v>
      </c>
      <c r="P8" s="18">
        <v>2</v>
      </c>
      <c r="Q8" s="18" t="s">
        <v>22</v>
      </c>
      <c r="R8" s="18" t="s">
        <v>23</v>
      </c>
      <c r="S8" s="18" t="s">
        <v>22</v>
      </c>
      <c r="T8" s="18" t="s">
        <v>23</v>
      </c>
      <c r="U8" s="18"/>
      <c r="V8" s="18"/>
      <c r="W8" s="18"/>
      <c r="X8" s="18"/>
      <c r="Y8" s="19" t="s">
        <v>26</v>
      </c>
      <c r="Z8" s="19" t="s">
        <v>26</v>
      </c>
      <c r="AA8" s="19" t="e">
        <v>#N/A</v>
      </c>
      <c r="AB8" s="19" t="s">
        <v>26</v>
      </c>
      <c r="AC8" s="19" t="s">
        <v>22</v>
      </c>
      <c r="AD8" s="19" t="s">
        <v>26</v>
      </c>
      <c r="AE8" s="19" t="s">
        <v>25</v>
      </c>
      <c r="AF8" s="19"/>
      <c r="AG8" s="19" t="s">
        <v>26</v>
      </c>
      <c r="AH8" s="19">
        <v>0</v>
      </c>
      <c r="AI8" s="19" t="s">
        <v>26</v>
      </c>
      <c r="AJ8" s="75" t="s">
        <v>25</v>
      </c>
      <c r="AK8" s="102" t="s">
        <v>22</v>
      </c>
      <c r="AL8" s="83" t="s">
        <v>25</v>
      </c>
      <c r="AM8" s="83" t="s">
        <v>22</v>
      </c>
      <c r="AN8" s="83" t="s">
        <v>22</v>
      </c>
      <c r="AO8" s="83" t="s">
        <v>22</v>
      </c>
      <c r="AP8" s="83" t="s">
        <v>22</v>
      </c>
      <c r="AQ8" s="3" t="s">
        <v>27</v>
      </c>
      <c r="AR8" s="3" t="s">
        <v>28</v>
      </c>
      <c r="AS8" s="3" t="s">
        <v>25</v>
      </c>
      <c r="AT8" s="3" t="s">
        <v>25</v>
      </c>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28006</v>
      </c>
      <c r="B9" s="21" t="s">
        <v>1360</v>
      </c>
      <c r="C9" s="72" t="s">
        <v>22</v>
      </c>
      <c r="D9" s="72" t="s">
        <v>22</v>
      </c>
      <c r="E9" s="18">
        <v>2</v>
      </c>
      <c r="F9" s="18" t="s">
        <v>22</v>
      </c>
      <c r="G9" s="18" t="s">
        <v>22</v>
      </c>
      <c r="H9" s="18"/>
      <c r="I9" s="18" t="s">
        <v>22</v>
      </c>
      <c r="J9" s="18"/>
      <c r="K9" s="18"/>
      <c r="L9" s="18"/>
      <c r="M9" s="18"/>
      <c r="N9" s="18" t="s">
        <v>22</v>
      </c>
      <c r="O9" s="18" t="s">
        <v>22</v>
      </c>
      <c r="P9" s="18">
        <v>2</v>
      </c>
      <c r="Q9" s="18" t="s">
        <v>125</v>
      </c>
      <c r="R9" s="18" t="s">
        <v>23</v>
      </c>
      <c r="S9" s="18" t="s">
        <v>125</v>
      </c>
      <c r="T9" s="18" t="s">
        <v>23</v>
      </c>
      <c r="U9" s="18"/>
      <c r="V9" s="18"/>
      <c r="W9" s="18"/>
      <c r="X9" s="18"/>
      <c r="Y9" s="19" t="s">
        <v>26</v>
      </c>
      <c r="Z9" s="19" t="s">
        <v>26</v>
      </c>
      <c r="AA9" s="19" t="e">
        <v>#N/A</v>
      </c>
      <c r="AB9" s="19" t="s">
        <v>26</v>
      </c>
      <c r="AC9" s="19" t="s">
        <v>22</v>
      </c>
      <c r="AD9" s="19" t="s">
        <v>26</v>
      </c>
      <c r="AE9" s="19" t="s">
        <v>22</v>
      </c>
      <c r="AF9" s="19"/>
      <c r="AG9" s="19" t="s">
        <v>26</v>
      </c>
      <c r="AH9" s="19" t="s">
        <v>25</v>
      </c>
      <c r="AI9" s="19" t="s">
        <v>26</v>
      </c>
      <c r="AJ9" s="75" t="s">
        <v>25</v>
      </c>
      <c r="AK9" s="102" t="s">
        <v>22</v>
      </c>
      <c r="AL9" s="83" t="s">
        <v>22</v>
      </c>
      <c r="AM9" s="83" t="s">
        <v>22</v>
      </c>
      <c r="AN9" s="83" t="s">
        <v>22</v>
      </c>
      <c r="AO9" s="83" t="s">
        <v>22</v>
      </c>
      <c r="AP9" s="83" t="s">
        <v>22</v>
      </c>
      <c r="AQ9" s="3" t="s">
        <v>27</v>
      </c>
      <c r="AR9" s="3" t="s">
        <v>25</v>
      </c>
      <c r="AS9" s="3" t="s">
        <v>25</v>
      </c>
      <c r="AT9" s="3" t="s">
        <v>25</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28007</v>
      </c>
      <c r="B10" s="21" t="s">
        <v>1361</v>
      </c>
      <c r="C10" s="72" t="s">
        <v>22</v>
      </c>
      <c r="D10" s="72" t="s">
        <v>22</v>
      </c>
      <c r="E10" s="18">
        <v>2</v>
      </c>
      <c r="F10" s="18"/>
      <c r="G10" s="18"/>
      <c r="H10" s="18"/>
      <c r="I10" s="18"/>
      <c r="J10" s="18"/>
      <c r="K10" s="18"/>
      <c r="L10" s="18"/>
      <c r="M10" s="18"/>
      <c r="N10" s="18" t="s">
        <v>22</v>
      </c>
      <c r="O10" s="18" t="s">
        <v>25</v>
      </c>
      <c r="P10" s="18">
        <v>1</v>
      </c>
      <c r="Q10" s="18" t="s">
        <v>125</v>
      </c>
      <c r="R10" s="18"/>
      <c r="S10" s="18"/>
      <c r="T10" s="18"/>
      <c r="U10" s="18"/>
      <c r="V10" s="18"/>
      <c r="W10" s="18"/>
      <c r="X10" s="18"/>
      <c r="Y10" s="19" t="s">
        <v>26</v>
      </c>
      <c r="Z10" s="19" t="s">
        <v>26</v>
      </c>
      <c r="AA10" s="19" t="e">
        <v>#N/A</v>
      </c>
      <c r="AB10" s="19" t="s">
        <v>26</v>
      </c>
      <c r="AC10" s="19" t="s">
        <v>25</v>
      </c>
      <c r="AD10" s="19" t="s">
        <v>26</v>
      </c>
      <c r="AE10" s="19" t="s">
        <v>25</v>
      </c>
      <c r="AF10" s="19"/>
      <c r="AG10" s="19" t="s">
        <v>26</v>
      </c>
      <c r="AH10" s="19">
        <v>0</v>
      </c>
      <c r="AI10" s="19" t="s">
        <v>26</v>
      </c>
      <c r="AJ10" s="75" t="s">
        <v>25</v>
      </c>
      <c r="AK10" s="102" t="s">
        <v>26</v>
      </c>
      <c r="AL10" s="83" t="s">
        <v>26</v>
      </c>
      <c r="AM10" s="83" t="s">
        <v>26</v>
      </c>
      <c r="AN10" s="83" t="s">
        <v>26</v>
      </c>
      <c r="AO10" s="83" t="s">
        <v>26</v>
      </c>
      <c r="AP10" s="83" t="s">
        <v>26</v>
      </c>
      <c r="AQ10" s="3" t="s">
        <v>26</v>
      </c>
      <c r="AR10" s="3"/>
      <c r="AS10" s="3" t="s">
        <v>26</v>
      </c>
      <c r="AT10" s="3"/>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28008</v>
      </c>
      <c r="B11" s="21" t="s">
        <v>1362</v>
      </c>
      <c r="C11" s="72" t="s">
        <v>22</v>
      </c>
      <c r="D11" s="72" t="s">
        <v>22</v>
      </c>
      <c r="E11" s="18">
        <v>2</v>
      </c>
      <c r="F11" s="18"/>
      <c r="G11" s="18"/>
      <c r="H11" s="18"/>
      <c r="I11" s="18"/>
      <c r="J11" s="18"/>
      <c r="K11" s="18"/>
      <c r="L11" s="18"/>
      <c r="M11" s="18"/>
      <c r="N11" s="18" t="s">
        <v>22</v>
      </c>
      <c r="O11" s="18" t="s">
        <v>22</v>
      </c>
      <c r="P11" s="18">
        <v>2</v>
      </c>
      <c r="Q11" s="18" t="s">
        <v>125</v>
      </c>
      <c r="R11" s="18"/>
      <c r="S11" s="18" t="s">
        <v>125</v>
      </c>
      <c r="T11" s="18"/>
      <c r="U11" s="18"/>
      <c r="V11" s="18"/>
      <c r="W11" s="18"/>
      <c r="X11" s="18"/>
      <c r="Y11" s="19" t="s">
        <v>26</v>
      </c>
      <c r="Z11" s="19" t="s">
        <v>26</v>
      </c>
      <c r="AA11" s="19" t="e">
        <v>#N/A</v>
      </c>
      <c r="AB11" s="19" t="s">
        <v>26</v>
      </c>
      <c r="AC11" s="19" t="s">
        <v>25</v>
      </c>
      <c r="AD11" s="19" t="s">
        <v>26</v>
      </c>
      <c r="AE11" s="19" t="s">
        <v>25</v>
      </c>
      <c r="AF11" s="19"/>
      <c r="AG11" s="19" t="s">
        <v>26</v>
      </c>
      <c r="AH11" s="19">
        <v>0</v>
      </c>
      <c r="AI11" s="19" t="s">
        <v>26</v>
      </c>
      <c r="AJ11" s="75" t="s">
        <v>25</v>
      </c>
      <c r="AK11" s="102" t="s">
        <v>26</v>
      </c>
      <c r="AL11" s="83" t="s">
        <v>26</v>
      </c>
      <c r="AM11" s="83" t="s">
        <v>26</v>
      </c>
      <c r="AN11" s="83" t="s">
        <v>26</v>
      </c>
      <c r="AO11" s="83" t="s">
        <v>26</v>
      </c>
      <c r="AP11" s="83" t="s">
        <v>26</v>
      </c>
      <c r="AQ11" s="3" t="s">
        <v>26</v>
      </c>
      <c r="AR11" s="3"/>
      <c r="AS11" s="3" t="s">
        <v>26</v>
      </c>
      <c r="AT11" s="3"/>
      <c r="AU11" s="112" t="s">
        <v>26</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28009</v>
      </c>
      <c r="B12" s="21" t="s">
        <v>1363</v>
      </c>
      <c r="C12" s="72" t="s">
        <v>22</v>
      </c>
      <c r="D12" s="18" t="s">
        <v>25</v>
      </c>
      <c r="E12" s="18">
        <v>1</v>
      </c>
      <c r="F12" s="18"/>
      <c r="G12" s="18" t="s">
        <v>22</v>
      </c>
      <c r="H12" s="18"/>
      <c r="I12" s="18"/>
      <c r="J12" s="18"/>
      <c r="K12" s="18"/>
      <c r="L12" s="18"/>
      <c r="M12" s="18"/>
      <c r="N12" s="18" t="s">
        <v>22</v>
      </c>
      <c r="O12" s="18" t="s">
        <v>25</v>
      </c>
      <c r="P12" s="18">
        <v>1</v>
      </c>
      <c r="Q12" s="18" t="s">
        <v>125</v>
      </c>
      <c r="R12" s="18"/>
      <c r="S12" s="18"/>
      <c r="T12" s="18"/>
      <c r="U12" s="18"/>
      <c r="V12" s="18"/>
      <c r="W12" s="18"/>
      <c r="X12" s="18"/>
      <c r="Y12" s="19" t="s">
        <v>22</v>
      </c>
      <c r="Z12" s="19" t="s">
        <v>25</v>
      </c>
      <c r="AA12" s="19" t="s">
        <v>25</v>
      </c>
      <c r="AB12" s="19" t="s">
        <v>26</v>
      </c>
      <c r="AC12" s="19" t="s">
        <v>22</v>
      </c>
      <c r="AD12" s="19" t="s">
        <v>26</v>
      </c>
      <c r="AE12" s="19" t="s">
        <v>25</v>
      </c>
      <c r="AF12" s="19"/>
      <c r="AG12" s="19" t="s">
        <v>26</v>
      </c>
      <c r="AH12" s="19">
        <v>0</v>
      </c>
      <c r="AI12" s="19" t="s">
        <v>26</v>
      </c>
      <c r="AJ12" s="75" t="s">
        <v>25</v>
      </c>
      <c r="AK12" s="102" t="s">
        <v>22</v>
      </c>
      <c r="AL12" s="83" t="s">
        <v>25</v>
      </c>
      <c r="AM12" s="83" t="s">
        <v>25</v>
      </c>
      <c r="AN12" s="83" t="s">
        <v>22</v>
      </c>
      <c r="AO12" s="83">
        <v>0</v>
      </c>
      <c r="AP12" s="83" t="s">
        <v>25</v>
      </c>
      <c r="AQ12" s="3" t="s">
        <v>27</v>
      </c>
      <c r="AR12" s="3"/>
      <c r="AS12" s="3" t="s">
        <v>28</v>
      </c>
      <c r="AT12" s="3"/>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28011</v>
      </c>
      <c r="B13" s="21" t="s">
        <v>1364</v>
      </c>
      <c r="C13" s="72" t="s">
        <v>22</v>
      </c>
      <c r="D13" s="18" t="s">
        <v>25</v>
      </c>
      <c r="E13" s="18">
        <v>1</v>
      </c>
      <c r="F13" s="18"/>
      <c r="G13" s="18" t="s">
        <v>22</v>
      </c>
      <c r="H13" s="18"/>
      <c r="I13" s="18"/>
      <c r="J13" s="18"/>
      <c r="K13" s="18"/>
      <c r="L13" s="18"/>
      <c r="M13" s="18"/>
      <c r="N13" s="18" t="s">
        <v>22</v>
      </c>
      <c r="O13" s="18" t="s">
        <v>22</v>
      </c>
      <c r="P13" s="18">
        <v>2</v>
      </c>
      <c r="Q13" s="18" t="s">
        <v>125</v>
      </c>
      <c r="R13" s="18"/>
      <c r="S13" s="18"/>
      <c r="T13" s="18"/>
      <c r="U13" s="18"/>
      <c r="V13" s="18" t="s">
        <v>23</v>
      </c>
      <c r="W13" s="18"/>
      <c r="X13" s="18"/>
      <c r="Y13" s="19" t="s">
        <v>26</v>
      </c>
      <c r="Z13" s="19" t="s">
        <v>26</v>
      </c>
      <c r="AA13" s="19" t="e">
        <v>#N/A</v>
      </c>
      <c r="AB13" s="19" t="s">
        <v>26</v>
      </c>
      <c r="AC13" s="19" t="s">
        <v>22</v>
      </c>
      <c r="AD13" s="19" t="s">
        <v>26</v>
      </c>
      <c r="AE13" s="19" t="s">
        <v>22</v>
      </c>
      <c r="AF13" s="19"/>
      <c r="AG13" s="19" t="s">
        <v>26</v>
      </c>
      <c r="AH13" s="19">
        <v>0</v>
      </c>
      <c r="AI13" s="19" t="s">
        <v>26</v>
      </c>
      <c r="AJ13" s="75" t="s">
        <v>25</v>
      </c>
      <c r="AK13" s="102" t="s">
        <v>22</v>
      </c>
      <c r="AL13" s="83" t="s">
        <v>22</v>
      </c>
      <c r="AM13" s="83" t="s">
        <v>22</v>
      </c>
      <c r="AN13" s="83" t="s">
        <v>22</v>
      </c>
      <c r="AO13" s="83" t="s">
        <v>22</v>
      </c>
      <c r="AP13" s="83" t="s">
        <v>22</v>
      </c>
      <c r="AQ13" s="3" t="s">
        <v>27</v>
      </c>
      <c r="AR13" s="3" t="s">
        <v>25</v>
      </c>
      <c r="AS13" s="3" t="s">
        <v>25</v>
      </c>
      <c r="AT13" s="3" t="s">
        <v>22</v>
      </c>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28012</v>
      </c>
      <c r="B14" s="21" t="s">
        <v>1359</v>
      </c>
      <c r="C14" s="72" t="s">
        <v>22</v>
      </c>
      <c r="D14" s="72" t="s">
        <v>22</v>
      </c>
      <c r="E14" s="18">
        <v>2</v>
      </c>
      <c r="F14" s="18"/>
      <c r="G14" s="18" t="s">
        <v>22</v>
      </c>
      <c r="H14" s="18"/>
      <c r="I14" s="18" t="s">
        <v>22</v>
      </c>
      <c r="J14" s="18"/>
      <c r="K14" s="18" t="s">
        <v>22</v>
      </c>
      <c r="L14" s="18"/>
      <c r="M14" s="18"/>
      <c r="N14" s="18" t="s">
        <v>22</v>
      </c>
      <c r="O14" s="18" t="s">
        <v>22</v>
      </c>
      <c r="P14" s="18">
        <v>2</v>
      </c>
      <c r="Q14" s="18" t="s">
        <v>22</v>
      </c>
      <c r="R14" s="18" t="s">
        <v>23</v>
      </c>
      <c r="S14" s="18" t="s">
        <v>22</v>
      </c>
      <c r="T14" s="18" t="s">
        <v>23</v>
      </c>
      <c r="U14" s="18"/>
      <c r="V14" s="18"/>
      <c r="W14" s="18"/>
      <c r="X14" s="18"/>
      <c r="Y14" s="19" t="s">
        <v>26</v>
      </c>
      <c r="Z14" s="19" t="s">
        <v>26</v>
      </c>
      <c r="AA14" s="19" t="e">
        <v>#N/A</v>
      </c>
      <c r="AB14" s="19" t="s">
        <v>26</v>
      </c>
      <c r="AC14" s="19" t="s">
        <v>22</v>
      </c>
      <c r="AD14" s="19" t="s">
        <v>26</v>
      </c>
      <c r="AE14" s="19" t="s">
        <v>22</v>
      </c>
      <c r="AF14" s="19"/>
      <c r="AG14" s="19" t="s">
        <v>26</v>
      </c>
      <c r="AH14" s="19" t="s">
        <v>22</v>
      </c>
      <c r="AI14" s="19" t="s">
        <v>26</v>
      </c>
      <c r="AJ14" s="75" t="s">
        <v>25</v>
      </c>
      <c r="AK14" s="102" t="s">
        <v>22</v>
      </c>
      <c r="AL14" s="83" t="s">
        <v>22</v>
      </c>
      <c r="AM14" s="83" t="s">
        <v>22</v>
      </c>
      <c r="AN14" s="83" t="s">
        <v>22</v>
      </c>
      <c r="AO14" s="83" t="s">
        <v>22</v>
      </c>
      <c r="AP14" s="83" t="s">
        <v>25</v>
      </c>
      <c r="AQ14" s="3" t="s">
        <v>43</v>
      </c>
      <c r="AR14" s="3" t="s">
        <v>28</v>
      </c>
      <c r="AS14" s="3" t="s">
        <v>22</v>
      </c>
      <c r="AT14" s="3" t="s">
        <v>25</v>
      </c>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28014</v>
      </c>
      <c r="B15" s="21" t="s">
        <v>1365</v>
      </c>
      <c r="C15" s="72" t="s">
        <v>22</v>
      </c>
      <c r="D15" s="18" t="s">
        <v>25</v>
      </c>
      <c r="E15" s="18">
        <v>1</v>
      </c>
      <c r="F15" s="18"/>
      <c r="G15" s="18"/>
      <c r="H15" s="18"/>
      <c r="I15" s="18"/>
      <c r="J15" s="18"/>
      <c r="K15" s="18"/>
      <c r="L15" s="18"/>
      <c r="M15" s="18"/>
      <c r="N15" s="18" t="s">
        <v>22</v>
      </c>
      <c r="O15" s="18" t="s">
        <v>25</v>
      </c>
      <c r="P15" s="18">
        <v>1</v>
      </c>
      <c r="Q15" s="18" t="s">
        <v>125</v>
      </c>
      <c r="R15" s="18"/>
      <c r="S15" s="18"/>
      <c r="T15" s="18"/>
      <c r="U15" s="18"/>
      <c r="V15" s="18"/>
      <c r="W15" s="18"/>
      <c r="X15" s="18"/>
      <c r="Y15" s="19" t="s">
        <v>26</v>
      </c>
      <c r="Z15" s="19" t="s">
        <v>26</v>
      </c>
      <c r="AA15" s="19" t="e">
        <v>#N/A</v>
      </c>
      <c r="AB15" s="19" t="s">
        <v>26</v>
      </c>
      <c r="AC15" s="19" t="s">
        <v>25</v>
      </c>
      <c r="AD15" s="19" t="s">
        <v>26</v>
      </c>
      <c r="AE15" s="19" t="s">
        <v>25</v>
      </c>
      <c r="AF15" s="19"/>
      <c r="AG15" s="19" t="s">
        <v>26</v>
      </c>
      <c r="AH15" s="19">
        <v>0</v>
      </c>
      <c r="AI15" s="19" t="s">
        <v>26</v>
      </c>
      <c r="AJ15" s="75" t="s">
        <v>25</v>
      </c>
      <c r="AK15" s="102" t="s">
        <v>25</v>
      </c>
      <c r="AL15" s="83" t="s">
        <v>25</v>
      </c>
      <c r="AM15" s="83" t="s">
        <v>25</v>
      </c>
      <c r="AN15" s="83" t="s">
        <v>25</v>
      </c>
      <c r="AO15" s="83">
        <v>0</v>
      </c>
      <c r="AP15" s="83">
        <v>0</v>
      </c>
      <c r="AQ15" s="3">
        <v>0</v>
      </c>
      <c r="AR15" s="3"/>
      <c r="AS15" s="3">
        <v>0</v>
      </c>
      <c r="AT15" s="3"/>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28018</v>
      </c>
      <c r="B16" s="21" t="s">
        <v>1366</v>
      </c>
      <c r="C16" s="18" t="s">
        <v>25</v>
      </c>
      <c r="D16" s="18" t="s">
        <v>25</v>
      </c>
      <c r="E16" s="18">
        <v>0</v>
      </c>
      <c r="F16" s="18"/>
      <c r="G16" s="18"/>
      <c r="H16" s="18"/>
      <c r="I16" s="18"/>
      <c r="J16" s="18"/>
      <c r="K16" s="18"/>
      <c r="L16" s="18"/>
      <c r="M16" s="18"/>
      <c r="N16" s="18" t="s">
        <v>22</v>
      </c>
      <c r="O16" s="18" t="s">
        <v>25</v>
      </c>
      <c r="P16" s="18">
        <v>1</v>
      </c>
      <c r="Q16" s="18"/>
      <c r="R16" s="18"/>
      <c r="S16" s="18"/>
      <c r="T16" s="18"/>
      <c r="U16" s="18"/>
      <c r="V16" s="18"/>
      <c r="W16" s="18"/>
      <c r="X16" s="18"/>
      <c r="Y16" s="19" t="s">
        <v>26</v>
      </c>
      <c r="Z16" s="19" t="s">
        <v>26</v>
      </c>
      <c r="AA16" s="19" t="e">
        <v>#N/A</v>
      </c>
      <c r="AB16" s="19" t="s">
        <v>26</v>
      </c>
      <c r="AC16" s="19" t="s">
        <v>25</v>
      </c>
      <c r="AD16" s="19" t="s">
        <v>26</v>
      </c>
      <c r="AE16" s="19" t="s">
        <v>25</v>
      </c>
      <c r="AF16" s="19"/>
      <c r="AG16" s="19" t="s">
        <v>26</v>
      </c>
      <c r="AH16" s="19">
        <v>0</v>
      </c>
      <c r="AI16" s="19" t="s">
        <v>26</v>
      </c>
      <c r="AJ16" s="75" t="s">
        <v>25</v>
      </c>
      <c r="AK16" s="102" t="s">
        <v>26</v>
      </c>
      <c r="AL16" s="83" t="s">
        <v>26</v>
      </c>
      <c r="AM16" s="83" t="s">
        <v>26</v>
      </c>
      <c r="AN16" s="83" t="s">
        <v>26</v>
      </c>
      <c r="AO16" s="83" t="s">
        <v>26</v>
      </c>
      <c r="AP16" s="83" t="s">
        <v>26</v>
      </c>
      <c r="AQ16" s="3" t="s">
        <v>26</v>
      </c>
      <c r="AR16" s="3"/>
      <c r="AS16" s="3" t="s">
        <v>26</v>
      </c>
      <c r="AT16" s="3"/>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28019</v>
      </c>
      <c r="B17" s="21" t="s">
        <v>1367</v>
      </c>
      <c r="C17" s="18" t="s">
        <v>25</v>
      </c>
      <c r="D17" s="18" t="s">
        <v>25</v>
      </c>
      <c r="E17" s="18">
        <v>0</v>
      </c>
      <c r="F17" s="72" t="s">
        <v>22</v>
      </c>
      <c r="G17" s="18"/>
      <c r="H17" s="18" t="s">
        <v>22</v>
      </c>
      <c r="I17" s="18"/>
      <c r="J17" s="18" t="s">
        <v>22</v>
      </c>
      <c r="K17" s="18"/>
      <c r="L17" s="18"/>
      <c r="M17" s="18"/>
      <c r="N17" s="18" t="s">
        <v>25</v>
      </c>
      <c r="O17" s="18" t="s">
        <v>25</v>
      </c>
      <c r="P17" s="18">
        <v>0</v>
      </c>
      <c r="Q17" s="18"/>
      <c r="R17" s="18"/>
      <c r="S17" s="18"/>
      <c r="T17" s="18"/>
      <c r="U17" s="18"/>
      <c r="V17" s="18"/>
      <c r="W17" s="18"/>
      <c r="X17" s="18"/>
      <c r="Y17" s="19" t="s">
        <v>26</v>
      </c>
      <c r="Z17" s="19" t="s">
        <v>26</v>
      </c>
      <c r="AA17" s="19" t="e">
        <v>#N/A</v>
      </c>
      <c r="AB17" s="19" t="s">
        <v>26</v>
      </c>
      <c r="AC17" s="19" t="s">
        <v>25</v>
      </c>
      <c r="AD17" s="19" t="s">
        <v>26</v>
      </c>
      <c r="AE17" s="19" t="s">
        <v>25</v>
      </c>
      <c r="AF17" s="19"/>
      <c r="AG17" s="19" t="s">
        <v>26</v>
      </c>
      <c r="AH17" s="19">
        <v>0</v>
      </c>
      <c r="AI17" s="19" t="s">
        <v>26</v>
      </c>
      <c r="AJ17" s="75" t="s">
        <v>25</v>
      </c>
      <c r="AK17" s="102" t="s">
        <v>26</v>
      </c>
      <c r="AL17" s="83" t="s">
        <v>26</v>
      </c>
      <c r="AM17" s="83" t="s">
        <v>26</v>
      </c>
      <c r="AN17" s="83" t="s">
        <v>26</v>
      </c>
      <c r="AO17" s="83" t="s">
        <v>26</v>
      </c>
      <c r="AP17" s="83" t="s">
        <v>26</v>
      </c>
      <c r="AQ17" s="3" t="s">
        <v>26</v>
      </c>
      <c r="AR17" s="3"/>
      <c r="AS17" s="3" t="s">
        <v>26</v>
      </c>
      <c r="AT17" s="3"/>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28020</v>
      </c>
      <c r="B18" s="21" t="s">
        <v>1796</v>
      </c>
      <c r="C18" s="72"/>
      <c r="D18" s="18"/>
      <c r="E18" s="18">
        <v>0</v>
      </c>
      <c r="F18" s="18"/>
      <c r="G18" s="18"/>
      <c r="H18" s="18"/>
      <c r="I18" s="18"/>
      <c r="J18" s="18"/>
      <c r="K18" s="18"/>
      <c r="L18" s="18"/>
      <c r="M18" s="18"/>
      <c r="N18" s="18" t="s">
        <v>24</v>
      </c>
      <c r="O18" s="18" t="s">
        <v>24</v>
      </c>
      <c r="P18" s="18">
        <v>0</v>
      </c>
      <c r="Q18" s="18"/>
      <c r="R18" s="18"/>
      <c r="S18" s="18"/>
      <c r="T18" s="18"/>
      <c r="U18" s="18"/>
      <c r="V18" s="18"/>
      <c r="W18" s="18"/>
      <c r="X18" s="18"/>
      <c r="Y18" s="19" t="s">
        <v>26</v>
      </c>
      <c r="Z18" s="19" t="s">
        <v>26</v>
      </c>
      <c r="AA18" s="19" t="e">
        <v>#N/A</v>
      </c>
      <c r="AB18" s="19" t="s">
        <v>26</v>
      </c>
      <c r="AC18" s="19" t="s">
        <v>26</v>
      </c>
      <c r="AD18" s="19" t="s">
        <v>26</v>
      </c>
      <c r="AE18" s="19" t="s">
        <v>26</v>
      </c>
      <c r="AF18" s="19"/>
      <c r="AG18" s="19" t="s">
        <v>26</v>
      </c>
      <c r="AH18" s="19" t="s">
        <v>26</v>
      </c>
      <c r="AI18" s="19" t="s">
        <v>26</v>
      </c>
      <c r="AJ18" s="75" t="s">
        <v>26</v>
      </c>
      <c r="AK18" s="102" t="s">
        <v>26</v>
      </c>
      <c r="AL18" s="83" t="s">
        <v>26</v>
      </c>
      <c r="AM18" s="83" t="s">
        <v>26</v>
      </c>
      <c r="AN18" s="83" t="s">
        <v>26</v>
      </c>
      <c r="AO18" s="83" t="s">
        <v>26</v>
      </c>
      <c r="AP18" s="83" t="s">
        <v>26</v>
      </c>
      <c r="AQ18" s="3" t="s">
        <v>26</v>
      </c>
      <c r="AR18" s="3"/>
      <c r="AS18" s="3" t="s">
        <v>26</v>
      </c>
      <c r="AT18" s="3"/>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28021</v>
      </c>
      <c r="B19" s="21" t="s">
        <v>1368</v>
      </c>
      <c r="C19" s="72" t="s">
        <v>22</v>
      </c>
      <c r="D19" s="18" t="s">
        <v>25</v>
      </c>
      <c r="E19" s="18">
        <v>1</v>
      </c>
      <c r="F19" s="18"/>
      <c r="G19" s="18"/>
      <c r="H19" s="18"/>
      <c r="I19" s="18"/>
      <c r="J19" s="18"/>
      <c r="K19" s="18"/>
      <c r="L19" s="18"/>
      <c r="M19" s="18"/>
      <c r="N19" s="18" t="s">
        <v>22</v>
      </c>
      <c r="O19" s="18" t="s">
        <v>25</v>
      </c>
      <c r="P19" s="18">
        <v>1</v>
      </c>
      <c r="Q19" s="18"/>
      <c r="R19" s="18"/>
      <c r="S19" s="18"/>
      <c r="T19" s="18"/>
      <c r="U19" s="18"/>
      <c r="V19" s="18"/>
      <c r="W19" s="18"/>
      <c r="X19" s="18"/>
      <c r="Y19" s="19" t="s">
        <v>22</v>
      </c>
      <c r="Z19" s="19" t="s">
        <v>25</v>
      </c>
      <c r="AA19" s="19" t="s">
        <v>25</v>
      </c>
      <c r="AB19" s="19" t="s">
        <v>22</v>
      </c>
      <c r="AC19" s="19" t="s">
        <v>22</v>
      </c>
      <c r="AD19" s="19" t="s">
        <v>22</v>
      </c>
      <c r="AE19" s="19" t="s">
        <v>25</v>
      </c>
      <c r="AF19" s="19"/>
      <c r="AG19" s="19" t="s">
        <v>25</v>
      </c>
      <c r="AH19" s="19">
        <v>0</v>
      </c>
      <c r="AI19" s="19" t="s">
        <v>25</v>
      </c>
      <c r="AJ19" s="75" t="s">
        <v>25</v>
      </c>
      <c r="AK19" s="102" t="s">
        <v>22</v>
      </c>
      <c r="AL19" s="83" t="s">
        <v>25</v>
      </c>
      <c r="AM19" s="83" t="s">
        <v>22</v>
      </c>
      <c r="AN19" s="83" t="s">
        <v>22</v>
      </c>
      <c r="AO19" s="83" t="s">
        <v>22</v>
      </c>
      <c r="AP19" s="83" t="s">
        <v>22</v>
      </c>
      <c r="AQ19" s="3" t="s">
        <v>27</v>
      </c>
      <c r="AR19" s="3" t="s">
        <v>28</v>
      </c>
      <c r="AS19" s="3" t="s">
        <v>22</v>
      </c>
      <c r="AT19" s="3" t="s">
        <v>25</v>
      </c>
      <c r="AU19" s="112" t="s">
        <v>25</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28023</v>
      </c>
      <c r="B20" s="21" t="s">
        <v>1369</v>
      </c>
      <c r="C20" s="72" t="s">
        <v>22</v>
      </c>
      <c r="D20" s="18" t="s">
        <v>25</v>
      </c>
      <c r="E20" s="18">
        <v>1</v>
      </c>
      <c r="F20" s="18"/>
      <c r="G20" s="18"/>
      <c r="H20" s="18"/>
      <c r="I20" s="18"/>
      <c r="J20" s="18"/>
      <c r="K20" s="18"/>
      <c r="L20" s="18"/>
      <c r="M20" s="18"/>
      <c r="N20" s="18" t="s">
        <v>22</v>
      </c>
      <c r="O20" s="18" t="s">
        <v>25</v>
      </c>
      <c r="P20" s="18">
        <v>1</v>
      </c>
      <c r="Q20" s="18"/>
      <c r="R20" s="18"/>
      <c r="S20" s="18"/>
      <c r="T20" s="18"/>
      <c r="U20" s="18"/>
      <c r="V20" s="18"/>
      <c r="W20" s="18"/>
      <c r="X20" s="18"/>
      <c r="Y20" s="19" t="s">
        <v>26</v>
      </c>
      <c r="Z20" s="19" t="s">
        <v>26</v>
      </c>
      <c r="AA20" s="19" t="e">
        <v>#N/A</v>
      </c>
      <c r="AB20" s="19" t="s">
        <v>26</v>
      </c>
      <c r="AC20" s="19" t="s">
        <v>25</v>
      </c>
      <c r="AD20" s="19" t="s">
        <v>26</v>
      </c>
      <c r="AE20" s="19" t="s">
        <v>25</v>
      </c>
      <c r="AF20" s="19"/>
      <c r="AG20" s="19" t="s">
        <v>26</v>
      </c>
      <c r="AH20" s="19">
        <v>0</v>
      </c>
      <c r="AI20" s="19" t="s">
        <v>26</v>
      </c>
      <c r="AJ20" s="75" t="s">
        <v>25</v>
      </c>
      <c r="AK20" s="102" t="s">
        <v>26</v>
      </c>
      <c r="AL20" s="83" t="s">
        <v>26</v>
      </c>
      <c r="AM20" s="83" t="s">
        <v>26</v>
      </c>
      <c r="AN20" s="83" t="s">
        <v>26</v>
      </c>
      <c r="AO20" s="83" t="s">
        <v>26</v>
      </c>
      <c r="AP20" s="83" t="s">
        <v>26</v>
      </c>
      <c r="AQ20" s="3" t="s">
        <v>26</v>
      </c>
      <c r="AR20" s="3"/>
      <c r="AS20" s="3" t="s">
        <v>26</v>
      </c>
      <c r="AT20" s="3"/>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28024</v>
      </c>
      <c r="B21" s="21" t="s">
        <v>1797</v>
      </c>
      <c r="C21" s="72" t="s">
        <v>22</v>
      </c>
      <c r="D21" s="18" t="s">
        <v>25</v>
      </c>
      <c r="E21" s="18">
        <v>1</v>
      </c>
      <c r="F21" s="18"/>
      <c r="G21" s="18"/>
      <c r="H21" s="18"/>
      <c r="I21" s="18"/>
      <c r="J21" s="18"/>
      <c r="K21" s="18"/>
      <c r="L21" s="18"/>
      <c r="M21" s="18"/>
      <c r="N21" s="18" t="s">
        <v>22</v>
      </c>
      <c r="O21" s="18" t="s">
        <v>22</v>
      </c>
      <c r="P21" s="18">
        <v>2</v>
      </c>
      <c r="Q21" s="18"/>
      <c r="R21" s="18"/>
      <c r="S21" s="18"/>
      <c r="T21" s="18"/>
      <c r="U21" s="18"/>
      <c r="V21" s="18"/>
      <c r="W21" s="18"/>
      <c r="X21" s="18"/>
      <c r="Y21" s="19" t="s">
        <v>26</v>
      </c>
      <c r="Z21" s="19" t="s">
        <v>26</v>
      </c>
      <c r="AA21" s="19" t="e">
        <v>#N/A</v>
      </c>
      <c r="AB21" s="19" t="s">
        <v>26</v>
      </c>
      <c r="AC21" s="19" t="s">
        <v>26</v>
      </c>
      <c r="AD21" s="19" t="s">
        <v>26</v>
      </c>
      <c r="AE21" s="19" t="s">
        <v>26</v>
      </c>
      <c r="AF21" s="19"/>
      <c r="AG21" s="19" t="s">
        <v>26</v>
      </c>
      <c r="AH21" s="19" t="s">
        <v>26</v>
      </c>
      <c r="AI21" s="19" t="s">
        <v>26</v>
      </c>
      <c r="AJ21" s="75" t="s">
        <v>26</v>
      </c>
      <c r="AK21" s="102" t="s">
        <v>26</v>
      </c>
      <c r="AL21" s="83" t="s">
        <v>26</v>
      </c>
      <c r="AM21" s="83" t="s">
        <v>26</v>
      </c>
      <c r="AN21" s="83" t="s">
        <v>26</v>
      </c>
      <c r="AO21" s="83" t="s">
        <v>26</v>
      </c>
      <c r="AP21" s="83" t="s">
        <v>26</v>
      </c>
      <c r="AQ21" s="3" t="s">
        <v>26</v>
      </c>
      <c r="AR21" s="3"/>
      <c r="AS21" s="3" t="s">
        <v>26</v>
      </c>
      <c r="AT21" s="3"/>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28025</v>
      </c>
      <c r="B22" s="21" t="s">
        <v>1370</v>
      </c>
      <c r="C22" s="72" t="s">
        <v>22</v>
      </c>
      <c r="D22" s="18" t="s">
        <v>25</v>
      </c>
      <c r="E22" s="18">
        <v>1</v>
      </c>
      <c r="F22" s="18" t="s">
        <v>22</v>
      </c>
      <c r="G22" s="18"/>
      <c r="H22" s="18"/>
      <c r="I22" s="18"/>
      <c r="J22" s="18"/>
      <c r="K22" s="18" t="s">
        <v>22</v>
      </c>
      <c r="L22" s="18"/>
      <c r="M22" s="18"/>
      <c r="N22" s="18" t="s">
        <v>22</v>
      </c>
      <c r="O22" s="18" t="s">
        <v>22</v>
      </c>
      <c r="P22" s="18">
        <v>2</v>
      </c>
      <c r="Q22" s="18" t="s">
        <v>23</v>
      </c>
      <c r="R22" s="18"/>
      <c r="S22" s="18"/>
      <c r="T22" s="18"/>
      <c r="U22" s="18"/>
      <c r="V22" s="18"/>
      <c r="W22" s="18"/>
      <c r="X22" s="18"/>
      <c r="Y22" s="19" t="s">
        <v>22</v>
      </c>
      <c r="Z22" s="19" t="s">
        <v>22</v>
      </c>
      <c r="AA22" s="19" t="s">
        <v>22</v>
      </c>
      <c r="AB22" s="19" t="s">
        <v>26</v>
      </c>
      <c r="AC22" s="19" t="s">
        <v>22</v>
      </c>
      <c r="AD22" s="19" t="s">
        <v>26</v>
      </c>
      <c r="AE22" s="19" t="s">
        <v>22</v>
      </c>
      <c r="AF22" s="19"/>
      <c r="AG22" s="19" t="s">
        <v>26</v>
      </c>
      <c r="AH22" s="19" t="s">
        <v>25</v>
      </c>
      <c r="AI22" s="19" t="s">
        <v>25</v>
      </c>
      <c r="AJ22" s="75" t="s">
        <v>25</v>
      </c>
      <c r="AK22" s="102" t="s">
        <v>22</v>
      </c>
      <c r="AL22" s="83" t="s">
        <v>22</v>
      </c>
      <c r="AM22" s="83" t="s">
        <v>22</v>
      </c>
      <c r="AN22" s="83" t="s">
        <v>22</v>
      </c>
      <c r="AO22" s="83" t="s">
        <v>22</v>
      </c>
      <c r="AP22" s="83" t="s">
        <v>25</v>
      </c>
      <c r="AQ22" s="3" t="s">
        <v>27</v>
      </c>
      <c r="AR22" s="3" t="s">
        <v>28</v>
      </c>
      <c r="AS22" s="3" t="s">
        <v>28</v>
      </c>
      <c r="AT22" s="3" t="s">
        <v>25</v>
      </c>
      <c r="AU22" s="112" t="s">
        <v>22</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28032</v>
      </c>
      <c r="B23" s="21" t="s">
        <v>1798</v>
      </c>
      <c r="C23" s="18" t="s">
        <v>22</v>
      </c>
      <c r="D23" s="18" t="s">
        <v>25</v>
      </c>
      <c r="E23" s="18">
        <v>1</v>
      </c>
      <c r="F23" s="18"/>
      <c r="G23" s="18"/>
      <c r="H23" s="18"/>
      <c r="I23" s="18"/>
      <c r="J23" s="18"/>
      <c r="K23" s="18"/>
      <c r="L23" s="18"/>
      <c r="M23" s="18"/>
      <c r="N23" s="18" t="s">
        <v>25</v>
      </c>
      <c r="O23" s="18" t="s">
        <v>25</v>
      </c>
      <c r="P23" s="18">
        <v>0</v>
      </c>
      <c r="Q23" s="18"/>
      <c r="R23" s="18"/>
      <c r="S23" s="18"/>
      <c r="T23" s="18"/>
      <c r="U23" s="18"/>
      <c r="V23" s="18"/>
      <c r="W23" s="18"/>
      <c r="X23" s="18"/>
      <c r="Y23" s="19" t="s">
        <v>26</v>
      </c>
      <c r="Z23" s="19" t="s">
        <v>26</v>
      </c>
      <c r="AA23" s="19" t="e">
        <v>#N/A</v>
      </c>
      <c r="AB23" s="19" t="s">
        <v>26</v>
      </c>
      <c r="AC23" s="19" t="s">
        <v>25</v>
      </c>
      <c r="AD23" s="19" t="s">
        <v>26</v>
      </c>
      <c r="AE23" s="19" t="s">
        <v>25</v>
      </c>
      <c r="AF23" s="19"/>
      <c r="AG23" s="19" t="s">
        <v>26</v>
      </c>
      <c r="AH23" s="19">
        <v>0</v>
      </c>
      <c r="AI23" s="19" t="s">
        <v>26</v>
      </c>
      <c r="AJ23" s="75" t="s">
        <v>25</v>
      </c>
      <c r="AK23" s="102" t="s">
        <v>26</v>
      </c>
      <c r="AL23" s="83" t="s">
        <v>26</v>
      </c>
      <c r="AM23" s="83" t="s">
        <v>26</v>
      </c>
      <c r="AN23" s="83" t="s">
        <v>26</v>
      </c>
      <c r="AO23" s="83" t="s">
        <v>26</v>
      </c>
      <c r="AP23" s="83" t="s">
        <v>26</v>
      </c>
      <c r="AQ23" s="3" t="s">
        <v>26</v>
      </c>
      <c r="AR23" s="3"/>
      <c r="AS23" s="3" t="s">
        <v>26</v>
      </c>
      <c r="AT23" s="3"/>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28033</v>
      </c>
      <c r="B24" s="21" t="s">
        <v>1799</v>
      </c>
      <c r="C24" s="18" t="s">
        <v>25</v>
      </c>
      <c r="D24" s="18" t="s">
        <v>25</v>
      </c>
      <c r="E24" s="18">
        <v>0</v>
      </c>
      <c r="F24" s="18"/>
      <c r="G24" s="18"/>
      <c r="H24" s="18"/>
      <c r="I24" s="18"/>
      <c r="J24" s="18"/>
      <c r="K24" s="18"/>
      <c r="L24" s="18"/>
      <c r="M24" s="18"/>
      <c r="N24" s="18" t="s">
        <v>25</v>
      </c>
      <c r="O24" s="18" t="s">
        <v>25</v>
      </c>
      <c r="P24" s="18">
        <v>0</v>
      </c>
      <c r="Q24" s="18"/>
      <c r="R24" s="18"/>
      <c r="S24" s="18"/>
      <c r="T24" s="18"/>
      <c r="U24" s="18"/>
      <c r="V24" s="18"/>
      <c r="W24" s="18"/>
      <c r="X24" s="18"/>
      <c r="Y24" s="19" t="s">
        <v>26</v>
      </c>
      <c r="Z24" s="19" t="s">
        <v>26</v>
      </c>
      <c r="AA24" s="19" t="e">
        <v>#N/A</v>
      </c>
      <c r="AB24" s="19" t="s">
        <v>26</v>
      </c>
      <c r="AC24" s="19" t="s">
        <v>26</v>
      </c>
      <c r="AD24" s="19" t="s">
        <v>26</v>
      </c>
      <c r="AE24" s="19" t="s">
        <v>26</v>
      </c>
      <c r="AF24" s="19"/>
      <c r="AG24" s="19" t="s">
        <v>26</v>
      </c>
      <c r="AH24" s="19" t="s">
        <v>26</v>
      </c>
      <c r="AI24" s="19" t="s">
        <v>26</v>
      </c>
      <c r="AJ24" s="75" t="s">
        <v>26</v>
      </c>
      <c r="AK24" s="102" t="s">
        <v>26</v>
      </c>
      <c r="AL24" s="83" t="s">
        <v>26</v>
      </c>
      <c r="AM24" s="83" t="s">
        <v>26</v>
      </c>
      <c r="AN24" s="83" t="s">
        <v>26</v>
      </c>
      <c r="AO24" s="83" t="s">
        <v>26</v>
      </c>
      <c r="AP24" s="83" t="s">
        <v>26</v>
      </c>
      <c r="AQ24" s="3" t="s">
        <v>26</v>
      </c>
      <c r="AR24" s="3"/>
      <c r="AS24" s="3" t="s">
        <v>26</v>
      </c>
      <c r="AT24" s="3"/>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28034</v>
      </c>
      <c r="B25" s="21" t="s">
        <v>1800</v>
      </c>
      <c r="C25" s="72"/>
      <c r="D25" s="18"/>
      <c r="E25" s="18">
        <v>0</v>
      </c>
      <c r="F25" s="18"/>
      <c r="G25" s="18"/>
      <c r="H25" s="18"/>
      <c r="I25" s="18"/>
      <c r="J25" s="18"/>
      <c r="K25" s="18"/>
      <c r="L25" s="18"/>
      <c r="M25" s="18"/>
      <c r="N25" s="18"/>
      <c r="O25" s="18"/>
      <c r="P25" s="18">
        <v>0</v>
      </c>
      <c r="Q25" s="18"/>
      <c r="R25" s="18"/>
      <c r="S25" s="18"/>
      <c r="T25" s="18"/>
      <c r="U25" s="18"/>
      <c r="V25" s="18"/>
      <c r="W25" s="18"/>
      <c r="X25" s="18"/>
      <c r="Y25" s="19" t="s">
        <v>26</v>
      </c>
      <c r="Z25" s="19" t="s">
        <v>26</v>
      </c>
      <c r="AA25" s="19" t="e">
        <v>#N/A</v>
      </c>
      <c r="AB25" s="19" t="s">
        <v>26</v>
      </c>
      <c r="AC25" s="19" t="s">
        <v>26</v>
      </c>
      <c r="AD25" s="19" t="s">
        <v>26</v>
      </c>
      <c r="AE25" s="19" t="s">
        <v>26</v>
      </c>
      <c r="AF25" s="19"/>
      <c r="AG25" s="19" t="s">
        <v>26</v>
      </c>
      <c r="AH25" s="19" t="s">
        <v>26</v>
      </c>
      <c r="AI25" s="19" t="s">
        <v>26</v>
      </c>
      <c r="AJ25" s="75" t="s">
        <v>26</v>
      </c>
      <c r="AK25" s="102" t="s">
        <v>22</v>
      </c>
      <c r="AL25" s="83" t="s">
        <v>25</v>
      </c>
      <c r="AM25" s="83" t="s">
        <v>22</v>
      </c>
      <c r="AN25" s="83" t="s">
        <v>22</v>
      </c>
      <c r="AO25" s="83" t="s">
        <v>22</v>
      </c>
      <c r="AP25" s="83" t="s">
        <v>22</v>
      </c>
      <c r="AQ25" s="3" t="s">
        <v>27</v>
      </c>
      <c r="AR25" s="3" t="s">
        <v>26</v>
      </c>
      <c r="AS25" s="3" t="s">
        <v>28</v>
      </c>
      <c r="AT25" s="3" t="s">
        <v>26</v>
      </c>
      <c r="AU25" s="112" t="s">
        <v>25</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1320</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28043</v>
      </c>
      <c r="B26" s="21" t="s">
        <v>1801</v>
      </c>
      <c r="C26" s="72" t="s">
        <v>22</v>
      </c>
      <c r="D26" s="18" t="s">
        <v>25</v>
      </c>
      <c r="E26" s="18">
        <v>1</v>
      </c>
      <c r="F26" s="72" t="s">
        <v>22</v>
      </c>
      <c r="G26" s="18" t="s">
        <v>22</v>
      </c>
      <c r="H26" s="72"/>
      <c r="I26" s="18" t="s">
        <v>22</v>
      </c>
      <c r="J26" s="72"/>
      <c r="K26" s="18"/>
      <c r="L26" s="18"/>
      <c r="M26" s="18"/>
      <c r="N26" s="18" t="s">
        <v>22</v>
      </c>
      <c r="O26" s="18" t="s">
        <v>25</v>
      </c>
      <c r="P26" s="18">
        <v>1</v>
      </c>
      <c r="Q26" s="18" t="s">
        <v>23</v>
      </c>
      <c r="R26" s="18" t="s">
        <v>23</v>
      </c>
      <c r="S26" s="18" t="s">
        <v>22</v>
      </c>
      <c r="T26" s="18" t="s">
        <v>23</v>
      </c>
      <c r="U26" s="18"/>
      <c r="V26" s="18"/>
      <c r="W26" s="18"/>
      <c r="X26" s="18"/>
      <c r="Y26" s="19" t="s">
        <v>22</v>
      </c>
      <c r="Z26" s="19" t="s">
        <v>25</v>
      </c>
      <c r="AA26" s="19" t="s">
        <v>25</v>
      </c>
      <c r="AB26" s="19" t="s">
        <v>22</v>
      </c>
      <c r="AC26" s="19" t="s">
        <v>22</v>
      </c>
      <c r="AD26" s="19" t="s">
        <v>22</v>
      </c>
      <c r="AE26" s="19" t="s">
        <v>22</v>
      </c>
      <c r="AF26" s="19"/>
      <c r="AG26" s="19" t="s">
        <v>25</v>
      </c>
      <c r="AH26" s="19">
        <v>0</v>
      </c>
      <c r="AI26" s="19" t="s">
        <v>25</v>
      </c>
      <c r="AJ26" s="75" t="s">
        <v>25</v>
      </c>
      <c r="AK26" s="102" t="s">
        <v>22</v>
      </c>
      <c r="AL26" s="83" t="s">
        <v>25</v>
      </c>
      <c r="AM26" s="83" t="s">
        <v>22</v>
      </c>
      <c r="AN26" s="83" t="s">
        <v>22</v>
      </c>
      <c r="AO26" s="83" t="s">
        <v>22</v>
      </c>
      <c r="AP26" s="83" t="s">
        <v>22</v>
      </c>
      <c r="AQ26" s="3" t="s">
        <v>27</v>
      </c>
      <c r="AR26" s="3" t="s">
        <v>28</v>
      </c>
      <c r="AS26" s="3" t="s">
        <v>22</v>
      </c>
      <c r="AT26" s="3" t="s">
        <v>22</v>
      </c>
      <c r="AU26" s="112" t="s">
        <v>22</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1320</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28049</v>
      </c>
      <c r="B27" s="21" t="s">
        <v>1802</v>
      </c>
      <c r="C27" s="72"/>
      <c r="D27" s="18"/>
      <c r="E27" s="18">
        <v>0</v>
      </c>
      <c r="F27" s="18"/>
      <c r="G27" s="18"/>
      <c r="H27" s="18"/>
      <c r="I27" s="18"/>
      <c r="J27" s="18"/>
      <c r="K27" s="18"/>
      <c r="L27" s="18"/>
      <c r="M27" s="18"/>
      <c r="N27" s="18"/>
      <c r="O27" s="18"/>
      <c r="P27" s="18">
        <v>0</v>
      </c>
      <c r="Q27" s="18"/>
      <c r="R27" s="18"/>
      <c r="S27" s="18"/>
      <c r="T27" s="18"/>
      <c r="U27" s="18"/>
      <c r="V27" s="18"/>
      <c r="W27" s="18"/>
      <c r="X27" s="18"/>
      <c r="Y27" s="19" t="s">
        <v>26</v>
      </c>
      <c r="Z27" s="19" t="s">
        <v>26</v>
      </c>
      <c r="AA27" s="19" t="e">
        <v>#N/A</v>
      </c>
      <c r="AB27" s="19" t="s">
        <v>26</v>
      </c>
      <c r="AC27" s="19" t="s">
        <v>26</v>
      </c>
      <c r="AD27" s="19" t="s">
        <v>26</v>
      </c>
      <c r="AE27" s="19" t="s">
        <v>26</v>
      </c>
      <c r="AF27" s="19"/>
      <c r="AG27" s="19" t="s">
        <v>26</v>
      </c>
      <c r="AH27" s="19" t="s">
        <v>26</v>
      </c>
      <c r="AI27" s="19" t="s">
        <v>26</v>
      </c>
      <c r="AJ27" s="75" t="s">
        <v>26</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28052</v>
      </c>
      <c r="B28" s="21" t="s">
        <v>1803</v>
      </c>
      <c r="C28" s="72"/>
      <c r="D28" s="18"/>
      <c r="E28" s="18">
        <v>0</v>
      </c>
      <c r="F28" s="18"/>
      <c r="G28" s="18"/>
      <c r="H28" s="18"/>
      <c r="I28" s="18"/>
      <c r="J28" s="18"/>
      <c r="K28" s="18"/>
      <c r="L28" s="18"/>
      <c r="M28" s="18"/>
      <c r="N28" s="18"/>
      <c r="O28" s="18"/>
      <c r="P28" s="18">
        <v>0</v>
      </c>
      <c r="Q28" s="18"/>
      <c r="R28" s="18"/>
      <c r="S28" s="18"/>
      <c r="T28" s="18"/>
      <c r="U28" s="18"/>
      <c r="V28" s="18"/>
      <c r="W28" s="18"/>
      <c r="X28" s="18"/>
      <c r="Y28" s="19" t="s">
        <v>26</v>
      </c>
      <c r="Z28" s="19" t="s">
        <v>26</v>
      </c>
      <c r="AA28" s="19" t="e">
        <v>#N/A</v>
      </c>
      <c r="AB28" s="19" t="s">
        <v>26</v>
      </c>
      <c r="AC28" s="19" t="s">
        <v>26</v>
      </c>
      <c r="AD28" s="19" t="s">
        <v>26</v>
      </c>
      <c r="AE28" s="19" t="s">
        <v>26</v>
      </c>
      <c r="AF28" s="19"/>
      <c r="AG28" s="19" t="s">
        <v>26</v>
      </c>
      <c r="AH28" s="19" t="s">
        <v>26</v>
      </c>
      <c r="AI28" s="19" t="s">
        <v>26</v>
      </c>
      <c r="AJ28" s="75" t="s">
        <v>26</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28060</v>
      </c>
      <c r="B29" s="21" t="s">
        <v>1804</v>
      </c>
      <c r="C29" s="72" t="s">
        <v>22</v>
      </c>
      <c r="D29" s="18" t="s">
        <v>25</v>
      </c>
      <c r="E29" s="18">
        <v>1</v>
      </c>
      <c r="F29" s="18"/>
      <c r="G29" s="18"/>
      <c r="H29" s="18"/>
      <c r="I29" s="18"/>
      <c r="J29" s="18"/>
      <c r="K29" s="18"/>
      <c r="L29" s="18"/>
      <c r="M29" s="18"/>
      <c r="N29" s="18" t="s">
        <v>22</v>
      </c>
      <c r="O29" s="18" t="s">
        <v>25</v>
      </c>
      <c r="P29" s="18">
        <v>1</v>
      </c>
      <c r="Q29" s="18"/>
      <c r="R29" s="18"/>
      <c r="S29" s="18"/>
      <c r="T29" s="18"/>
      <c r="U29" s="18"/>
      <c r="V29" s="18"/>
      <c r="W29" s="18"/>
      <c r="X29" s="18"/>
      <c r="Y29" s="19" t="s">
        <v>26</v>
      </c>
      <c r="Z29" s="19" t="s">
        <v>26</v>
      </c>
      <c r="AA29" s="19" t="e">
        <v>#N/A</v>
      </c>
      <c r="AB29" s="19" t="s">
        <v>26</v>
      </c>
      <c r="AC29" s="19" t="s">
        <v>26</v>
      </c>
      <c r="AD29" s="19" t="s">
        <v>26</v>
      </c>
      <c r="AE29" s="19" t="s">
        <v>26</v>
      </c>
      <c r="AF29" s="19"/>
      <c r="AG29" s="19" t="s">
        <v>26</v>
      </c>
      <c r="AH29" s="19" t="s">
        <v>26</v>
      </c>
      <c r="AI29" s="19" t="s">
        <v>26</v>
      </c>
      <c r="AJ29" s="75" t="s">
        <v>26</v>
      </c>
      <c r="AK29" s="102" t="s">
        <v>26</v>
      </c>
      <c r="AL29" s="83" t="s">
        <v>26</v>
      </c>
      <c r="AM29" s="83" t="s">
        <v>26</v>
      </c>
      <c r="AN29" s="83" t="s">
        <v>26</v>
      </c>
      <c r="AO29" s="83" t="s">
        <v>26</v>
      </c>
      <c r="AP29" s="83" t="s">
        <v>26</v>
      </c>
      <c r="AQ29" s="3" t="s">
        <v>26</v>
      </c>
      <c r="AR29" s="3" t="s">
        <v>28</v>
      </c>
      <c r="AS29" s="3" t="s">
        <v>26</v>
      </c>
      <c r="AT29" s="3" t="s">
        <v>25</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28066</v>
      </c>
      <c r="B30" s="21" t="s">
        <v>1805</v>
      </c>
      <c r="C30" s="72"/>
      <c r="D30" s="18"/>
      <c r="E30" s="18">
        <v>0</v>
      </c>
      <c r="F30" s="18"/>
      <c r="G30" s="18"/>
      <c r="H30" s="18"/>
      <c r="I30" s="18"/>
      <c r="J30" s="18"/>
      <c r="K30" s="18"/>
      <c r="L30" s="18"/>
      <c r="M30" s="18"/>
      <c r="N30" s="18"/>
      <c r="O30" s="18"/>
      <c r="P30" s="18">
        <v>0</v>
      </c>
      <c r="Q30" s="18"/>
      <c r="R30" s="18"/>
      <c r="S30" s="18"/>
      <c r="T30" s="18"/>
      <c r="U30" s="18"/>
      <c r="V30" s="18"/>
      <c r="W30" s="18"/>
      <c r="X30" s="18"/>
      <c r="Y30" s="19" t="s">
        <v>26</v>
      </c>
      <c r="Z30" s="19" t="s">
        <v>26</v>
      </c>
      <c r="AA30" s="19" t="e">
        <v>#N/A</v>
      </c>
      <c r="AB30" s="19" t="s">
        <v>26</v>
      </c>
      <c r="AC30" s="19" t="s">
        <v>26</v>
      </c>
      <c r="AD30" s="19" t="s">
        <v>26</v>
      </c>
      <c r="AE30" s="19" t="s">
        <v>26</v>
      </c>
      <c r="AF30" s="19"/>
      <c r="AG30" s="19" t="s">
        <v>26</v>
      </c>
      <c r="AH30" s="19" t="s">
        <v>26</v>
      </c>
      <c r="AI30" s="19" t="s">
        <v>26</v>
      </c>
      <c r="AJ30" s="75" t="s">
        <v>26</v>
      </c>
      <c r="AK30" s="102" t="s">
        <v>26</v>
      </c>
      <c r="AL30" s="83" t="s">
        <v>26</v>
      </c>
      <c r="AM30" s="83" t="s">
        <v>26</v>
      </c>
      <c r="AN30" s="83" t="s">
        <v>26</v>
      </c>
      <c r="AO30" s="83" t="s">
        <v>26</v>
      </c>
      <c r="AP30" s="83"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28068</v>
      </c>
      <c r="B31" s="21" t="s">
        <v>1806</v>
      </c>
      <c r="C31" s="72"/>
      <c r="D31" s="18"/>
      <c r="E31" s="18">
        <v>0</v>
      </c>
      <c r="F31" s="18"/>
      <c r="G31" s="18"/>
      <c r="H31" s="18"/>
      <c r="I31" s="18"/>
      <c r="J31" s="18"/>
      <c r="K31" s="18"/>
      <c r="L31" s="18"/>
      <c r="M31" s="18"/>
      <c r="N31" s="18"/>
      <c r="O31" s="18"/>
      <c r="P31" s="18">
        <v>0</v>
      </c>
      <c r="Q31" s="18"/>
      <c r="R31" s="18"/>
      <c r="S31" s="18"/>
      <c r="T31" s="18"/>
      <c r="U31" s="18"/>
      <c r="V31" s="18"/>
      <c r="W31" s="18"/>
      <c r="X31" s="18"/>
      <c r="Y31" s="19" t="s">
        <v>26</v>
      </c>
      <c r="Z31" s="19" t="s">
        <v>26</v>
      </c>
      <c r="AA31" s="19" t="e">
        <v>#N/A</v>
      </c>
      <c r="AB31" s="19" t="s">
        <v>26</v>
      </c>
      <c r="AC31" s="19" t="s">
        <v>26</v>
      </c>
      <c r="AD31" s="19" t="s">
        <v>26</v>
      </c>
      <c r="AE31" s="19" t="s">
        <v>26</v>
      </c>
      <c r="AF31" s="19"/>
      <c r="AG31" s="19" t="s">
        <v>26</v>
      </c>
      <c r="AH31" s="19" t="s">
        <v>26</v>
      </c>
      <c r="AI31" s="19" t="s">
        <v>26</v>
      </c>
      <c r="AJ31" s="75" t="s">
        <v>26</v>
      </c>
      <c r="AK31" s="102" t="s">
        <v>26</v>
      </c>
      <c r="AL31" s="83" t="s">
        <v>26</v>
      </c>
      <c r="AM31" s="83" t="s">
        <v>26</v>
      </c>
      <c r="AN31" s="83" t="s">
        <v>26</v>
      </c>
      <c r="AO31" s="83" t="s">
        <v>26</v>
      </c>
      <c r="AP31" s="83" t="s">
        <v>26</v>
      </c>
      <c r="AQ31" s="3" t="s">
        <v>26</v>
      </c>
      <c r="AR31" s="3"/>
      <c r="AS31" s="3" t="s">
        <v>26</v>
      </c>
      <c r="AT31" s="3"/>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c r="B32" s="21"/>
      <c r="C32" s="72"/>
      <c r="D32" s="18"/>
      <c r="E32" s="18">
        <v>0</v>
      </c>
      <c r="F32" s="18"/>
      <c r="G32" s="18"/>
      <c r="H32" s="18"/>
      <c r="I32" s="18"/>
      <c r="J32" s="18"/>
      <c r="K32" s="18"/>
      <c r="L32" s="18"/>
      <c r="M32" s="18"/>
      <c r="N32" s="18"/>
      <c r="O32" s="18"/>
      <c r="P32" s="18">
        <v>0</v>
      </c>
      <c r="Q32" s="18"/>
      <c r="R32" s="18"/>
      <c r="S32" s="18"/>
      <c r="T32" s="18"/>
      <c r="U32" s="18"/>
      <c r="V32" s="18"/>
      <c r="W32" s="18"/>
      <c r="X32" s="18"/>
      <c r="Y32" s="19" t="s">
        <v>26</v>
      </c>
      <c r="Z32" s="19" t="s">
        <v>26</v>
      </c>
      <c r="AA32" s="19" t="e">
        <v>#N/A</v>
      </c>
      <c r="AB32" s="19" t="s">
        <v>26</v>
      </c>
      <c r="AC32" s="19" t="s">
        <v>26</v>
      </c>
      <c r="AD32" s="19" t="s">
        <v>26</v>
      </c>
      <c r="AE32" s="19" t="s">
        <v>26</v>
      </c>
      <c r="AF32" s="19"/>
      <c r="AG32" s="19" t="s">
        <v>26</v>
      </c>
      <c r="AH32" s="19" t="s">
        <v>26</v>
      </c>
      <c r="AI32" s="19" t="s">
        <v>26</v>
      </c>
      <c r="AJ32" s="75" t="s">
        <v>26</v>
      </c>
      <c r="AK32" s="102" t="s">
        <v>26</v>
      </c>
      <c r="AL32" s="83" t="s">
        <v>26</v>
      </c>
      <c r="AM32" s="83" t="s">
        <v>26</v>
      </c>
      <c r="AN32" s="83" t="s">
        <v>26</v>
      </c>
      <c r="AO32" s="83" t="s">
        <v>26</v>
      </c>
      <c r="AP32" s="83" t="s">
        <v>26</v>
      </c>
      <c r="AQ32" s="3" t="s">
        <v>26</v>
      </c>
      <c r="AR32" s="3" t="s">
        <v>26</v>
      </c>
      <c r="AS32" s="3" t="s">
        <v>26</v>
      </c>
      <c r="AT32" s="3" t="s">
        <v>26</v>
      </c>
      <c r="AU32" s="112" t="s">
        <v>26</v>
      </c>
      <c r="AV32" s="102" t="str">
        <f>IFERROR(VLOOKUP($A32,[2]集約用シート!$E$3:$BN$3000,2,FALSE),"")</f>
        <v/>
      </c>
      <c r="AW32" s="83" t="str">
        <f>IFERROR(VLOOKUP($A32,[2]集約用シート!$E$3:$BN$3000,3,FALSE),"")</f>
        <v/>
      </c>
      <c r="AX32" s="83" t="str">
        <f>IFERROR(VLOOKUP($A32,[2]集約用シート!$E$3:$BN$3000,5,FALSE),"")</f>
        <v/>
      </c>
      <c r="AY32" s="83"/>
      <c r="AZ32" s="83" t="str">
        <f>IFERROR(VLOOKUP($A32,[2]集約用シート!$E$3:$BN$3000,11,FALSE),"")</f>
        <v/>
      </c>
      <c r="BA32" s="83"/>
      <c r="BB32" s="83" t="str">
        <f>IFERROR(VLOOKUP($A32,[2]集約用シート!$E$3:$BN$3000,4,FALSE),"")</f>
        <v/>
      </c>
      <c r="BC32" s="83" t="str">
        <f>IFERROR(VLOOKUP($A32,[2]集約用シート!$E$3:$BN$3000,14,FALSE),"")</f>
        <v/>
      </c>
      <c r="BD32" s="83"/>
      <c r="BE32" s="83" t="str">
        <f>IFERROR(VLOOKUP($A32,[2]集約用シート!$E$3:$BN$3000,16,FALSE),"")</f>
        <v/>
      </c>
      <c r="BF32" s="103"/>
    </row>
    <row r="33" spans="1:58" ht="28.5" customHeight="1">
      <c r="A33" s="20"/>
      <c r="B33" s="21"/>
      <c r="C33" s="72"/>
      <c r="D33" s="18"/>
      <c r="E33" s="18">
        <v>0</v>
      </c>
      <c r="F33" s="18"/>
      <c r="G33" s="18"/>
      <c r="H33" s="18"/>
      <c r="I33" s="18"/>
      <c r="J33" s="18"/>
      <c r="K33" s="18"/>
      <c r="L33" s="18"/>
      <c r="M33" s="18"/>
      <c r="N33" s="18"/>
      <c r="O33" s="18"/>
      <c r="P33" s="18">
        <v>0</v>
      </c>
      <c r="Q33" s="18"/>
      <c r="R33" s="18"/>
      <c r="S33" s="18"/>
      <c r="T33" s="18"/>
      <c r="U33" s="18"/>
      <c r="V33" s="18"/>
      <c r="W33" s="18"/>
      <c r="X33" s="18"/>
      <c r="Y33" s="19" t="s">
        <v>26</v>
      </c>
      <c r="Z33" s="19" t="s">
        <v>26</v>
      </c>
      <c r="AA33" s="19" t="e">
        <v>#N/A</v>
      </c>
      <c r="AB33" s="19" t="s">
        <v>26</v>
      </c>
      <c r="AC33" s="19" t="s">
        <v>26</v>
      </c>
      <c r="AD33" s="19" t="s">
        <v>26</v>
      </c>
      <c r="AE33" s="19" t="s">
        <v>26</v>
      </c>
      <c r="AF33" s="19"/>
      <c r="AG33" s="19" t="s">
        <v>26</v>
      </c>
      <c r="AH33" s="19" t="s">
        <v>26</v>
      </c>
      <c r="AI33" s="19" t="s">
        <v>26</v>
      </c>
      <c r="AJ33" s="75" t="s">
        <v>26</v>
      </c>
      <c r="AK33" s="102" t="s">
        <v>26</v>
      </c>
      <c r="AL33" s="83" t="s">
        <v>26</v>
      </c>
      <c r="AM33" s="83" t="s">
        <v>26</v>
      </c>
      <c r="AN33" s="83" t="s">
        <v>26</v>
      </c>
      <c r="AO33" s="83" t="s">
        <v>26</v>
      </c>
      <c r="AP33" s="83" t="s">
        <v>26</v>
      </c>
      <c r="AQ33" s="3" t="s">
        <v>26</v>
      </c>
      <c r="AR33" s="3" t="s">
        <v>26</v>
      </c>
      <c r="AS33" s="3" t="s">
        <v>26</v>
      </c>
      <c r="AT33" s="3" t="s">
        <v>26</v>
      </c>
      <c r="AU33" s="112" t="s">
        <v>26</v>
      </c>
      <c r="AV33" s="102" t="str">
        <f>IFERROR(VLOOKUP($A33,[2]集約用シート!$E$3:$BN$3000,2,FALSE),"")</f>
        <v/>
      </c>
      <c r="AW33" s="83" t="str">
        <f>IFERROR(VLOOKUP($A33,[2]集約用シート!$E$3:$BN$3000,3,FALSE),"")</f>
        <v/>
      </c>
      <c r="AX33" s="83" t="str">
        <f>IFERROR(VLOOKUP($A33,[2]集約用シート!$E$3:$BN$3000,5,FALSE),"")</f>
        <v/>
      </c>
      <c r="AY33" s="83"/>
      <c r="AZ33" s="83" t="str">
        <f>IFERROR(VLOOKUP($A33,[2]集約用シート!$E$3:$BN$3000,11,FALSE),"")</f>
        <v/>
      </c>
      <c r="BA33" s="83"/>
      <c r="BB33" s="83" t="str">
        <f>IFERROR(VLOOKUP($A33,[2]集約用シート!$E$3:$BN$3000,4,FALSE),"")</f>
        <v/>
      </c>
      <c r="BC33" s="83" t="str">
        <f>IFERROR(VLOOKUP($A33,[2]集約用シート!$E$3:$BN$3000,14,FALSE),"")</f>
        <v/>
      </c>
      <c r="BD33" s="83"/>
      <c r="BE33" s="83" t="str">
        <f>IFERROR(VLOOKUP($A33,[2]集約用シート!$E$3:$BN$3000,16,FALSE),"")</f>
        <v/>
      </c>
      <c r="BF33" s="103"/>
    </row>
    <row r="34" spans="1:58" ht="28.5" customHeight="1">
      <c r="A34" s="20"/>
      <c r="B34" s="21"/>
      <c r="C34" s="72"/>
      <c r="D34" s="18"/>
      <c r="E34" s="18">
        <v>0</v>
      </c>
      <c r="F34" s="18"/>
      <c r="G34" s="18"/>
      <c r="H34" s="18"/>
      <c r="I34" s="18"/>
      <c r="J34" s="18"/>
      <c r="K34" s="18"/>
      <c r="L34" s="18"/>
      <c r="M34" s="18"/>
      <c r="N34" s="18"/>
      <c r="O34" s="18"/>
      <c r="P34" s="18">
        <v>0</v>
      </c>
      <c r="Q34" s="18"/>
      <c r="R34" s="18"/>
      <c r="S34" s="18"/>
      <c r="T34" s="18"/>
      <c r="U34" s="18"/>
      <c r="V34" s="18"/>
      <c r="W34" s="18"/>
      <c r="X34" s="18"/>
      <c r="Y34" s="19" t="s">
        <v>26</v>
      </c>
      <c r="Z34" s="19" t="s">
        <v>26</v>
      </c>
      <c r="AA34" s="19" t="e">
        <v>#N/A</v>
      </c>
      <c r="AB34" s="19" t="s">
        <v>26</v>
      </c>
      <c r="AC34" s="19" t="s">
        <v>26</v>
      </c>
      <c r="AD34" s="19" t="s">
        <v>26</v>
      </c>
      <c r="AE34" s="19" t="s">
        <v>26</v>
      </c>
      <c r="AF34" s="19"/>
      <c r="AG34" s="19" t="s">
        <v>26</v>
      </c>
      <c r="AH34" s="19" t="s">
        <v>26</v>
      </c>
      <c r="AI34" s="19" t="s">
        <v>26</v>
      </c>
      <c r="AJ34" s="75" t="s">
        <v>26</v>
      </c>
      <c r="AK34" s="102" t="s">
        <v>26</v>
      </c>
      <c r="AL34" s="83" t="s">
        <v>26</v>
      </c>
      <c r="AM34" s="83" t="s">
        <v>26</v>
      </c>
      <c r="AN34" s="83" t="s">
        <v>26</v>
      </c>
      <c r="AO34" s="83" t="s">
        <v>26</v>
      </c>
      <c r="AP34" s="83" t="s">
        <v>26</v>
      </c>
      <c r="AQ34" s="3" t="s">
        <v>26</v>
      </c>
      <c r="AR34" s="3" t="s">
        <v>26</v>
      </c>
      <c r="AS34" s="3" t="s">
        <v>26</v>
      </c>
      <c r="AT34" s="3" t="s">
        <v>26</v>
      </c>
      <c r="AU34" s="112" t="s">
        <v>26</v>
      </c>
      <c r="AV34" s="102" t="str">
        <f>IFERROR(VLOOKUP($A34,[2]集約用シート!$E$3:$BN$3000,2,FALSE),"")</f>
        <v/>
      </c>
      <c r="AW34" s="83" t="str">
        <f>IFERROR(VLOOKUP($A34,[2]集約用シート!$E$3:$BN$3000,3,FALSE),"")</f>
        <v/>
      </c>
      <c r="AX34" s="83" t="str">
        <f>IFERROR(VLOOKUP($A34,[2]集約用シート!$E$3:$BN$3000,5,FALSE),"")</f>
        <v/>
      </c>
      <c r="AY34" s="83"/>
      <c r="AZ34" s="83" t="str">
        <f>IFERROR(VLOOKUP($A34,[2]集約用シート!$E$3:$BN$3000,11,FALSE),"")</f>
        <v/>
      </c>
      <c r="BA34" s="83"/>
      <c r="BB34" s="83" t="str">
        <f>IFERROR(VLOOKUP($A34,[2]集約用シート!$E$3:$BN$3000,4,FALSE),"")</f>
        <v/>
      </c>
      <c r="BC34" s="83" t="str">
        <f>IFERROR(VLOOKUP($A34,[2]集約用シート!$E$3:$BN$3000,14,FALSE),"")</f>
        <v/>
      </c>
      <c r="BD34" s="83"/>
      <c r="BE34" s="83" t="str">
        <f>IFERROR(VLOOKUP($A34,[2]集約用シート!$E$3:$BN$3000,16,FALSE),"")</f>
        <v/>
      </c>
      <c r="BF34" s="103"/>
    </row>
    <row r="35" spans="1:58" ht="28.5" customHeight="1" thickBot="1">
      <c r="A35" s="237" t="s">
        <v>90</v>
      </c>
      <c r="B35" s="238"/>
      <c r="C35" s="237">
        <v>20</v>
      </c>
      <c r="D35" s="238">
        <v>0</v>
      </c>
      <c r="N35" s="237">
        <v>20</v>
      </c>
      <c r="O35" s="238">
        <v>0</v>
      </c>
      <c r="Y35" s="251">
        <v>0</v>
      </c>
      <c r="Z35" s="252">
        <v>0</v>
      </c>
      <c r="AK35" s="104" t="s">
        <v>26</v>
      </c>
      <c r="AL35" s="105" t="s">
        <v>26</v>
      </c>
      <c r="AM35" s="105" t="s">
        <v>26</v>
      </c>
      <c r="AN35" s="105" t="s">
        <v>26</v>
      </c>
      <c r="AO35" s="105" t="s">
        <v>26</v>
      </c>
      <c r="AP35" s="105" t="s">
        <v>26</v>
      </c>
      <c r="AQ35" s="113" t="s">
        <v>26</v>
      </c>
      <c r="AR35" s="113" t="s">
        <v>26</v>
      </c>
      <c r="AS35" s="113" t="s">
        <v>26</v>
      </c>
      <c r="AT35" s="113" t="s">
        <v>26</v>
      </c>
      <c r="AU35" s="114" t="s">
        <v>26</v>
      </c>
      <c r="AV35" s="245">
        <f>AV36-AW36</f>
        <v>0</v>
      </c>
      <c r="AW35" s="246"/>
      <c r="AX35" s="109" t="str">
        <f>IFERROR(VLOOKUP($A35,[2]集約用シート!$E$3:$BN$3000,5,FALSE),"")</f>
        <v/>
      </c>
      <c r="AY35" s="109"/>
      <c r="AZ35" s="109" t="str">
        <f>IFERROR(VLOOKUP($A35,[2]集約用シート!$E$3:$BN$3000,11,FALSE),"")</f>
        <v/>
      </c>
      <c r="BA35" s="109"/>
      <c r="BB35" s="109" t="str">
        <f>IFERROR(VLOOKUP($A35,[2]集約用シート!$E$3:$BN$3000,4,FALSE),"")</f>
        <v/>
      </c>
      <c r="BC35" s="109" t="str">
        <f>IFERROR(VLOOKUP($A35,[2]集約用シート!$E$3:$BN$3000,14,FALSE),"")</f>
        <v/>
      </c>
      <c r="BD35" s="109"/>
      <c r="BE35" s="109" t="str">
        <f>IFERROR(VLOOKUP($A35,[2]集約用シート!$E$3:$BN$3000,16,FALSE),"")</f>
        <v/>
      </c>
      <c r="BF35" s="110"/>
    </row>
    <row r="36" spans="1:58" ht="28.5" customHeight="1">
      <c r="AV36" s="12">
        <f>(COUNTIF(AV5:AV31,"○")+COUNTIF(AW5:AW31,"○"))</f>
        <v>0</v>
      </c>
      <c r="AW36" s="12">
        <f>COUNTIFS(AV5:AV31,"○",AW5:AW31,"○")</f>
        <v>0</v>
      </c>
      <c r="AX36" s="12" t="str">
        <f>IFERROR(VLOOKUP($A36,[2]集約用シート!$E$3:$BN$3000,5,FALSE),"")</f>
        <v/>
      </c>
      <c r="AY36" s="12"/>
      <c r="AZ36" s="12" t="str">
        <f>IFERROR(VLOOKUP($A36,[2]集約用シート!$E$3:$BN$3000,11,FALSE),"")</f>
        <v/>
      </c>
      <c r="BA36" s="12"/>
      <c r="BB36" s="12" t="str">
        <f>IFERROR(VLOOKUP($A36,[2]集約用シート!$E$3:$BN$3000,4,FALSE),"")</f>
        <v/>
      </c>
      <c r="BC36" s="12" t="str">
        <f>IFERROR(VLOOKUP($A36,[2]集約用シート!$E$3:$BN$3000,14,FALSE),"")</f>
        <v/>
      </c>
      <c r="BD36" s="12"/>
      <c r="BE36" s="12" t="str">
        <f>IFERROR(VLOOKUP($A36,[2]集約用シート!$E$3:$BN$3000,16,FALSE),"")</f>
        <v/>
      </c>
      <c r="BF36" s="12"/>
    </row>
    <row r="37" spans="1:58" ht="28.5" customHeight="1">
      <c r="AV37" s="12" t="str">
        <f>IFERROR(VLOOKUP($A37,[2]集約用シート!$E$3:$BN$3000,2,FALSE),"")</f>
        <v/>
      </c>
      <c r="AW37" s="12" t="str">
        <f>IFERROR(VLOOKUP($A37,[2]集約用シート!$E$3:$BN$3000,3,FALSE),"")</f>
        <v/>
      </c>
      <c r="AX37" s="12" t="str">
        <f>IFERROR(VLOOKUP($A37,[2]集約用シート!$E$3:$BN$3000,5,FALSE),"")</f>
        <v/>
      </c>
      <c r="AY37" s="12"/>
      <c r="AZ37" s="12" t="str">
        <f>IFERROR(VLOOKUP($A37,[2]集約用シート!$E$3:$BN$3000,11,FALSE),"")</f>
        <v/>
      </c>
      <c r="BA37" s="12"/>
      <c r="BB37" s="12" t="str">
        <f>IFERROR(VLOOKUP($A37,[2]集約用シート!$E$3:$BN$3000,4,FALSE),"")</f>
        <v/>
      </c>
      <c r="BC37" s="12" t="str">
        <f>IFERROR(VLOOKUP($A37,[2]集約用シート!$E$3:$BN$3000,14,FALSE),"")</f>
        <v/>
      </c>
      <c r="BD37" s="12"/>
      <c r="BE37" s="12" t="str">
        <f>IFERROR(VLOOKUP($A37,[2]集約用シート!$E$3:$BN$3000,16,FALSE),"")</f>
        <v/>
      </c>
      <c r="BF37" s="12"/>
    </row>
    <row r="38" spans="1:58" ht="28.5" customHeight="1">
      <c r="AV38" s="12" t="str">
        <f>IFERROR(VLOOKUP($A38,[2]集約用シート!$E$3:$BN$3000,2,FALSE),"")</f>
        <v/>
      </c>
      <c r="AW38" s="12" t="str">
        <f>IFERROR(VLOOKUP($A38,[2]集約用シート!$E$3:$BN$3000,3,FALSE),"")</f>
        <v/>
      </c>
      <c r="AX38" s="12" t="str">
        <f>IFERROR(VLOOKUP($A38,[2]集約用シート!$E$3:$BN$3000,5,FALSE),"")</f>
        <v/>
      </c>
      <c r="AY38" s="12"/>
      <c r="AZ38" s="12" t="str">
        <f>IFERROR(VLOOKUP($A38,[2]集約用シート!$E$3:$BN$3000,11,FALSE),"")</f>
        <v/>
      </c>
      <c r="BA38" s="12"/>
      <c r="BB38" s="12" t="str">
        <f>IFERROR(VLOOKUP($A38,[2]集約用シート!$E$3:$BN$3000,4,FALSE),"")</f>
        <v/>
      </c>
      <c r="BC38" s="12" t="str">
        <f>IFERROR(VLOOKUP($A38,[2]集約用シート!$E$3:$BN$3000,14,FALSE),"")</f>
        <v/>
      </c>
      <c r="BD38" s="12"/>
      <c r="BE38" s="12" t="str">
        <f>IFERROR(VLOOKUP($A38,[2]集約用シート!$E$3:$BN$3000,16,FALSE),"")</f>
        <v/>
      </c>
      <c r="BF38" s="12"/>
    </row>
    <row r="39" spans="1:58" ht="28.5" customHeight="1">
      <c r="AV39" s="12" t="str">
        <f>IFERROR(VLOOKUP($A39,[2]集約用シート!$E$3:$BN$3000,2,FALSE),"")</f>
        <v/>
      </c>
      <c r="AW39" s="12" t="str">
        <f>IFERROR(VLOOKUP($A39,[2]集約用シート!$E$3:$BN$3000,3,FALSE),"")</f>
        <v/>
      </c>
      <c r="AX39" s="12" t="str">
        <f>IFERROR(VLOOKUP($A39,[2]集約用シート!$E$3:$BN$3000,5,FALSE),"")</f>
        <v/>
      </c>
      <c r="AY39" s="12"/>
      <c r="AZ39" s="12" t="str">
        <f>IFERROR(VLOOKUP($A39,[2]集約用シート!$E$3:$BN$3000,11,FALSE),"")</f>
        <v/>
      </c>
      <c r="BA39" s="12"/>
      <c r="BB39" s="12" t="str">
        <f>IFERROR(VLOOKUP($A39,[2]集約用シート!$E$3:$BN$3000,4,FALSE),"")</f>
        <v/>
      </c>
      <c r="BC39" s="12" t="str">
        <f>IFERROR(VLOOKUP($A39,[2]集約用シート!$E$3:$BN$3000,14,FALSE),"")</f>
        <v/>
      </c>
      <c r="BD39" s="12"/>
      <c r="BE39" s="12" t="str">
        <f>IFERROR(VLOOKUP($A39,[2]集約用シート!$E$3:$BN$3000,16,FALSE),"")</f>
        <v/>
      </c>
      <c r="BF39" s="12"/>
    </row>
    <row r="40" spans="1:58" ht="28.5" customHeight="1">
      <c r="AV40" s="12" t="str">
        <f>IFERROR(VLOOKUP($A40,[2]集約用シート!$E$3:$BN$3000,2,FALSE),"")</f>
        <v/>
      </c>
      <c r="AW40" s="12" t="str">
        <f>IFERROR(VLOOKUP($A40,[2]集約用シート!$E$3:$BN$3000,3,FALSE),"")</f>
        <v/>
      </c>
      <c r="AX40" s="12" t="str">
        <f>IFERROR(VLOOKUP($A40,[2]集約用シート!$E$3:$BN$3000,5,FALSE),"")</f>
        <v/>
      </c>
      <c r="AY40" s="12"/>
      <c r="AZ40" s="12" t="str">
        <f>IFERROR(VLOOKUP($A40,[2]集約用シート!$E$3:$BN$3000,11,FALSE),"")</f>
        <v/>
      </c>
      <c r="BA40" s="12"/>
      <c r="BB40" s="12" t="str">
        <f>IFERROR(VLOOKUP($A40,[2]集約用シート!$E$3:$BN$3000,4,FALSE),"")</f>
        <v/>
      </c>
      <c r="BC40" s="12" t="str">
        <f>IFERROR(VLOOKUP($A40,[2]集約用シート!$E$3:$BN$3000,14,FALSE),"")</f>
        <v/>
      </c>
      <c r="BD40" s="12"/>
      <c r="BE40" s="12" t="str">
        <f>IFERROR(VLOOKUP($A40,[2]集約用シート!$E$3:$BN$3000,16,FALSE),"")</f>
        <v/>
      </c>
      <c r="BF40" s="12"/>
    </row>
    <row r="41" spans="1:58" ht="28.5" customHeight="1">
      <c r="AV41" s="12" t="str">
        <f>IFERROR(VLOOKUP($A41,[2]集約用シート!$E$3:$BN$3000,2,FALSE),"")</f>
        <v/>
      </c>
      <c r="AW41" s="12" t="str">
        <f>IFERROR(VLOOKUP($A41,[2]集約用シート!$E$3:$BN$3000,3,FALSE),"")</f>
        <v/>
      </c>
      <c r="AX41" s="12" t="str">
        <f>IFERROR(VLOOKUP($A41,[2]集約用シート!$E$3:$BN$3000,5,FALSE),"")</f>
        <v/>
      </c>
      <c r="AY41" s="12"/>
      <c r="AZ41" s="12" t="str">
        <f>IFERROR(VLOOKUP($A41,[2]集約用シート!$E$3:$BN$3000,11,FALSE),"")</f>
        <v/>
      </c>
      <c r="BA41" s="12"/>
      <c r="BB41" s="12" t="str">
        <f>IFERROR(VLOOKUP($A41,[2]集約用シート!$E$3:$BN$3000,4,FALSE),"")</f>
        <v/>
      </c>
      <c r="BC41" s="12" t="str">
        <f>IFERROR(VLOOKUP($A41,[2]集約用シート!$E$3:$BN$3000,14,FALSE),"")</f>
        <v/>
      </c>
      <c r="BD41" s="12"/>
      <c r="BE41" s="12" t="str">
        <f>IFERROR(VLOOKUP($A41,[2]集約用シート!$E$3:$BN$3000,16,FALSE),"")</f>
        <v/>
      </c>
      <c r="BF41" s="12"/>
    </row>
    <row r="42" spans="1:58" ht="28.5" customHeight="1">
      <c r="AV42" s="12" t="str">
        <f>IFERROR(VLOOKUP($A42,[2]集約用シート!$E$3:$BN$3000,2,FALSE),"")</f>
        <v/>
      </c>
      <c r="AW42" s="12" t="str">
        <f>IFERROR(VLOOKUP($A42,[2]集約用シート!$E$3:$BN$3000,3,FALSE),"")</f>
        <v/>
      </c>
      <c r="AX42" s="12" t="str">
        <f>IFERROR(VLOOKUP($A42,[2]集約用シート!$E$3:$BN$3000,5,FALSE),"")</f>
        <v/>
      </c>
      <c r="AY42" s="12"/>
      <c r="AZ42" s="12" t="str">
        <f>IFERROR(VLOOKUP($A42,[2]集約用シート!$E$3:$BN$3000,11,FALSE),"")</f>
        <v/>
      </c>
      <c r="BA42" s="12"/>
      <c r="BB42" s="12" t="str">
        <f>IFERROR(VLOOKUP($A42,[2]集約用シート!$E$3:$BN$3000,4,FALSE),"")</f>
        <v/>
      </c>
      <c r="BC42" s="12" t="str">
        <f>IFERROR(VLOOKUP($A42,[2]集約用シート!$E$3:$BN$3000,14,FALSE),"")</f>
        <v/>
      </c>
      <c r="BD42" s="12"/>
      <c r="BE42" s="12" t="str">
        <f>IFERROR(VLOOKUP($A42,[2]集約用シート!$E$3:$BN$3000,16,FALSE),"")</f>
        <v/>
      </c>
      <c r="BF42" s="12"/>
    </row>
    <row r="43" spans="1:58" ht="28.5" customHeight="1">
      <c r="AV43" s="12" t="str">
        <f>IFERROR(VLOOKUP($A43,[2]集約用シート!$E$3:$BN$3000,2,FALSE),"")</f>
        <v/>
      </c>
      <c r="AW43" s="12" t="str">
        <f>IFERROR(VLOOKUP($A43,[2]集約用シート!$E$3:$BN$3000,3,FALSE),"")</f>
        <v/>
      </c>
      <c r="AX43" s="12" t="str">
        <f>IFERROR(VLOOKUP($A43,[2]集約用シート!$E$3:$BN$3000,5,FALSE),"")</f>
        <v/>
      </c>
      <c r="AY43" s="12"/>
      <c r="AZ43" s="12" t="str">
        <f>IFERROR(VLOOKUP($A43,[2]集約用シート!$E$3:$BN$3000,11,FALSE),"")</f>
        <v/>
      </c>
      <c r="BA43" s="12"/>
      <c r="BB43" s="12" t="str">
        <f>IFERROR(VLOOKUP($A43,[2]集約用シート!$E$3:$BN$3000,4,FALSE),"")</f>
        <v/>
      </c>
      <c r="BC43" s="12" t="str">
        <f>IFERROR(VLOOKUP($A43,[2]集約用シート!$E$3:$BN$3000,14,FALSE),"")</f>
        <v/>
      </c>
      <c r="BD43" s="12"/>
      <c r="BE43" s="12" t="str">
        <f>IFERROR(VLOOKUP($A43,[2]集約用シート!$E$3:$BN$3000,16,FALSE),"")</f>
        <v/>
      </c>
      <c r="BF43" s="12"/>
    </row>
    <row r="44" spans="1:58" ht="28.5" customHeight="1">
      <c r="AV44" s="12" t="str">
        <f>IFERROR(VLOOKUP($A44,[2]集約用シート!$E$3:$BN$3000,2,FALSE),"")</f>
        <v/>
      </c>
      <c r="AW44" s="12" t="str">
        <f>IFERROR(VLOOKUP($A44,[2]集約用シート!$E$3:$BN$3000,3,FALSE),"")</f>
        <v/>
      </c>
      <c r="AX44" s="12" t="str">
        <f>IFERROR(VLOOKUP($A44,[2]集約用シート!$E$3:$BN$3000,5,FALSE),"")</f>
        <v/>
      </c>
      <c r="AY44" s="12"/>
      <c r="AZ44" s="12" t="str">
        <f>IFERROR(VLOOKUP($A44,[2]集約用シート!$E$3:$BN$3000,11,FALSE),"")</f>
        <v/>
      </c>
      <c r="BA44" s="12"/>
      <c r="BB44" s="12" t="str">
        <f>IFERROR(VLOOKUP($A44,[2]集約用シート!$E$3:$BN$3000,4,FALSE),"")</f>
        <v/>
      </c>
      <c r="BC44" s="12" t="str">
        <f>IFERROR(VLOOKUP($A44,[2]集約用シート!$E$3:$BN$3000,14,FALSE),"")</f>
        <v/>
      </c>
      <c r="BD44" s="12"/>
      <c r="BE44" s="12" t="str">
        <f>IFERROR(VLOOKUP($A44,[2]集約用シート!$E$3:$BN$3000,16,FALSE),"")</f>
        <v/>
      </c>
      <c r="BF44" s="12"/>
    </row>
    <row r="45" spans="1:58" ht="28.5" customHeight="1">
      <c r="AV45" s="12" t="str">
        <f>IFERROR(VLOOKUP($A45,[2]集約用シート!$E$3:$BN$3000,2,FALSE),"")</f>
        <v/>
      </c>
      <c r="AW45" s="12" t="str">
        <f>IFERROR(VLOOKUP($A45,[2]集約用シート!$E$3:$BN$3000,3,FALSE),"")</f>
        <v/>
      </c>
      <c r="AX45" s="12" t="str">
        <f>IFERROR(VLOOKUP($A45,[2]集約用シート!$E$3:$BN$3000,5,FALSE),"")</f>
        <v/>
      </c>
      <c r="AY45" s="12"/>
      <c r="AZ45" s="12" t="str">
        <f>IFERROR(VLOOKUP($A45,[2]集約用シート!$E$3:$BN$3000,11,FALSE),"")</f>
        <v/>
      </c>
      <c r="BA45" s="12"/>
      <c r="BB45" s="12" t="str">
        <f>IFERROR(VLOOKUP($A45,[2]集約用シート!$E$3:$BN$3000,4,FALSE),"")</f>
        <v/>
      </c>
      <c r="BC45" s="12" t="str">
        <f>IFERROR(VLOOKUP($A45,[2]集約用シート!$E$3:$BN$3000,14,FALSE),"")</f>
        <v/>
      </c>
      <c r="BD45" s="12"/>
      <c r="BE45" s="12" t="str">
        <f>IFERROR(VLOOKUP($A45,[2]集約用シート!$E$3:$BN$3000,16,FALSE),"")</f>
        <v/>
      </c>
      <c r="BF45" s="12"/>
    </row>
    <row r="46" spans="1:58" ht="28.5" customHeight="1">
      <c r="AV46" s="12" t="str">
        <f>IFERROR(VLOOKUP($A46,[2]集約用シート!$E$3:$BN$3000,2,FALSE),"")</f>
        <v/>
      </c>
      <c r="AW46" s="12" t="str">
        <f>IFERROR(VLOOKUP($A46,[2]集約用シート!$E$3:$BN$3000,3,FALSE),"")</f>
        <v/>
      </c>
      <c r="AX46" s="12" t="str">
        <f>IFERROR(VLOOKUP($A46,[2]集約用シート!$E$3:$BN$3000,5,FALSE),"")</f>
        <v/>
      </c>
      <c r="AY46" s="12"/>
      <c r="AZ46" s="12" t="str">
        <f>IFERROR(VLOOKUP($A46,[2]集約用シート!$E$3:$BN$3000,11,FALSE),"")</f>
        <v/>
      </c>
      <c r="BA46" s="12"/>
      <c r="BB46" s="12" t="str">
        <f>IFERROR(VLOOKUP($A46,[2]集約用シート!$E$3:$BN$3000,4,FALSE),"")</f>
        <v/>
      </c>
      <c r="BC46" s="12" t="str">
        <f>IFERROR(VLOOKUP($A46,[2]集約用シート!$E$3:$BN$3000,14,FALSE),"")</f>
        <v/>
      </c>
      <c r="BD46" s="12"/>
      <c r="BE46" s="12" t="str">
        <f>IFERROR(VLOOKUP($A46,[2]集約用シート!$E$3:$BN$3000,16,FALSE),"")</f>
        <v/>
      </c>
      <c r="BF46" s="12"/>
    </row>
    <row r="47" spans="1:58" ht="28.5" customHeight="1">
      <c r="AV47" s="12" t="str">
        <f>IFERROR(VLOOKUP($A47,[2]集約用シート!$E$3:$BN$3000,2,FALSE),"")</f>
        <v/>
      </c>
      <c r="AW47" s="12" t="str">
        <f>IFERROR(VLOOKUP($A47,[2]集約用シート!$E$3:$BN$3000,3,FALSE),"")</f>
        <v/>
      </c>
      <c r="AX47" s="12" t="str">
        <f>IFERROR(VLOOKUP($A47,[2]集約用シート!$E$3:$BN$3000,5,FALSE),"")</f>
        <v/>
      </c>
      <c r="AY47" s="12"/>
      <c r="AZ47" s="12" t="str">
        <f>IFERROR(VLOOKUP($A47,[2]集約用シート!$E$3:$BN$3000,11,FALSE),"")</f>
        <v/>
      </c>
      <c r="BA47" s="12"/>
      <c r="BB47" s="12" t="str">
        <f>IFERROR(VLOOKUP($A47,[2]集約用シート!$E$3:$BN$3000,4,FALSE),"")</f>
        <v/>
      </c>
      <c r="BC47" s="12" t="str">
        <f>IFERROR(VLOOKUP($A47,[2]集約用シート!$E$3:$BN$3000,14,FALSE),"")</f>
        <v/>
      </c>
      <c r="BD47" s="12"/>
      <c r="BE47" s="12" t="str">
        <f>IFERROR(VLOOKUP($A47,[2]集約用シート!$E$3:$BN$3000,16,FALSE),"")</f>
        <v/>
      </c>
      <c r="BF47" s="12"/>
    </row>
    <row r="48" spans="1:58" ht="28.5" customHeight="1">
      <c r="AV48" s="12" t="str">
        <f>IFERROR(VLOOKUP($A48,[2]集約用シート!$E$3:$BN$3000,2,FALSE),"")</f>
        <v/>
      </c>
      <c r="AW48" s="12" t="str">
        <f>IFERROR(VLOOKUP($A48,[2]集約用シート!$E$3:$BN$3000,3,FALSE),"")</f>
        <v/>
      </c>
      <c r="AX48" s="12" t="str">
        <f>IFERROR(VLOOKUP($A48,[2]集約用シート!$E$3:$BN$3000,5,FALSE),"")</f>
        <v/>
      </c>
      <c r="AY48" s="12"/>
      <c r="AZ48" s="12" t="str">
        <f>IFERROR(VLOOKUP($A48,[2]集約用シート!$E$3:$BN$3000,11,FALSE),"")</f>
        <v/>
      </c>
      <c r="BA48" s="12"/>
      <c r="BB48" s="12" t="str">
        <f>IFERROR(VLOOKUP($A48,[2]集約用シート!$E$3:$BN$3000,4,FALSE),"")</f>
        <v/>
      </c>
      <c r="BC48" s="12" t="str">
        <f>IFERROR(VLOOKUP($A48,[2]集約用シート!$E$3:$BN$3000,14,FALSE),"")</f>
        <v/>
      </c>
      <c r="BD48" s="12"/>
      <c r="BE48" s="12" t="str">
        <f>IFERROR(VLOOKUP($A48,[2]集約用シート!$E$3:$BN$3000,16,FALSE),"")</f>
        <v/>
      </c>
      <c r="BF48" s="12"/>
    </row>
    <row r="49" spans="48:58" ht="28.5" customHeight="1">
      <c r="AV49" s="12" t="str">
        <f>IFERROR(VLOOKUP($A49,[2]集約用シート!$E$3:$BN$3000,2,FALSE),"")</f>
        <v/>
      </c>
      <c r="AW49" s="12" t="str">
        <f>IFERROR(VLOOKUP($A49,[2]集約用シート!$E$3:$BN$3000,3,FALSE),"")</f>
        <v/>
      </c>
      <c r="AX49" s="12" t="str">
        <f>IFERROR(VLOOKUP($A49,[2]集約用シート!$E$3:$BN$3000,5,FALSE),"")</f>
        <v/>
      </c>
      <c r="AY49" s="12"/>
      <c r="AZ49" s="12" t="str">
        <f>IFERROR(VLOOKUP($A49,[2]集約用シート!$E$3:$BN$3000,11,FALSE),"")</f>
        <v/>
      </c>
      <c r="BA49" s="12"/>
      <c r="BB49" s="12" t="str">
        <f>IFERROR(VLOOKUP($A49,[2]集約用シート!$E$3:$BN$3000,4,FALSE),"")</f>
        <v/>
      </c>
      <c r="BC49" s="12" t="str">
        <f>IFERROR(VLOOKUP($A49,[2]集約用シート!$E$3:$BN$3000,14,FALSE),"")</f>
        <v/>
      </c>
      <c r="BD49" s="12"/>
      <c r="BE49" s="12" t="str">
        <f>IFERROR(VLOOKUP($A49,[2]集約用シート!$E$3:$BN$3000,16,FALSE),"")</f>
        <v/>
      </c>
      <c r="BF49" s="12"/>
    </row>
    <row r="50" spans="48:58" ht="28.5" customHeight="1">
      <c r="AV50" s="12" t="str">
        <f>IFERROR(VLOOKUP($A50,[2]集約用シート!$E$3:$BN$3000,2,FALSE),"")</f>
        <v/>
      </c>
      <c r="AW50" s="12" t="str">
        <f>IFERROR(VLOOKUP($A50,[2]集約用シート!$E$3:$BN$3000,3,FALSE),"")</f>
        <v/>
      </c>
      <c r="AX50" s="12" t="str">
        <f>IFERROR(VLOOKUP($A50,[2]集約用シート!$E$3:$BN$3000,5,FALSE),"")</f>
        <v/>
      </c>
      <c r="AY50" s="12"/>
      <c r="AZ50" s="12" t="str">
        <f>IFERROR(VLOOKUP($A50,[2]集約用シート!$E$3:$BN$3000,11,FALSE),"")</f>
        <v/>
      </c>
      <c r="BA50" s="12"/>
      <c r="BB50" s="12" t="str">
        <f>IFERROR(VLOOKUP($A50,[2]集約用シート!$E$3:$BN$3000,4,FALSE),"")</f>
        <v/>
      </c>
      <c r="BC50" s="12" t="str">
        <f>IFERROR(VLOOKUP($A50,[2]集約用シート!$E$3:$BN$3000,14,FALSE),"")</f>
        <v/>
      </c>
      <c r="BD50" s="12"/>
      <c r="BE50" s="12" t="str">
        <f>IFERROR(VLOOKUP($A50,[2]集約用シート!$E$3:$BN$3000,16,FALSE),"")</f>
        <v/>
      </c>
      <c r="BF50" s="12"/>
    </row>
    <row r="51" spans="48:58" ht="28.5" customHeight="1">
      <c r="AV51" s="12" t="str">
        <f>IFERROR(VLOOKUP($A51,[2]集約用シート!$E$3:$BN$3000,2,FALSE),"")</f>
        <v/>
      </c>
      <c r="AW51" s="12" t="str">
        <f>IFERROR(VLOOKUP($A51,[2]集約用シート!$E$3:$BN$3000,3,FALSE),"")</f>
        <v/>
      </c>
      <c r="AX51" s="12" t="str">
        <f>IFERROR(VLOOKUP($A51,[2]集約用シート!$E$3:$BN$3000,5,FALSE),"")</f>
        <v/>
      </c>
      <c r="AY51" s="12"/>
      <c r="AZ51" s="12" t="str">
        <f>IFERROR(VLOOKUP($A51,[2]集約用シート!$E$3:$BN$3000,11,FALSE),"")</f>
        <v/>
      </c>
      <c r="BA51" s="12"/>
      <c r="BB51" s="12" t="str">
        <f>IFERROR(VLOOKUP($A51,[2]集約用シート!$E$3:$BN$3000,4,FALSE),"")</f>
        <v/>
      </c>
      <c r="BC51" s="12" t="str">
        <f>IFERROR(VLOOKUP($A51,[2]集約用シート!$E$3:$BN$3000,14,FALSE),"")</f>
        <v/>
      </c>
      <c r="BD51" s="12"/>
      <c r="BE51" s="12" t="str">
        <f>IFERROR(VLOOKUP($A51,[2]集約用シート!$E$3:$BN$3000,16,FALSE),"")</f>
        <v/>
      </c>
      <c r="BF51" s="12"/>
    </row>
    <row r="52" spans="48:58" ht="28.5" customHeight="1">
      <c r="AV52" s="12" t="str">
        <f>IFERROR(VLOOKUP($A52,[2]集約用シート!$E$3:$BN$3000,2,FALSE),"")</f>
        <v/>
      </c>
      <c r="AW52" s="12" t="str">
        <f>IFERROR(VLOOKUP($A52,[2]集約用シート!$E$3:$BN$3000,3,FALSE),"")</f>
        <v/>
      </c>
      <c r="AX52" s="12" t="str">
        <f>IFERROR(VLOOKUP($A52,[2]集約用シート!$E$3:$BN$3000,5,FALSE),"")</f>
        <v/>
      </c>
      <c r="AY52" s="12"/>
      <c r="AZ52" s="12" t="str">
        <f>IFERROR(VLOOKUP($A52,[2]集約用シート!$E$3:$BN$3000,11,FALSE),"")</f>
        <v/>
      </c>
      <c r="BA52" s="12"/>
      <c r="BB52" s="12" t="str">
        <f>IFERROR(VLOOKUP($A52,[2]集約用シート!$E$3:$BN$3000,4,FALSE),"")</f>
        <v/>
      </c>
      <c r="BC52" s="12" t="str">
        <f>IFERROR(VLOOKUP($A52,[2]集約用シート!$E$3:$BN$3000,14,FALSE),"")</f>
        <v/>
      </c>
      <c r="BD52" s="12"/>
      <c r="BE52" s="12" t="str">
        <f>IFERROR(VLOOKUP($A52,[2]集約用シート!$E$3:$BN$3000,16,FALSE),"")</f>
        <v/>
      </c>
      <c r="BF52" s="12"/>
    </row>
    <row r="53" spans="48:58" ht="28.5" customHeight="1">
      <c r="AV53" s="12" t="str">
        <f>IFERROR(VLOOKUP($A53,[2]集約用シート!$E$3:$BN$3000,2,FALSE),"")</f>
        <v/>
      </c>
      <c r="AW53" s="12" t="str">
        <f>IFERROR(VLOOKUP($A53,[2]集約用シート!$E$3:$BN$3000,3,FALSE),"")</f>
        <v/>
      </c>
      <c r="AX53" s="12" t="str">
        <f>IFERROR(VLOOKUP($A53,[2]集約用シート!$E$3:$BN$3000,5,FALSE),"")</f>
        <v/>
      </c>
      <c r="AY53" s="12"/>
      <c r="AZ53" s="12" t="str">
        <f>IFERROR(VLOOKUP($A53,[2]集約用シート!$E$3:$BN$3000,11,FALSE),"")</f>
        <v/>
      </c>
      <c r="BA53" s="12"/>
      <c r="BB53" s="12" t="str">
        <f>IFERROR(VLOOKUP($A53,[2]集約用シート!$E$3:$BN$3000,4,FALSE),"")</f>
        <v/>
      </c>
      <c r="BC53" s="12" t="str">
        <f>IFERROR(VLOOKUP($A53,[2]集約用シート!$E$3:$BN$3000,14,FALSE),"")</f>
        <v/>
      </c>
      <c r="BD53" s="12"/>
      <c r="BE53" s="12" t="str">
        <f>IFERROR(VLOOKUP($A53,[2]集約用シート!$E$3:$BN$3000,16,FALSE),"")</f>
        <v/>
      </c>
      <c r="BF53" s="12"/>
    </row>
    <row r="54" spans="48:58" ht="28.5" customHeight="1">
      <c r="AV54" s="12" t="str">
        <f>IFERROR(VLOOKUP($A54,[2]集約用シート!$E$3:$BN$3000,2,FALSE),"")</f>
        <v/>
      </c>
      <c r="AW54" s="12" t="str">
        <f>IFERROR(VLOOKUP($A54,[2]集約用シート!$E$3:$BN$3000,3,FALSE),"")</f>
        <v/>
      </c>
      <c r="AX54" s="12" t="str">
        <f>IFERROR(VLOOKUP($A54,[2]集約用シート!$E$3:$BN$3000,5,FALSE),"")</f>
        <v/>
      </c>
      <c r="AY54" s="12"/>
      <c r="AZ54" s="12" t="str">
        <f>IFERROR(VLOOKUP($A54,[2]集約用シート!$E$3:$BN$3000,11,FALSE),"")</f>
        <v/>
      </c>
      <c r="BA54" s="12"/>
      <c r="BB54" s="12" t="str">
        <f>IFERROR(VLOOKUP($A54,[2]集約用シート!$E$3:$BN$3000,4,FALSE),"")</f>
        <v/>
      </c>
      <c r="BC54" s="12" t="str">
        <f>IFERROR(VLOOKUP($A54,[2]集約用シート!$E$3:$BN$3000,14,FALSE),"")</f>
        <v/>
      </c>
      <c r="BD54" s="12"/>
      <c r="BE54" s="12" t="str">
        <f>IFERROR(VLOOKUP($A54,[2]集約用シート!$E$3:$BN$3000,16,FALSE),"")</f>
        <v/>
      </c>
      <c r="BF54" s="12"/>
    </row>
    <row r="55" spans="48:58" ht="28.5" customHeight="1">
      <c r="AV55" s="12" t="str">
        <f>IFERROR(VLOOKUP($A55,[2]集約用シート!$E$3:$BN$3000,2,FALSE),"")</f>
        <v/>
      </c>
      <c r="AW55" s="12" t="str">
        <f>IFERROR(VLOOKUP($A55,[2]集約用シート!$E$3:$BN$3000,3,FALSE),"")</f>
        <v/>
      </c>
      <c r="AX55" s="12" t="str">
        <f>IFERROR(VLOOKUP($A55,[2]集約用シート!$E$3:$BN$3000,5,FALSE),"")</f>
        <v/>
      </c>
      <c r="AY55" s="12"/>
      <c r="AZ55" s="12" t="str">
        <f>IFERROR(VLOOKUP($A55,[2]集約用シート!$E$3:$BN$3000,11,FALSE),"")</f>
        <v/>
      </c>
      <c r="BA55" s="12"/>
      <c r="BB55" s="12" t="str">
        <f>IFERROR(VLOOKUP($A55,[2]集約用シート!$E$3:$BN$3000,4,FALSE),"")</f>
        <v/>
      </c>
      <c r="BC55" s="12" t="str">
        <f>IFERROR(VLOOKUP($A55,[2]集約用シート!$E$3:$BN$3000,14,FALSE),"")</f>
        <v/>
      </c>
      <c r="BD55" s="12"/>
      <c r="BE55" s="12" t="str">
        <f>IFERROR(VLOOKUP($A55,[2]集約用シート!$E$3:$BN$3000,16,FALSE),"")</f>
        <v/>
      </c>
      <c r="BF55" s="12"/>
    </row>
    <row r="56" spans="48:58" ht="28.5" customHeight="1">
      <c r="AV56" s="12" t="str">
        <f>IFERROR(VLOOKUP($A56,[2]集約用シート!$E$3:$BN$3000,2,FALSE),"")</f>
        <v/>
      </c>
      <c r="AW56" s="12" t="str">
        <f>IFERROR(VLOOKUP($A56,[2]集約用シート!$E$3:$BN$3000,3,FALSE),"")</f>
        <v/>
      </c>
      <c r="AX56" s="12" t="str">
        <f>IFERROR(VLOOKUP($A56,[2]集約用シート!$E$3:$BN$3000,5,FALSE),"")</f>
        <v/>
      </c>
      <c r="AY56" s="12"/>
      <c r="AZ56" s="12" t="str">
        <f>IFERROR(VLOOKUP($A56,[2]集約用シート!$E$3:$BN$3000,11,FALSE),"")</f>
        <v/>
      </c>
      <c r="BA56" s="12"/>
      <c r="BB56" s="12" t="str">
        <f>IFERROR(VLOOKUP($A56,[2]集約用シート!$E$3:$BN$3000,4,FALSE),"")</f>
        <v/>
      </c>
      <c r="BC56" s="12" t="str">
        <f>IFERROR(VLOOKUP($A56,[2]集約用シート!$E$3:$BN$3000,14,FALSE),"")</f>
        <v/>
      </c>
      <c r="BD56" s="12"/>
      <c r="BE56" s="12" t="str">
        <f>IFERROR(VLOOKUP($A56,[2]集約用シート!$E$3:$BN$3000,16,FALSE),"")</f>
        <v/>
      </c>
      <c r="BF56" s="12"/>
    </row>
    <row r="57" spans="48:58" ht="28.5" customHeight="1">
      <c r="AV57" s="12" t="str">
        <f>IFERROR(VLOOKUP($A57,[2]集約用シート!$E$3:$BN$3000,2,FALSE),"")</f>
        <v/>
      </c>
      <c r="AW57" s="12" t="str">
        <f>IFERROR(VLOOKUP($A57,[2]集約用シート!$E$3:$BN$3000,3,FALSE),"")</f>
        <v/>
      </c>
      <c r="AX57" s="12" t="str">
        <f>IFERROR(VLOOKUP($A57,[2]集約用シート!$E$3:$BN$3000,5,FALSE),"")</f>
        <v/>
      </c>
      <c r="AY57" s="12"/>
      <c r="AZ57" s="12" t="str">
        <f>IFERROR(VLOOKUP($A57,[2]集約用シート!$E$3:$BN$3000,11,FALSE),"")</f>
        <v/>
      </c>
      <c r="BA57" s="12"/>
      <c r="BB57" s="12" t="str">
        <f>IFERROR(VLOOKUP($A57,[2]集約用シート!$E$3:$BN$3000,4,FALSE),"")</f>
        <v/>
      </c>
      <c r="BC57" s="12" t="str">
        <f>IFERROR(VLOOKUP($A57,[2]集約用シート!$E$3:$BN$3000,14,FALSE),"")</f>
        <v/>
      </c>
      <c r="BD57" s="12"/>
      <c r="BE57" s="12" t="str">
        <f>IFERROR(VLOOKUP($A57,[2]集約用シート!$E$3:$BN$3000,16,FALSE),"")</f>
        <v/>
      </c>
      <c r="BF57" s="12"/>
    </row>
    <row r="58" spans="48:58" ht="28.5" customHeight="1">
      <c r="AV58" s="12" t="str">
        <f>IFERROR(VLOOKUP($A58,[2]集約用シート!$E$3:$BN$3000,2,FALSE),"")</f>
        <v/>
      </c>
      <c r="AW58" s="12" t="str">
        <f>IFERROR(VLOOKUP($A58,[2]集約用シート!$E$3:$BN$3000,3,FALSE),"")</f>
        <v/>
      </c>
      <c r="AX58" s="12" t="str">
        <f>IFERROR(VLOOKUP($A58,[2]集約用シート!$E$3:$BN$3000,5,FALSE),"")</f>
        <v/>
      </c>
      <c r="AY58" s="12"/>
      <c r="AZ58" s="12" t="str">
        <f>IFERROR(VLOOKUP($A58,[2]集約用シート!$E$3:$BN$3000,11,FALSE),"")</f>
        <v/>
      </c>
      <c r="BA58" s="12"/>
      <c r="BB58" s="12" t="str">
        <f>IFERROR(VLOOKUP($A58,[2]集約用シート!$E$3:$BN$3000,4,FALSE),"")</f>
        <v/>
      </c>
      <c r="BC58" s="12" t="str">
        <f>IFERROR(VLOOKUP($A58,[2]集約用シート!$E$3:$BN$3000,14,FALSE),"")</f>
        <v/>
      </c>
      <c r="BD58" s="12"/>
      <c r="BE58" s="12" t="str">
        <f>IFERROR(VLOOKUP($A58,[2]集約用シート!$E$3:$BN$3000,16,FALSE),"")</f>
        <v/>
      </c>
      <c r="BF58" s="12"/>
    </row>
    <row r="59" spans="48:58" ht="28.5" customHeight="1">
      <c r="AV59" s="12" t="str">
        <f>IFERROR(VLOOKUP($A59,[2]集約用シート!$E$3:$BN$3000,2,FALSE),"")</f>
        <v/>
      </c>
      <c r="AW59" s="12" t="str">
        <f>IFERROR(VLOOKUP($A59,[2]集約用シート!$E$3:$BN$3000,3,FALSE),"")</f>
        <v/>
      </c>
      <c r="AX59" s="12" t="str">
        <f>IFERROR(VLOOKUP($A59,[2]集約用シート!$E$3:$BN$3000,5,FALSE),"")</f>
        <v/>
      </c>
      <c r="AY59" s="12"/>
      <c r="AZ59" s="12" t="str">
        <f>IFERROR(VLOOKUP($A59,[2]集約用シート!$E$3:$BN$3000,11,FALSE),"")</f>
        <v/>
      </c>
      <c r="BA59" s="12"/>
      <c r="BB59" s="12" t="str">
        <f>IFERROR(VLOOKUP($A59,[2]集約用シート!$E$3:$BN$3000,4,FALSE),"")</f>
        <v/>
      </c>
      <c r="BC59" s="12" t="str">
        <f>IFERROR(VLOOKUP($A59,[2]集約用シート!$E$3:$BN$3000,14,FALSE),"")</f>
        <v/>
      </c>
      <c r="BD59" s="12"/>
      <c r="BE59" s="12" t="str">
        <f>IFERROR(VLOOKUP($A59,[2]集約用シート!$E$3:$BN$3000,16,FALSE),"")</f>
        <v/>
      </c>
      <c r="BF59" s="12"/>
    </row>
    <row r="60" spans="48:58" ht="28.5" customHeight="1">
      <c r="AV60" s="12" t="str">
        <f>IFERROR(VLOOKUP($A60,[2]集約用シート!$E$3:$BN$3000,2,FALSE),"")</f>
        <v/>
      </c>
      <c r="AW60" s="12" t="str">
        <f>IFERROR(VLOOKUP($A60,[2]集約用シート!$E$3:$BN$3000,3,FALSE),"")</f>
        <v/>
      </c>
      <c r="AX60" s="12" t="str">
        <f>IFERROR(VLOOKUP($A60,[2]集約用シート!$E$3:$BN$3000,5,FALSE),"")</f>
        <v/>
      </c>
      <c r="AY60" s="12"/>
      <c r="AZ60" s="12" t="str">
        <f>IFERROR(VLOOKUP($A60,[2]集約用シート!$E$3:$BN$3000,11,FALSE),"")</f>
        <v/>
      </c>
      <c r="BA60" s="12"/>
      <c r="BB60" s="12" t="str">
        <f>IFERROR(VLOOKUP($A60,[2]集約用シート!$E$3:$BN$3000,4,FALSE),"")</f>
        <v/>
      </c>
      <c r="BC60" s="12" t="str">
        <f>IFERROR(VLOOKUP($A60,[2]集約用シート!$E$3:$BN$3000,14,FALSE),"")</f>
        <v/>
      </c>
      <c r="BD60" s="12"/>
      <c r="BE60" s="12" t="str">
        <f>IFERROR(VLOOKUP($A60,[2]集約用シート!$E$3:$BN$3000,16,FALSE),"")</f>
        <v/>
      </c>
      <c r="BF60" s="12"/>
    </row>
    <row r="61" spans="48:58" ht="28.5" customHeight="1">
      <c r="AV61" s="12" t="str">
        <f>IFERROR(VLOOKUP($A61,[2]集約用シート!$E$3:$BN$3000,2,FALSE),"")</f>
        <v/>
      </c>
      <c r="AW61" s="12" t="str">
        <f>IFERROR(VLOOKUP($A61,[2]集約用シート!$E$3:$BN$3000,3,FALSE),"")</f>
        <v/>
      </c>
      <c r="AX61" s="12" t="str">
        <f>IFERROR(VLOOKUP($A61,[2]集約用シート!$E$3:$BN$3000,5,FALSE),"")</f>
        <v/>
      </c>
      <c r="AY61" s="12"/>
      <c r="AZ61" s="12" t="str">
        <f>IFERROR(VLOOKUP($A61,[2]集約用シート!$E$3:$BN$3000,11,FALSE),"")</f>
        <v/>
      </c>
      <c r="BA61" s="12"/>
      <c r="BB61" s="12" t="str">
        <f>IFERROR(VLOOKUP($A61,[2]集約用シート!$E$3:$BN$3000,4,FALSE),"")</f>
        <v/>
      </c>
      <c r="BC61" s="12" t="str">
        <f>IFERROR(VLOOKUP($A61,[2]集約用シート!$E$3:$BN$3000,14,FALSE),"")</f>
        <v/>
      </c>
      <c r="BD61" s="12"/>
      <c r="BE61" s="12" t="str">
        <f>IFERROR(VLOOKUP($A61,[2]集約用シート!$E$3:$BN$3000,16,FALSE),"")</f>
        <v/>
      </c>
      <c r="BF61" s="12"/>
    </row>
    <row r="62" spans="48:58" ht="28.5" customHeight="1">
      <c r="AV62" s="12" t="str">
        <f>IFERROR(VLOOKUP($A62,[2]集約用シート!$E$3:$BN$3000,2,FALSE),"")</f>
        <v/>
      </c>
      <c r="AW62" s="12" t="str">
        <f>IFERROR(VLOOKUP($A62,[2]集約用シート!$E$3:$BN$3000,3,FALSE),"")</f>
        <v/>
      </c>
      <c r="AX62" s="12" t="str">
        <f>IFERROR(VLOOKUP($A62,[2]集約用シート!$E$3:$BN$3000,5,FALSE),"")</f>
        <v/>
      </c>
      <c r="AY62" s="12"/>
      <c r="AZ62" s="12" t="str">
        <f>IFERROR(VLOOKUP($A62,[2]集約用シート!$E$3:$BN$3000,11,FALSE),"")</f>
        <v/>
      </c>
      <c r="BA62" s="12"/>
      <c r="BB62" s="12" t="str">
        <f>IFERROR(VLOOKUP($A62,[2]集約用シート!$E$3:$BN$3000,4,FALSE),"")</f>
        <v/>
      </c>
      <c r="BC62" s="12" t="str">
        <f>IFERROR(VLOOKUP($A62,[2]集約用シート!$E$3:$BN$3000,14,FALSE),"")</f>
        <v/>
      </c>
      <c r="BD62" s="12"/>
      <c r="BE62" s="12" t="str">
        <f>IFERROR(VLOOKUP($A62,[2]集約用シート!$E$3:$BN$3000,16,FALSE),"")</f>
        <v/>
      </c>
      <c r="BF62" s="12"/>
    </row>
    <row r="63" spans="48:58" ht="28.5" customHeight="1">
      <c r="AV63" s="12" t="str">
        <f>IFERROR(VLOOKUP($A63,[2]集約用シート!$E$3:$BN$3000,2,FALSE),"")</f>
        <v/>
      </c>
      <c r="AW63" s="12" t="str">
        <f>IFERROR(VLOOKUP($A63,[2]集約用シート!$E$3:$BN$3000,3,FALSE),"")</f>
        <v/>
      </c>
      <c r="AX63" s="12" t="str">
        <f>IFERROR(VLOOKUP($A63,[2]集約用シート!$E$3:$BN$3000,5,FALSE),"")</f>
        <v/>
      </c>
      <c r="AY63" s="12"/>
      <c r="AZ63" s="12" t="str">
        <f>IFERROR(VLOOKUP($A63,[2]集約用シート!$E$3:$BN$3000,11,FALSE),"")</f>
        <v/>
      </c>
      <c r="BA63" s="12"/>
      <c r="BB63" s="12" t="str">
        <f>IFERROR(VLOOKUP($A63,[2]集約用シート!$E$3:$BN$3000,4,FALSE),"")</f>
        <v/>
      </c>
      <c r="BC63" s="12" t="str">
        <f>IFERROR(VLOOKUP($A63,[2]集約用シート!$E$3:$BN$3000,14,FALSE),"")</f>
        <v/>
      </c>
      <c r="BD63" s="12"/>
      <c r="BE63" s="12" t="str">
        <f>IFERROR(VLOOKUP($A63,[2]集約用シート!$E$3:$BN$3000,16,FALSE),"")</f>
        <v/>
      </c>
      <c r="BF63" s="12"/>
    </row>
    <row r="64" spans="48:58" ht="28.5" customHeight="1">
      <c r="AV64" s="12" t="str">
        <f>IFERROR(VLOOKUP($A64,[2]集約用シート!$E$3:$BN$3000,2,FALSE),"")</f>
        <v/>
      </c>
      <c r="AW64" s="12" t="str">
        <f>IFERROR(VLOOKUP($A64,[2]集約用シート!$E$3:$BN$3000,3,FALSE),"")</f>
        <v/>
      </c>
      <c r="AX64" s="12" t="str">
        <f>IFERROR(VLOOKUP($A64,[2]集約用シート!$E$3:$BN$3000,5,FALSE),"")</f>
        <v/>
      </c>
      <c r="AY64" s="12"/>
      <c r="AZ64" s="12" t="str">
        <f>IFERROR(VLOOKUP($A64,[2]集約用シート!$E$3:$BN$3000,11,FALSE),"")</f>
        <v/>
      </c>
      <c r="BA64" s="12"/>
      <c r="BB64" s="12" t="str">
        <f>IFERROR(VLOOKUP($A64,[2]集約用シート!$E$3:$BN$3000,4,FALSE),"")</f>
        <v/>
      </c>
      <c r="BC64" s="12" t="str">
        <f>IFERROR(VLOOKUP($A64,[2]集約用シート!$E$3:$BN$3000,14,FALSE),"")</f>
        <v/>
      </c>
      <c r="BD64" s="12"/>
      <c r="BE64" s="12" t="str">
        <f>IFERROR(VLOOKUP($A64,[2]集約用シート!$E$3:$BN$3000,16,FALSE),"")</f>
        <v/>
      </c>
      <c r="BF64" s="12"/>
    </row>
    <row r="65" spans="48:58" ht="28.5" customHeight="1">
      <c r="AV65" s="12" t="str">
        <f>IFERROR(VLOOKUP($A65,[2]集約用シート!$E$3:$BN$3000,2,FALSE),"")</f>
        <v/>
      </c>
      <c r="AW65" s="12" t="str">
        <f>IFERROR(VLOOKUP($A65,[2]集約用シート!$E$3:$BN$3000,3,FALSE),"")</f>
        <v/>
      </c>
      <c r="AX65" s="12" t="str">
        <f>IFERROR(VLOOKUP($A65,[2]集約用シート!$E$3:$BN$3000,5,FALSE),"")</f>
        <v/>
      </c>
      <c r="AY65" s="12"/>
      <c r="AZ65" s="12" t="str">
        <f>IFERROR(VLOOKUP($A65,[2]集約用シート!$E$3:$BN$3000,11,FALSE),"")</f>
        <v/>
      </c>
      <c r="BA65" s="12"/>
      <c r="BB65" s="12" t="str">
        <f>IFERROR(VLOOKUP($A65,[2]集約用シート!$E$3:$BN$3000,4,FALSE),"")</f>
        <v/>
      </c>
      <c r="BC65" s="12" t="str">
        <f>IFERROR(VLOOKUP($A65,[2]集約用シート!$E$3:$BN$3000,14,FALSE),"")</f>
        <v/>
      </c>
      <c r="BD65" s="12"/>
      <c r="BE65" s="12" t="str">
        <f>IFERROR(VLOOKUP($A65,[2]集約用シート!$E$3:$BN$3000,16,FALSE),"")</f>
        <v/>
      </c>
      <c r="BF65" s="12"/>
    </row>
    <row r="66" spans="48:58" ht="28.5" customHeight="1">
      <c r="AV66" s="12" t="str">
        <f>IFERROR(VLOOKUP($A66,[2]集約用シート!$E$3:$BN$3000,2,FALSE),"")</f>
        <v/>
      </c>
      <c r="AW66" s="12" t="str">
        <f>IFERROR(VLOOKUP($A66,[2]集約用シート!$E$3:$BN$3000,3,FALSE),"")</f>
        <v/>
      </c>
      <c r="AX66" s="12" t="str">
        <f>IFERROR(VLOOKUP($A66,[2]集約用シート!$E$3:$BN$3000,5,FALSE),"")</f>
        <v/>
      </c>
      <c r="AY66" s="12"/>
      <c r="AZ66" s="12" t="str">
        <f>IFERROR(VLOOKUP($A66,[2]集約用シート!$E$3:$BN$3000,11,FALSE),"")</f>
        <v/>
      </c>
      <c r="BA66" s="12"/>
      <c r="BB66" s="12" t="str">
        <f>IFERROR(VLOOKUP($A66,[2]集約用シート!$E$3:$BN$3000,4,FALSE),"")</f>
        <v/>
      </c>
      <c r="BC66" s="12" t="str">
        <f>IFERROR(VLOOKUP($A66,[2]集約用シート!$E$3:$BN$3000,14,FALSE),"")</f>
        <v/>
      </c>
      <c r="BD66" s="12"/>
      <c r="BE66" s="12" t="str">
        <f>IFERROR(VLOOKUP($A66,[2]集約用シート!$E$3:$BN$3000,16,FALSE),"")</f>
        <v/>
      </c>
      <c r="BF66" s="12"/>
    </row>
    <row r="67" spans="48:58" ht="28.5" customHeight="1">
      <c r="AV67" s="12" t="str">
        <f>IFERROR(VLOOKUP($A67,[2]集約用シート!$E$3:$BN$3000,2,FALSE),"")</f>
        <v/>
      </c>
      <c r="AW67" s="12" t="str">
        <f>IFERROR(VLOOKUP($A67,[2]集約用シート!$E$3:$BN$3000,3,FALSE),"")</f>
        <v/>
      </c>
      <c r="AX67" s="12" t="str">
        <f>IFERROR(VLOOKUP($A67,[2]集約用シート!$E$3:$BN$3000,5,FALSE),"")</f>
        <v/>
      </c>
      <c r="AY67" s="12"/>
      <c r="AZ67" s="12" t="str">
        <f>IFERROR(VLOOKUP($A67,[2]集約用シート!$E$3:$BN$3000,11,FALSE),"")</f>
        <v/>
      </c>
      <c r="BA67" s="12"/>
      <c r="BB67" s="12" t="str">
        <f>IFERROR(VLOOKUP($A67,[2]集約用シート!$E$3:$BN$3000,4,FALSE),"")</f>
        <v/>
      </c>
      <c r="BC67" s="12" t="str">
        <f>IFERROR(VLOOKUP($A67,[2]集約用シート!$E$3:$BN$3000,14,FALSE),"")</f>
        <v/>
      </c>
      <c r="BD67" s="12"/>
      <c r="BE67" s="12" t="str">
        <f>IFERROR(VLOOKUP($A67,[2]集約用シート!$E$3:$BN$3000,16,FALSE),"")</f>
        <v/>
      </c>
      <c r="BF67" s="12"/>
    </row>
    <row r="68" spans="48:58" ht="28.5" customHeight="1">
      <c r="AV68" s="12" t="str">
        <f>IFERROR(VLOOKUP($A68,[2]集約用シート!$E$3:$BN$3000,2,FALSE),"")</f>
        <v/>
      </c>
      <c r="AW68" s="12" t="str">
        <f>IFERROR(VLOOKUP($A68,[2]集約用シート!$E$3:$BN$3000,3,FALSE),"")</f>
        <v/>
      </c>
      <c r="AX68" s="12" t="str">
        <f>IFERROR(VLOOKUP($A68,[2]集約用シート!$E$3:$BN$3000,5,FALSE),"")</f>
        <v/>
      </c>
      <c r="AY68" s="12"/>
      <c r="AZ68" s="12" t="str">
        <f>IFERROR(VLOOKUP($A68,[2]集約用シート!$E$3:$BN$3000,11,FALSE),"")</f>
        <v/>
      </c>
      <c r="BA68" s="12"/>
      <c r="BB68" s="12" t="str">
        <f>IFERROR(VLOOKUP($A68,[2]集約用シート!$E$3:$BN$3000,4,FALSE),"")</f>
        <v/>
      </c>
      <c r="BC68" s="12" t="str">
        <f>IFERROR(VLOOKUP($A68,[2]集約用シート!$E$3:$BN$3000,14,FALSE),"")</f>
        <v/>
      </c>
      <c r="BD68" s="12"/>
      <c r="BE68" s="12" t="str">
        <f>IFERROR(VLOOKUP($A68,[2]集約用シート!$E$3:$BN$3000,16,FALSE),"")</f>
        <v/>
      </c>
      <c r="BF68" s="12"/>
    </row>
    <row r="69" spans="48:58" ht="28.5" customHeight="1">
      <c r="AV69" s="12" t="str">
        <f>IFERROR(VLOOKUP($A69,[2]集約用シート!$E$3:$BN$3000,2,FALSE),"")</f>
        <v/>
      </c>
      <c r="AW69" s="12" t="str">
        <f>IFERROR(VLOOKUP($A69,[2]集約用シート!$E$3:$BN$3000,3,FALSE),"")</f>
        <v/>
      </c>
      <c r="AX69" s="12" t="str">
        <f>IFERROR(VLOOKUP($A69,[2]集約用シート!$E$3:$BN$3000,5,FALSE),"")</f>
        <v/>
      </c>
      <c r="AY69" s="12"/>
      <c r="AZ69" s="12" t="str">
        <f>IFERROR(VLOOKUP($A69,[2]集約用シート!$E$3:$BN$3000,11,FALSE),"")</f>
        <v/>
      </c>
      <c r="BA69" s="12"/>
      <c r="BB69" s="12" t="str">
        <f>IFERROR(VLOOKUP($A69,[2]集約用シート!$E$3:$BN$3000,4,FALSE),"")</f>
        <v/>
      </c>
      <c r="BC69" s="12" t="str">
        <f>IFERROR(VLOOKUP($A69,[2]集約用シート!$E$3:$BN$3000,14,FALSE),"")</f>
        <v/>
      </c>
      <c r="BD69" s="12"/>
      <c r="BE69" s="12" t="str">
        <f>IFERROR(VLOOKUP($A69,[2]集約用シート!$E$3:$BN$3000,16,FALSE),"")</f>
        <v/>
      </c>
      <c r="BF69" s="12"/>
    </row>
    <row r="70" spans="48:58" ht="28.5" customHeight="1">
      <c r="AV70" s="12" t="str">
        <f>IFERROR(VLOOKUP($A70,[2]集約用シート!$E$3:$BN$3000,2,FALSE),"")</f>
        <v/>
      </c>
      <c r="AW70" s="12" t="str">
        <f>IFERROR(VLOOKUP($A70,[2]集約用シート!$E$3:$BN$3000,3,FALSE),"")</f>
        <v/>
      </c>
      <c r="AX70" s="12" t="str">
        <f>IFERROR(VLOOKUP($A70,[2]集約用シート!$E$3:$BN$3000,5,FALSE),"")</f>
        <v/>
      </c>
      <c r="AY70" s="12"/>
      <c r="AZ70" s="12" t="str">
        <f>IFERROR(VLOOKUP($A70,[2]集約用シート!$E$3:$BN$3000,11,FALSE),"")</f>
        <v/>
      </c>
      <c r="BA70" s="12"/>
      <c r="BB70" s="12" t="str">
        <f>IFERROR(VLOOKUP($A70,[2]集約用シート!$E$3:$BN$3000,4,FALSE),"")</f>
        <v/>
      </c>
      <c r="BC70" s="12" t="str">
        <f>IFERROR(VLOOKUP($A70,[2]集約用シート!$E$3:$BN$3000,14,FALSE),"")</f>
        <v/>
      </c>
      <c r="BD70" s="12"/>
      <c r="BE70" s="12" t="str">
        <f>IFERROR(VLOOKUP($A70,[2]集約用シート!$E$3:$BN$3000,16,FALSE),"")</f>
        <v/>
      </c>
      <c r="BF70" s="12"/>
    </row>
    <row r="71" spans="48:58" ht="28.5" customHeight="1">
      <c r="AV71" s="12" t="str">
        <f>IFERROR(VLOOKUP($A71,[2]集約用シート!$E$3:$BN$3000,2,FALSE),"")</f>
        <v/>
      </c>
      <c r="AW71" s="12" t="str">
        <f>IFERROR(VLOOKUP($A71,[2]集約用シート!$E$3:$BN$3000,3,FALSE),"")</f>
        <v/>
      </c>
      <c r="AX71" s="12" t="str">
        <f>IFERROR(VLOOKUP($A71,[2]集約用シート!$E$3:$BN$3000,5,FALSE),"")</f>
        <v/>
      </c>
      <c r="AY71" s="12"/>
      <c r="AZ71" s="12" t="str">
        <f>IFERROR(VLOOKUP($A71,[2]集約用シート!$E$3:$BN$3000,11,FALSE),"")</f>
        <v/>
      </c>
      <c r="BA71" s="12"/>
      <c r="BB71" s="12" t="str">
        <f>IFERROR(VLOOKUP($A71,[2]集約用シート!$E$3:$BN$3000,4,FALSE),"")</f>
        <v/>
      </c>
      <c r="BC71" s="12" t="str">
        <f>IFERROR(VLOOKUP($A71,[2]集約用シート!$E$3:$BN$3000,14,FALSE),"")</f>
        <v/>
      </c>
      <c r="BD71" s="12"/>
      <c r="BE71" s="12" t="str">
        <f>IFERROR(VLOOKUP($A71,[2]集約用シート!$E$3:$BN$3000,16,FALSE),"")</f>
        <v/>
      </c>
      <c r="BF71" s="12"/>
    </row>
    <row r="72" spans="48:58" ht="28.5" customHeight="1">
      <c r="AV72" s="12" t="str">
        <f>IFERROR(VLOOKUP($A72,[2]集約用シート!$E$3:$BN$3000,2,FALSE),"")</f>
        <v/>
      </c>
      <c r="AW72" s="12" t="str">
        <f>IFERROR(VLOOKUP($A72,[2]集約用シート!$E$3:$BN$3000,3,FALSE),"")</f>
        <v/>
      </c>
      <c r="AX72" s="12" t="str">
        <f>IFERROR(VLOOKUP($A72,[2]集約用シート!$E$3:$BN$3000,5,FALSE),"")</f>
        <v/>
      </c>
      <c r="AY72" s="12"/>
      <c r="AZ72" s="12" t="str">
        <f>IFERROR(VLOOKUP($A72,[2]集約用シート!$E$3:$BN$3000,11,FALSE),"")</f>
        <v/>
      </c>
      <c r="BA72" s="12"/>
      <c r="BB72" s="12" t="str">
        <f>IFERROR(VLOOKUP($A72,[2]集約用シート!$E$3:$BN$3000,4,FALSE),"")</f>
        <v/>
      </c>
      <c r="BC72" s="12" t="str">
        <f>IFERROR(VLOOKUP($A72,[2]集約用シート!$E$3:$BN$3000,14,FALSE),"")</f>
        <v/>
      </c>
      <c r="BD72" s="12"/>
      <c r="BE72" s="12" t="str">
        <f>IFERROR(VLOOKUP($A72,[2]集約用シート!$E$3:$BN$3000,16,FALSE),"")</f>
        <v/>
      </c>
      <c r="BF72" s="12"/>
    </row>
    <row r="73" spans="48:58" ht="28.5" customHeight="1">
      <c r="AV73" s="12" t="str">
        <f>IFERROR(VLOOKUP($A73,[2]集約用シート!$E$3:$BN$3000,2,FALSE),"")</f>
        <v/>
      </c>
      <c r="AW73" s="12" t="str">
        <f>IFERROR(VLOOKUP($A73,[2]集約用シート!$E$3:$BN$3000,3,FALSE),"")</f>
        <v/>
      </c>
      <c r="AX73" s="12" t="str">
        <f>IFERROR(VLOOKUP($A73,[2]集約用シート!$E$3:$BN$3000,5,FALSE),"")</f>
        <v/>
      </c>
      <c r="AY73" s="12"/>
      <c r="AZ73" s="12" t="str">
        <f>IFERROR(VLOOKUP($A73,[2]集約用シート!$E$3:$BN$3000,11,FALSE),"")</f>
        <v/>
      </c>
      <c r="BA73" s="12"/>
      <c r="BB73" s="12" t="str">
        <f>IFERROR(VLOOKUP($A73,[2]集約用シート!$E$3:$BN$3000,4,FALSE),"")</f>
        <v/>
      </c>
      <c r="BC73" s="12" t="str">
        <f>IFERROR(VLOOKUP($A73,[2]集約用シート!$E$3:$BN$3000,14,FALSE),"")</f>
        <v/>
      </c>
      <c r="BD73" s="12"/>
      <c r="BE73" s="12" t="str">
        <f>IFERROR(VLOOKUP($A73,[2]集約用シート!$E$3:$BN$3000,16,FALSE),"")</f>
        <v/>
      </c>
      <c r="BF73" s="12"/>
    </row>
    <row r="74" spans="48:58" ht="28.5" customHeight="1">
      <c r="AV74" s="12" t="str">
        <f>IFERROR(VLOOKUP($A74,[2]集約用シート!$E$3:$BN$3000,2,FALSE),"")</f>
        <v/>
      </c>
      <c r="AW74" s="12" t="str">
        <f>IFERROR(VLOOKUP($A74,[2]集約用シート!$E$3:$BN$3000,3,FALSE),"")</f>
        <v/>
      </c>
      <c r="AX74" s="12" t="str">
        <f>IFERROR(VLOOKUP($A74,[2]集約用シート!$E$3:$BN$3000,5,FALSE),"")</f>
        <v/>
      </c>
      <c r="AY74" s="12"/>
      <c r="AZ74" s="12" t="str">
        <f>IFERROR(VLOOKUP($A74,[2]集約用シート!$E$3:$BN$3000,11,FALSE),"")</f>
        <v/>
      </c>
      <c r="BA74" s="12"/>
      <c r="BB74" s="12" t="str">
        <f>IFERROR(VLOOKUP($A74,[2]集約用シート!$E$3:$BN$3000,4,FALSE),"")</f>
        <v/>
      </c>
      <c r="BC74" s="12" t="str">
        <f>IFERROR(VLOOKUP($A74,[2]集約用シート!$E$3:$BN$3000,14,FALSE),"")</f>
        <v/>
      </c>
      <c r="BD74" s="12"/>
      <c r="BE74" s="12" t="str">
        <f>IFERROR(VLOOKUP($A74,[2]集約用シート!$E$3:$BN$3000,16,FALSE),"")</f>
        <v/>
      </c>
      <c r="BF74" s="12"/>
    </row>
    <row r="75" spans="48:58" ht="28.5" customHeight="1">
      <c r="AV75" s="12" t="str">
        <f>IFERROR(VLOOKUP($A75,[2]集約用シート!$E$3:$BN$3000,2,FALSE),"")</f>
        <v/>
      </c>
      <c r="AW75" s="12" t="str">
        <f>IFERROR(VLOOKUP($A75,[2]集約用シート!$E$3:$BN$3000,3,FALSE),"")</f>
        <v/>
      </c>
      <c r="AX75" s="12" t="str">
        <f>IFERROR(VLOOKUP($A75,[2]集約用シート!$E$3:$BN$3000,5,FALSE),"")</f>
        <v/>
      </c>
      <c r="AY75" s="12"/>
      <c r="AZ75" s="12" t="str">
        <f>IFERROR(VLOOKUP($A75,[2]集約用シート!$E$3:$BN$3000,11,FALSE),"")</f>
        <v/>
      </c>
      <c r="BA75" s="12"/>
      <c r="BB75" s="12" t="str">
        <f>IFERROR(VLOOKUP($A75,[2]集約用シート!$E$3:$BN$3000,4,FALSE),"")</f>
        <v/>
      </c>
      <c r="BC75" s="12" t="str">
        <f>IFERROR(VLOOKUP($A75,[2]集約用シート!$E$3:$BN$3000,14,FALSE),"")</f>
        <v/>
      </c>
      <c r="BD75" s="12"/>
      <c r="BE75" s="12" t="str">
        <f>IFERROR(VLOOKUP($A75,[2]集約用シート!$E$3:$BN$3000,16,FALSE),"")</f>
        <v/>
      </c>
      <c r="BF75" s="12"/>
    </row>
    <row r="76" spans="48:58" ht="28.5" customHeight="1">
      <c r="AV76" s="12" t="str">
        <f>IFERROR(VLOOKUP($A76,[2]集約用シート!$E$3:$BN$3000,2,FALSE),"")</f>
        <v/>
      </c>
      <c r="AW76" s="12" t="str">
        <f>IFERROR(VLOOKUP($A76,[2]集約用シート!$E$3:$BN$3000,3,FALSE),"")</f>
        <v/>
      </c>
      <c r="AX76" s="12" t="str">
        <f>IFERROR(VLOOKUP($A76,[2]集約用シート!$E$3:$BN$3000,5,FALSE),"")</f>
        <v/>
      </c>
      <c r="AY76" s="12"/>
      <c r="AZ76" s="12" t="str">
        <f>IFERROR(VLOOKUP($A76,[2]集約用シート!$E$3:$BN$3000,11,FALSE),"")</f>
        <v/>
      </c>
      <c r="BA76" s="12"/>
      <c r="BB76" s="12" t="str">
        <f>IFERROR(VLOOKUP($A76,[2]集約用シート!$E$3:$BN$3000,4,FALSE),"")</f>
        <v/>
      </c>
      <c r="BC76" s="12" t="str">
        <f>IFERROR(VLOOKUP($A76,[2]集約用シート!$E$3:$BN$3000,14,FALSE),"")</f>
        <v/>
      </c>
      <c r="BD76" s="12"/>
      <c r="BE76" s="12" t="str">
        <f>IFERROR(VLOOKUP($A76,[2]集約用シート!$E$3:$BN$3000,16,FALSE),"")</f>
        <v/>
      </c>
      <c r="BF76" s="12"/>
    </row>
    <row r="77" spans="48:58" ht="28.5" customHeight="1">
      <c r="AV77" s="12" t="str">
        <f>IFERROR(VLOOKUP($A77,[2]集約用シート!$E$3:$BN$3000,2,FALSE),"")</f>
        <v/>
      </c>
      <c r="AW77" s="12" t="str">
        <f>IFERROR(VLOOKUP($A77,[2]集約用シート!$E$3:$BN$3000,3,FALSE),"")</f>
        <v/>
      </c>
      <c r="AX77" s="12" t="str">
        <f>IFERROR(VLOOKUP($A77,[2]集約用シート!$E$3:$BN$3000,5,FALSE),"")</f>
        <v/>
      </c>
      <c r="AY77" s="12"/>
      <c r="AZ77" s="12" t="str">
        <f>IFERROR(VLOOKUP($A77,[2]集約用シート!$E$3:$BN$3000,11,FALSE),"")</f>
        <v/>
      </c>
      <c r="BA77" s="12"/>
      <c r="BB77" s="12" t="str">
        <f>IFERROR(VLOOKUP($A77,[2]集約用シート!$E$3:$BN$3000,4,FALSE),"")</f>
        <v/>
      </c>
      <c r="BC77" s="12" t="str">
        <f>IFERROR(VLOOKUP($A77,[2]集約用シート!$E$3:$BN$3000,14,FALSE),"")</f>
        <v/>
      </c>
      <c r="BD77" s="12"/>
      <c r="BE77" s="12" t="str">
        <f>IFERROR(VLOOKUP($A77,[2]集約用シート!$E$3:$BN$3000,16,FALSE),"")</f>
        <v/>
      </c>
      <c r="BF77" s="12"/>
    </row>
    <row r="78" spans="48:58" ht="28.5" customHeight="1">
      <c r="AV78" s="12" t="str">
        <f>IFERROR(VLOOKUP($A78,[2]集約用シート!$E$3:$BN$3000,2,FALSE),"")</f>
        <v/>
      </c>
      <c r="AW78" s="12" t="str">
        <f>IFERROR(VLOOKUP($A78,[2]集約用シート!$E$3:$BN$3000,3,FALSE),"")</f>
        <v/>
      </c>
      <c r="AX78" s="12" t="str">
        <f>IFERROR(VLOOKUP($A78,[2]集約用シート!$E$3:$BN$3000,5,FALSE),"")</f>
        <v/>
      </c>
      <c r="AY78" s="12"/>
      <c r="AZ78" s="12" t="str">
        <f>IFERROR(VLOOKUP($A78,[2]集約用シート!$E$3:$BN$3000,11,FALSE),"")</f>
        <v/>
      </c>
      <c r="BA78" s="12"/>
      <c r="BB78" s="12" t="str">
        <f>IFERROR(VLOOKUP($A78,[2]集約用シート!$E$3:$BN$3000,4,FALSE),"")</f>
        <v/>
      </c>
      <c r="BC78" s="12" t="str">
        <f>IFERROR(VLOOKUP($A78,[2]集約用シート!$E$3:$BN$3000,14,FALSE),"")</f>
        <v/>
      </c>
      <c r="BD78" s="12"/>
      <c r="BE78" s="12" t="str">
        <f>IFERROR(VLOOKUP($A78,[2]集約用シート!$E$3:$BN$3000,16,FALSE),"")</f>
        <v/>
      </c>
      <c r="BF78" s="12"/>
    </row>
    <row r="79" spans="48:58" ht="28.5" customHeight="1">
      <c r="AV79" s="12" t="str">
        <f>IFERROR(VLOOKUP($A79,[2]集約用シート!$E$3:$BN$3000,2,FALSE),"")</f>
        <v/>
      </c>
      <c r="AW79" s="12" t="str">
        <f>IFERROR(VLOOKUP($A79,[2]集約用シート!$E$3:$BN$3000,3,FALSE),"")</f>
        <v/>
      </c>
      <c r="AX79" s="12" t="str">
        <f>IFERROR(VLOOKUP($A79,[2]集約用シート!$E$3:$BN$3000,5,FALSE),"")</f>
        <v/>
      </c>
      <c r="AY79" s="12"/>
      <c r="AZ79" s="12" t="str">
        <f>IFERROR(VLOOKUP($A79,[2]集約用シート!$E$3:$BN$3000,11,FALSE),"")</f>
        <v/>
      </c>
      <c r="BA79" s="12"/>
      <c r="BB79" s="12" t="str">
        <f>IFERROR(VLOOKUP($A79,[2]集約用シート!$E$3:$BN$3000,4,FALSE),"")</f>
        <v/>
      </c>
      <c r="BC79" s="12" t="str">
        <f>IFERROR(VLOOKUP($A79,[2]集約用シート!$E$3:$BN$3000,14,FALSE),"")</f>
        <v/>
      </c>
      <c r="BD79" s="12"/>
      <c r="BE79" s="12" t="str">
        <f>IFERROR(VLOOKUP($A79,[2]集約用シート!$E$3:$BN$3000,16,FALSE),"")</f>
        <v/>
      </c>
      <c r="BF79" s="12"/>
    </row>
    <row r="80" spans="48:58" ht="28.5" customHeight="1">
      <c r="AV80" s="12" t="str">
        <f>IFERROR(VLOOKUP($A80,[2]集約用シート!$E$3:$BN$3000,2,FALSE),"")</f>
        <v/>
      </c>
      <c r="AW80" s="12" t="str">
        <f>IFERROR(VLOOKUP($A80,[2]集約用シート!$E$3:$BN$3000,3,FALSE),"")</f>
        <v/>
      </c>
      <c r="AX80" s="12" t="str">
        <f>IFERROR(VLOOKUP($A80,[2]集約用シート!$E$3:$BN$3000,5,FALSE),"")</f>
        <v/>
      </c>
      <c r="AY80" s="12"/>
      <c r="AZ80" s="12" t="str">
        <f>IFERROR(VLOOKUP($A80,[2]集約用シート!$E$3:$BN$3000,11,FALSE),"")</f>
        <v/>
      </c>
      <c r="BA80" s="12"/>
      <c r="BB80" s="12" t="str">
        <f>IFERROR(VLOOKUP($A80,[2]集約用シート!$E$3:$BN$3000,4,FALSE),"")</f>
        <v/>
      </c>
      <c r="BC80" s="12" t="str">
        <f>IFERROR(VLOOKUP($A80,[2]集約用シート!$E$3:$BN$3000,14,FALSE),"")</f>
        <v/>
      </c>
      <c r="BD80" s="12"/>
      <c r="BE80" s="12" t="str">
        <f>IFERROR(VLOOKUP($A80,[2]集約用シート!$E$3:$BN$3000,16,FALSE),"")</f>
        <v/>
      </c>
      <c r="BF80" s="12"/>
    </row>
    <row r="81" spans="48:58" ht="28.5" customHeight="1">
      <c r="AV81" s="12" t="str">
        <f>IFERROR(VLOOKUP($A81,[2]集約用シート!$E$3:$BN$3000,2,FALSE),"")</f>
        <v/>
      </c>
      <c r="AW81" s="12" t="str">
        <f>IFERROR(VLOOKUP($A81,[2]集約用シート!$E$3:$BN$3000,3,FALSE),"")</f>
        <v/>
      </c>
      <c r="AX81" s="12" t="str">
        <f>IFERROR(VLOOKUP($A81,[2]集約用シート!$E$3:$BN$3000,5,FALSE),"")</f>
        <v/>
      </c>
      <c r="AY81" s="12"/>
      <c r="AZ81" s="12" t="str">
        <f>IFERROR(VLOOKUP($A81,[2]集約用シート!$E$3:$BN$3000,11,FALSE),"")</f>
        <v/>
      </c>
      <c r="BA81" s="12"/>
      <c r="BB81" s="12" t="str">
        <f>IFERROR(VLOOKUP($A81,[2]集約用シート!$E$3:$BN$3000,4,FALSE),"")</f>
        <v/>
      </c>
      <c r="BC81" s="12" t="str">
        <f>IFERROR(VLOOKUP($A81,[2]集約用シート!$E$3:$BN$3000,14,FALSE),"")</f>
        <v/>
      </c>
      <c r="BD81" s="12"/>
      <c r="BE81" s="12" t="str">
        <f>IFERROR(VLOOKUP($A81,[2]集約用シート!$E$3:$BN$3000,16,FALSE),"")</f>
        <v/>
      </c>
      <c r="BF81" s="12"/>
    </row>
    <row r="82" spans="48:58" ht="28.5" customHeight="1">
      <c r="AV82" s="12" t="str">
        <f>IFERROR(VLOOKUP($A82,[2]集約用シート!$E$3:$BN$3000,2,FALSE),"")</f>
        <v/>
      </c>
      <c r="AW82" s="12" t="str">
        <f>IFERROR(VLOOKUP($A82,[2]集約用シート!$E$3:$BN$3000,3,FALSE),"")</f>
        <v/>
      </c>
      <c r="AX82" s="12" t="str">
        <f>IFERROR(VLOOKUP($A82,[2]集約用シート!$E$3:$BN$3000,5,FALSE),"")</f>
        <v/>
      </c>
      <c r="AY82" s="12"/>
      <c r="AZ82" s="12" t="str">
        <f>IFERROR(VLOOKUP($A82,[2]集約用シート!$E$3:$BN$3000,11,FALSE),"")</f>
        <v/>
      </c>
      <c r="BA82" s="12"/>
      <c r="BB82" s="12" t="str">
        <f>IFERROR(VLOOKUP($A82,[2]集約用シート!$E$3:$BN$3000,4,FALSE),"")</f>
        <v/>
      </c>
      <c r="BC82" s="12" t="str">
        <f>IFERROR(VLOOKUP($A82,[2]集約用シート!$E$3:$BN$3000,14,FALSE),"")</f>
        <v/>
      </c>
      <c r="BD82" s="12"/>
      <c r="BE82" s="12" t="str">
        <f>IFERROR(VLOOKUP($A82,[2]集約用シート!$E$3:$BN$3000,16,FALSE),"")</f>
        <v/>
      </c>
      <c r="BF82" s="12"/>
    </row>
    <row r="83" spans="48:58" ht="28.5" customHeight="1">
      <c r="AV83" s="12" t="str">
        <f>IFERROR(VLOOKUP($A83,[2]集約用シート!$E$3:$BN$3000,2,FALSE),"")</f>
        <v/>
      </c>
      <c r="AW83" s="12" t="str">
        <f>IFERROR(VLOOKUP($A83,[2]集約用シート!$E$3:$BN$3000,3,FALSE),"")</f>
        <v/>
      </c>
      <c r="AX83" s="12" t="str">
        <f>IFERROR(VLOOKUP($A83,[2]集約用シート!$E$3:$BN$3000,5,FALSE),"")</f>
        <v/>
      </c>
      <c r="AY83" s="12"/>
      <c r="AZ83" s="12" t="str">
        <f>IFERROR(VLOOKUP($A83,[2]集約用シート!$E$3:$BN$3000,11,FALSE),"")</f>
        <v/>
      </c>
      <c r="BA83" s="12"/>
      <c r="BB83" s="12" t="str">
        <f>IFERROR(VLOOKUP($A83,[2]集約用シート!$E$3:$BN$3000,4,FALSE),"")</f>
        <v/>
      </c>
      <c r="BC83" s="12" t="str">
        <f>IFERROR(VLOOKUP($A83,[2]集約用シート!$E$3:$BN$3000,14,FALSE),"")</f>
        <v/>
      </c>
      <c r="BD83" s="12"/>
      <c r="BE83" s="12" t="str">
        <f>IFERROR(VLOOKUP($A83,[2]集約用シート!$E$3:$BN$3000,16,FALSE),"")</f>
        <v/>
      </c>
      <c r="BF83" s="12"/>
    </row>
    <row r="84" spans="48:58" ht="28.5" customHeight="1">
      <c r="AV84" s="12" t="str">
        <f>IFERROR(VLOOKUP($A84,[2]集約用シート!$E$3:$BN$3000,2,FALSE),"")</f>
        <v/>
      </c>
      <c r="AW84" s="12" t="str">
        <f>IFERROR(VLOOKUP($A84,[2]集約用シート!$E$3:$BN$3000,3,FALSE),"")</f>
        <v/>
      </c>
      <c r="AX84" s="12" t="str">
        <f>IFERROR(VLOOKUP($A84,[2]集約用シート!$E$3:$BN$3000,5,FALSE),"")</f>
        <v/>
      </c>
      <c r="AY84" s="12"/>
      <c r="AZ84" s="12" t="str">
        <f>IFERROR(VLOOKUP($A84,[2]集約用シート!$E$3:$BN$3000,11,FALSE),"")</f>
        <v/>
      </c>
      <c r="BA84" s="12"/>
      <c r="BB84" s="12" t="str">
        <f>IFERROR(VLOOKUP($A84,[2]集約用シート!$E$3:$BN$3000,4,FALSE),"")</f>
        <v/>
      </c>
      <c r="BC84" s="12" t="str">
        <f>IFERROR(VLOOKUP($A84,[2]集約用シート!$E$3:$BN$3000,14,FALSE),"")</f>
        <v/>
      </c>
      <c r="BD84" s="12"/>
      <c r="BE84" s="12" t="str">
        <f>IFERROR(VLOOKUP($A84,[2]集約用シート!$E$3:$BN$3000,16,FALSE),"")</f>
        <v/>
      </c>
      <c r="BF84" s="12"/>
    </row>
    <row r="85" spans="48:58" ht="28.5" customHeight="1">
      <c r="AV85" s="12" t="str">
        <f>IFERROR(VLOOKUP($A85,[2]集約用シート!$E$3:$BN$3000,2,FALSE),"")</f>
        <v/>
      </c>
      <c r="AW85" s="12" t="str">
        <f>IFERROR(VLOOKUP($A85,[2]集約用シート!$E$3:$BN$3000,3,FALSE),"")</f>
        <v/>
      </c>
      <c r="AX85" s="12" t="str">
        <f>IFERROR(VLOOKUP($A85,[2]集約用シート!$E$3:$BN$3000,5,FALSE),"")</f>
        <v/>
      </c>
      <c r="AY85" s="12"/>
      <c r="AZ85" s="12" t="str">
        <f>IFERROR(VLOOKUP($A85,[2]集約用シート!$E$3:$BN$3000,11,FALSE),"")</f>
        <v/>
      </c>
      <c r="BA85" s="12"/>
      <c r="BB85" s="12" t="str">
        <f>IFERROR(VLOOKUP($A85,[2]集約用シート!$E$3:$BN$3000,4,FALSE),"")</f>
        <v/>
      </c>
      <c r="BC85" s="12" t="str">
        <f>IFERROR(VLOOKUP($A85,[2]集約用シート!$E$3:$BN$3000,14,FALSE),"")</f>
        <v/>
      </c>
      <c r="BD85" s="12"/>
      <c r="BE85" s="12" t="str">
        <f>IFERROR(VLOOKUP($A85,[2]集約用シート!$E$3:$BN$3000,16,FALSE),"")</f>
        <v/>
      </c>
      <c r="BF85" s="12"/>
    </row>
    <row r="86" spans="48:58" ht="28.5" customHeight="1">
      <c r="AV86" s="12" t="str">
        <f>IFERROR(VLOOKUP($A86,[2]集約用シート!$E$3:$BN$3000,2,FALSE),"")</f>
        <v/>
      </c>
      <c r="AW86" s="12" t="str">
        <f>IFERROR(VLOOKUP($A86,[2]集約用シート!$E$3:$BN$3000,3,FALSE),"")</f>
        <v/>
      </c>
      <c r="AX86" s="12" t="str">
        <f>IFERROR(VLOOKUP($A86,[2]集約用シート!$E$3:$BN$3000,5,FALSE),"")</f>
        <v/>
      </c>
      <c r="AY86" s="12"/>
      <c r="AZ86" s="12" t="str">
        <f>IFERROR(VLOOKUP($A86,[2]集約用シート!$E$3:$BN$3000,11,FALSE),"")</f>
        <v/>
      </c>
      <c r="BA86" s="12"/>
      <c r="BB86" s="12" t="str">
        <f>IFERROR(VLOOKUP($A86,[2]集約用シート!$E$3:$BN$3000,4,FALSE),"")</f>
        <v/>
      </c>
      <c r="BC86" s="12" t="str">
        <f>IFERROR(VLOOKUP($A86,[2]集約用シート!$E$3:$BN$3000,14,FALSE),"")</f>
        <v/>
      </c>
      <c r="BD86" s="12"/>
      <c r="BE86" s="12" t="str">
        <f>IFERROR(VLOOKUP($A86,[2]集約用シート!$E$3:$BN$3000,16,FALSE),"")</f>
        <v/>
      </c>
      <c r="BF86" s="12"/>
    </row>
    <row r="87" spans="48:58" ht="28.5" customHeight="1">
      <c r="AV87" s="12" t="str">
        <f>IFERROR(VLOOKUP($A87,[2]集約用シート!$E$3:$BN$3000,2,FALSE),"")</f>
        <v/>
      </c>
      <c r="AW87" s="12" t="str">
        <f>IFERROR(VLOOKUP($A87,[2]集約用シート!$E$3:$BN$3000,3,FALSE),"")</f>
        <v/>
      </c>
      <c r="AX87" s="12" t="str">
        <f>IFERROR(VLOOKUP($A87,[2]集約用シート!$E$3:$BN$3000,5,FALSE),"")</f>
        <v/>
      </c>
      <c r="AY87" s="12"/>
      <c r="AZ87" s="12" t="str">
        <f>IFERROR(VLOOKUP($A87,[2]集約用シート!$E$3:$BN$3000,11,FALSE),"")</f>
        <v/>
      </c>
      <c r="BA87" s="12"/>
      <c r="BB87" s="12" t="str">
        <f>IFERROR(VLOOKUP($A87,[2]集約用シート!$E$3:$BN$3000,4,FALSE),"")</f>
        <v/>
      </c>
      <c r="BC87" s="12" t="str">
        <f>IFERROR(VLOOKUP($A87,[2]集約用シート!$E$3:$BN$3000,14,FALSE),"")</f>
        <v/>
      </c>
      <c r="BD87" s="12"/>
      <c r="BE87" s="12" t="str">
        <f>IFERROR(VLOOKUP($A87,[2]集約用シート!$E$3:$BN$3000,16,FALSE),"")</f>
        <v/>
      </c>
      <c r="BF87" s="12"/>
    </row>
    <row r="88" spans="48:58" ht="28.5" customHeight="1">
      <c r="AV88" s="12" t="str">
        <f>IFERROR(VLOOKUP($A88,[2]集約用シート!$E$3:$BN$3000,2,FALSE),"")</f>
        <v/>
      </c>
      <c r="AW88" s="12" t="str">
        <f>IFERROR(VLOOKUP($A88,[2]集約用シート!$E$3:$BN$3000,3,FALSE),"")</f>
        <v/>
      </c>
      <c r="AX88" s="12" t="str">
        <f>IFERROR(VLOOKUP($A88,[2]集約用シート!$E$3:$BN$3000,5,FALSE),"")</f>
        <v/>
      </c>
      <c r="AY88" s="12"/>
      <c r="AZ88" s="12" t="str">
        <f>IFERROR(VLOOKUP($A88,[2]集約用シート!$E$3:$BN$3000,11,FALSE),"")</f>
        <v/>
      </c>
      <c r="BA88" s="12"/>
      <c r="BB88" s="12" t="str">
        <f>IFERROR(VLOOKUP($A88,[2]集約用シート!$E$3:$BN$3000,4,FALSE),"")</f>
        <v/>
      </c>
      <c r="BC88" s="12" t="str">
        <f>IFERROR(VLOOKUP($A88,[2]集約用シート!$E$3:$BN$3000,14,FALSE),"")</f>
        <v/>
      </c>
      <c r="BD88" s="12"/>
      <c r="BE88" s="12" t="str">
        <f>IFERROR(VLOOKUP($A88,[2]集約用シート!$E$3:$BN$3000,16,FALSE),"")</f>
        <v/>
      </c>
      <c r="BF88" s="12"/>
    </row>
    <row r="89" spans="48:58" ht="28.5" customHeight="1">
      <c r="AV89" s="12" t="str">
        <f>IFERROR(VLOOKUP($A89,[2]集約用シート!$E$3:$BN$3000,2,FALSE),"")</f>
        <v/>
      </c>
      <c r="AW89" s="12" t="str">
        <f>IFERROR(VLOOKUP($A89,[2]集約用シート!$E$3:$BN$3000,3,FALSE),"")</f>
        <v/>
      </c>
      <c r="AX89" s="12" t="str">
        <f>IFERROR(VLOOKUP($A89,[2]集約用シート!$E$3:$BN$3000,5,FALSE),"")</f>
        <v/>
      </c>
      <c r="AY89" s="12"/>
      <c r="AZ89" s="12" t="str">
        <f>IFERROR(VLOOKUP($A89,[2]集約用シート!$E$3:$BN$3000,11,FALSE),"")</f>
        <v/>
      </c>
      <c r="BA89" s="12"/>
      <c r="BB89" s="12" t="str">
        <f>IFERROR(VLOOKUP($A89,[2]集約用シート!$E$3:$BN$3000,4,FALSE),"")</f>
        <v/>
      </c>
      <c r="BC89" s="12" t="str">
        <f>IFERROR(VLOOKUP($A89,[2]集約用シート!$E$3:$BN$3000,14,FALSE),"")</f>
        <v/>
      </c>
      <c r="BD89" s="12"/>
      <c r="BE89" s="12" t="str">
        <f>IFERROR(VLOOKUP($A89,[2]集約用シート!$E$3:$BN$3000,16,FALSE),"")</f>
        <v/>
      </c>
      <c r="BF89" s="12"/>
    </row>
    <row r="90" spans="48:58" ht="28.5" customHeight="1">
      <c r="AV90" s="12" t="str">
        <f>IFERROR(VLOOKUP($A90,[2]集約用シート!$E$3:$BN$3000,2,FALSE),"")</f>
        <v/>
      </c>
      <c r="AW90" s="12" t="str">
        <f>IFERROR(VLOOKUP($A90,[2]集約用シート!$E$3:$BN$3000,3,FALSE),"")</f>
        <v/>
      </c>
      <c r="AX90" s="12" t="str">
        <f>IFERROR(VLOOKUP($A90,[2]集約用シート!$E$3:$BN$3000,5,FALSE),"")</f>
        <v/>
      </c>
      <c r="AY90" s="12"/>
      <c r="AZ90" s="12" t="str">
        <f>IFERROR(VLOOKUP($A90,[2]集約用シート!$E$3:$BN$3000,11,FALSE),"")</f>
        <v/>
      </c>
      <c r="BA90" s="12"/>
      <c r="BB90" s="12" t="str">
        <f>IFERROR(VLOOKUP($A90,[2]集約用シート!$E$3:$BN$3000,4,FALSE),"")</f>
        <v/>
      </c>
      <c r="BC90" s="12" t="str">
        <f>IFERROR(VLOOKUP($A90,[2]集約用シート!$E$3:$BN$3000,14,FALSE),"")</f>
        <v/>
      </c>
      <c r="BD90" s="12"/>
      <c r="BE90" s="12" t="str">
        <f>IFERROR(VLOOKUP($A90,[2]集約用シート!$E$3:$BN$3000,16,FALSE),"")</f>
        <v/>
      </c>
      <c r="BF90" s="12"/>
    </row>
    <row r="91" spans="48:58" ht="28.5" customHeight="1">
      <c r="AV91" s="12" t="str">
        <f>IFERROR(VLOOKUP($A91,[2]集約用シート!$E$3:$BN$3000,2,FALSE),"")</f>
        <v/>
      </c>
      <c r="AW91" s="12" t="str">
        <f>IFERROR(VLOOKUP($A91,[2]集約用シート!$E$3:$BN$3000,3,FALSE),"")</f>
        <v/>
      </c>
      <c r="AX91" s="12" t="str">
        <f>IFERROR(VLOOKUP($A91,[2]集約用シート!$E$3:$BN$3000,5,FALSE),"")</f>
        <v/>
      </c>
      <c r="AY91" s="12"/>
      <c r="AZ91" s="12" t="str">
        <f>IFERROR(VLOOKUP($A91,[2]集約用シート!$E$3:$BN$3000,11,FALSE),"")</f>
        <v/>
      </c>
      <c r="BA91" s="12"/>
      <c r="BB91" s="12" t="str">
        <f>IFERROR(VLOOKUP($A91,[2]集約用シート!$E$3:$BN$3000,4,FALSE),"")</f>
        <v/>
      </c>
      <c r="BC91" s="12" t="str">
        <f>IFERROR(VLOOKUP($A91,[2]集約用シート!$E$3:$BN$3000,14,FALSE),"")</f>
        <v/>
      </c>
      <c r="BD91" s="12"/>
      <c r="BE91" s="12" t="str">
        <f>IFERROR(VLOOKUP($A91,[2]集約用シート!$E$3:$BN$3000,16,FALSE),"")</f>
        <v/>
      </c>
      <c r="BF91" s="12"/>
    </row>
    <row r="92" spans="48:58" ht="28.5" customHeight="1">
      <c r="AV92" s="12" t="str">
        <f>IFERROR(VLOOKUP($A92,[2]集約用シート!$E$3:$BN$3000,2,FALSE),"")</f>
        <v/>
      </c>
      <c r="AW92" s="12" t="str">
        <f>IFERROR(VLOOKUP($A92,[2]集約用シート!$E$3:$BN$3000,3,FALSE),"")</f>
        <v/>
      </c>
      <c r="AX92" s="12" t="str">
        <f>IFERROR(VLOOKUP($A92,[2]集約用シート!$E$3:$BN$3000,5,FALSE),"")</f>
        <v/>
      </c>
      <c r="AY92" s="12"/>
      <c r="AZ92" s="12" t="str">
        <f>IFERROR(VLOOKUP($A92,[2]集約用シート!$E$3:$BN$3000,11,FALSE),"")</f>
        <v/>
      </c>
      <c r="BA92" s="12"/>
      <c r="BB92" s="12" t="str">
        <f>IFERROR(VLOOKUP($A92,[2]集約用シート!$E$3:$BN$3000,4,FALSE),"")</f>
        <v/>
      </c>
      <c r="BC92" s="12" t="str">
        <f>IFERROR(VLOOKUP($A92,[2]集約用シート!$E$3:$BN$3000,14,FALSE),"")</f>
        <v/>
      </c>
      <c r="BD92" s="12"/>
      <c r="BE92" s="12" t="str">
        <f>IFERROR(VLOOKUP($A92,[2]集約用シート!$E$3:$BN$3000,16,FALSE),"")</f>
        <v/>
      </c>
      <c r="BF92" s="12"/>
    </row>
    <row r="93" spans="48:58" ht="28.5" customHeight="1">
      <c r="AV93" s="12" t="str">
        <f>IFERROR(VLOOKUP($A93,[2]集約用シート!$E$3:$BN$3000,2,FALSE),"")</f>
        <v/>
      </c>
      <c r="AW93" s="12" t="str">
        <f>IFERROR(VLOOKUP($A93,[2]集約用シート!$E$3:$BN$3000,3,FALSE),"")</f>
        <v/>
      </c>
      <c r="AX93" s="12" t="str">
        <f>IFERROR(VLOOKUP($A93,[2]集約用シート!$E$3:$BN$3000,5,FALSE),"")</f>
        <v/>
      </c>
      <c r="AY93" s="12"/>
      <c r="AZ93" s="12" t="str">
        <f>IFERROR(VLOOKUP($A93,[2]集約用シート!$E$3:$BN$3000,11,FALSE),"")</f>
        <v/>
      </c>
      <c r="BA93" s="12"/>
      <c r="BB93" s="12" t="str">
        <f>IFERROR(VLOOKUP($A93,[2]集約用シート!$E$3:$BN$3000,4,FALSE),"")</f>
        <v/>
      </c>
      <c r="BC93" s="12" t="str">
        <f>IFERROR(VLOOKUP($A93,[2]集約用シート!$E$3:$BN$3000,14,FALSE),"")</f>
        <v/>
      </c>
      <c r="BD93" s="12"/>
      <c r="BE93" s="12" t="str">
        <f>IFERROR(VLOOKUP($A93,[2]集約用シート!$E$3:$BN$3000,16,FALSE),"")</f>
        <v/>
      </c>
      <c r="BF93" s="12"/>
    </row>
    <row r="94" spans="48:58" ht="28.5" customHeight="1">
      <c r="AV94" s="12" t="str">
        <f>IFERROR(VLOOKUP($A94,[2]集約用シート!$E$3:$BN$3000,2,FALSE),"")</f>
        <v/>
      </c>
      <c r="AW94" s="12" t="str">
        <f>IFERROR(VLOOKUP($A94,[2]集約用シート!$E$3:$BN$3000,3,FALSE),"")</f>
        <v/>
      </c>
      <c r="AX94" s="12" t="str">
        <f>IFERROR(VLOOKUP($A94,[2]集約用シート!$E$3:$BN$3000,5,FALSE),"")</f>
        <v/>
      </c>
      <c r="AY94" s="12"/>
      <c r="AZ94" s="12" t="str">
        <f>IFERROR(VLOOKUP($A94,[2]集約用シート!$E$3:$BN$3000,11,FALSE),"")</f>
        <v/>
      </c>
      <c r="BA94" s="12"/>
      <c r="BB94" s="12" t="str">
        <f>IFERROR(VLOOKUP($A94,[2]集約用シート!$E$3:$BN$3000,4,FALSE),"")</f>
        <v/>
      </c>
      <c r="BC94" s="12" t="str">
        <f>IFERROR(VLOOKUP($A94,[2]集約用シート!$E$3:$BN$3000,14,FALSE),"")</f>
        <v/>
      </c>
      <c r="BD94" s="12"/>
      <c r="BE94" s="12" t="str">
        <f>IFERROR(VLOOKUP($A94,[2]集約用シート!$E$3:$BN$3000,16,FALSE),"")</f>
        <v/>
      </c>
      <c r="BF94" s="12"/>
    </row>
    <row r="95" spans="48:58" ht="28.5" customHeight="1">
      <c r="AV95" s="12" t="str">
        <f>IFERROR(VLOOKUP($A95,[2]集約用シート!$E$3:$BN$3000,2,FALSE),"")</f>
        <v/>
      </c>
      <c r="AW95" s="12" t="str">
        <f>IFERROR(VLOOKUP($A95,[2]集約用シート!$E$3:$BN$3000,3,FALSE),"")</f>
        <v/>
      </c>
      <c r="AX95" s="12" t="str">
        <f>IFERROR(VLOOKUP($A95,[2]集約用シート!$E$3:$BN$3000,5,FALSE),"")</f>
        <v/>
      </c>
      <c r="AY95" s="12"/>
      <c r="AZ95" s="12" t="str">
        <f>IFERROR(VLOOKUP($A95,[2]集約用シート!$E$3:$BN$3000,11,FALSE),"")</f>
        <v/>
      </c>
      <c r="BA95" s="12"/>
      <c r="BB95" s="12" t="str">
        <f>IFERROR(VLOOKUP($A95,[2]集約用シート!$E$3:$BN$3000,4,FALSE),"")</f>
        <v/>
      </c>
      <c r="BC95" s="12" t="str">
        <f>IFERROR(VLOOKUP($A95,[2]集約用シート!$E$3:$BN$3000,14,FALSE),"")</f>
        <v/>
      </c>
      <c r="BD95" s="12"/>
      <c r="BE95" s="12" t="str">
        <f>IFERROR(VLOOKUP($A95,[2]集約用シート!$E$3:$BN$3000,16,FALSE),"")</f>
        <v/>
      </c>
      <c r="BF95" s="12"/>
    </row>
    <row r="96" spans="48:58" ht="28.5" customHeight="1">
      <c r="AV96" s="12" t="str">
        <f>IFERROR(VLOOKUP($A96,[2]集約用シート!$E$3:$BN$3000,2,FALSE),"")</f>
        <v/>
      </c>
      <c r="AW96" s="12" t="str">
        <f>IFERROR(VLOOKUP($A96,[2]集約用シート!$E$3:$BN$3000,3,FALSE),"")</f>
        <v/>
      </c>
      <c r="AX96" s="12" t="str">
        <f>IFERROR(VLOOKUP($A96,[2]集約用シート!$E$3:$BN$3000,5,FALSE),"")</f>
        <v/>
      </c>
      <c r="AY96" s="12"/>
      <c r="AZ96" s="12" t="str">
        <f>IFERROR(VLOOKUP($A96,[2]集約用シート!$E$3:$BN$3000,11,FALSE),"")</f>
        <v/>
      </c>
      <c r="BA96" s="12"/>
      <c r="BB96" s="12" t="str">
        <f>IFERROR(VLOOKUP($A96,[2]集約用シート!$E$3:$BN$3000,4,FALSE),"")</f>
        <v/>
      </c>
      <c r="BC96" s="12" t="str">
        <f>IFERROR(VLOOKUP($A96,[2]集約用シート!$E$3:$BN$3000,14,FALSE),"")</f>
        <v/>
      </c>
      <c r="BD96" s="12"/>
      <c r="BE96" s="12" t="str">
        <f>IFERROR(VLOOKUP($A96,[2]集約用シート!$E$3:$BN$3000,16,FALSE),"")</f>
        <v/>
      </c>
      <c r="BF96" s="12"/>
    </row>
    <row r="97" spans="48:58" ht="28.5" customHeight="1">
      <c r="AV97" s="12" t="str">
        <f>IFERROR(VLOOKUP($A97,[2]集約用シート!$E$3:$BN$3000,2,FALSE),"")</f>
        <v/>
      </c>
      <c r="AW97" s="12" t="str">
        <f>IFERROR(VLOOKUP($A97,[2]集約用シート!$E$3:$BN$3000,3,FALSE),"")</f>
        <v/>
      </c>
      <c r="AX97" s="12" t="str">
        <f>IFERROR(VLOOKUP($A97,[2]集約用シート!$E$3:$BN$3000,5,FALSE),"")</f>
        <v/>
      </c>
      <c r="AY97" s="12"/>
      <c r="AZ97" s="12" t="str">
        <f>IFERROR(VLOOKUP($A97,[2]集約用シート!$E$3:$BN$3000,11,FALSE),"")</f>
        <v/>
      </c>
      <c r="BA97" s="12"/>
      <c r="BB97" s="12" t="str">
        <f>IFERROR(VLOOKUP($A97,[2]集約用シート!$E$3:$BN$3000,4,FALSE),"")</f>
        <v/>
      </c>
      <c r="BC97" s="12" t="str">
        <f>IFERROR(VLOOKUP($A97,[2]集約用シート!$E$3:$BN$3000,14,FALSE),"")</f>
        <v/>
      </c>
      <c r="BD97" s="12"/>
      <c r="BE97" s="12" t="str">
        <f>IFERROR(VLOOKUP($A97,[2]集約用シート!$E$3:$BN$3000,16,FALSE),"")</f>
        <v/>
      </c>
      <c r="BF97" s="12"/>
    </row>
    <row r="98" spans="48:58" ht="28.5" customHeight="1">
      <c r="AV98" s="12" t="str">
        <f>IFERROR(VLOOKUP($A98,[2]集約用シート!$E$3:$BN$3000,2,FALSE),"")</f>
        <v/>
      </c>
      <c r="AW98" s="12" t="str">
        <f>IFERROR(VLOOKUP($A98,[2]集約用シート!$E$3:$BN$3000,3,FALSE),"")</f>
        <v/>
      </c>
      <c r="AX98" s="12" t="str">
        <f>IFERROR(VLOOKUP($A98,[2]集約用シート!$E$3:$BN$3000,5,FALSE),"")</f>
        <v/>
      </c>
      <c r="AY98" s="12"/>
      <c r="AZ98" s="12" t="str">
        <f>IFERROR(VLOOKUP($A98,[2]集約用シート!$E$3:$BN$3000,11,FALSE),"")</f>
        <v/>
      </c>
      <c r="BA98" s="12"/>
      <c r="BB98" s="12" t="str">
        <f>IFERROR(VLOOKUP($A98,[2]集約用シート!$E$3:$BN$3000,4,FALSE),"")</f>
        <v/>
      </c>
      <c r="BC98" s="12" t="str">
        <f>IFERROR(VLOOKUP($A98,[2]集約用シート!$E$3:$BN$3000,14,FALSE),"")</f>
        <v/>
      </c>
      <c r="BD98" s="12"/>
      <c r="BE98" s="12" t="str">
        <f>IFERROR(VLOOKUP($A98,[2]集約用シート!$E$3:$BN$3000,16,FALSE),"")</f>
        <v/>
      </c>
      <c r="BF98" s="12"/>
    </row>
    <row r="99" spans="48:58" ht="28.5" customHeight="1">
      <c r="AV99" s="12" t="str">
        <f>IFERROR(VLOOKUP($A99,[2]集約用シート!$E$3:$BN$3000,2,FALSE),"")</f>
        <v/>
      </c>
      <c r="AW99" s="12" t="str">
        <f>IFERROR(VLOOKUP($A99,[2]集約用シート!$E$3:$BN$3000,3,FALSE),"")</f>
        <v/>
      </c>
      <c r="AX99" s="12" t="str">
        <f>IFERROR(VLOOKUP($A99,[2]集約用シート!$E$3:$BN$3000,5,FALSE),"")</f>
        <v/>
      </c>
      <c r="AY99" s="12"/>
      <c r="AZ99" s="12" t="str">
        <f>IFERROR(VLOOKUP($A99,[2]集約用シート!$E$3:$BN$3000,11,FALSE),"")</f>
        <v/>
      </c>
      <c r="BA99" s="12"/>
      <c r="BB99" s="12" t="str">
        <f>IFERROR(VLOOKUP($A99,[2]集約用シート!$E$3:$BN$3000,4,FALSE),"")</f>
        <v/>
      </c>
      <c r="BC99" s="12" t="str">
        <f>IFERROR(VLOOKUP($A99,[2]集約用シート!$E$3:$BN$3000,14,FALSE),"")</f>
        <v/>
      </c>
      <c r="BD99" s="12"/>
      <c r="BE99" s="12" t="str">
        <f>IFERROR(VLOOKUP($A99,[2]集約用シート!$E$3:$BN$3000,16,FALSE),"")</f>
        <v/>
      </c>
      <c r="BF99" s="12"/>
    </row>
    <row r="100" spans="48:58" ht="28.5" customHeight="1">
      <c r="AV100" s="12" t="str">
        <f>IFERROR(VLOOKUP($A100,[2]集約用シート!$E$3:$BN$3000,2,FALSE),"")</f>
        <v/>
      </c>
      <c r="AW100" s="12" t="str">
        <f>IFERROR(VLOOKUP($A100,[2]集約用シート!$E$3:$BN$3000,3,FALSE),"")</f>
        <v/>
      </c>
      <c r="AX100" s="12" t="str">
        <f>IFERROR(VLOOKUP($A100,[2]集約用シート!$E$3:$BN$3000,5,FALSE),"")</f>
        <v/>
      </c>
      <c r="AY100" s="12"/>
      <c r="AZ100" s="12" t="str">
        <f>IFERROR(VLOOKUP($A100,[2]集約用シート!$E$3:$BN$3000,11,FALSE),"")</f>
        <v/>
      </c>
      <c r="BA100" s="12"/>
      <c r="BB100" s="12" t="str">
        <f>IFERROR(VLOOKUP($A100,[2]集約用シート!$E$3:$BN$3000,4,FALSE),"")</f>
        <v/>
      </c>
      <c r="BC100" s="12" t="str">
        <f>IFERROR(VLOOKUP($A100,[2]集約用シート!$E$3:$BN$3000,14,FALSE),"")</f>
        <v/>
      </c>
      <c r="BD100" s="12"/>
      <c r="BE100" s="12" t="str">
        <f>IFERROR(VLOOKUP($A100,[2]集約用シート!$E$3:$BN$3000,16,FALSE),"")</f>
        <v/>
      </c>
      <c r="BF100" s="12"/>
    </row>
    <row r="101" spans="48:58" ht="28.5" customHeight="1">
      <c r="AV101" s="12" t="str">
        <f>IFERROR(VLOOKUP($A101,[2]集約用シート!$E$3:$BN$3000,2,FALSE),"")</f>
        <v/>
      </c>
      <c r="AW101" s="12" t="str">
        <f>IFERROR(VLOOKUP($A101,[2]集約用シート!$E$3:$BN$3000,3,FALSE),"")</f>
        <v/>
      </c>
      <c r="AX101" s="12" t="str">
        <f>IFERROR(VLOOKUP($A101,[2]集約用シート!$E$3:$BN$3000,5,FALSE),"")</f>
        <v/>
      </c>
      <c r="AY101" s="12"/>
      <c r="AZ101" s="12" t="str">
        <f>IFERROR(VLOOKUP($A101,[2]集約用シート!$E$3:$BN$3000,11,FALSE),"")</f>
        <v/>
      </c>
      <c r="BA101" s="12"/>
      <c r="BB101" s="12" t="str">
        <f>IFERROR(VLOOKUP($A101,[2]集約用シート!$E$3:$BN$3000,4,FALSE),"")</f>
        <v/>
      </c>
      <c r="BC101" s="12" t="str">
        <f>IFERROR(VLOOKUP($A101,[2]集約用シート!$E$3:$BN$3000,14,FALSE),"")</f>
        <v/>
      </c>
      <c r="BD101" s="12"/>
      <c r="BE101" s="12" t="str">
        <f>IFERROR(VLOOKUP($A101,[2]集約用シート!$E$3:$BN$3000,16,FALSE),"")</f>
        <v/>
      </c>
      <c r="BF101" s="12"/>
    </row>
    <row r="102" spans="48:58" ht="28.5" customHeight="1">
      <c r="AV102" s="12" t="str">
        <f>IFERROR(VLOOKUP($A102,[2]集約用シート!$E$3:$BN$3000,2,FALSE),"")</f>
        <v/>
      </c>
      <c r="AW102" s="12" t="str">
        <f>IFERROR(VLOOKUP($A102,[2]集約用シート!$E$3:$BN$3000,3,FALSE),"")</f>
        <v/>
      </c>
      <c r="AX102" s="12" t="str">
        <f>IFERROR(VLOOKUP($A102,[2]集約用シート!$E$3:$BN$3000,5,FALSE),"")</f>
        <v/>
      </c>
      <c r="AY102" s="12"/>
      <c r="AZ102" s="12" t="str">
        <f>IFERROR(VLOOKUP($A102,[2]集約用シート!$E$3:$BN$3000,11,FALSE),"")</f>
        <v/>
      </c>
      <c r="BA102" s="12"/>
      <c r="BB102" s="12" t="str">
        <f>IFERROR(VLOOKUP($A102,[2]集約用シート!$E$3:$BN$3000,4,FALSE),"")</f>
        <v/>
      </c>
      <c r="BC102" s="12" t="str">
        <f>IFERROR(VLOOKUP($A102,[2]集約用シート!$E$3:$BN$3000,14,FALSE),"")</f>
        <v/>
      </c>
      <c r="BD102" s="12"/>
      <c r="BE102" s="12" t="str">
        <f>IFERROR(VLOOKUP($A102,[2]集約用シート!$E$3:$BN$3000,16,FALSE),"")</f>
        <v/>
      </c>
      <c r="BF102" s="12"/>
    </row>
    <row r="103" spans="48:58" ht="28.5" customHeight="1">
      <c r="AV103" s="12" t="str">
        <f>IFERROR(VLOOKUP($A103,[2]集約用シート!$E$3:$BN$3000,2,FALSE),"")</f>
        <v/>
      </c>
      <c r="AW103" s="12" t="str">
        <f>IFERROR(VLOOKUP($A103,[2]集約用シート!$E$3:$BN$3000,3,FALSE),"")</f>
        <v/>
      </c>
      <c r="AX103" s="12" t="str">
        <f>IFERROR(VLOOKUP($A103,[2]集約用シート!$E$3:$BN$3000,5,FALSE),"")</f>
        <v/>
      </c>
      <c r="AY103" s="12"/>
      <c r="AZ103" s="12" t="str">
        <f>IFERROR(VLOOKUP($A103,[2]集約用シート!$E$3:$BN$3000,11,FALSE),"")</f>
        <v/>
      </c>
      <c r="BA103" s="12"/>
      <c r="BB103" s="12" t="str">
        <f>IFERROR(VLOOKUP($A103,[2]集約用シート!$E$3:$BN$3000,4,FALSE),"")</f>
        <v/>
      </c>
      <c r="BC103" s="12" t="str">
        <f>IFERROR(VLOOKUP($A103,[2]集約用シート!$E$3:$BN$3000,14,FALSE),"")</f>
        <v/>
      </c>
      <c r="BD103" s="12"/>
      <c r="BE103" s="12" t="str">
        <f>IFERROR(VLOOKUP($A103,[2]集約用シート!$E$3:$BN$3000,16,FALSE),"")</f>
        <v/>
      </c>
      <c r="BF103" s="12"/>
    </row>
    <row r="104" spans="48:58" ht="28.5" customHeight="1">
      <c r="AV104" s="12" t="str">
        <f>IFERROR(VLOOKUP($A104,[2]集約用シート!$E$3:$BN$3000,2,FALSE),"")</f>
        <v/>
      </c>
      <c r="AW104" s="12" t="str">
        <f>IFERROR(VLOOKUP($A104,[2]集約用シート!$E$3:$BN$3000,3,FALSE),"")</f>
        <v/>
      </c>
      <c r="AX104" s="12" t="str">
        <f>IFERROR(VLOOKUP($A104,[2]集約用シート!$E$3:$BN$3000,5,FALSE),"")</f>
        <v/>
      </c>
      <c r="AY104" s="12"/>
      <c r="AZ104" s="12" t="str">
        <f>IFERROR(VLOOKUP($A104,[2]集約用シート!$E$3:$BN$3000,11,FALSE),"")</f>
        <v/>
      </c>
      <c r="BA104" s="12"/>
      <c r="BB104" s="12" t="str">
        <f>IFERROR(VLOOKUP($A104,[2]集約用シート!$E$3:$BN$3000,4,FALSE),"")</f>
        <v/>
      </c>
      <c r="BC104" s="12" t="str">
        <f>IFERROR(VLOOKUP($A104,[2]集約用シート!$E$3:$BN$3000,14,FALSE),"")</f>
        <v/>
      </c>
      <c r="BD104" s="12"/>
      <c r="BE104" s="12" t="str">
        <f>IFERROR(VLOOKUP($A104,[2]集約用シート!$E$3:$BN$3000,16,FALSE),"")</f>
        <v/>
      </c>
      <c r="BF104" s="12"/>
    </row>
    <row r="105" spans="48:58" ht="28.5" customHeight="1">
      <c r="AV105" s="12" t="str">
        <f>IFERROR(VLOOKUP($A105,[2]集約用シート!$E$3:$BN$3000,2,FALSE),"")</f>
        <v/>
      </c>
      <c r="AW105" s="12" t="str">
        <f>IFERROR(VLOOKUP($A105,[2]集約用シート!$E$3:$BN$3000,3,FALSE),"")</f>
        <v/>
      </c>
      <c r="AX105" s="12" t="str">
        <f>IFERROR(VLOOKUP($A105,[2]集約用シート!$E$3:$BN$3000,5,FALSE),"")</f>
        <v/>
      </c>
      <c r="AY105" s="12"/>
      <c r="AZ105" s="12" t="str">
        <f>IFERROR(VLOOKUP($A105,[2]集約用シート!$E$3:$BN$3000,11,FALSE),"")</f>
        <v/>
      </c>
      <c r="BA105" s="12"/>
      <c r="BB105" s="12" t="str">
        <f>IFERROR(VLOOKUP($A105,[2]集約用シート!$E$3:$BN$3000,4,FALSE),"")</f>
        <v/>
      </c>
      <c r="BC105" s="12" t="str">
        <f>IFERROR(VLOOKUP($A105,[2]集約用シート!$E$3:$BN$3000,14,FALSE),"")</f>
        <v/>
      </c>
      <c r="BD105" s="12"/>
      <c r="BE105" s="12" t="str">
        <f>IFERROR(VLOOKUP($A105,[2]集約用シート!$E$3:$BN$3000,16,FALSE),"")</f>
        <v/>
      </c>
      <c r="BF105" s="12"/>
    </row>
    <row r="106" spans="48:58" ht="28.5" customHeight="1">
      <c r="AV106" s="12" t="str">
        <f>IFERROR(VLOOKUP($A106,[2]集約用シート!$E$3:$BN$3000,2,FALSE),"")</f>
        <v/>
      </c>
      <c r="AW106" s="12" t="str">
        <f>IFERROR(VLOOKUP($A106,[2]集約用シート!$E$3:$BN$3000,3,FALSE),"")</f>
        <v/>
      </c>
      <c r="AX106" s="12" t="str">
        <f>IFERROR(VLOOKUP($A106,[2]集約用シート!$E$3:$BN$3000,5,FALSE),"")</f>
        <v/>
      </c>
      <c r="AY106" s="12"/>
      <c r="AZ106" s="12" t="str">
        <f>IFERROR(VLOOKUP($A106,[2]集約用シート!$E$3:$BN$3000,11,FALSE),"")</f>
        <v/>
      </c>
      <c r="BA106" s="12"/>
      <c r="BB106" s="12" t="str">
        <f>IFERROR(VLOOKUP($A106,[2]集約用シート!$E$3:$BN$3000,4,FALSE),"")</f>
        <v/>
      </c>
      <c r="BC106" s="12" t="str">
        <f>IFERROR(VLOOKUP($A106,[2]集約用シート!$E$3:$BN$3000,14,FALSE),"")</f>
        <v/>
      </c>
      <c r="BD106" s="12"/>
      <c r="BE106" s="12" t="str">
        <f>IFERROR(VLOOKUP($A106,[2]集約用シート!$E$3:$BN$3000,16,FALSE),"")</f>
        <v/>
      </c>
      <c r="BF106" s="12"/>
    </row>
    <row r="107" spans="48:58" ht="28.5" customHeight="1">
      <c r="AV107" s="12" t="str">
        <f>IFERROR(VLOOKUP($A107,[2]集約用シート!$E$3:$BN$3000,2,FALSE),"")</f>
        <v/>
      </c>
      <c r="AW107" s="12" t="str">
        <f>IFERROR(VLOOKUP($A107,[2]集約用シート!$E$3:$BN$3000,3,FALSE),"")</f>
        <v/>
      </c>
      <c r="AX107" s="12" t="str">
        <f>IFERROR(VLOOKUP($A107,[2]集約用シート!$E$3:$BN$3000,5,FALSE),"")</f>
        <v/>
      </c>
      <c r="AY107" s="12"/>
      <c r="AZ107" s="12" t="str">
        <f>IFERROR(VLOOKUP($A107,[2]集約用シート!$E$3:$BN$3000,11,FALSE),"")</f>
        <v/>
      </c>
      <c r="BA107" s="12"/>
      <c r="BB107" s="12" t="str">
        <f>IFERROR(VLOOKUP($A107,[2]集約用シート!$E$3:$BN$3000,4,FALSE),"")</f>
        <v/>
      </c>
      <c r="BC107" s="12" t="str">
        <f>IFERROR(VLOOKUP($A107,[2]集約用シート!$E$3:$BN$3000,14,FALSE),"")</f>
        <v/>
      </c>
      <c r="BD107" s="12"/>
      <c r="BE107" s="12" t="str">
        <f>IFERROR(VLOOKUP($A107,[2]集約用シート!$E$3:$BN$3000,16,FALSE),"")</f>
        <v/>
      </c>
      <c r="BF107" s="12"/>
    </row>
    <row r="108" spans="48:58" ht="28.5" customHeight="1">
      <c r="AV108" s="12" t="str">
        <f>IFERROR(VLOOKUP($A108,[2]集約用シート!$E$3:$BN$3000,2,FALSE),"")</f>
        <v/>
      </c>
      <c r="AW108" s="12" t="str">
        <f>IFERROR(VLOOKUP($A108,[2]集約用シート!$E$3:$BN$3000,3,FALSE),"")</f>
        <v/>
      </c>
      <c r="AX108" s="12" t="str">
        <f>IFERROR(VLOOKUP($A108,[2]集約用シート!$E$3:$BN$3000,5,FALSE),"")</f>
        <v/>
      </c>
      <c r="AY108" s="12"/>
      <c r="AZ108" s="12" t="str">
        <f>IFERROR(VLOOKUP($A108,[2]集約用シート!$E$3:$BN$3000,11,FALSE),"")</f>
        <v/>
      </c>
      <c r="BA108" s="12"/>
      <c r="BB108" s="12" t="str">
        <f>IFERROR(VLOOKUP($A108,[2]集約用シート!$E$3:$BN$3000,4,FALSE),"")</f>
        <v/>
      </c>
      <c r="BC108" s="12" t="str">
        <f>IFERROR(VLOOKUP($A108,[2]集約用シート!$E$3:$BN$3000,14,FALSE),"")</f>
        <v/>
      </c>
      <c r="BD108" s="12"/>
      <c r="BE108" s="12" t="str">
        <f>IFERROR(VLOOKUP($A108,[2]集約用シート!$E$3:$BN$3000,16,FALSE),"")</f>
        <v/>
      </c>
      <c r="BF108" s="12"/>
    </row>
    <row r="109" spans="48:58" ht="28.5" customHeight="1">
      <c r="AV109" s="12" t="str">
        <f>IFERROR(VLOOKUP($A109,[2]集約用シート!$E$3:$BN$3000,2,FALSE),"")</f>
        <v/>
      </c>
      <c r="AW109" s="12" t="str">
        <f>IFERROR(VLOOKUP($A109,[2]集約用シート!$E$3:$BN$3000,3,FALSE),"")</f>
        <v/>
      </c>
      <c r="AX109" s="12" t="str">
        <f>IFERROR(VLOOKUP($A109,[2]集約用シート!$E$3:$BN$3000,5,FALSE),"")</f>
        <v/>
      </c>
      <c r="AY109" s="12"/>
      <c r="AZ109" s="12" t="str">
        <f>IFERROR(VLOOKUP($A109,[2]集約用シート!$E$3:$BN$3000,11,FALSE),"")</f>
        <v/>
      </c>
      <c r="BA109" s="12"/>
      <c r="BB109" s="12" t="str">
        <f>IFERROR(VLOOKUP($A109,[2]集約用シート!$E$3:$BN$3000,4,FALSE),"")</f>
        <v/>
      </c>
      <c r="BC109" s="12" t="str">
        <f>IFERROR(VLOOKUP($A109,[2]集約用シート!$E$3:$BN$3000,14,FALSE),"")</f>
        <v/>
      </c>
      <c r="BD109" s="12"/>
      <c r="BE109" s="12" t="str">
        <f>IFERROR(VLOOKUP($A109,[2]集約用シート!$E$3:$BN$3000,16,FALSE),"")</f>
        <v/>
      </c>
      <c r="BF109" s="12"/>
    </row>
    <row r="110" spans="48:58" ht="28.5" customHeight="1">
      <c r="AV110" s="12" t="str">
        <f>IFERROR(VLOOKUP($A110,[2]集約用シート!$E$3:$BN$3000,2,FALSE),"")</f>
        <v/>
      </c>
      <c r="AW110" s="12" t="str">
        <f>IFERROR(VLOOKUP($A110,[2]集約用シート!$E$3:$BN$3000,3,FALSE),"")</f>
        <v/>
      </c>
      <c r="AX110" s="12" t="str">
        <f>IFERROR(VLOOKUP($A110,[2]集約用シート!$E$3:$BN$3000,5,FALSE),"")</f>
        <v/>
      </c>
      <c r="AY110" s="12"/>
      <c r="AZ110" s="12" t="str">
        <f>IFERROR(VLOOKUP($A110,[2]集約用シート!$E$3:$BN$3000,11,FALSE),"")</f>
        <v/>
      </c>
      <c r="BA110" s="12"/>
      <c r="BB110" s="12" t="str">
        <f>IFERROR(VLOOKUP($A110,[2]集約用シート!$E$3:$BN$3000,4,FALSE),"")</f>
        <v/>
      </c>
      <c r="BC110" s="12" t="str">
        <f>IFERROR(VLOOKUP($A110,[2]集約用シート!$E$3:$BN$3000,14,FALSE),"")</f>
        <v/>
      </c>
      <c r="BD110" s="12"/>
      <c r="BE110" s="12" t="str">
        <f>IFERROR(VLOOKUP($A110,[2]集約用シート!$E$3:$BN$3000,16,FALSE),"")</f>
        <v/>
      </c>
      <c r="BF110" s="12"/>
    </row>
    <row r="111" spans="48:58" ht="28.5" customHeight="1">
      <c r="AV111" s="12" t="str">
        <f>IFERROR(VLOOKUP($A111,[2]集約用シート!$E$3:$BN$3000,2,FALSE),"")</f>
        <v/>
      </c>
      <c r="AW111" s="12" t="str">
        <f>IFERROR(VLOOKUP($A111,[2]集約用シート!$E$3:$BN$3000,3,FALSE),"")</f>
        <v/>
      </c>
      <c r="AX111" s="12" t="str">
        <f>IFERROR(VLOOKUP($A111,[2]集約用シート!$E$3:$BN$3000,5,FALSE),"")</f>
        <v/>
      </c>
      <c r="AY111" s="12"/>
      <c r="AZ111" s="12" t="str">
        <f>IFERROR(VLOOKUP($A111,[2]集約用シート!$E$3:$BN$3000,11,FALSE),"")</f>
        <v/>
      </c>
      <c r="BA111" s="12"/>
      <c r="BB111" s="12" t="str">
        <f>IFERROR(VLOOKUP($A111,[2]集約用シート!$E$3:$BN$3000,4,FALSE),"")</f>
        <v/>
      </c>
      <c r="BC111" s="12" t="str">
        <f>IFERROR(VLOOKUP($A111,[2]集約用シート!$E$3:$BN$3000,14,FALSE),"")</f>
        <v/>
      </c>
      <c r="BD111" s="12"/>
      <c r="BE111" s="12" t="str">
        <f>IFERROR(VLOOKUP($A111,[2]集約用シート!$E$3:$BN$3000,16,FALSE),"")</f>
        <v/>
      </c>
      <c r="BF111" s="12"/>
    </row>
    <row r="112" spans="48:58" ht="28.5" customHeight="1">
      <c r="AV112" s="12" t="str">
        <f>IFERROR(VLOOKUP($A112,[2]集約用シート!$E$3:$BN$3000,2,FALSE),"")</f>
        <v/>
      </c>
      <c r="AW112" s="12" t="str">
        <f>IFERROR(VLOOKUP($A112,[2]集約用シート!$E$3:$BN$3000,3,FALSE),"")</f>
        <v/>
      </c>
      <c r="AX112" s="12" t="str">
        <f>IFERROR(VLOOKUP($A112,[2]集約用シート!$E$3:$BN$3000,5,FALSE),"")</f>
        <v/>
      </c>
      <c r="AY112" s="12"/>
      <c r="AZ112" s="12" t="str">
        <f>IFERROR(VLOOKUP($A112,[2]集約用シート!$E$3:$BN$3000,11,FALSE),"")</f>
        <v/>
      </c>
      <c r="BA112" s="12"/>
      <c r="BB112" s="12" t="str">
        <f>IFERROR(VLOOKUP($A112,[2]集約用シート!$E$3:$BN$3000,4,FALSE),"")</f>
        <v/>
      </c>
      <c r="BC112" s="12" t="str">
        <f>IFERROR(VLOOKUP($A112,[2]集約用シート!$E$3:$BN$3000,14,FALSE),"")</f>
        <v/>
      </c>
      <c r="BD112" s="12"/>
      <c r="BE112" s="12" t="str">
        <f>IFERROR(VLOOKUP($A112,[2]集約用シート!$E$3:$BN$3000,16,FALSE),"")</f>
        <v/>
      </c>
      <c r="BF112" s="12"/>
    </row>
    <row r="113" spans="48:58" ht="28.5" customHeight="1">
      <c r="AV113" s="12" t="str">
        <f>IFERROR(VLOOKUP($A113,[2]集約用シート!$E$3:$BN$3000,2,FALSE),"")</f>
        <v/>
      </c>
      <c r="AW113" s="12" t="str">
        <f>IFERROR(VLOOKUP($A113,[2]集約用シート!$E$3:$BN$3000,3,FALSE),"")</f>
        <v/>
      </c>
      <c r="AX113" s="12" t="str">
        <f>IFERROR(VLOOKUP($A113,[2]集約用シート!$E$3:$BN$3000,5,FALSE),"")</f>
        <v/>
      </c>
      <c r="AY113" s="12"/>
      <c r="AZ113" s="12" t="str">
        <f>IFERROR(VLOOKUP($A113,[2]集約用シート!$E$3:$BN$3000,11,FALSE),"")</f>
        <v/>
      </c>
      <c r="BA113" s="12"/>
      <c r="BB113" s="12" t="str">
        <f>IFERROR(VLOOKUP($A113,[2]集約用シート!$E$3:$BN$3000,4,FALSE),"")</f>
        <v/>
      </c>
      <c r="BC113" s="12" t="str">
        <f>IFERROR(VLOOKUP($A113,[2]集約用シート!$E$3:$BN$3000,14,FALSE),"")</f>
        <v/>
      </c>
      <c r="BD113" s="12"/>
      <c r="BE113" s="12" t="str">
        <f>IFERROR(VLOOKUP($A113,[2]集約用シート!$E$3:$BN$3000,16,FALSE),"")</f>
        <v/>
      </c>
      <c r="BF113" s="12"/>
    </row>
    <row r="114" spans="48:58" ht="28.5" customHeight="1">
      <c r="AV114" s="12" t="str">
        <f>IFERROR(VLOOKUP($A114,[2]集約用シート!$E$3:$BN$3000,2,FALSE),"")</f>
        <v/>
      </c>
      <c r="AW114" s="12" t="str">
        <f>IFERROR(VLOOKUP($A114,[2]集約用シート!$E$3:$BN$3000,3,FALSE),"")</f>
        <v/>
      </c>
      <c r="AX114" s="12" t="str">
        <f>IFERROR(VLOOKUP($A114,[2]集約用シート!$E$3:$BN$3000,5,FALSE),"")</f>
        <v/>
      </c>
      <c r="AY114" s="12"/>
      <c r="AZ114" s="12" t="str">
        <f>IFERROR(VLOOKUP($A114,[2]集約用シート!$E$3:$BN$3000,11,FALSE),"")</f>
        <v/>
      </c>
      <c r="BA114" s="12"/>
      <c r="BB114" s="12" t="str">
        <f>IFERROR(VLOOKUP($A114,[2]集約用シート!$E$3:$BN$3000,4,FALSE),"")</f>
        <v/>
      </c>
      <c r="BC114" s="12" t="str">
        <f>IFERROR(VLOOKUP($A114,[2]集約用シート!$E$3:$BN$3000,14,FALSE),"")</f>
        <v/>
      </c>
      <c r="BD114" s="12"/>
      <c r="BE114" s="12" t="str">
        <f>IFERROR(VLOOKUP($A114,[2]集約用シート!$E$3:$BN$3000,16,FALSE),"")</f>
        <v/>
      </c>
      <c r="BF114" s="12"/>
    </row>
    <row r="115" spans="48:58" ht="28.5" customHeight="1">
      <c r="AV115" s="12" t="str">
        <f>IFERROR(VLOOKUP($A115,[2]集約用シート!$E$3:$BN$3000,2,FALSE),"")</f>
        <v/>
      </c>
      <c r="AW115" s="12" t="str">
        <f>IFERROR(VLOOKUP($A115,[2]集約用シート!$E$3:$BN$3000,3,FALSE),"")</f>
        <v/>
      </c>
      <c r="AX115" s="12" t="str">
        <f>IFERROR(VLOOKUP($A115,[2]集約用シート!$E$3:$BN$3000,5,FALSE),"")</f>
        <v/>
      </c>
      <c r="AY115" s="12"/>
      <c r="AZ115" s="12" t="str">
        <f>IFERROR(VLOOKUP($A115,[2]集約用シート!$E$3:$BN$3000,11,FALSE),"")</f>
        <v/>
      </c>
      <c r="BA115" s="12"/>
      <c r="BB115" s="12" t="str">
        <f>IFERROR(VLOOKUP($A115,[2]集約用シート!$E$3:$BN$3000,4,FALSE),"")</f>
        <v/>
      </c>
      <c r="BC115" s="12" t="str">
        <f>IFERROR(VLOOKUP($A115,[2]集約用シート!$E$3:$BN$3000,14,FALSE),"")</f>
        <v/>
      </c>
      <c r="BD115" s="12"/>
      <c r="BE115" s="12" t="str">
        <f>IFERROR(VLOOKUP($A115,[2]集約用シート!$E$3:$BN$3000,16,FALSE),"")</f>
        <v/>
      </c>
      <c r="BF115" s="12"/>
    </row>
    <row r="116" spans="48:58" ht="28.5" customHeight="1">
      <c r="AV116" s="12" t="str">
        <f>IFERROR(VLOOKUP($A116,[2]集約用シート!$E$3:$BN$3000,2,FALSE),"")</f>
        <v/>
      </c>
      <c r="AW116" s="12" t="str">
        <f>IFERROR(VLOOKUP($A116,[2]集約用シート!$E$3:$BN$3000,3,FALSE),"")</f>
        <v/>
      </c>
      <c r="AX116" s="12" t="str">
        <f>IFERROR(VLOOKUP($A116,[2]集約用シート!$E$3:$BN$3000,5,FALSE),"")</f>
        <v/>
      </c>
      <c r="AY116" s="12"/>
      <c r="AZ116" s="12" t="str">
        <f>IFERROR(VLOOKUP($A116,[2]集約用シート!$E$3:$BN$3000,11,FALSE),"")</f>
        <v/>
      </c>
      <c r="BA116" s="12"/>
      <c r="BB116" s="12" t="str">
        <f>IFERROR(VLOOKUP($A116,[2]集約用シート!$E$3:$BN$3000,4,FALSE),"")</f>
        <v/>
      </c>
      <c r="BC116" s="12" t="str">
        <f>IFERROR(VLOOKUP($A116,[2]集約用シート!$E$3:$BN$3000,14,FALSE),"")</f>
        <v/>
      </c>
      <c r="BD116" s="12"/>
      <c r="BE116" s="12" t="str">
        <f>IFERROR(VLOOKUP($A116,[2]集約用シート!$E$3:$BN$3000,16,FALSE),"")</f>
        <v/>
      </c>
      <c r="BF116" s="12"/>
    </row>
    <row r="117" spans="48:58" ht="28.5" customHeight="1">
      <c r="AV117" s="12" t="str">
        <f>IFERROR(VLOOKUP($A117,[2]集約用シート!$E$3:$BN$3000,2,FALSE),"")</f>
        <v/>
      </c>
      <c r="AW117" s="12" t="str">
        <f>IFERROR(VLOOKUP($A117,[2]集約用シート!$E$3:$BN$3000,3,FALSE),"")</f>
        <v/>
      </c>
      <c r="AX117" s="12" t="str">
        <f>IFERROR(VLOOKUP($A117,[2]集約用シート!$E$3:$BN$3000,5,FALSE),"")</f>
        <v/>
      </c>
      <c r="AY117" s="12"/>
      <c r="AZ117" s="12" t="str">
        <f>IFERROR(VLOOKUP($A117,[2]集約用シート!$E$3:$BN$3000,11,FALSE),"")</f>
        <v/>
      </c>
      <c r="BA117" s="12"/>
      <c r="BB117" s="12" t="str">
        <f>IFERROR(VLOOKUP($A117,[2]集約用シート!$E$3:$BN$3000,4,FALSE),"")</f>
        <v/>
      </c>
      <c r="BC117" s="12" t="str">
        <f>IFERROR(VLOOKUP($A117,[2]集約用シート!$E$3:$BN$3000,14,FALSE),"")</f>
        <v/>
      </c>
      <c r="BD117" s="12"/>
      <c r="BE117" s="12" t="str">
        <f>IFERROR(VLOOKUP($A117,[2]集約用シート!$E$3:$BN$3000,16,FALSE),"")</f>
        <v/>
      </c>
      <c r="BF117" s="12"/>
    </row>
    <row r="118" spans="48:58" ht="28.5" customHeight="1">
      <c r="AV118" s="12" t="str">
        <f>IFERROR(VLOOKUP($A118,[2]集約用シート!$E$3:$BN$3000,2,FALSE),"")</f>
        <v/>
      </c>
      <c r="AW118" s="12" t="str">
        <f>IFERROR(VLOOKUP($A118,[2]集約用シート!$E$3:$BN$3000,3,FALSE),"")</f>
        <v/>
      </c>
      <c r="AX118" s="12" t="str">
        <f>IFERROR(VLOOKUP($A118,[2]集約用シート!$E$3:$BN$3000,5,FALSE),"")</f>
        <v/>
      </c>
      <c r="AY118" s="12"/>
      <c r="AZ118" s="12" t="str">
        <f>IFERROR(VLOOKUP($A118,[2]集約用シート!$E$3:$BN$3000,11,FALSE),"")</f>
        <v/>
      </c>
      <c r="BA118" s="12"/>
      <c r="BB118" s="12" t="str">
        <f>IFERROR(VLOOKUP($A118,[2]集約用シート!$E$3:$BN$3000,4,FALSE),"")</f>
        <v/>
      </c>
      <c r="BC118" s="12" t="str">
        <f>IFERROR(VLOOKUP($A118,[2]集約用シート!$E$3:$BN$3000,14,FALSE),"")</f>
        <v/>
      </c>
      <c r="BD118" s="12"/>
      <c r="BE118" s="12" t="str">
        <f>IFERROR(VLOOKUP($A118,[2]集約用シート!$E$3:$BN$3000,16,FALSE),"")</f>
        <v/>
      </c>
      <c r="BF118" s="12"/>
    </row>
    <row r="119" spans="48:58" ht="28.5" customHeight="1">
      <c r="AV119" s="12" t="str">
        <f>IFERROR(VLOOKUP($A119,[2]集約用シート!$E$3:$BN$3000,2,FALSE),"")</f>
        <v/>
      </c>
      <c r="AW119" s="12" t="str">
        <f>IFERROR(VLOOKUP($A119,[2]集約用シート!$E$3:$BN$3000,3,FALSE),"")</f>
        <v/>
      </c>
      <c r="AX119" s="12" t="str">
        <f>IFERROR(VLOOKUP($A119,[2]集約用シート!$E$3:$BN$3000,5,FALSE),"")</f>
        <v/>
      </c>
      <c r="AY119" s="12"/>
      <c r="AZ119" s="12" t="str">
        <f>IFERROR(VLOOKUP($A119,[2]集約用シート!$E$3:$BN$3000,11,FALSE),"")</f>
        <v/>
      </c>
      <c r="BA119" s="12"/>
      <c r="BB119" s="12" t="str">
        <f>IFERROR(VLOOKUP($A119,[2]集約用シート!$E$3:$BN$3000,4,FALSE),"")</f>
        <v/>
      </c>
      <c r="BC119" s="12" t="str">
        <f>IFERROR(VLOOKUP($A119,[2]集約用シート!$E$3:$BN$3000,14,FALSE),"")</f>
        <v/>
      </c>
      <c r="BD119" s="12"/>
      <c r="BE119" s="12" t="str">
        <f>IFERROR(VLOOKUP($A119,[2]集約用シート!$E$3:$BN$3000,16,FALSE),"")</f>
        <v/>
      </c>
      <c r="BF119" s="12"/>
    </row>
    <row r="120" spans="48:58" ht="28.5" customHeight="1">
      <c r="AV120" s="12" t="str">
        <f>IFERROR(VLOOKUP($A120,[2]集約用シート!$E$3:$BN$3000,2,FALSE),"")</f>
        <v/>
      </c>
      <c r="AW120" s="12" t="str">
        <f>IFERROR(VLOOKUP($A120,[2]集約用シート!$E$3:$BN$3000,3,FALSE),"")</f>
        <v/>
      </c>
      <c r="AX120" s="12" t="str">
        <f>IFERROR(VLOOKUP($A120,[2]集約用シート!$E$3:$BN$3000,5,FALSE),"")</f>
        <v/>
      </c>
      <c r="AY120" s="12"/>
      <c r="AZ120" s="12" t="str">
        <f>IFERROR(VLOOKUP($A120,[2]集約用シート!$E$3:$BN$3000,11,FALSE),"")</f>
        <v/>
      </c>
      <c r="BA120" s="12"/>
      <c r="BB120" s="12" t="str">
        <f>IFERROR(VLOOKUP($A120,[2]集約用シート!$E$3:$BN$3000,4,FALSE),"")</f>
        <v/>
      </c>
      <c r="BC120" s="12" t="str">
        <f>IFERROR(VLOOKUP($A120,[2]集約用シート!$E$3:$BN$3000,14,FALSE),"")</f>
        <v/>
      </c>
      <c r="BD120" s="12"/>
      <c r="BE120" s="12" t="str">
        <f>IFERROR(VLOOKUP($A120,[2]集約用シート!$E$3:$BN$3000,16,FALSE),"")</f>
        <v/>
      </c>
      <c r="BF120" s="12"/>
    </row>
    <row r="121" spans="48:58" ht="28.5" customHeight="1">
      <c r="AV121" s="12" t="str">
        <f>IFERROR(VLOOKUP($A121,[2]集約用シート!$E$3:$BN$3000,2,FALSE),"")</f>
        <v/>
      </c>
      <c r="AW121" s="12" t="str">
        <f>IFERROR(VLOOKUP($A121,[2]集約用シート!$E$3:$BN$3000,3,FALSE),"")</f>
        <v/>
      </c>
      <c r="AX121" s="12" t="str">
        <f>IFERROR(VLOOKUP($A121,[2]集約用シート!$E$3:$BN$3000,5,FALSE),"")</f>
        <v/>
      </c>
      <c r="AY121" s="12"/>
      <c r="AZ121" s="12" t="str">
        <f>IFERROR(VLOOKUP($A121,[2]集約用シート!$E$3:$BN$3000,11,FALSE),"")</f>
        <v/>
      </c>
      <c r="BA121" s="12"/>
      <c r="BB121" s="12" t="str">
        <f>IFERROR(VLOOKUP($A121,[2]集約用シート!$E$3:$BN$3000,4,FALSE),"")</f>
        <v/>
      </c>
      <c r="BC121" s="12" t="str">
        <f>IFERROR(VLOOKUP($A121,[2]集約用シート!$E$3:$BN$3000,14,FALSE),"")</f>
        <v/>
      </c>
      <c r="BD121" s="12"/>
      <c r="BE121" s="12" t="str">
        <f>IFERROR(VLOOKUP($A121,[2]集約用シート!$E$3:$BN$3000,16,FALSE),"")</f>
        <v/>
      </c>
      <c r="BF121" s="12"/>
    </row>
    <row r="122" spans="48:58" ht="28.5" customHeight="1">
      <c r="AV122" s="12" t="str">
        <f>IFERROR(VLOOKUP($A122,[2]集約用シート!$E$3:$BN$3000,2,FALSE),"")</f>
        <v/>
      </c>
      <c r="AW122" s="12" t="str">
        <f>IFERROR(VLOOKUP($A122,[2]集約用シート!$E$3:$BN$3000,3,FALSE),"")</f>
        <v/>
      </c>
      <c r="AX122" s="12" t="str">
        <f>IFERROR(VLOOKUP($A122,[2]集約用シート!$E$3:$BN$3000,5,FALSE),"")</f>
        <v/>
      </c>
      <c r="AY122" s="12"/>
      <c r="AZ122" s="12" t="str">
        <f>IFERROR(VLOOKUP($A122,[2]集約用シート!$E$3:$BN$3000,11,FALSE),"")</f>
        <v/>
      </c>
      <c r="BA122" s="12"/>
      <c r="BB122" s="12" t="str">
        <f>IFERROR(VLOOKUP($A122,[2]集約用シート!$E$3:$BN$3000,4,FALSE),"")</f>
        <v/>
      </c>
      <c r="BC122" s="12" t="str">
        <f>IFERROR(VLOOKUP($A122,[2]集約用シート!$E$3:$BN$3000,14,FALSE),"")</f>
        <v/>
      </c>
      <c r="BD122" s="12"/>
      <c r="BE122" s="12" t="str">
        <f>IFERROR(VLOOKUP($A122,[2]集約用シート!$E$3:$BN$3000,16,FALSE),"")</f>
        <v/>
      </c>
      <c r="BF122" s="12"/>
    </row>
    <row r="123" spans="48:58" ht="28.5" customHeight="1">
      <c r="AV123" s="12" t="str">
        <f>IFERROR(VLOOKUP($A123,[2]集約用シート!$E$3:$BN$3000,2,FALSE),"")</f>
        <v/>
      </c>
      <c r="AW123" s="12" t="str">
        <f>IFERROR(VLOOKUP($A123,[2]集約用シート!$E$3:$BN$3000,3,FALSE),"")</f>
        <v/>
      </c>
      <c r="AX123" s="12" t="str">
        <f>IFERROR(VLOOKUP($A123,[2]集約用シート!$E$3:$BN$3000,5,FALSE),"")</f>
        <v/>
      </c>
      <c r="AY123" s="12"/>
      <c r="AZ123" s="12" t="str">
        <f>IFERROR(VLOOKUP($A123,[2]集約用シート!$E$3:$BN$3000,11,FALSE),"")</f>
        <v/>
      </c>
      <c r="BA123" s="12"/>
      <c r="BB123" s="12" t="str">
        <f>IFERROR(VLOOKUP($A123,[2]集約用シート!$E$3:$BN$3000,4,FALSE),"")</f>
        <v/>
      </c>
      <c r="BC123" s="12" t="str">
        <f>IFERROR(VLOOKUP($A123,[2]集約用シート!$E$3:$BN$3000,14,FALSE),"")</f>
        <v/>
      </c>
      <c r="BD123" s="12"/>
      <c r="BE123" s="12" t="str">
        <f>IFERROR(VLOOKUP($A123,[2]集約用シート!$E$3:$BN$3000,16,FALSE),"")</f>
        <v/>
      </c>
      <c r="BF123" s="12"/>
    </row>
    <row r="124" spans="48:58" ht="28.5" customHeight="1">
      <c r="AV124" s="12" t="str">
        <f>IFERROR(VLOOKUP($A124,[2]集約用シート!$E$3:$BN$3000,2,FALSE),"")</f>
        <v/>
      </c>
      <c r="AW124" s="12" t="str">
        <f>IFERROR(VLOOKUP($A124,[2]集約用シート!$E$3:$BN$3000,3,FALSE),"")</f>
        <v/>
      </c>
      <c r="AX124" s="12" t="str">
        <f>IFERROR(VLOOKUP($A124,[2]集約用シート!$E$3:$BN$3000,5,FALSE),"")</f>
        <v/>
      </c>
      <c r="AY124" s="12"/>
      <c r="AZ124" s="12" t="str">
        <f>IFERROR(VLOOKUP($A124,[2]集約用シート!$E$3:$BN$3000,11,FALSE),"")</f>
        <v/>
      </c>
      <c r="BA124" s="12"/>
      <c r="BB124" s="12" t="str">
        <f>IFERROR(VLOOKUP($A124,[2]集約用シート!$E$3:$BN$3000,4,FALSE),"")</f>
        <v/>
      </c>
      <c r="BC124" s="12" t="str">
        <f>IFERROR(VLOOKUP($A124,[2]集約用シート!$E$3:$BN$3000,14,FALSE),"")</f>
        <v/>
      </c>
      <c r="BD124" s="12"/>
      <c r="BE124" s="12" t="str">
        <f>IFERROR(VLOOKUP($A124,[2]集約用シート!$E$3:$BN$3000,16,FALSE),"")</f>
        <v/>
      </c>
      <c r="BF124" s="12"/>
    </row>
    <row r="125" spans="48:58" ht="28.5" customHeight="1">
      <c r="AV125" s="12" t="str">
        <f>IFERROR(VLOOKUP($A125,[2]集約用シート!$E$3:$BN$3000,2,FALSE),"")</f>
        <v/>
      </c>
      <c r="AW125" s="12" t="str">
        <f>IFERROR(VLOOKUP($A125,[2]集約用シート!$E$3:$BN$3000,3,FALSE),"")</f>
        <v/>
      </c>
      <c r="AX125" s="12" t="str">
        <f>IFERROR(VLOOKUP($A125,[2]集約用シート!$E$3:$BN$3000,5,FALSE),"")</f>
        <v/>
      </c>
      <c r="AY125" s="12"/>
      <c r="AZ125" s="12" t="str">
        <f>IFERROR(VLOOKUP($A125,[2]集約用シート!$E$3:$BN$3000,11,FALSE),"")</f>
        <v/>
      </c>
      <c r="BA125" s="12"/>
      <c r="BB125" s="12" t="str">
        <f>IFERROR(VLOOKUP($A125,[2]集約用シート!$E$3:$BN$3000,4,FALSE),"")</f>
        <v/>
      </c>
      <c r="BC125" s="12" t="str">
        <f>IFERROR(VLOOKUP($A125,[2]集約用シート!$E$3:$BN$3000,14,FALSE),"")</f>
        <v/>
      </c>
      <c r="BD125" s="12"/>
      <c r="BE125" s="12" t="str">
        <f>IFERROR(VLOOKUP($A125,[2]集約用シート!$E$3:$BN$3000,16,FALSE),"")</f>
        <v/>
      </c>
      <c r="BF125" s="12"/>
    </row>
    <row r="126" spans="48:58" ht="28.5" customHeight="1">
      <c r="AV126" s="12" t="str">
        <f>IFERROR(VLOOKUP($A126,[2]集約用シート!$E$3:$BN$3000,2,FALSE),"")</f>
        <v/>
      </c>
      <c r="AW126" s="12" t="str">
        <f>IFERROR(VLOOKUP($A126,[2]集約用シート!$E$3:$BN$3000,3,FALSE),"")</f>
        <v/>
      </c>
      <c r="AX126" s="12" t="str">
        <f>IFERROR(VLOOKUP($A126,[2]集約用シート!$E$3:$BN$3000,5,FALSE),"")</f>
        <v/>
      </c>
      <c r="AY126" s="12"/>
      <c r="AZ126" s="12" t="str">
        <f>IFERROR(VLOOKUP($A126,[2]集約用シート!$E$3:$BN$3000,11,FALSE),"")</f>
        <v/>
      </c>
      <c r="BA126" s="12"/>
      <c r="BB126" s="12" t="str">
        <f>IFERROR(VLOOKUP($A126,[2]集約用シート!$E$3:$BN$3000,4,FALSE),"")</f>
        <v/>
      </c>
      <c r="BC126" s="12" t="str">
        <f>IFERROR(VLOOKUP($A126,[2]集約用シート!$E$3:$BN$3000,14,FALSE),"")</f>
        <v/>
      </c>
      <c r="BD126" s="12"/>
      <c r="BE126" s="12" t="str">
        <f>IFERROR(VLOOKUP($A126,[2]集約用シート!$E$3:$BN$3000,16,FALSE),"")</f>
        <v/>
      </c>
      <c r="BF126" s="12"/>
    </row>
    <row r="127" spans="48:58" ht="28.5" customHeight="1">
      <c r="AV127" s="12" t="str">
        <f>IFERROR(VLOOKUP($A127,[2]集約用シート!$E$3:$BN$3000,2,FALSE),"")</f>
        <v/>
      </c>
      <c r="AW127" s="12" t="str">
        <f>IFERROR(VLOOKUP($A127,[2]集約用シート!$E$3:$BN$3000,3,FALSE),"")</f>
        <v/>
      </c>
      <c r="AX127" s="12" t="str">
        <f>IFERROR(VLOOKUP($A127,[2]集約用シート!$E$3:$BN$3000,5,FALSE),"")</f>
        <v/>
      </c>
      <c r="AY127" s="12"/>
      <c r="AZ127" s="12" t="str">
        <f>IFERROR(VLOOKUP($A127,[2]集約用シート!$E$3:$BN$3000,11,FALSE),"")</f>
        <v/>
      </c>
      <c r="BA127" s="12"/>
      <c r="BB127" s="12" t="str">
        <f>IFERROR(VLOOKUP($A127,[2]集約用シート!$E$3:$BN$3000,4,FALSE),"")</f>
        <v/>
      </c>
      <c r="BC127" s="12" t="str">
        <f>IFERROR(VLOOKUP($A127,[2]集約用シート!$E$3:$BN$3000,14,FALSE),"")</f>
        <v/>
      </c>
      <c r="BD127" s="12"/>
      <c r="BE127" s="12" t="str">
        <f>IFERROR(VLOOKUP($A127,[2]集約用シート!$E$3:$BN$3000,16,FALSE),"")</f>
        <v/>
      </c>
      <c r="BF127" s="12"/>
    </row>
    <row r="128" spans="48:58" ht="28.5" customHeight="1">
      <c r="AV128" s="12" t="str">
        <f>IFERROR(VLOOKUP($A128,[2]集約用シート!$E$3:$BN$3000,2,FALSE),"")</f>
        <v/>
      </c>
      <c r="AW128" s="12" t="str">
        <f>IFERROR(VLOOKUP($A128,[2]集約用シート!$E$3:$BN$3000,3,FALSE),"")</f>
        <v/>
      </c>
      <c r="AX128" s="12" t="str">
        <f>IFERROR(VLOOKUP($A128,[2]集約用シート!$E$3:$BN$3000,5,FALSE),"")</f>
        <v/>
      </c>
      <c r="AY128" s="12"/>
      <c r="AZ128" s="12" t="str">
        <f>IFERROR(VLOOKUP($A128,[2]集約用シート!$E$3:$BN$3000,11,FALSE),"")</f>
        <v/>
      </c>
      <c r="BA128" s="12"/>
      <c r="BB128" s="12" t="str">
        <f>IFERROR(VLOOKUP($A128,[2]集約用シート!$E$3:$BN$3000,4,FALSE),"")</f>
        <v/>
      </c>
      <c r="BC128" s="12" t="str">
        <f>IFERROR(VLOOKUP($A128,[2]集約用シート!$E$3:$BN$3000,14,FALSE),"")</f>
        <v/>
      </c>
      <c r="BD128" s="12"/>
      <c r="BE128" s="12" t="str">
        <f>IFERROR(VLOOKUP($A128,[2]集約用シート!$E$3:$BN$3000,16,FALSE),"")</f>
        <v/>
      </c>
      <c r="BF128" s="12"/>
    </row>
    <row r="129" spans="48:58" ht="28.5" customHeight="1">
      <c r="AV129" s="12" t="str">
        <f>IFERROR(VLOOKUP($A129,[2]集約用シート!$E$3:$BN$3000,2,FALSE),"")</f>
        <v/>
      </c>
      <c r="AW129" s="12" t="str">
        <f>IFERROR(VLOOKUP($A129,[2]集約用シート!$E$3:$BN$3000,3,FALSE),"")</f>
        <v/>
      </c>
      <c r="AX129" s="12" t="str">
        <f>IFERROR(VLOOKUP($A129,[2]集約用シート!$E$3:$BN$3000,5,FALSE),"")</f>
        <v/>
      </c>
      <c r="AY129" s="12"/>
      <c r="AZ129" s="12" t="str">
        <f>IFERROR(VLOOKUP($A129,[2]集約用シート!$E$3:$BN$3000,11,FALSE),"")</f>
        <v/>
      </c>
      <c r="BA129" s="12"/>
      <c r="BB129" s="12" t="str">
        <f>IFERROR(VLOOKUP($A129,[2]集約用シート!$E$3:$BN$3000,4,FALSE),"")</f>
        <v/>
      </c>
      <c r="BC129" s="12" t="str">
        <f>IFERROR(VLOOKUP($A129,[2]集約用シート!$E$3:$BN$3000,14,FALSE),"")</f>
        <v/>
      </c>
      <c r="BD129" s="12"/>
      <c r="BE129" s="12" t="str">
        <f>IFERROR(VLOOKUP($A129,[2]集約用シート!$E$3:$BN$3000,16,FALSE),"")</f>
        <v/>
      </c>
      <c r="BF129" s="12"/>
    </row>
    <row r="130" spans="48:58" ht="28.5" customHeight="1">
      <c r="AV130" s="12" t="str">
        <f>IFERROR(VLOOKUP($A130,[2]集約用シート!$E$3:$BN$3000,2,FALSE),"")</f>
        <v/>
      </c>
      <c r="AW130" s="12" t="str">
        <f>IFERROR(VLOOKUP($A130,[2]集約用シート!$E$3:$BN$3000,3,FALSE),"")</f>
        <v/>
      </c>
      <c r="AX130" s="12" t="str">
        <f>IFERROR(VLOOKUP($A130,[2]集約用シート!$E$3:$BN$3000,5,FALSE),"")</f>
        <v/>
      </c>
      <c r="AY130" s="12"/>
      <c r="AZ130" s="12" t="str">
        <f>IFERROR(VLOOKUP($A130,[2]集約用シート!$E$3:$BN$3000,11,FALSE),"")</f>
        <v/>
      </c>
      <c r="BA130" s="12"/>
      <c r="BB130" s="12" t="str">
        <f>IFERROR(VLOOKUP($A130,[2]集約用シート!$E$3:$BN$3000,4,FALSE),"")</f>
        <v/>
      </c>
      <c r="BC130" s="12" t="str">
        <f>IFERROR(VLOOKUP($A130,[2]集約用シート!$E$3:$BN$3000,14,FALSE),"")</f>
        <v/>
      </c>
      <c r="BD130" s="12"/>
      <c r="BE130" s="12" t="str">
        <f>IFERROR(VLOOKUP($A130,[2]集約用シート!$E$3:$BN$3000,16,FALSE),"")</f>
        <v/>
      </c>
      <c r="BF130" s="12"/>
    </row>
    <row r="131" spans="48:58" ht="28.5" customHeight="1">
      <c r="AV131" s="12" t="str">
        <f>IFERROR(VLOOKUP($A131,[2]集約用シート!$E$3:$BN$3000,2,FALSE),"")</f>
        <v/>
      </c>
      <c r="AW131" s="12" t="str">
        <f>IFERROR(VLOOKUP($A131,[2]集約用シート!$E$3:$BN$3000,3,FALSE),"")</f>
        <v/>
      </c>
      <c r="AX131" s="12" t="str">
        <f>IFERROR(VLOOKUP($A131,[2]集約用シート!$E$3:$BN$3000,5,FALSE),"")</f>
        <v/>
      </c>
      <c r="AY131" s="12"/>
      <c r="AZ131" s="12" t="str">
        <f>IFERROR(VLOOKUP($A131,[2]集約用シート!$E$3:$BN$3000,11,FALSE),"")</f>
        <v/>
      </c>
      <c r="BA131" s="12"/>
      <c r="BB131" s="12" t="str">
        <f>IFERROR(VLOOKUP($A131,[2]集約用シート!$E$3:$BN$3000,4,FALSE),"")</f>
        <v/>
      </c>
      <c r="BC131" s="12" t="str">
        <f>IFERROR(VLOOKUP($A131,[2]集約用シート!$E$3:$BN$3000,14,FALSE),"")</f>
        <v/>
      </c>
      <c r="BD131" s="12"/>
      <c r="BE131" s="12" t="str">
        <f>IFERROR(VLOOKUP($A131,[2]集約用シート!$E$3:$BN$3000,16,FALSE),"")</f>
        <v/>
      </c>
      <c r="BF131" s="12"/>
    </row>
    <row r="132" spans="48:58" ht="28.5" customHeight="1">
      <c r="AV132" s="12" t="str">
        <f>IFERROR(VLOOKUP($A132,[2]集約用シート!$E$3:$BN$3000,2,FALSE),"")</f>
        <v/>
      </c>
      <c r="AW132" s="12" t="str">
        <f>IFERROR(VLOOKUP($A132,[2]集約用シート!$E$3:$BN$3000,3,FALSE),"")</f>
        <v/>
      </c>
      <c r="AX132" s="12" t="str">
        <f>IFERROR(VLOOKUP($A132,[2]集約用シート!$E$3:$BN$3000,5,FALSE),"")</f>
        <v/>
      </c>
      <c r="AY132" s="12"/>
      <c r="AZ132" s="12" t="str">
        <f>IFERROR(VLOOKUP($A132,[2]集約用シート!$E$3:$BN$3000,11,FALSE),"")</f>
        <v/>
      </c>
      <c r="BA132" s="12"/>
      <c r="BB132" s="12" t="str">
        <f>IFERROR(VLOOKUP($A132,[2]集約用シート!$E$3:$BN$3000,4,FALSE),"")</f>
        <v/>
      </c>
      <c r="BC132" s="12" t="str">
        <f>IFERROR(VLOOKUP($A132,[2]集約用シート!$E$3:$BN$3000,14,FALSE),"")</f>
        <v/>
      </c>
      <c r="BD132" s="12"/>
      <c r="BE132" s="12" t="str">
        <f>IFERROR(VLOOKUP($A132,[2]集約用シート!$E$3:$BN$3000,16,FALSE),"")</f>
        <v/>
      </c>
      <c r="BF132" s="12"/>
    </row>
    <row r="133" spans="48:58" ht="28.5" customHeight="1">
      <c r="AV133" s="12" t="str">
        <f>IFERROR(VLOOKUP($A133,[2]集約用シート!$E$3:$BN$3000,2,FALSE),"")</f>
        <v/>
      </c>
      <c r="AW133" s="12" t="str">
        <f>IFERROR(VLOOKUP($A133,[2]集約用シート!$E$3:$BN$3000,3,FALSE),"")</f>
        <v/>
      </c>
      <c r="AX133" s="12" t="str">
        <f>IFERROR(VLOOKUP($A133,[2]集約用シート!$E$3:$BN$3000,5,FALSE),"")</f>
        <v/>
      </c>
      <c r="AY133" s="12"/>
      <c r="AZ133" s="12" t="str">
        <f>IFERROR(VLOOKUP($A133,[2]集約用シート!$E$3:$BN$3000,11,FALSE),"")</f>
        <v/>
      </c>
      <c r="BA133" s="12"/>
      <c r="BB133" s="12" t="str">
        <f>IFERROR(VLOOKUP($A133,[2]集約用シート!$E$3:$BN$3000,4,FALSE),"")</f>
        <v/>
      </c>
      <c r="BC133" s="12" t="str">
        <f>IFERROR(VLOOKUP($A133,[2]集約用シート!$E$3:$BN$3000,14,FALSE),"")</f>
        <v/>
      </c>
      <c r="BD133" s="12"/>
      <c r="BE133" s="12" t="str">
        <f>IFERROR(VLOOKUP($A133,[2]集約用シート!$E$3:$BN$3000,16,FALSE),"")</f>
        <v/>
      </c>
      <c r="BF133" s="12"/>
    </row>
    <row r="134" spans="48:58" ht="28.5" customHeight="1">
      <c r="AV134" s="12" t="str">
        <f>IFERROR(VLOOKUP($A134,[2]集約用シート!$E$3:$BN$3000,2,FALSE),"")</f>
        <v/>
      </c>
      <c r="AW134" s="12" t="str">
        <f>IFERROR(VLOOKUP($A134,[2]集約用シート!$E$3:$BN$3000,3,FALSE),"")</f>
        <v/>
      </c>
      <c r="AX134" s="12" t="str">
        <f>IFERROR(VLOOKUP($A134,[2]集約用シート!$E$3:$BN$3000,5,FALSE),"")</f>
        <v/>
      </c>
      <c r="AY134" s="12"/>
      <c r="AZ134" s="12" t="str">
        <f>IFERROR(VLOOKUP($A134,[2]集約用シート!$E$3:$BN$3000,11,FALSE),"")</f>
        <v/>
      </c>
      <c r="BA134" s="12"/>
      <c r="BB134" s="12" t="str">
        <f>IFERROR(VLOOKUP($A134,[2]集約用シート!$E$3:$BN$3000,4,FALSE),"")</f>
        <v/>
      </c>
      <c r="BC134" s="12" t="str">
        <f>IFERROR(VLOOKUP($A134,[2]集約用シート!$E$3:$BN$3000,14,FALSE),"")</f>
        <v/>
      </c>
      <c r="BD134" s="12"/>
      <c r="BE134" s="12" t="str">
        <f>IFERROR(VLOOKUP($A134,[2]集約用シート!$E$3:$BN$3000,16,FALSE),"")</f>
        <v/>
      </c>
      <c r="BF134" s="12"/>
    </row>
    <row r="135" spans="48:58" ht="28.5" customHeight="1">
      <c r="AV135" s="12" t="str">
        <f>IFERROR(VLOOKUP($A135,[2]集約用シート!$E$3:$BN$3000,2,FALSE),"")</f>
        <v/>
      </c>
      <c r="AW135" s="12" t="str">
        <f>IFERROR(VLOOKUP($A135,[2]集約用シート!$E$3:$BN$3000,3,FALSE),"")</f>
        <v/>
      </c>
      <c r="AX135" s="12" t="str">
        <f>IFERROR(VLOOKUP($A135,[2]集約用シート!$E$3:$BN$3000,5,FALSE),"")</f>
        <v/>
      </c>
      <c r="AY135" s="12"/>
      <c r="AZ135" s="12" t="str">
        <f>IFERROR(VLOOKUP($A135,[2]集約用シート!$E$3:$BN$3000,11,FALSE),"")</f>
        <v/>
      </c>
      <c r="BA135" s="12"/>
      <c r="BB135" s="12" t="str">
        <f>IFERROR(VLOOKUP($A135,[2]集約用シート!$E$3:$BN$3000,4,FALSE),"")</f>
        <v/>
      </c>
      <c r="BC135" s="12" t="str">
        <f>IFERROR(VLOOKUP($A135,[2]集約用シート!$E$3:$BN$3000,14,FALSE),"")</f>
        <v/>
      </c>
      <c r="BD135" s="12"/>
      <c r="BE135" s="12" t="str">
        <f>IFERROR(VLOOKUP($A135,[2]集約用シート!$E$3:$BN$3000,16,FALSE),"")</f>
        <v/>
      </c>
      <c r="BF135" s="12"/>
    </row>
    <row r="136" spans="48:58" ht="28.5" customHeight="1">
      <c r="AV136" s="12" t="str">
        <f>IFERROR(VLOOKUP($A136,[2]集約用シート!$E$3:$BN$3000,2,FALSE),"")</f>
        <v/>
      </c>
      <c r="AW136" s="12" t="str">
        <f>IFERROR(VLOOKUP($A136,[2]集約用シート!$E$3:$BN$3000,3,FALSE),"")</f>
        <v/>
      </c>
      <c r="AX136" s="12" t="str">
        <f>IFERROR(VLOOKUP($A136,[2]集約用シート!$E$3:$BN$3000,5,FALSE),"")</f>
        <v/>
      </c>
      <c r="AY136" s="12"/>
      <c r="AZ136" s="12" t="str">
        <f>IFERROR(VLOOKUP($A136,[2]集約用シート!$E$3:$BN$3000,11,FALSE),"")</f>
        <v/>
      </c>
      <c r="BA136" s="12"/>
      <c r="BB136" s="12" t="str">
        <f>IFERROR(VLOOKUP($A136,[2]集約用シート!$E$3:$BN$3000,4,FALSE),"")</f>
        <v/>
      </c>
      <c r="BC136" s="12" t="str">
        <f>IFERROR(VLOOKUP($A136,[2]集約用シート!$E$3:$BN$3000,14,FALSE),"")</f>
        <v/>
      </c>
      <c r="BD136" s="12"/>
      <c r="BE136" s="12" t="str">
        <f>IFERROR(VLOOKUP($A136,[2]集約用シート!$E$3:$BN$3000,16,FALSE),"")</f>
        <v/>
      </c>
      <c r="BF136" s="12"/>
    </row>
    <row r="137" spans="48:58" ht="28.5" customHeight="1">
      <c r="AV137" s="12" t="str">
        <f>IFERROR(VLOOKUP($A137,[2]集約用シート!$E$3:$BN$3000,2,FALSE),"")</f>
        <v/>
      </c>
      <c r="AW137" s="12" t="str">
        <f>IFERROR(VLOOKUP($A137,[2]集約用シート!$E$3:$BN$3000,3,FALSE),"")</f>
        <v/>
      </c>
      <c r="AX137" s="12" t="str">
        <f>IFERROR(VLOOKUP($A137,[2]集約用シート!$E$3:$BN$3000,5,FALSE),"")</f>
        <v/>
      </c>
      <c r="AY137" s="12"/>
      <c r="AZ137" s="12" t="str">
        <f>IFERROR(VLOOKUP($A137,[2]集約用シート!$E$3:$BN$3000,11,FALSE),"")</f>
        <v/>
      </c>
      <c r="BA137" s="12"/>
      <c r="BB137" s="12" t="str">
        <f>IFERROR(VLOOKUP($A137,[2]集約用シート!$E$3:$BN$3000,4,FALSE),"")</f>
        <v/>
      </c>
      <c r="BC137" s="12" t="str">
        <f>IFERROR(VLOOKUP($A137,[2]集約用シート!$E$3:$BN$3000,14,FALSE),"")</f>
        <v/>
      </c>
      <c r="BD137" s="12"/>
      <c r="BE137" s="12" t="str">
        <f>IFERROR(VLOOKUP($A137,[2]集約用シート!$E$3:$BN$3000,16,FALSE),"")</f>
        <v/>
      </c>
      <c r="BF137" s="12"/>
    </row>
    <row r="138" spans="48:58" ht="28.5" customHeight="1">
      <c r="AV138" s="12" t="str">
        <f>IFERROR(VLOOKUP($A138,[2]集約用シート!$E$3:$BN$3000,2,FALSE),"")</f>
        <v/>
      </c>
      <c r="AW138" s="12" t="str">
        <f>IFERROR(VLOOKUP($A138,[2]集約用シート!$E$3:$BN$3000,3,FALSE),"")</f>
        <v/>
      </c>
      <c r="AX138" s="12" t="str">
        <f>IFERROR(VLOOKUP($A138,[2]集約用シート!$E$3:$BN$3000,5,FALSE),"")</f>
        <v/>
      </c>
      <c r="AY138" s="12"/>
      <c r="AZ138" s="12" t="str">
        <f>IFERROR(VLOOKUP($A138,[2]集約用シート!$E$3:$BN$3000,11,FALSE),"")</f>
        <v/>
      </c>
      <c r="BA138" s="12"/>
      <c r="BB138" s="12" t="str">
        <f>IFERROR(VLOOKUP($A138,[2]集約用シート!$E$3:$BN$3000,4,FALSE),"")</f>
        <v/>
      </c>
      <c r="BC138" s="12" t="str">
        <f>IFERROR(VLOOKUP($A138,[2]集約用シート!$E$3:$BN$3000,14,FALSE),"")</f>
        <v/>
      </c>
      <c r="BD138" s="12"/>
      <c r="BE138" s="12" t="str">
        <f>IFERROR(VLOOKUP($A138,[2]集約用シート!$E$3:$BN$3000,16,FALSE),"")</f>
        <v/>
      </c>
      <c r="BF138" s="12"/>
    </row>
    <row r="139" spans="48:58" ht="28.5" customHeight="1">
      <c r="AV139" s="12" t="str">
        <f>IFERROR(VLOOKUP($A139,[2]集約用シート!$E$3:$BN$3000,2,FALSE),"")</f>
        <v/>
      </c>
      <c r="AW139" s="12" t="str">
        <f>IFERROR(VLOOKUP($A139,[2]集約用シート!$E$3:$BN$3000,3,FALSE),"")</f>
        <v/>
      </c>
      <c r="AX139" s="12" t="str">
        <f>IFERROR(VLOOKUP($A139,[2]集約用シート!$E$3:$BN$3000,5,FALSE),"")</f>
        <v/>
      </c>
      <c r="AY139" s="12"/>
      <c r="AZ139" s="12" t="str">
        <f>IFERROR(VLOOKUP($A139,[2]集約用シート!$E$3:$BN$3000,11,FALSE),"")</f>
        <v/>
      </c>
      <c r="BA139" s="12"/>
      <c r="BB139" s="12" t="str">
        <f>IFERROR(VLOOKUP($A139,[2]集約用シート!$E$3:$BN$3000,4,FALSE),"")</f>
        <v/>
      </c>
      <c r="BC139" s="12" t="str">
        <f>IFERROR(VLOOKUP($A139,[2]集約用シート!$E$3:$BN$3000,14,FALSE),"")</f>
        <v/>
      </c>
      <c r="BD139" s="12"/>
      <c r="BE139" s="12" t="str">
        <f>IFERROR(VLOOKUP($A139,[2]集約用シート!$E$3:$BN$3000,16,FALSE),"")</f>
        <v/>
      </c>
      <c r="BF139" s="12"/>
    </row>
    <row r="140" spans="48:58" ht="28.5" customHeight="1">
      <c r="AV140" s="12" t="str">
        <f>IFERROR(VLOOKUP($A140,[2]集約用シート!$E$3:$BN$3000,2,FALSE),"")</f>
        <v/>
      </c>
      <c r="AW140" s="12" t="str">
        <f>IFERROR(VLOOKUP($A140,[2]集約用シート!$E$3:$BN$3000,3,FALSE),"")</f>
        <v/>
      </c>
      <c r="AX140" s="12" t="str">
        <f>IFERROR(VLOOKUP($A140,[2]集約用シート!$E$3:$BN$3000,5,FALSE),"")</f>
        <v/>
      </c>
      <c r="AY140" s="12"/>
      <c r="AZ140" s="12" t="str">
        <f>IFERROR(VLOOKUP($A140,[2]集約用シート!$E$3:$BN$3000,11,FALSE),"")</f>
        <v/>
      </c>
      <c r="BA140" s="12"/>
      <c r="BB140" s="12" t="str">
        <f>IFERROR(VLOOKUP($A140,[2]集約用シート!$E$3:$BN$3000,4,FALSE),"")</f>
        <v/>
      </c>
      <c r="BC140" s="12" t="str">
        <f>IFERROR(VLOOKUP($A140,[2]集約用シート!$E$3:$BN$3000,14,FALSE),"")</f>
        <v/>
      </c>
      <c r="BD140" s="12"/>
      <c r="BE140" s="12" t="str">
        <f>IFERROR(VLOOKUP($A140,[2]集約用シート!$E$3:$BN$3000,16,FALSE),"")</f>
        <v/>
      </c>
      <c r="BF140"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C2:BD2"/>
    <mergeCell ref="BE2:BF2"/>
    <mergeCell ref="AK2:AL2"/>
    <mergeCell ref="AM2:AN2"/>
    <mergeCell ref="AO2:AP2"/>
    <mergeCell ref="AQ2:AQ3"/>
    <mergeCell ref="AR2:AS2"/>
    <mergeCell ref="AT2:AU2"/>
    <mergeCell ref="AV35:AW35"/>
    <mergeCell ref="AV2:AW2"/>
    <mergeCell ref="AX2:AY2"/>
    <mergeCell ref="AZ2:BA2"/>
    <mergeCell ref="BB2:BB3"/>
    <mergeCell ref="A4:B4"/>
    <mergeCell ref="A35:B35"/>
    <mergeCell ref="C35:D35"/>
    <mergeCell ref="N35:O35"/>
    <mergeCell ref="Y35:Z35"/>
  </mergeCells>
  <phoneticPr fontId="3"/>
  <conditionalFormatting sqref="A5:AU34 BG5:XFD34 AV37:BF140 AX35:BF36 AV32:BF34 BC6:BC31 BE6:BE31">
    <cfRule type="cellIs" dxfId="277" priority="8" operator="equal">
      <formula>0</formula>
    </cfRule>
  </conditionalFormatting>
  <conditionalFormatting sqref="AP35">
    <cfRule type="cellIs" dxfId="276" priority="7" operator="equal">
      <formula>0</formula>
    </cfRule>
  </conditionalFormatting>
  <conditionalFormatting sqref="BC5 BE5">
    <cfRule type="cellIs" dxfId="275" priority="6" operator="equal">
      <formula>0</formula>
    </cfRule>
  </conditionalFormatting>
  <conditionalFormatting sqref="AV36:AW36 AV35">
    <cfRule type="cellIs" dxfId="274" priority="4" operator="equal">
      <formula>0</formula>
    </cfRule>
  </conditionalFormatting>
  <conditionalFormatting sqref="AV5:BB31">
    <cfRule type="cellIs" dxfId="64" priority="3" operator="equal">
      <formula>0</formula>
    </cfRule>
  </conditionalFormatting>
  <conditionalFormatting sqref="BD5:BD31">
    <cfRule type="cellIs" dxfId="63" priority="2" operator="equal">
      <formula>0</formula>
    </cfRule>
  </conditionalFormatting>
  <conditionalFormatting sqref="BF5:BF31">
    <cfRule type="cellIs" dxfId="61"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7235C-BB75-46D8-B610-B84B5D7F69E5}">
  <dimension ref="A1:BF136"/>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4</v>
      </c>
      <c r="D4" s="132">
        <v>2</v>
      </c>
      <c r="E4" s="132"/>
      <c r="F4" s="132">
        <v>0</v>
      </c>
      <c r="G4" s="132">
        <v>3</v>
      </c>
      <c r="H4" s="132">
        <v>0</v>
      </c>
      <c r="I4" s="132">
        <v>3</v>
      </c>
      <c r="J4" s="132">
        <v>0</v>
      </c>
      <c r="K4" s="132">
        <v>2</v>
      </c>
      <c r="L4" s="132">
        <v>0</v>
      </c>
      <c r="M4" s="132">
        <v>0</v>
      </c>
      <c r="N4" s="132">
        <v>2</v>
      </c>
      <c r="O4" s="132">
        <v>2</v>
      </c>
      <c r="P4" s="132"/>
      <c r="Q4" s="132">
        <v>1</v>
      </c>
      <c r="R4" s="132">
        <v>2</v>
      </c>
      <c r="S4" s="132">
        <v>0</v>
      </c>
      <c r="T4" s="132">
        <v>2</v>
      </c>
      <c r="U4" s="132">
        <v>0</v>
      </c>
      <c r="V4" s="132">
        <v>2</v>
      </c>
      <c r="W4" s="132">
        <v>0</v>
      </c>
      <c r="X4" s="132">
        <v>0</v>
      </c>
      <c r="Y4" s="132">
        <v>0</v>
      </c>
      <c r="Z4" s="132">
        <v>0</v>
      </c>
      <c r="AA4" s="132"/>
      <c r="AB4" s="132">
        <v>0</v>
      </c>
      <c r="AC4" s="132">
        <v>3</v>
      </c>
      <c r="AD4" s="132">
        <v>0</v>
      </c>
      <c r="AE4" s="132">
        <v>3</v>
      </c>
      <c r="AF4" s="132">
        <v>0</v>
      </c>
      <c r="AG4" s="132">
        <v>0</v>
      </c>
      <c r="AH4" s="132">
        <v>3</v>
      </c>
      <c r="AI4" s="132">
        <v>0</v>
      </c>
      <c r="AJ4" s="166">
        <v>0</v>
      </c>
      <c r="AK4" s="137">
        <v>4</v>
      </c>
      <c r="AL4" s="138">
        <v>3</v>
      </c>
      <c r="AM4" s="138">
        <v>2</v>
      </c>
      <c r="AN4" s="138">
        <v>3</v>
      </c>
      <c r="AO4" s="138">
        <v>2</v>
      </c>
      <c r="AP4" s="138">
        <v>3</v>
      </c>
      <c r="AQ4" s="158">
        <v>3</v>
      </c>
      <c r="AR4" s="158">
        <v>1</v>
      </c>
      <c r="AS4" s="158">
        <v>3</v>
      </c>
      <c r="AT4" s="158">
        <v>1</v>
      </c>
      <c r="AU4" s="139">
        <v>0</v>
      </c>
      <c r="AV4" s="137">
        <f t="shared" ref="AV4:BF4" si="0">COUNTIF(AV5:AV30,"○")</f>
        <v>0</v>
      </c>
      <c r="AW4" s="138">
        <f t="shared" si="0"/>
        <v>0</v>
      </c>
      <c r="AX4" s="138">
        <f t="shared" si="0"/>
        <v>0</v>
      </c>
      <c r="AY4" s="138">
        <f t="shared" si="0"/>
        <v>0</v>
      </c>
      <c r="AZ4" s="138">
        <f t="shared" si="0"/>
        <v>0</v>
      </c>
      <c r="BA4" s="138">
        <f t="shared" si="0"/>
        <v>0</v>
      </c>
      <c r="BB4" s="138">
        <f t="shared" si="0"/>
        <v>0</v>
      </c>
      <c r="BC4" s="138">
        <f t="shared" si="0"/>
        <v>1</v>
      </c>
      <c r="BD4" s="138">
        <f t="shared" si="0"/>
        <v>0</v>
      </c>
      <c r="BE4" s="138">
        <f t="shared" si="0"/>
        <v>0</v>
      </c>
      <c r="BF4" s="139">
        <f t="shared" si="0"/>
        <v>0</v>
      </c>
    </row>
    <row r="5" spans="1:58" ht="28.5" customHeight="1">
      <c r="A5" s="123">
        <v>29001</v>
      </c>
      <c r="B5" s="124" t="s">
        <v>303</v>
      </c>
      <c r="C5" s="125" t="s">
        <v>22</v>
      </c>
      <c r="D5" s="78" t="s">
        <v>22</v>
      </c>
      <c r="E5" s="78">
        <v>2</v>
      </c>
      <c r="F5" s="78"/>
      <c r="G5" s="78" t="s">
        <v>22</v>
      </c>
      <c r="H5" s="78"/>
      <c r="I5" s="78" t="s">
        <v>22</v>
      </c>
      <c r="J5" s="78"/>
      <c r="K5" s="78" t="s">
        <v>22</v>
      </c>
      <c r="L5" s="78"/>
      <c r="M5" s="78"/>
      <c r="N5" s="78" t="s">
        <v>23</v>
      </c>
      <c r="O5" s="78" t="s">
        <v>23</v>
      </c>
      <c r="P5" s="78">
        <v>2</v>
      </c>
      <c r="Q5" s="78"/>
      <c r="R5" s="78" t="s">
        <v>23</v>
      </c>
      <c r="S5" s="78"/>
      <c r="T5" s="78" t="s">
        <v>23</v>
      </c>
      <c r="U5" s="78"/>
      <c r="V5" s="78" t="s">
        <v>23</v>
      </c>
      <c r="W5" s="78"/>
      <c r="X5" s="78"/>
      <c r="Y5" s="78" t="s">
        <v>26</v>
      </c>
      <c r="Z5" s="78" t="s">
        <v>26</v>
      </c>
      <c r="AA5" s="78" t="e">
        <v>#N/A</v>
      </c>
      <c r="AB5" s="78" t="s">
        <v>26</v>
      </c>
      <c r="AC5" s="78" t="s">
        <v>26</v>
      </c>
      <c r="AD5" s="78" t="s">
        <v>26</v>
      </c>
      <c r="AE5" s="78" t="s">
        <v>26</v>
      </c>
      <c r="AF5" s="78"/>
      <c r="AG5" s="78" t="s">
        <v>26</v>
      </c>
      <c r="AH5" s="78" t="s">
        <v>26</v>
      </c>
      <c r="AI5" s="78" t="s">
        <v>26</v>
      </c>
      <c r="AJ5" s="165" t="s">
        <v>26</v>
      </c>
      <c r="AK5" s="128" t="s">
        <v>26</v>
      </c>
      <c r="AL5" s="74" t="s">
        <v>26</v>
      </c>
      <c r="AM5" s="74" t="s">
        <v>26</v>
      </c>
      <c r="AN5" s="74" t="s">
        <v>26</v>
      </c>
      <c r="AO5" s="74" t="s">
        <v>26</v>
      </c>
      <c r="AP5" s="74" t="s">
        <v>26</v>
      </c>
      <c r="AQ5" s="76" t="s">
        <v>26</v>
      </c>
      <c r="AR5" s="76" t="s">
        <v>22</v>
      </c>
      <c r="AS5" s="76" t="s">
        <v>26</v>
      </c>
      <c r="AT5" s="76" t="s">
        <v>22</v>
      </c>
      <c r="AU5" s="131" t="s">
        <v>26</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22</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20">
        <v>29002</v>
      </c>
      <c r="B6" s="21" t="s">
        <v>304</v>
      </c>
      <c r="C6" s="22" t="s">
        <v>22</v>
      </c>
      <c r="D6" s="18" t="s">
        <v>22</v>
      </c>
      <c r="E6" s="18">
        <v>2</v>
      </c>
      <c r="F6" s="18"/>
      <c r="G6" s="18" t="s">
        <v>22</v>
      </c>
      <c r="H6" s="18"/>
      <c r="I6" s="18" t="s">
        <v>22</v>
      </c>
      <c r="J6" s="18"/>
      <c r="K6" s="18" t="s">
        <v>22</v>
      </c>
      <c r="L6" s="18"/>
      <c r="M6" s="18"/>
      <c r="N6" s="18" t="s">
        <v>23</v>
      </c>
      <c r="O6" s="18" t="s">
        <v>23</v>
      </c>
      <c r="P6" s="18">
        <v>2</v>
      </c>
      <c r="Q6" s="18" t="s">
        <v>23</v>
      </c>
      <c r="R6" s="18" t="s">
        <v>23</v>
      </c>
      <c r="S6" s="18"/>
      <c r="T6" s="18" t="s">
        <v>23</v>
      </c>
      <c r="U6" s="18"/>
      <c r="V6" s="18" t="s">
        <v>23</v>
      </c>
      <c r="W6" s="18"/>
      <c r="X6" s="18"/>
      <c r="Y6" s="18" t="s">
        <v>26</v>
      </c>
      <c r="Z6" s="18" t="s">
        <v>26</v>
      </c>
      <c r="AA6" s="18" t="e">
        <v>#N/A</v>
      </c>
      <c r="AB6" s="18" t="s">
        <v>26</v>
      </c>
      <c r="AC6" s="18" t="s">
        <v>26</v>
      </c>
      <c r="AD6" s="18" t="s">
        <v>26</v>
      </c>
      <c r="AE6" s="18" t="s">
        <v>26</v>
      </c>
      <c r="AF6" s="18"/>
      <c r="AG6" s="18" t="s">
        <v>26</v>
      </c>
      <c r="AH6" s="18" t="s">
        <v>26</v>
      </c>
      <c r="AI6" s="18" t="s">
        <v>26</v>
      </c>
      <c r="AJ6" s="71" t="s">
        <v>26</v>
      </c>
      <c r="AK6" s="102" t="s">
        <v>22</v>
      </c>
      <c r="AL6" s="83" t="s">
        <v>22</v>
      </c>
      <c r="AM6" s="83" t="s">
        <v>25</v>
      </c>
      <c r="AN6" s="83" t="s">
        <v>22</v>
      </c>
      <c r="AO6" s="83">
        <v>0</v>
      </c>
      <c r="AP6" s="83" t="s">
        <v>22</v>
      </c>
      <c r="AQ6" s="3" t="s">
        <v>27</v>
      </c>
      <c r="AR6" s="3" t="s">
        <v>25</v>
      </c>
      <c r="AS6" s="3" t="s">
        <v>22</v>
      </c>
      <c r="AT6" s="3" t="s">
        <v>25</v>
      </c>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29004</v>
      </c>
      <c r="B7" s="21" t="s">
        <v>305</v>
      </c>
      <c r="C7" s="22" t="s">
        <v>22</v>
      </c>
      <c r="D7" s="18" t="s">
        <v>25</v>
      </c>
      <c r="E7" s="18">
        <v>1</v>
      </c>
      <c r="F7" s="18"/>
      <c r="G7" s="18" t="s">
        <v>22</v>
      </c>
      <c r="H7" s="18"/>
      <c r="I7" s="18" t="s">
        <v>22</v>
      </c>
      <c r="J7" s="18"/>
      <c r="K7" s="18"/>
      <c r="L7" s="18"/>
      <c r="M7" s="18"/>
      <c r="N7" s="18"/>
      <c r="O7" s="18"/>
      <c r="P7" s="18">
        <v>0</v>
      </c>
      <c r="Q7" s="18"/>
      <c r="R7" s="18"/>
      <c r="S7" s="18"/>
      <c r="T7" s="18"/>
      <c r="U7" s="18"/>
      <c r="V7" s="18"/>
      <c r="W7" s="18"/>
      <c r="X7" s="18"/>
      <c r="Y7" s="18" t="s">
        <v>26</v>
      </c>
      <c r="Z7" s="18" t="s">
        <v>26</v>
      </c>
      <c r="AA7" s="18" t="e">
        <v>#N/A</v>
      </c>
      <c r="AB7" s="18" t="s">
        <v>26</v>
      </c>
      <c r="AC7" s="18" t="s">
        <v>26</v>
      </c>
      <c r="AD7" s="18" t="s">
        <v>26</v>
      </c>
      <c r="AE7" s="18" t="s">
        <v>26</v>
      </c>
      <c r="AF7" s="18"/>
      <c r="AG7" s="18" t="s">
        <v>26</v>
      </c>
      <c r="AH7" s="18" t="s">
        <v>26</v>
      </c>
      <c r="AI7" s="18" t="s">
        <v>26</v>
      </c>
      <c r="AJ7" s="71" t="s">
        <v>26</v>
      </c>
      <c r="AK7" s="102" t="s">
        <v>22</v>
      </c>
      <c r="AL7" s="83" t="s">
        <v>25</v>
      </c>
      <c r="AM7" s="83" t="s">
        <v>25</v>
      </c>
      <c r="AN7" s="83" t="s">
        <v>25</v>
      </c>
      <c r="AO7" s="83">
        <v>0</v>
      </c>
      <c r="AP7" s="83">
        <v>0</v>
      </c>
      <c r="AQ7" s="3">
        <v>0</v>
      </c>
      <c r="AR7" s="3" t="s">
        <v>26</v>
      </c>
      <c r="AS7" s="3">
        <v>0</v>
      </c>
      <c r="AT7" s="3" t="s">
        <v>26</v>
      </c>
      <c r="AU7" s="112">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29005</v>
      </c>
      <c r="B8" s="21" t="s">
        <v>306</v>
      </c>
      <c r="C8" s="22" t="s">
        <v>25</v>
      </c>
      <c r="D8" s="18" t="s">
        <v>25</v>
      </c>
      <c r="E8" s="18">
        <v>0</v>
      </c>
      <c r="F8" s="18"/>
      <c r="G8" s="18"/>
      <c r="H8" s="18"/>
      <c r="I8" s="18"/>
      <c r="J8" s="18"/>
      <c r="K8" s="18"/>
      <c r="L8" s="18"/>
      <c r="M8" s="18"/>
      <c r="N8" s="18"/>
      <c r="O8" s="18"/>
      <c r="P8" s="18">
        <v>0</v>
      </c>
      <c r="Q8" s="18"/>
      <c r="R8" s="18"/>
      <c r="S8" s="18"/>
      <c r="T8" s="18"/>
      <c r="U8" s="18"/>
      <c r="V8" s="18"/>
      <c r="W8" s="18"/>
      <c r="X8" s="18"/>
      <c r="Y8" s="18" t="s">
        <v>26</v>
      </c>
      <c r="Z8" s="18" t="s">
        <v>26</v>
      </c>
      <c r="AA8" s="18" t="e">
        <v>#N/A</v>
      </c>
      <c r="AB8" s="18" t="s">
        <v>26</v>
      </c>
      <c r="AC8" s="18" t="s">
        <v>26</v>
      </c>
      <c r="AD8" s="18" t="s">
        <v>26</v>
      </c>
      <c r="AE8" s="18" t="s">
        <v>26</v>
      </c>
      <c r="AF8" s="18"/>
      <c r="AG8" s="18" t="s">
        <v>26</v>
      </c>
      <c r="AH8" s="18" t="s">
        <v>26</v>
      </c>
      <c r="AI8" s="18" t="s">
        <v>26</v>
      </c>
      <c r="AJ8" s="71" t="s">
        <v>26</v>
      </c>
      <c r="AK8" s="102" t="s">
        <v>26</v>
      </c>
      <c r="AL8" s="83" t="s">
        <v>26</v>
      </c>
      <c r="AM8" s="83" t="s">
        <v>26</v>
      </c>
      <c r="AN8" s="83" t="s">
        <v>26</v>
      </c>
      <c r="AO8" s="83" t="s">
        <v>26</v>
      </c>
      <c r="AP8" s="83" t="s">
        <v>26</v>
      </c>
      <c r="AQ8" s="3" t="s">
        <v>26</v>
      </c>
      <c r="AR8" s="3" t="s">
        <v>26</v>
      </c>
      <c r="AS8" s="3" t="s">
        <v>26</v>
      </c>
      <c r="AT8" s="3" t="s">
        <v>26</v>
      </c>
      <c r="AU8" s="112" t="s">
        <v>26</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29007</v>
      </c>
      <c r="B9" s="21" t="s">
        <v>307</v>
      </c>
      <c r="C9" s="22" t="s">
        <v>25</v>
      </c>
      <c r="D9" s="18" t="s">
        <v>25</v>
      </c>
      <c r="E9" s="18">
        <v>0</v>
      </c>
      <c r="F9" s="18"/>
      <c r="G9" s="18"/>
      <c r="H9" s="18"/>
      <c r="I9" s="18"/>
      <c r="J9" s="18"/>
      <c r="K9" s="18"/>
      <c r="L9" s="18"/>
      <c r="M9" s="18"/>
      <c r="N9" s="18"/>
      <c r="O9" s="18"/>
      <c r="P9" s="18">
        <v>0</v>
      </c>
      <c r="Q9" s="18"/>
      <c r="R9" s="18"/>
      <c r="S9" s="18"/>
      <c r="T9" s="18"/>
      <c r="U9" s="18"/>
      <c r="V9" s="18"/>
      <c r="W9" s="18"/>
      <c r="X9" s="18"/>
      <c r="Y9" s="18" t="s">
        <v>26</v>
      </c>
      <c r="Z9" s="18" t="s">
        <v>26</v>
      </c>
      <c r="AA9" s="18" t="e">
        <v>#N/A</v>
      </c>
      <c r="AB9" s="18" t="s">
        <v>26</v>
      </c>
      <c r="AC9" s="18" t="s">
        <v>26</v>
      </c>
      <c r="AD9" s="18" t="s">
        <v>26</v>
      </c>
      <c r="AE9" s="18" t="s">
        <v>26</v>
      </c>
      <c r="AF9" s="18"/>
      <c r="AG9" s="18" t="s">
        <v>26</v>
      </c>
      <c r="AH9" s="18" t="s">
        <v>26</v>
      </c>
      <c r="AI9" s="18" t="s">
        <v>26</v>
      </c>
      <c r="AJ9" s="71" t="s">
        <v>26</v>
      </c>
      <c r="AK9" s="102" t="s">
        <v>26</v>
      </c>
      <c r="AL9" s="83" t="s">
        <v>26</v>
      </c>
      <c r="AM9" s="83" t="s">
        <v>26</v>
      </c>
      <c r="AN9" s="83" t="s">
        <v>26</v>
      </c>
      <c r="AO9" s="83" t="s">
        <v>26</v>
      </c>
      <c r="AP9" s="83" t="s">
        <v>26</v>
      </c>
      <c r="AQ9" s="3" t="s">
        <v>26</v>
      </c>
      <c r="AR9" s="3" t="s">
        <v>26</v>
      </c>
      <c r="AS9" s="3" t="s">
        <v>26</v>
      </c>
      <c r="AT9" s="3" t="s">
        <v>26</v>
      </c>
      <c r="AU9" s="112"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29009</v>
      </c>
      <c r="B10" s="21" t="s">
        <v>308</v>
      </c>
      <c r="C10" s="22" t="s">
        <v>25</v>
      </c>
      <c r="D10" s="18" t="s">
        <v>25</v>
      </c>
      <c r="E10" s="18">
        <v>0</v>
      </c>
      <c r="F10" s="18"/>
      <c r="G10" s="18"/>
      <c r="H10" s="18"/>
      <c r="I10" s="18"/>
      <c r="J10" s="18"/>
      <c r="K10" s="18"/>
      <c r="L10" s="18"/>
      <c r="M10" s="18"/>
      <c r="N10" s="18"/>
      <c r="O10" s="18"/>
      <c r="P10" s="18">
        <v>0</v>
      </c>
      <c r="Q10" s="18"/>
      <c r="R10" s="18"/>
      <c r="S10" s="18"/>
      <c r="T10" s="18"/>
      <c r="U10" s="18"/>
      <c r="V10" s="18"/>
      <c r="W10" s="18"/>
      <c r="X10" s="18"/>
      <c r="Y10" s="18" t="s">
        <v>26</v>
      </c>
      <c r="Z10" s="18" t="s">
        <v>26</v>
      </c>
      <c r="AA10" s="18" t="e">
        <v>#N/A</v>
      </c>
      <c r="AB10" s="18" t="s">
        <v>26</v>
      </c>
      <c r="AC10" s="18" t="s">
        <v>26</v>
      </c>
      <c r="AD10" s="18" t="s">
        <v>26</v>
      </c>
      <c r="AE10" s="18" t="s">
        <v>26</v>
      </c>
      <c r="AF10" s="18"/>
      <c r="AG10" s="18" t="s">
        <v>26</v>
      </c>
      <c r="AH10" s="18" t="s">
        <v>26</v>
      </c>
      <c r="AI10" s="18" t="s">
        <v>26</v>
      </c>
      <c r="AJ10" s="71" t="s">
        <v>26</v>
      </c>
      <c r="AK10" s="102" t="s">
        <v>26</v>
      </c>
      <c r="AL10" s="83" t="s">
        <v>26</v>
      </c>
      <c r="AM10" s="83" t="s">
        <v>26</v>
      </c>
      <c r="AN10" s="83" t="s">
        <v>26</v>
      </c>
      <c r="AO10" s="83" t="s">
        <v>26</v>
      </c>
      <c r="AP10" s="83" t="s">
        <v>26</v>
      </c>
      <c r="AQ10" s="3" t="s">
        <v>26</v>
      </c>
      <c r="AR10" s="3"/>
      <c r="AS10" s="3" t="s">
        <v>26</v>
      </c>
      <c r="AT10" s="3"/>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29013</v>
      </c>
      <c r="B11" s="21" t="s">
        <v>309</v>
      </c>
      <c r="C11" s="22" t="s">
        <v>25</v>
      </c>
      <c r="D11" s="18" t="s">
        <v>25</v>
      </c>
      <c r="E11" s="18">
        <v>0</v>
      </c>
      <c r="F11" s="18"/>
      <c r="G11" s="18"/>
      <c r="H11" s="18"/>
      <c r="I11" s="18"/>
      <c r="J11" s="18"/>
      <c r="K11" s="18"/>
      <c r="L11" s="18"/>
      <c r="M11" s="18"/>
      <c r="N11" s="18"/>
      <c r="O11" s="18"/>
      <c r="P11" s="18">
        <v>0</v>
      </c>
      <c r="Q11" s="18"/>
      <c r="R11" s="18"/>
      <c r="S11" s="18"/>
      <c r="T11" s="18"/>
      <c r="U11" s="18"/>
      <c r="V11" s="18"/>
      <c r="W11" s="18"/>
      <c r="X11" s="18"/>
      <c r="Y11" s="18" t="s">
        <v>26</v>
      </c>
      <c r="Z11" s="18" t="s">
        <v>26</v>
      </c>
      <c r="AA11" s="18" t="e">
        <v>#N/A</v>
      </c>
      <c r="AB11" s="18" t="s">
        <v>26</v>
      </c>
      <c r="AC11" s="18" t="s">
        <v>26</v>
      </c>
      <c r="AD11" s="18" t="s">
        <v>26</v>
      </c>
      <c r="AE11" s="18" t="s">
        <v>26</v>
      </c>
      <c r="AF11" s="18"/>
      <c r="AG11" s="18" t="s">
        <v>26</v>
      </c>
      <c r="AH11" s="18" t="s">
        <v>26</v>
      </c>
      <c r="AI11" s="18" t="s">
        <v>26</v>
      </c>
      <c r="AJ11" s="71" t="s">
        <v>26</v>
      </c>
      <c r="AK11" s="102" t="s">
        <v>26</v>
      </c>
      <c r="AL11" s="83" t="s">
        <v>26</v>
      </c>
      <c r="AM11" s="83" t="s">
        <v>26</v>
      </c>
      <c r="AN11" s="83" t="s">
        <v>26</v>
      </c>
      <c r="AO11" s="83" t="s">
        <v>26</v>
      </c>
      <c r="AP11" s="83" t="s">
        <v>26</v>
      </c>
      <c r="AQ11" s="3" t="s">
        <v>26</v>
      </c>
      <c r="AR11" s="3" t="s">
        <v>26</v>
      </c>
      <c r="AS11" s="3" t="s">
        <v>26</v>
      </c>
      <c r="AT11" s="3" t="s">
        <v>26</v>
      </c>
      <c r="AU11" s="112" t="s">
        <v>26</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29014</v>
      </c>
      <c r="B12" s="21" t="s">
        <v>310</v>
      </c>
      <c r="C12" s="22" t="s">
        <v>25</v>
      </c>
      <c r="D12" s="18" t="s">
        <v>25</v>
      </c>
      <c r="E12" s="18">
        <v>0</v>
      </c>
      <c r="F12" s="18"/>
      <c r="G12" s="18"/>
      <c r="H12" s="18"/>
      <c r="I12" s="18"/>
      <c r="J12" s="18"/>
      <c r="K12" s="18"/>
      <c r="L12" s="18"/>
      <c r="M12" s="18"/>
      <c r="N12" s="18"/>
      <c r="O12" s="18"/>
      <c r="P12" s="18">
        <v>0</v>
      </c>
      <c r="Q12" s="18"/>
      <c r="R12" s="18"/>
      <c r="S12" s="18"/>
      <c r="T12" s="18"/>
      <c r="U12" s="18"/>
      <c r="V12" s="18"/>
      <c r="W12" s="18"/>
      <c r="X12" s="18"/>
      <c r="Y12" s="18" t="s">
        <v>26</v>
      </c>
      <c r="Z12" s="18" t="s">
        <v>26</v>
      </c>
      <c r="AA12" s="18" t="e">
        <v>#N/A</v>
      </c>
      <c r="AB12" s="18" t="s">
        <v>26</v>
      </c>
      <c r="AC12" s="18" t="s">
        <v>26</v>
      </c>
      <c r="AD12" s="18" t="s">
        <v>26</v>
      </c>
      <c r="AE12" s="18" t="s">
        <v>26</v>
      </c>
      <c r="AF12" s="18"/>
      <c r="AG12" s="18" t="s">
        <v>26</v>
      </c>
      <c r="AH12" s="18" t="s">
        <v>26</v>
      </c>
      <c r="AI12" s="18" t="s">
        <v>26</v>
      </c>
      <c r="AJ12" s="71" t="s">
        <v>26</v>
      </c>
      <c r="AK12" s="102" t="s">
        <v>25</v>
      </c>
      <c r="AL12" s="83" t="s">
        <v>25</v>
      </c>
      <c r="AM12" s="83" t="s">
        <v>25</v>
      </c>
      <c r="AN12" s="83" t="s">
        <v>25</v>
      </c>
      <c r="AO12" s="83">
        <v>0</v>
      </c>
      <c r="AP12" s="83">
        <v>0</v>
      </c>
      <c r="AQ12" s="3">
        <v>0</v>
      </c>
      <c r="AR12" s="3" t="s">
        <v>26</v>
      </c>
      <c r="AS12" s="3">
        <v>0</v>
      </c>
      <c r="AT12" s="3" t="s">
        <v>26</v>
      </c>
      <c r="AU12" s="112">
        <v>0</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29016</v>
      </c>
      <c r="B13" s="21" t="s">
        <v>311</v>
      </c>
      <c r="C13" s="22"/>
      <c r="D13" s="18"/>
      <c r="E13" s="18">
        <v>0</v>
      </c>
      <c r="F13" s="18"/>
      <c r="G13" s="18"/>
      <c r="H13" s="18"/>
      <c r="I13" s="18"/>
      <c r="J13" s="18"/>
      <c r="K13" s="18"/>
      <c r="L13" s="18"/>
      <c r="M13" s="18"/>
      <c r="N13" s="18"/>
      <c r="O13" s="18"/>
      <c r="P13" s="18">
        <v>0</v>
      </c>
      <c r="Q13" s="18"/>
      <c r="R13" s="18"/>
      <c r="S13" s="18"/>
      <c r="T13" s="18"/>
      <c r="U13" s="18"/>
      <c r="V13" s="18"/>
      <c r="W13" s="18"/>
      <c r="X13" s="18"/>
      <c r="Y13" s="18" t="s">
        <v>26</v>
      </c>
      <c r="Z13" s="18" t="s">
        <v>26</v>
      </c>
      <c r="AA13" s="18" t="e">
        <v>#N/A</v>
      </c>
      <c r="AB13" s="18" t="s">
        <v>26</v>
      </c>
      <c r="AC13" s="18" t="s">
        <v>26</v>
      </c>
      <c r="AD13" s="18" t="s">
        <v>26</v>
      </c>
      <c r="AE13" s="18" t="s">
        <v>26</v>
      </c>
      <c r="AF13" s="18"/>
      <c r="AG13" s="18" t="s">
        <v>26</v>
      </c>
      <c r="AH13" s="18" t="s">
        <v>26</v>
      </c>
      <c r="AI13" s="18" t="s">
        <v>26</v>
      </c>
      <c r="AJ13" s="71" t="s">
        <v>26</v>
      </c>
      <c r="AK13" s="102" t="s">
        <v>25</v>
      </c>
      <c r="AL13" s="83" t="s">
        <v>25</v>
      </c>
      <c r="AM13" s="83" t="s">
        <v>25</v>
      </c>
      <c r="AN13" s="83" t="s">
        <v>25</v>
      </c>
      <c r="AO13" s="83">
        <v>0</v>
      </c>
      <c r="AP13" s="83">
        <v>0</v>
      </c>
      <c r="AQ13" s="3">
        <v>0</v>
      </c>
      <c r="AR13" s="3" t="s">
        <v>26</v>
      </c>
      <c r="AS13" s="3">
        <v>0</v>
      </c>
      <c r="AT13" s="3" t="s">
        <v>26</v>
      </c>
      <c r="AU13" s="112">
        <v>0</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29020</v>
      </c>
      <c r="B14" s="21" t="s">
        <v>312</v>
      </c>
      <c r="C14" s="22"/>
      <c r="D14" s="18"/>
      <c r="E14" s="18">
        <v>0</v>
      </c>
      <c r="F14" s="18"/>
      <c r="G14" s="18"/>
      <c r="H14" s="18"/>
      <c r="I14" s="18"/>
      <c r="J14" s="18"/>
      <c r="K14" s="18"/>
      <c r="L14" s="18"/>
      <c r="M14" s="18"/>
      <c r="N14" s="18"/>
      <c r="O14" s="18"/>
      <c r="P14" s="18">
        <v>0</v>
      </c>
      <c r="Q14" s="18"/>
      <c r="R14" s="18"/>
      <c r="S14" s="18"/>
      <c r="T14" s="18"/>
      <c r="U14" s="18"/>
      <c r="V14" s="18"/>
      <c r="W14" s="18"/>
      <c r="X14" s="18"/>
      <c r="Y14" s="18" t="s">
        <v>26</v>
      </c>
      <c r="Z14" s="18" t="s">
        <v>26</v>
      </c>
      <c r="AA14" s="18" t="e">
        <v>#N/A</v>
      </c>
      <c r="AB14" s="18" t="s">
        <v>26</v>
      </c>
      <c r="AC14" s="18" t="s">
        <v>26</v>
      </c>
      <c r="AD14" s="18" t="s">
        <v>26</v>
      </c>
      <c r="AE14" s="18" t="s">
        <v>26</v>
      </c>
      <c r="AF14" s="18"/>
      <c r="AG14" s="18" t="s">
        <v>26</v>
      </c>
      <c r="AH14" s="18" t="s">
        <v>26</v>
      </c>
      <c r="AI14" s="18" t="s">
        <v>26</v>
      </c>
      <c r="AJ14" s="71" t="s">
        <v>26</v>
      </c>
      <c r="AK14" s="102" t="s">
        <v>25</v>
      </c>
      <c r="AL14" s="83" t="s">
        <v>25</v>
      </c>
      <c r="AM14" s="83" t="s">
        <v>25</v>
      </c>
      <c r="AN14" s="83" t="s">
        <v>25</v>
      </c>
      <c r="AO14" s="83">
        <v>0</v>
      </c>
      <c r="AP14" s="83">
        <v>0</v>
      </c>
      <c r="AQ14" s="3">
        <v>0</v>
      </c>
      <c r="AR14" s="3" t="s">
        <v>26</v>
      </c>
      <c r="AS14" s="3">
        <v>0</v>
      </c>
      <c r="AT14" s="3" t="s">
        <v>26</v>
      </c>
      <c r="AU14" s="112">
        <v>0</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29023</v>
      </c>
      <c r="B15" s="21" t="s">
        <v>313</v>
      </c>
      <c r="C15" s="22"/>
      <c r="D15" s="18"/>
      <c r="E15" s="18">
        <v>0</v>
      </c>
      <c r="F15" s="18"/>
      <c r="G15" s="18"/>
      <c r="H15" s="18"/>
      <c r="I15" s="18"/>
      <c r="J15" s="18"/>
      <c r="K15" s="18"/>
      <c r="L15" s="18"/>
      <c r="M15" s="18"/>
      <c r="N15" s="18"/>
      <c r="O15" s="18"/>
      <c r="P15" s="18">
        <v>0</v>
      </c>
      <c r="Q15" s="18"/>
      <c r="R15" s="18"/>
      <c r="S15" s="18"/>
      <c r="T15" s="18"/>
      <c r="U15" s="18"/>
      <c r="V15" s="18"/>
      <c r="W15" s="18"/>
      <c r="X15" s="18"/>
      <c r="Y15" s="18" t="s">
        <v>26</v>
      </c>
      <c r="Z15" s="18" t="s">
        <v>26</v>
      </c>
      <c r="AA15" s="18" t="e">
        <v>#N/A</v>
      </c>
      <c r="AB15" s="18" t="s">
        <v>26</v>
      </c>
      <c r="AC15" s="18" t="s">
        <v>26</v>
      </c>
      <c r="AD15" s="18" t="s">
        <v>26</v>
      </c>
      <c r="AE15" s="18" t="s">
        <v>26</v>
      </c>
      <c r="AF15" s="18"/>
      <c r="AG15" s="18" t="s">
        <v>26</v>
      </c>
      <c r="AH15" s="18" t="s">
        <v>26</v>
      </c>
      <c r="AI15" s="18" t="s">
        <v>26</v>
      </c>
      <c r="AJ15" s="71" t="s">
        <v>26</v>
      </c>
      <c r="AK15" s="102" t="s">
        <v>25</v>
      </c>
      <c r="AL15" s="83" t="s">
        <v>25</v>
      </c>
      <c r="AM15" s="83" t="s">
        <v>25</v>
      </c>
      <c r="AN15" s="83" t="s">
        <v>25</v>
      </c>
      <c r="AO15" s="83">
        <v>0</v>
      </c>
      <c r="AP15" s="83">
        <v>0</v>
      </c>
      <c r="AQ15" s="3">
        <v>0</v>
      </c>
      <c r="AR15" s="3" t="s">
        <v>26</v>
      </c>
      <c r="AS15" s="3">
        <v>0</v>
      </c>
      <c r="AT15" s="3" t="s">
        <v>26</v>
      </c>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29026</v>
      </c>
      <c r="B16" s="21" t="s">
        <v>314</v>
      </c>
      <c r="C16" s="22"/>
      <c r="D16" s="18"/>
      <c r="E16" s="18">
        <v>0</v>
      </c>
      <c r="F16" s="18"/>
      <c r="G16" s="18"/>
      <c r="H16" s="18"/>
      <c r="I16" s="18"/>
      <c r="J16" s="18"/>
      <c r="K16" s="18"/>
      <c r="L16" s="18"/>
      <c r="M16" s="18"/>
      <c r="N16" s="18"/>
      <c r="O16" s="18"/>
      <c r="P16" s="18">
        <v>0</v>
      </c>
      <c r="Q16" s="18"/>
      <c r="R16" s="18"/>
      <c r="S16" s="18"/>
      <c r="T16" s="18"/>
      <c r="U16" s="18"/>
      <c r="V16" s="18"/>
      <c r="W16" s="18"/>
      <c r="X16" s="18"/>
      <c r="Y16" s="18" t="s">
        <v>26</v>
      </c>
      <c r="Z16" s="18" t="s">
        <v>26</v>
      </c>
      <c r="AA16" s="18" t="e">
        <v>#N/A</v>
      </c>
      <c r="AB16" s="18" t="s">
        <v>26</v>
      </c>
      <c r="AC16" s="18" t="s">
        <v>26</v>
      </c>
      <c r="AD16" s="18" t="s">
        <v>26</v>
      </c>
      <c r="AE16" s="18" t="s">
        <v>26</v>
      </c>
      <c r="AF16" s="18"/>
      <c r="AG16" s="18" t="s">
        <v>26</v>
      </c>
      <c r="AH16" s="18" t="s">
        <v>26</v>
      </c>
      <c r="AI16" s="18" t="s">
        <v>26</v>
      </c>
      <c r="AJ16" s="71" t="s">
        <v>26</v>
      </c>
      <c r="AK16" s="102" t="s">
        <v>26</v>
      </c>
      <c r="AL16" s="83" t="s">
        <v>26</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29033</v>
      </c>
      <c r="B17" s="21" t="s">
        <v>315</v>
      </c>
      <c r="C17" s="22"/>
      <c r="D17" s="18"/>
      <c r="E17" s="18">
        <v>0</v>
      </c>
      <c r="F17" s="18"/>
      <c r="G17" s="18"/>
      <c r="H17" s="18"/>
      <c r="I17" s="18"/>
      <c r="J17" s="18"/>
      <c r="K17" s="18"/>
      <c r="L17" s="18"/>
      <c r="M17" s="18"/>
      <c r="N17" s="18"/>
      <c r="O17" s="18"/>
      <c r="P17" s="18">
        <v>0</v>
      </c>
      <c r="Q17" s="18"/>
      <c r="R17" s="18"/>
      <c r="S17" s="18"/>
      <c r="T17" s="18"/>
      <c r="U17" s="18"/>
      <c r="V17" s="18"/>
      <c r="W17" s="18"/>
      <c r="X17" s="18"/>
      <c r="Y17" s="18" t="s">
        <v>26</v>
      </c>
      <c r="Z17" s="18" t="s">
        <v>26</v>
      </c>
      <c r="AA17" s="18" t="e">
        <v>#N/A</v>
      </c>
      <c r="AB17" s="18" t="s">
        <v>26</v>
      </c>
      <c r="AC17" s="18" t="s">
        <v>26</v>
      </c>
      <c r="AD17" s="18" t="s">
        <v>26</v>
      </c>
      <c r="AE17" s="18" t="s">
        <v>26</v>
      </c>
      <c r="AF17" s="18"/>
      <c r="AG17" s="18" t="s">
        <v>26</v>
      </c>
      <c r="AH17" s="18" t="s">
        <v>26</v>
      </c>
      <c r="AI17" s="18" t="s">
        <v>26</v>
      </c>
      <c r="AJ17" s="71" t="s">
        <v>26</v>
      </c>
      <c r="AK17" s="102" t="s">
        <v>26</v>
      </c>
      <c r="AL17" s="83" t="s">
        <v>26</v>
      </c>
      <c r="AM17" s="83" t="s">
        <v>26</v>
      </c>
      <c r="AN17" s="83" t="s">
        <v>26</v>
      </c>
      <c r="AO17" s="83" t="s">
        <v>26</v>
      </c>
      <c r="AP17" s="83" t="s">
        <v>26</v>
      </c>
      <c r="AQ17" s="3" t="s">
        <v>26</v>
      </c>
      <c r="AR17" s="3" t="s">
        <v>26</v>
      </c>
      <c r="AS17" s="3" t="s">
        <v>26</v>
      </c>
      <c r="AT17" s="3" t="s">
        <v>26</v>
      </c>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29034</v>
      </c>
      <c r="B18" s="21" t="s">
        <v>316</v>
      </c>
      <c r="C18" s="22" t="s">
        <v>22</v>
      </c>
      <c r="D18" s="18" t="s">
        <v>25</v>
      </c>
      <c r="E18" s="18">
        <v>1</v>
      </c>
      <c r="F18" s="18"/>
      <c r="G18" s="18"/>
      <c r="H18" s="18"/>
      <c r="I18" s="18"/>
      <c r="J18" s="18"/>
      <c r="K18" s="18"/>
      <c r="L18" s="18"/>
      <c r="M18" s="18"/>
      <c r="N18" s="18"/>
      <c r="O18" s="18"/>
      <c r="P18" s="18">
        <v>0</v>
      </c>
      <c r="Q18" s="18"/>
      <c r="R18" s="18"/>
      <c r="S18" s="18"/>
      <c r="T18" s="18"/>
      <c r="U18" s="18"/>
      <c r="V18" s="18"/>
      <c r="W18" s="18"/>
      <c r="X18" s="18"/>
      <c r="Y18" s="18" t="s">
        <v>26</v>
      </c>
      <c r="Z18" s="18" t="s">
        <v>26</v>
      </c>
      <c r="AA18" s="18" t="e">
        <v>#N/A</v>
      </c>
      <c r="AB18" s="18" t="s">
        <v>26</v>
      </c>
      <c r="AC18" s="18" t="s">
        <v>26</v>
      </c>
      <c r="AD18" s="18" t="s">
        <v>26</v>
      </c>
      <c r="AE18" s="18" t="s">
        <v>26</v>
      </c>
      <c r="AF18" s="18"/>
      <c r="AG18" s="18" t="s">
        <v>26</v>
      </c>
      <c r="AH18" s="18" t="s">
        <v>26</v>
      </c>
      <c r="AI18" s="18" t="s">
        <v>26</v>
      </c>
      <c r="AJ18" s="71" t="s">
        <v>26</v>
      </c>
      <c r="AK18" s="102" t="s">
        <v>22</v>
      </c>
      <c r="AL18" s="83" t="s">
        <v>22</v>
      </c>
      <c r="AM18" s="83" t="s">
        <v>25</v>
      </c>
      <c r="AN18" s="83" t="s">
        <v>25</v>
      </c>
      <c r="AO18" s="83">
        <v>0</v>
      </c>
      <c r="AP18" s="83">
        <v>0</v>
      </c>
      <c r="AQ18" s="3">
        <v>0</v>
      </c>
      <c r="AR18" s="3"/>
      <c r="AS18" s="3">
        <v>0</v>
      </c>
      <c r="AT18" s="3"/>
      <c r="AU18" s="112">
        <v>0</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29035</v>
      </c>
      <c r="B19" s="21" t="s">
        <v>317</v>
      </c>
      <c r="C19" s="22"/>
      <c r="D19" s="18"/>
      <c r="E19" s="18">
        <v>0</v>
      </c>
      <c r="F19" s="18"/>
      <c r="G19" s="18"/>
      <c r="H19" s="18"/>
      <c r="I19" s="18"/>
      <c r="J19" s="18"/>
      <c r="K19" s="18"/>
      <c r="L19" s="18"/>
      <c r="M19" s="18"/>
      <c r="N19" s="18"/>
      <c r="O19" s="18"/>
      <c r="P19" s="18">
        <v>0</v>
      </c>
      <c r="Q19" s="18"/>
      <c r="R19" s="18"/>
      <c r="S19" s="18"/>
      <c r="T19" s="18"/>
      <c r="U19" s="18"/>
      <c r="V19" s="18"/>
      <c r="W19" s="18"/>
      <c r="X19" s="18"/>
      <c r="Y19" s="18" t="s">
        <v>26</v>
      </c>
      <c r="Z19" s="18" t="s">
        <v>26</v>
      </c>
      <c r="AA19" s="18" t="e">
        <v>#N/A</v>
      </c>
      <c r="AB19" s="18" t="s">
        <v>26</v>
      </c>
      <c r="AC19" s="18" t="s">
        <v>26</v>
      </c>
      <c r="AD19" s="18" t="s">
        <v>26</v>
      </c>
      <c r="AE19" s="18" t="s">
        <v>26</v>
      </c>
      <c r="AF19" s="18"/>
      <c r="AG19" s="18" t="s">
        <v>26</v>
      </c>
      <c r="AH19" s="18" t="s">
        <v>26</v>
      </c>
      <c r="AI19" s="18" t="s">
        <v>26</v>
      </c>
      <c r="AJ19" s="71" t="s">
        <v>26</v>
      </c>
      <c r="AK19" s="102" t="s">
        <v>25</v>
      </c>
      <c r="AL19" s="83" t="s">
        <v>25</v>
      </c>
      <c r="AM19" s="83" t="s">
        <v>25</v>
      </c>
      <c r="AN19" s="83" t="s">
        <v>25</v>
      </c>
      <c r="AO19" s="83">
        <v>0</v>
      </c>
      <c r="AP19" s="83">
        <v>0</v>
      </c>
      <c r="AQ19" s="3">
        <v>0</v>
      </c>
      <c r="AR19" s="3" t="s">
        <v>26</v>
      </c>
      <c r="AS19" s="3">
        <v>0</v>
      </c>
      <c r="AT19" s="3" t="s">
        <v>26</v>
      </c>
      <c r="AU19" s="112">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29038</v>
      </c>
      <c r="B20" s="21" t="s">
        <v>318</v>
      </c>
      <c r="C20" s="22" t="s">
        <v>25</v>
      </c>
      <c r="D20" s="18" t="s">
        <v>25</v>
      </c>
      <c r="E20" s="18">
        <v>0</v>
      </c>
      <c r="F20" s="18"/>
      <c r="G20" s="18"/>
      <c r="H20" s="18"/>
      <c r="I20" s="18"/>
      <c r="J20" s="18"/>
      <c r="K20" s="18"/>
      <c r="L20" s="18"/>
      <c r="M20" s="18"/>
      <c r="N20" s="18"/>
      <c r="O20" s="18"/>
      <c r="P20" s="18">
        <v>0</v>
      </c>
      <c r="Q20" s="18"/>
      <c r="R20" s="18"/>
      <c r="S20" s="18"/>
      <c r="T20" s="18"/>
      <c r="U20" s="18"/>
      <c r="V20" s="18"/>
      <c r="W20" s="18"/>
      <c r="X20" s="18"/>
      <c r="Y20" s="18" t="s">
        <v>26</v>
      </c>
      <c r="Z20" s="18" t="s">
        <v>26</v>
      </c>
      <c r="AA20" s="18" t="e">
        <v>#N/A</v>
      </c>
      <c r="AB20" s="18" t="s">
        <v>26</v>
      </c>
      <c r="AC20" s="18" t="s">
        <v>26</v>
      </c>
      <c r="AD20" s="18" t="s">
        <v>26</v>
      </c>
      <c r="AE20" s="18" t="s">
        <v>26</v>
      </c>
      <c r="AF20" s="18"/>
      <c r="AG20" s="18" t="s">
        <v>26</v>
      </c>
      <c r="AH20" s="18" t="s">
        <v>26</v>
      </c>
      <c r="AI20" s="18" t="s">
        <v>26</v>
      </c>
      <c r="AJ20" s="71" t="s">
        <v>26</v>
      </c>
      <c r="AK20" s="102" t="s">
        <v>25</v>
      </c>
      <c r="AL20" s="83" t="s">
        <v>25</v>
      </c>
      <c r="AM20" s="83" t="s">
        <v>25</v>
      </c>
      <c r="AN20" s="83" t="s">
        <v>25</v>
      </c>
      <c r="AO20" s="83">
        <v>0</v>
      </c>
      <c r="AP20" s="83">
        <v>0</v>
      </c>
      <c r="AQ20" s="3">
        <v>0</v>
      </c>
      <c r="AR20" s="3" t="s">
        <v>26</v>
      </c>
      <c r="AS20" s="3">
        <v>0</v>
      </c>
      <c r="AT20" s="3" t="s">
        <v>26</v>
      </c>
      <c r="AU20" s="112">
        <v>0</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29044</v>
      </c>
      <c r="B21" s="21" t="s">
        <v>319</v>
      </c>
      <c r="C21" s="22"/>
      <c r="D21" s="18"/>
      <c r="E21" s="18">
        <v>0</v>
      </c>
      <c r="F21" s="18"/>
      <c r="G21" s="18"/>
      <c r="H21" s="18"/>
      <c r="I21" s="18"/>
      <c r="J21" s="18"/>
      <c r="K21" s="18"/>
      <c r="L21" s="18"/>
      <c r="M21" s="18"/>
      <c r="N21" s="18"/>
      <c r="O21" s="18"/>
      <c r="P21" s="18">
        <v>0</v>
      </c>
      <c r="Q21" s="18"/>
      <c r="R21" s="18"/>
      <c r="S21" s="18"/>
      <c r="T21" s="18"/>
      <c r="U21" s="18"/>
      <c r="V21" s="18"/>
      <c r="W21" s="18"/>
      <c r="X21" s="18"/>
      <c r="Y21" s="18" t="s">
        <v>26</v>
      </c>
      <c r="Z21" s="18" t="s">
        <v>26</v>
      </c>
      <c r="AA21" s="18" t="e">
        <v>#N/A</v>
      </c>
      <c r="AB21" s="18" t="s">
        <v>26</v>
      </c>
      <c r="AC21" s="18" t="s">
        <v>26</v>
      </c>
      <c r="AD21" s="18" t="s">
        <v>26</v>
      </c>
      <c r="AE21" s="18" t="s">
        <v>26</v>
      </c>
      <c r="AF21" s="18"/>
      <c r="AG21" s="18" t="s">
        <v>26</v>
      </c>
      <c r="AH21" s="18" t="s">
        <v>26</v>
      </c>
      <c r="AI21" s="18" t="s">
        <v>26</v>
      </c>
      <c r="AJ21" s="71" t="s">
        <v>26</v>
      </c>
      <c r="AK21" s="102" t="s">
        <v>25</v>
      </c>
      <c r="AL21" s="83" t="s">
        <v>25</v>
      </c>
      <c r="AM21" s="83" t="s">
        <v>25</v>
      </c>
      <c r="AN21" s="83" t="s">
        <v>25</v>
      </c>
      <c r="AO21" s="83">
        <v>0</v>
      </c>
      <c r="AP21" s="83">
        <v>0</v>
      </c>
      <c r="AQ21" s="3">
        <v>0</v>
      </c>
      <c r="AR21" s="3" t="s">
        <v>26</v>
      </c>
      <c r="AS21" s="3">
        <v>0</v>
      </c>
      <c r="AT21" s="3" t="s">
        <v>26</v>
      </c>
      <c r="AU21" s="112">
        <v>0</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29048</v>
      </c>
      <c r="B22" s="21" t="s">
        <v>320</v>
      </c>
      <c r="C22" s="22"/>
      <c r="D22" s="18"/>
      <c r="E22" s="18">
        <v>0</v>
      </c>
      <c r="F22" s="18"/>
      <c r="G22" s="18"/>
      <c r="H22" s="18"/>
      <c r="I22" s="18"/>
      <c r="J22" s="18"/>
      <c r="K22" s="18"/>
      <c r="L22" s="18"/>
      <c r="M22" s="18"/>
      <c r="N22" s="18"/>
      <c r="O22" s="18"/>
      <c r="P22" s="18">
        <v>0</v>
      </c>
      <c r="Q22" s="18"/>
      <c r="R22" s="18"/>
      <c r="S22" s="18"/>
      <c r="T22" s="18"/>
      <c r="U22" s="18"/>
      <c r="V22" s="18"/>
      <c r="W22" s="18"/>
      <c r="X22" s="18"/>
      <c r="Y22" s="18" t="s">
        <v>26</v>
      </c>
      <c r="Z22" s="18" t="s">
        <v>26</v>
      </c>
      <c r="AA22" s="18" t="e">
        <v>#N/A</v>
      </c>
      <c r="AB22" s="18" t="s">
        <v>26</v>
      </c>
      <c r="AC22" s="18" t="s">
        <v>26</v>
      </c>
      <c r="AD22" s="18" t="s">
        <v>26</v>
      </c>
      <c r="AE22" s="18" t="s">
        <v>26</v>
      </c>
      <c r="AF22" s="18"/>
      <c r="AG22" s="18" t="s">
        <v>26</v>
      </c>
      <c r="AH22" s="18" t="s">
        <v>26</v>
      </c>
      <c r="AI22" s="18" t="s">
        <v>26</v>
      </c>
      <c r="AJ22" s="71" t="s">
        <v>26</v>
      </c>
      <c r="AK22" s="102" t="s">
        <v>26</v>
      </c>
      <c r="AL22" s="83" t="s">
        <v>26</v>
      </c>
      <c r="AM22" s="83" t="s">
        <v>26</v>
      </c>
      <c r="AN22" s="8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29063</v>
      </c>
      <c r="B23" s="21" t="s">
        <v>321</v>
      </c>
      <c r="C23" s="22"/>
      <c r="D23" s="18"/>
      <c r="E23" s="18">
        <v>0</v>
      </c>
      <c r="F23" s="18"/>
      <c r="G23" s="18"/>
      <c r="H23" s="18"/>
      <c r="I23" s="18"/>
      <c r="J23" s="18"/>
      <c r="K23" s="18"/>
      <c r="L23" s="18"/>
      <c r="M23" s="18"/>
      <c r="N23" s="18"/>
      <c r="O23" s="18"/>
      <c r="P23" s="18">
        <v>0</v>
      </c>
      <c r="Q23" s="18"/>
      <c r="R23" s="18"/>
      <c r="S23" s="18"/>
      <c r="T23" s="18"/>
      <c r="U23" s="18"/>
      <c r="V23" s="18"/>
      <c r="W23" s="18"/>
      <c r="X23" s="18"/>
      <c r="Y23" s="18" t="s">
        <v>26</v>
      </c>
      <c r="Z23" s="18" t="s">
        <v>26</v>
      </c>
      <c r="AA23" s="18" t="e">
        <v>#N/A</v>
      </c>
      <c r="AB23" s="18" t="s">
        <v>26</v>
      </c>
      <c r="AC23" s="18" t="s">
        <v>26</v>
      </c>
      <c r="AD23" s="18" t="s">
        <v>26</v>
      </c>
      <c r="AE23" s="18" t="s">
        <v>26</v>
      </c>
      <c r="AF23" s="18"/>
      <c r="AG23" s="18" t="s">
        <v>26</v>
      </c>
      <c r="AH23" s="18" t="s">
        <v>26</v>
      </c>
      <c r="AI23" s="18" t="s">
        <v>26</v>
      </c>
      <c r="AJ23" s="71" t="s">
        <v>26</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29067</v>
      </c>
      <c r="B24" s="21" t="s">
        <v>322</v>
      </c>
      <c r="C24" s="22"/>
      <c r="D24" s="18"/>
      <c r="E24" s="18">
        <v>0</v>
      </c>
      <c r="F24" s="18"/>
      <c r="G24" s="18"/>
      <c r="H24" s="18"/>
      <c r="I24" s="18"/>
      <c r="J24" s="18"/>
      <c r="K24" s="18"/>
      <c r="L24" s="18"/>
      <c r="M24" s="18"/>
      <c r="N24" s="18"/>
      <c r="O24" s="18"/>
      <c r="P24" s="18">
        <v>0</v>
      </c>
      <c r="Q24" s="18"/>
      <c r="R24" s="18"/>
      <c r="S24" s="18"/>
      <c r="T24" s="18"/>
      <c r="U24" s="18"/>
      <c r="V24" s="18"/>
      <c r="W24" s="18"/>
      <c r="X24" s="18"/>
      <c r="Y24" s="18" t="s">
        <v>26</v>
      </c>
      <c r="Z24" s="18" t="s">
        <v>26</v>
      </c>
      <c r="AA24" s="18" t="e">
        <v>#N/A</v>
      </c>
      <c r="AB24" s="18" t="s">
        <v>26</v>
      </c>
      <c r="AC24" s="18" t="s">
        <v>26</v>
      </c>
      <c r="AD24" s="18" t="s">
        <v>26</v>
      </c>
      <c r="AE24" s="18" t="s">
        <v>26</v>
      </c>
      <c r="AF24" s="18"/>
      <c r="AG24" s="18" t="s">
        <v>26</v>
      </c>
      <c r="AH24" s="18" t="s">
        <v>26</v>
      </c>
      <c r="AI24" s="18" t="s">
        <v>26</v>
      </c>
      <c r="AJ24" s="71"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29068</v>
      </c>
      <c r="B25" s="21" t="s">
        <v>323</v>
      </c>
      <c r="C25" s="22"/>
      <c r="D25" s="18"/>
      <c r="E25" s="18">
        <v>0</v>
      </c>
      <c r="F25" s="18"/>
      <c r="G25" s="18"/>
      <c r="H25" s="18"/>
      <c r="I25" s="18"/>
      <c r="J25" s="18"/>
      <c r="K25" s="18"/>
      <c r="L25" s="18"/>
      <c r="M25" s="18"/>
      <c r="N25" s="18"/>
      <c r="O25" s="18"/>
      <c r="P25" s="18">
        <v>0</v>
      </c>
      <c r="Q25" s="18"/>
      <c r="R25" s="18"/>
      <c r="S25" s="18"/>
      <c r="T25" s="18"/>
      <c r="U25" s="18"/>
      <c r="V25" s="18"/>
      <c r="W25" s="18"/>
      <c r="X25" s="18"/>
      <c r="Y25" s="18" t="s">
        <v>26</v>
      </c>
      <c r="Z25" s="18" t="s">
        <v>26</v>
      </c>
      <c r="AA25" s="18" t="e">
        <v>#N/A</v>
      </c>
      <c r="AB25" s="18" t="s">
        <v>26</v>
      </c>
      <c r="AC25" s="18" t="s">
        <v>26</v>
      </c>
      <c r="AD25" s="18" t="s">
        <v>26</v>
      </c>
      <c r="AE25" s="18" t="s">
        <v>26</v>
      </c>
      <c r="AF25" s="18"/>
      <c r="AG25" s="18" t="s">
        <v>26</v>
      </c>
      <c r="AH25" s="18" t="s">
        <v>26</v>
      </c>
      <c r="AI25" s="18" t="s">
        <v>26</v>
      </c>
      <c r="AJ25" s="71" t="s">
        <v>26</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29100</v>
      </c>
      <c r="B26" s="21" t="s">
        <v>324</v>
      </c>
      <c r="C26" s="22"/>
      <c r="D26" s="18"/>
      <c r="E26" s="18"/>
      <c r="F26" s="18"/>
      <c r="G26" s="18"/>
      <c r="H26" s="18"/>
      <c r="I26" s="18"/>
      <c r="J26" s="18"/>
      <c r="K26" s="18"/>
      <c r="L26" s="18"/>
      <c r="M26" s="18"/>
      <c r="N26" s="18"/>
      <c r="O26" s="18"/>
      <c r="P26" s="18"/>
      <c r="Q26" s="18"/>
      <c r="R26" s="18"/>
      <c r="S26" s="18"/>
      <c r="T26" s="18"/>
      <c r="U26" s="18"/>
      <c r="V26" s="18"/>
      <c r="W26" s="18"/>
      <c r="X26" s="18"/>
      <c r="Y26" s="18" t="s">
        <v>26</v>
      </c>
      <c r="Z26" s="18" t="s">
        <v>26</v>
      </c>
      <c r="AA26" s="18" t="e">
        <v>#N/A</v>
      </c>
      <c r="AB26" s="18" t="s">
        <v>26</v>
      </c>
      <c r="AC26" s="18" t="s">
        <v>22</v>
      </c>
      <c r="AD26" s="18" t="s">
        <v>26</v>
      </c>
      <c r="AE26" s="18" t="s">
        <v>22</v>
      </c>
      <c r="AF26" s="18"/>
      <c r="AG26" s="18" t="s">
        <v>26</v>
      </c>
      <c r="AH26" s="18" t="s">
        <v>22</v>
      </c>
      <c r="AI26" s="18" t="s">
        <v>26</v>
      </c>
      <c r="AJ26" s="71" t="s">
        <v>25</v>
      </c>
      <c r="AK26" s="102" t="s">
        <v>22</v>
      </c>
      <c r="AL26" s="83" t="s">
        <v>25</v>
      </c>
      <c r="AM26" s="83" t="s">
        <v>22</v>
      </c>
      <c r="AN26" s="83" t="s">
        <v>22</v>
      </c>
      <c r="AO26" s="83" t="s">
        <v>22</v>
      </c>
      <c r="AP26" s="83" t="s">
        <v>22</v>
      </c>
      <c r="AQ26" s="3" t="s">
        <v>27</v>
      </c>
      <c r="AR26" s="3" t="s">
        <v>26</v>
      </c>
      <c r="AS26" s="3" t="s">
        <v>22</v>
      </c>
      <c r="AT26" s="3" t="s">
        <v>26</v>
      </c>
      <c r="AU26" s="112" t="s">
        <v>25</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29101</v>
      </c>
      <c r="B27" s="21" t="s">
        <v>325</v>
      </c>
      <c r="C27" s="22"/>
      <c r="D27" s="18"/>
      <c r="E27" s="18">
        <v>0</v>
      </c>
      <c r="F27" s="18"/>
      <c r="G27" s="18"/>
      <c r="H27" s="18"/>
      <c r="I27" s="18"/>
      <c r="J27" s="18"/>
      <c r="K27" s="18"/>
      <c r="L27" s="18"/>
      <c r="M27" s="18"/>
      <c r="N27" s="18"/>
      <c r="O27" s="18"/>
      <c r="P27" s="18">
        <v>0</v>
      </c>
      <c r="Q27" s="18"/>
      <c r="R27" s="18"/>
      <c r="S27" s="18"/>
      <c r="T27" s="18"/>
      <c r="U27" s="18"/>
      <c r="V27" s="18"/>
      <c r="W27" s="18"/>
      <c r="X27" s="18"/>
      <c r="Y27" s="18" t="s">
        <v>26</v>
      </c>
      <c r="Z27" s="18" t="s">
        <v>26</v>
      </c>
      <c r="AA27" s="18" t="e">
        <v>#N/A</v>
      </c>
      <c r="AB27" s="18" t="s">
        <v>26</v>
      </c>
      <c r="AC27" s="18" t="s">
        <v>22</v>
      </c>
      <c r="AD27" s="18" t="s">
        <v>26</v>
      </c>
      <c r="AE27" s="18" t="s">
        <v>22</v>
      </c>
      <c r="AF27" s="18"/>
      <c r="AG27" s="18" t="s">
        <v>26</v>
      </c>
      <c r="AH27" s="18" t="s">
        <v>22</v>
      </c>
      <c r="AI27" s="18" t="s">
        <v>26</v>
      </c>
      <c r="AJ27" s="71" t="s">
        <v>25</v>
      </c>
      <c r="AK27" s="102" t="s">
        <v>25</v>
      </c>
      <c r="AL27" s="83" t="s">
        <v>22</v>
      </c>
      <c r="AM27" s="83" t="s">
        <v>22</v>
      </c>
      <c r="AN27" s="83" t="s">
        <v>22</v>
      </c>
      <c r="AO27" s="83" t="s">
        <v>22</v>
      </c>
      <c r="AP27" s="83" t="s">
        <v>22</v>
      </c>
      <c r="AQ27" s="3" t="s">
        <v>27</v>
      </c>
      <c r="AR27" s="3" t="s">
        <v>26</v>
      </c>
      <c r="AS27" s="3" t="s">
        <v>22</v>
      </c>
      <c r="AT27" s="3" t="s">
        <v>26</v>
      </c>
      <c r="AU27" s="112" t="s">
        <v>25</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29200</v>
      </c>
      <c r="B28" s="21" t="s">
        <v>326</v>
      </c>
      <c r="C28" s="22"/>
      <c r="D28" s="18"/>
      <c r="E28" s="18">
        <v>0</v>
      </c>
      <c r="F28" s="18"/>
      <c r="G28" s="18"/>
      <c r="H28" s="18"/>
      <c r="I28" s="18"/>
      <c r="J28" s="18"/>
      <c r="K28" s="18"/>
      <c r="L28" s="18"/>
      <c r="M28" s="18"/>
      <c r="N28" s="18"/>
      <c r="O28" s="18"/>
      <c r="P28" s="18">
        <v>0</v>
      </c>
      <c r="Q28" s="18"/>
      <c r="R28" s="18"/>
      <c r="S28" s="18"/>
      <c r="T28" s="18"/>
      <c r="U28" s="18"/>
      <c r="V28" s="18"/>
      <c r="W28" s="18"/>
      <c r="X28" s="18"/>
      <c r="Y28" s="18" t="s">
        <v>26</v>
      </c>
      <c r="Z28" s="18" t="s">
        <v>26</v>
      </c>
      <c r="AA28" s="18" t="e">
        <v>#N/A</v>
      </c>
      <c r="AB28" s="18" t="s">
        <v>26</v>
      </c>
      <c r="AC28" s="18" t="s">
        <v>22</v>
      </c>
      <c r="AD28" s="18" t="s">
        <v>26</v>
      </c>
      <c r="AE28" s="18" t="s">
        <v>22</v>
      </c>
      <c r="AF28" s="18"/>
      <c r="AG28" s="18" t="s">
        <v>26</v>
      </c>
      <c r="AH28" s="18" t="s">
        <v>22</v>
      </c>
      <c r="AI28" s="18" t="s">
        <v>26</v>
      </c>
      <c r="AJ28" s="71" t="s">
        <v>25</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29201</v>
      </c>
      <c r="B29" s="21" t="s">
        <v>327</v>
      </c>
      <c r="C29" s="22"/>
      <c r="D29" s="18"/>
      <c r="E29" s="18">
        <v>0</v>
      </c>
      <c r="F29" s="18"/>
      <c r="G29" s="18"/>
      <c r="H29" s="18"/>
      <c r="I29" s="18"/>
      <c r="J29" s="18"/>
      <c r="K29" s="18"/>
      <c r="L29" s="18"/>
      <c r="M29" s="18"/>
      <c r="N29" s="18"/>
      <c r="O29" s="18"/>
      <c r="P29" s="18">
        <v>0</v>
      </c>
      <c r="Q29" s="18"/>
      <c r="R29" s="18"/>
      <c r="S29" s="18"/>
      <c r="T29" s="18"/>
      <c r="U29" s="18"/>
      <c r="V29" s="18"/>
      <c r="W29" s="18"/>
      <c r="X29" s="18"/>
      <c r="Y29" s="18" t="s">
        <v>26</v>
      </c>
      <c r="Z29" s="18" t="s">
        <v>26</v>
      </c>
      <c r="AA29" s="18" t="e">
        <v>#N/A</v>
      </c>
      <c r="AB29" s="18" t="s">
        <v>26</v>
      </c>
      <c r="AC29" s="18" t="s">
        <v>25</v>
      </c>
      <c r="AD29" s="18" t="s">
        <v>26</v>
      </c>
      <c r="AE29" s="18" t="s">
        <v>25</v>
      </c>
      <c r="AF29" s="18"/>
      <c r="AG29" s="18" t="s">
        <v>26</v>
      </c>
      <c r="AH29" s="18">
        <v>0</v>
      </c>
      <c r="AI29" s="18" t="s">
        <v>26</v>
      </c>
      <c r="AJ29" s="71" t="s">
        <v>25</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thickBot="1">
      <c r="A30" s="237" t="s">
        <v>90</v>
      </c>
      <c r="B30" s="238"/>
      <c r="C30" s="237">
        <v>4</v>
      </c>
      <c r="D30" s="238">
        <v>0</v>
      </c>
      <c r="E30" s="31"/>
      <c r="N30" s="237">
        <v>2</v>
      </c>
      <c r="O30" s="238">
        <v>0</v>
      </c>
      <c r="P30" s="31"/>
      <c r="Y30" s="237">
        <v>0</v>
      </c>
      <c r="Z30" s="238">
        <v>0</v>
      </c>
      <c r="AA30" s="31"/>
      <c r="AK30" s="104" t="s">
        <v>26</v>
      </c>
      <c r="AL30" s="105" t="s">
        <v>26</v>
      </c>
      <c r="AM30" s="105" t="s">
        <v>26</v>
      </c>
      <c r="AN30" s="105" t="s">
        <v>26</v>
      </c>
      <c r="AO30" s="105" t="s">
        <v>26</v>
      </c>
      <c r="AP30" s="105" t="s">
        <v>26</v>
      </c>
      <c r="AQ30" s="113" t="s">
        <v>26</v>
      </c>
      <c r="AR30" s="113" t="s">
        <v>26</v>
      </c>
      <c r="AS30" s="113" t="s">
        <v>26</v>
      </c>
      <c r="AT30" s="113" t="s">
        <v>26</v>
      </c>
      <c r="AU30" s="114" t="s">
        <v>26</v>
      </c>
      <c r="AV30" s="245">
        <f>AV31-AW31</f>
        <v>0</v>
      </c>
      <c r="AW30" s="246"/>
      <c r="AX30" s="109" t="s">
        <v>26</v>
      </c>
      <c r="AY30" s="109"/>
      <c r="AZ30" s="109" t="s">
        <v>26</v>
      </c>
      <c r="BA30" s="109"/>
      <c r="BB30" s="109" t="s">
        <v>26</v>
      </c>
      <c r="BC30" s="109" t="s">
        <v>26</v>
      </c>
      <c r="BD30" s="109"/>
      <c r="BE30" s="109" t="s">
        <v>26</v>
      </c>
      <c r="BF30" s="110"/>
    </row>
    <row r="31" spans="1:58" ht="28.5" customHeight="1">
      <c r="AV31" s="12">
        <f>(COUNTIF(AV5:AV29,"○")+COUNTIF(AW5:AW29,"○"))</f>
        <v>0</v>
      </c>
      <c r="AW31" s="12">
        <f>COUNTIFS(AV5:AV29,"○",AW5:AW29,"○")</f>
        <v>0</v>
      </c>
      <c r="AX31" s="12" t="s">
        <v>26</v>
      </c>
      <c r="AY31" s="12"/>
      <c r="AZ31" s="12" t="s">
        <v>26</v>
      </c>
      <c r="BA31" s="12"/>
      <c r="BB31" s="12" t="s">
        <v>26</v>
      </c>
      <c r="BC31" s="12" t="s">
        <v>26</v>
      </c>
      <c r="BD31" s="12"/>
      <c r="BE31" s="12" t="s">
        <v>26</v>
      </c>
      <c r="BF31" s="12"/>
    </row>
    <row r="32" spans="1:58" ht="28.5" customHeight="1">
      <c r="AV32" s="12" t="s">
        <v>26</v>
      </c>
      <c r="AW32" s="12" t="s">
        <v>26</v>
      </c>
      <c r="AX32" s="12" t="s">
        <v>26</v>
      </c>
      <c r="AY32" s="12"/>
      <c r="AZ32" s="12" t="s">
        <v>26</v>
      </c>
      <c r="BA32" s="12"/>
      <c r="BB32" s="12" t="s">
        <v>26</v>
      </c>
      <c r="BC32" s="12" t="s">
        <v>26</v>
      </c>
      <c r="BD32" s="12"/>
      <c r="BE32" s="12" t="s">
        <v>26</v>
      </c>
      <c r="BF32" s="12"/>
    </row>
    <row r="33" spans="48:58" ht="28.5" customHeight="1">
      <c r="AV33" s="12" t="s">
        <v>26</v>
      </c>
      <c r="AW33" s="12" t="s">
        <v>26</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sheetData>
  <mergeCells count="40">
    <mergeCell ref="A4:B4"/>
    <mergeCell ref="A30:B30"/>
    <mergeCell ref="C30:D30"/>
    <mergeCell ref="N30:O30"/>
    <mergeCell ref="Y30:Z30"/>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C1:M1"/>
    <mergeCell ref="N1:X1"/>
    <mergeCell ref="Y1:AJ1"/>
    <mergeCell ref="AK1:AU1"/>
    <mergeCell ref="AV1:BF1"/>
    <mergeCell ref="AV30:AW30"/>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s>
  <phoneticPr fontId="3"/>
  <conditionalFormatting sqref="A5:AU29 BG5:XFD29 AV32:BF136 AX30:BF31 BC6:BC29 BE6:BE29">
    <cfRule type="cellIs" dxfId="273" priority="8" operator="equal">
      <formula>0</formula>
    </cfRule>
  </conditionalFormatting>
  <conditionalFormatting sqref="AP30">
    <cfRule type="cellIs" dxfId="272" priority="7" operator="equal">
      <formula>0</formula>
    </cfRule>
  </conditionalFormatting>
  <conditionalFormatting sqref="BC5 BE5">
    <cfRule type="cellIs" dxfId="271" priority="6" operator="equal">
      <formula>0</formula>
    </cfRule>
  </conditionalFormatting>
  <conditionalFormatting sqref="AV31:AW31 AV30">
    <cfRule type="cellIs" dxfId="270" priority="4" operator="equal">
      <formula>0</formula>
    </cfRule>
  </conditionalFormatting>
  <conditionalFormatting sqref="AV5:BB29">
    <cfRule type="cellIs" dxfId="60" priority="3" operator="equal">
      <formula>0</formula>
    </cfRule>
  </conditionalFormatting>
  <conditionalFormatting sqref="BD5:BD29">
    <cfRule type="cellIs" dxfId="59" priority="2" operator="equal">
      <formula>0</formula>
    </cfRule>
  </conditionalFormatting>
  <conditionalFormatting sqref="BF5:BF29">
    <cfRule type="cellIs" dxfId="58"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53A3-2C46-4021-8544-33BFE1B939D7}">
  <dimension ref="A1:BF171"/>
  <sheetViews>
    <sheetView view="pageBreakPreview" zoomScale="90" zoomScaleNormal="85"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6</v>
      </c>
      <c r="D4" s="132">
        <v>4</v>
      </c>
      <c r="E4" s="132"/>
      <c r="F4" s="132">
        <v>13</v>
      </c>
      <c r="G4" s="132">
        <v>5</v>
      </c>
      <c r="H4" s="132">
        <v>5</v>
      </c>
      <c r="I4" s="132">
        <v>4</v>
      </c>
      <c r="J4" s="132">
        <v>2</v>
      </c>
      <c r="K4" s="132">
        <v>8</v>
      </c>
      <c r="L4" s="132">
        <v>0</v>
      </c>
      <c r="M4" s="132">
        <v>0</v>
      </c>
      <c r="N4" s="132">
        <v>7</v>
      </c>
      <c r="O4" s="132">
        <v>5</v>
      </c>
      <c r="P4" s="132"/>
      <c r="Q4" s="132">
        <v>10</v>
      </c>
      <c r="R4" s="132">
        <v>7</v>
      </c>
      <c r="S4" s="132">
        <v>5</v>
      </c>
      <c r="T4" s="132">
        <v>8</v>
      </c>
      <c r="U4" s="132">
        <v>2</v>
      </c>
      <c r="V4" s="132">
        <v>5</v>
      </c>
      <c r="W4" s="132">
        <v>0</v>
      </c>
      <c r="X4" s="132">
        <v>1</v>
      </c>
      <c r="Y4" s="132">
        <v>5</v>
      </c>
      <c r="Z4" s="132">
        <v>1</v>
      </c>
      <c r="AA4" s="132"/>
      <c r="AB4" s="132">
        <v>5</v>
      </c>
      <c r="AC4" s="132">
        <v>11</v>
      </c>
      <c r="AD4" s="132">
        <v>4</v>
      </c>
      <c r="AE4" s="132">
        <v>9</v>
      </c>
      <c r="AF4" s="132">
        <v>0</v>
      </c>
      <c r="AG4" s="132">
        <v>1</v>
      </c>
      <c r="AH4" s="132">
        <v>5</v>
      </c>
      <c r="AI4" s="132">
        <v>0</v>
      </c>
      <c r="AJ4" s="166">
        <v>1</v>
      </c>
      <c r="AK4" s="137">
        <v>8</v>
      </c>
      <c r="AL4" s="138">
        <v>5</v>
      </c>
      <c r="AM4" s="138">
        <v>18</v>
      </c>
      <c r="AN4" s="138">
        <v>23</v>
      </c>
      <c r="AO4" s="138">
        <v>15</v>
      </c>
      <c r="AP4" s="138">
        <v>18</v>
      </c>
      <c r="AQ4" s="158">
        <v>20</v>
      </c>
      <c r="AR4" s="158">
        <v>9</v>
      </c>
      <c r="AS4" s="158">
        <v>8</v>
      </c>
      <c r="AT4" s="158">
        <v>1</v>
      </c>
      <c r="AU4" s="139">
        <v>4</v>
      </c>
      <c r="AV4" s="137">
        <f t="shared" ref="AV4:BF4" si="0">COUNTIF(AV5:AV82,"○")</f>
        <v>0</v>
      </c>
      <c r="AW4" s="138">
        <f t="shared" si="0"/>
        <v>0</v>
      </c>
      <c r="AX4" s="138">
        <f t="shared" si="0"/>
        <v>0</v>
      </c>
      <c r="AY4" s="138">
        <f t="shared" si="0"/>
        <v>0</v>
      </c>
      <c r="AZ4" s="138">
        <f t="shared" si="0"/>
        <v>0</v>
      </c>
      <c r="BA4" s="138">
        <f t="shared" si="0"/>
        <v>0</v>
      </c>
      <c r="BB4" s="138">
        <f t="shared" si="0"/>
        <v>0</v>
      </c>
      <c r="BC4" s="138">
        <f t="shared" si="0"/>
        <v>6</v>
      </c>
      <c r="BD4" s="138">
        <f t="shared" si="0"/>
        <v>0</v>
      </c>
      <c r="BE4" s="138">
        <f t="shared" si="0"/>
        <v>3</v>
      </c>
      <c r="BF4" s="139">
        <f t="shared" si="0"/>
        <v>0</v>
      </c>
    </row>
    <row r="5" spans="1:58" ht="28.5" customHeight="1">
      <c r="A5" s="123">
        <v>30001</v>
      </c>
      <c r="B5" s="124" t="s">
        <v>328</v>
      </c>
      <c r="C5" s="125" t="s">
        <v>22</v>
      </c>
      <c r="D5" s="125" t="s">
        <v>25</v>
      </c>
      <c r="E5" s="78">
        <v>1</v>
      </c>
      <c r="F5" s="78"/>
      <c r="G5" s="78"/>
      <c r="H5" s="78"/>
      <c r="I5" s="78"/>
      <c r="J5" s="78"/>
      <c r="K5" s="78" t="s">
        <v>23</v>
      </c>
      <c r="L5" s="78"/>
      <c r="M5" s="78"/>
      <c r="N5" s="78"/>
      <c r="O5" s="78"/>
      <c r="P5" s="78">
        <v>0</v>
      </c>
      <c r="Q5" s="78"/>
      <c r="R5" s="78"/>
      <c r="S5" s="78"/>
      <c r="T5" s="78"/>
      <c r="U5" s="78"/>
      <c r="V5" s="78"/>
      <c r="W5" s="78"/>
      <c r="X5" s="78"/>
      <c r="Y5" s="78" t="s">
        <v>22</v>
      </c>
      <c r="Z5" s="78" t="s">
        <v>25</v>
      </c>
      <c r="AA5" s="78" t="s">
        <v>25</v>
      </c>
      <c r="AB5" s="78" t="s">
        <v>26</v>
      </c>
      <c r="AC5" s="78" t="s">
        <v>26</v>
      </c>
      <c r="AD5" s="78" t="s">
        <v>26</v>
      </c>
      <c r="AE5" s="78" t="s">
        <v>26</v>
      </c>
      <c r="AF5" s="78"/>
      <c r="AG5" s="78" t="s">
        <v>26</v>
      </c>
      <c r="AH5" s="78" t="s">
        <v>26</v>
      </c>
      <c r="AI5" s="78" t="s">
        <v>26</v>
      </c>
      <c r="AJ5" s="165" t="s">
        <v>26</v>
      </c>
      <c r="AK5" s="128" t="s">
        <v>22</v>
      </c>
      <c r="AL5" s="74" t="s">
        <v>25</v>
      </c>
      <c r="AM5" s="74" t="s">
        <v>22</v>
      </c>
      <c r="AN5" s="74" t="s">
        <v>25</v>
      </c>
      <c r="AO5" s="74" t="s">
        <v>22</v>
      </c>
      <c r="AP5" s="74">
        <v>0</v>
      </c>
      <c r="AQ5" s="76">
        <v>0</v>
      </c>
      <c r="AR5" s="76"/>
      <c r="AS5" s="76">
        <v>0</v>
      </c>
      <c r="AT5" s="76" t="s">
        <v>25</v>
      </c>
      <c r="AU5" s="131">
        <v>0</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1772</v>
      </c>
      <c r="BD5" s="313" t="str">
        <f>SUBSTITUTE(SUBSTITUTE(IFERROR(VLOOKUP($A5,単組回答!$E:$R,14,FALSE),""),"① 行った","○"),"② 行っていない","×")</f>
        <v/>
      </c>
      <c r="BE5" s="83" t="s">
        <v>1772</v>
      </c>
      <c r="BF5" s="316" t="str">
        <f>SUBSTITUTE(SUBSTITUTE(IFERROR(VLOOKUP($A5,単組回答!$E:$T,16,FALSE),""),"① 行った","○"),"② 行っていない","×")</f>
        <v/>
      </c>
    </row>
    <row r="6" spans="1:58" ht="28.5" customHeight="1">
      <c r="A6" s="20">
        <v>30002</v>
      </c>
      <c r="B6" s="21" t="s">
        <v>329</v>
      </c>
      <c r="C6" s="68"/>
      <c r="D6" s="18"/>
      <c r="E6" s="18">
        <v>0</v>
      </c>
      <c r="F6" s="18"/>
      <c r="G6" s="18"/>
      <c r="H6" s="18"/>
      <c r="I6" s="18"/>
      <c r="J6" s="18"/>
      <c r="K6" s="18"/>
      <c r="L6" s="18"/>
      <c r="M6" s="18"/>
      <c r="N6" s="18"/>
      <c r="O6" s="18"/>
      <c r="P6" s="18">
        <v>0</v>
      </c>
      <c r="Q6" s="18"/>
      <c r="R6" s="18"/>
      <c r="S6" s="18"/>
      <c r="T6" s="18"/>
      <c r="U6" s="18"/>
      <c r="V6" s="18"/>
      <c r="W6" s="18"/>
      <c r="X6" s="18"/>
      <c r="Y6" s="18" t="s">
        <v>26</v>
      </c>
      <c r="Z6" s="18" t="s">
        <v>26</v>
      </c>
      <c r="AA6" s="18"/>
      <c r="AB6" s="18" t="s">
        <v>26</v>
      </c>
      <c r="AC6" s="18" t="s">
        <v>26</v>
      </c>
      <c r="AD6" s="18" t="s">
        <v>26</v>
      </c>
      <c r="AE6" s="18" t="s">
        <v>26</v>
      </c>
      <c r="AF6" s="18"/>
      <c r="AG6" s="18" t="s">
        <v>26</v>
      </c>
      <c r="AH6" s="18" t="s">
        <v>26</v>
      </c>
      <c r="AI6" s="18" t="s">
        <v>26</v>
      </c>
      <c r="AJ6" s="71" t="s">
        <v>26</v>
      </c>
      <c r="AK6" s="102" t="s">
        <v>26</v>
      </c>
      <c r="AL6" s="83" t="s">
        <v>26</v>
      </c>
      <c r="AM6" s="83" t="s">
        <v>26</v>
      </c>
      <c r="AN6" s="83" t="s">
        <v>26</v>
      </c>
      <c r="AO6" s="83" t="s">
        <v>26</v>
      </c>
      <c r="AP6" s="83" t="s">
        <v>26</v>
      </c>
      <c r="AQ6" s="3" t="s">
        <v>26</v>
      </c>
      <c r="AR6" s="3"/>
      <c r="AS6" s="3" t="s">
        <v>26</v>
      </c>
      <c r="AT6" s="3" t="s">
        <v>25</v>
      </c>
      <c r="AU6" s="112" t="s">
        <v>26</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1772</v>
      </c>
      <c r="BD6" s="313" t="str">
        <f>SUBSTITUTE(SUBSTITUTE(IFERROR(VLOOKUP($A6,単組回答!$E:$R,14,FALSE),""),"① 行った","○"),"② 行っていない","×")</f>
        <v/>
      </c>
      <c r="BE6" s="83" t="s">
        <v>1772</v>
      </c>
      <c r="BF6" s="316" t="str">
        <f>SUBSTITUTE(SUBSTITUTE(IFERROR(VLOOKUP($A6,単組回答!$E:$T,16,FALSE),""),"① 行った","○"),"② 行っていない","×")</f>
        <v/>
      </c>
    </row>
    <row r="7" spans="1:58" ht="28.5" customHeight="1">
      <c r="A7" s="20">
        <v>30003</v>
      </c>
      <c r="B7" s="21" t="s">
        <v>330</v>
      </c>
      <c r="C7" s="68" t="s">
        <v>25</v>
      </c>
      <c r="D7" s="68" t="s">
        <v>25</v>
      </c>
      <c r="E7" s="18" t="s">
        <v>25</v>
      </c>
      <c r="F7" s="68" t="s">
        <v>22</v>
      </c>
      <c r="G7" s="18"/>
      <c r="H7" s="18"/>
      <c r="I7" s="18"/>
      <c r="J7" s="18"/>
      <c r="K7" s="18"/>
      <c r="L7" s="18"/>
      <c r="M7" s="18"/>
      <c r="N7" s="18"/>
      <c r="O7" s="18"/>
      <c r="P7" s="18">
        <v>0</v>
      </c>
      <c r="Q7" s="18"/>
      <c r="R7" s="18"/>
      <c r="S7" s="18"/>
      <c r="T7" s="18"/>
      <c r="U7" s="18"/>
      <c r="V7" s="18"/>
      <c r="W7" s="18"/>
      <c r="X7" s="18"/>
      <c r="Y7" s="18" t="s">
        <v>26</v>
      </c>
      <c r="Z7" s="18" t="s">
        <v>26</v>
      </c>
      <c r="AA7" s="18"/>
      <c r="AB7" s="18" t="s">
        <v>26</v>
      </c>
      <c r="AC7" s="18" t="s">
        <v>22</v>
      </c>
      <c r="AD7" s="18" t="s">
        <v>26</v>
      </c>
      <c r="AE7" s="18" t="s">
        <v>25</v>
      </c>
      <c r="AF7" s="18"/>
      <c r="AG7" s="18" t="s">
        <v>26</v>
      </c>
      <c r="AH7" s="18">
        <v>0</v>
      </c>
      <c r="AI7" s="18" t="s">
        <v>26</v>
      </c>
      <c r="AJ7" s="71" t="s">
        <v>25</v>
      </c>
      <c r="AK7" s="102" t="s">
        <v>25</v>
      </c>
      <c r="AL7" s="83" t="s">
        <v>25</v>
      </c>
      <c r="AM7" s="83" t="s">
        <v>22</v>
      </c>
      <c r="AN7" s="83" t="s">
        <v>22</v>
      </c>
      <c r="AO7" s="83" t="s">
        <v>22</v>
      </c>
      <c r="AP7" s="83" t="s">
        <v>22</v>
      </c>
      <c r="AQ7" s="3" t="s">
        <v>27</v>
      </c>
      <c r="AR7" s="3" t="s">
        <v>22</v>
      </c>
      <c r="AS7" s="3" t="s">
        <v>25</v>
      </c>
      <c r="AT7" s="3" t="s">
        <v>25</v>
      </c>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1772</v>
      </c>
      <c r="BD7" s="313" t="str">
        <f>SUBSTITUTE(SUBSTITUTE(IFERROR(VLOOKUP($A7,単組回答!$E:$R,14,FALSE),""),"① 行った","○"),"② 行っていない","×")</f>
        <v/>
      </c>
      <c r="BE7" s="83" t="s">
        <v>1772</v>
      </c>
      <c r="BF7" s="316" t="str">
        <f>SUBSTITUTE(SUBSTITUTE(IFERROR(VLOOKUP($A7,単組回答!$E:$T,16,FALSE),""),"① 行った","○"),"② 行っていない","×")</f>
        <v/>
      </c>
    </row>
    <row r="8" spans="1:58" ht="28.5" customHeight="1">
      <c r="A8" s="20">
        <v>30004</v>
      </c>
      <c r="B8" s="21" t="s">
        <v>331</v>
      </c>
      <c r="C8" s="68" t="s">
        <v>25</v>
      </c>
      <c r="D8" s="18" t="s">
        <v>25</v>
      </c>
      <c r="E8" s="18">
        <v>0</v>
      </c>
      <c r="F8" s="18"/>
      <c r="G8" s="18"/>
      <c r="H8" s="18"/>
      <c r="I8" s="18"/>
      <c r="J8" s="18"/>
      <c r="K8" s="18"/>
      <c r="L8" s="18"/>
      <c r="M8" s="18"/>
      <c r="N8" s="18"/>
      <c r="O8" s="18"/>
      <c r="P8" s="18">
        <v>0</v>
      </c>
      <c r="Q8" s="18"/>
      <c r="R8" s="18"/>
      <c r="S8" s="18"/>
      <c r="T8" s="18"/>
      <c r="U8" s="18"/>
      <c r="V8" s="18"/>
      <c r="W8" s="18"/>
      <c r="X8" s="18"/>
      <c r="Y8" s="18" t="s">
        <v>26</v>
      </c>
      <c r="Z8" s="18" t="s">
        <v>26</v>
      </c>
      <c r="AA8" s="18"/>
      <c r="AB8" s="18" t="s">
        <v>26</v>
      </c>
      <c r="AC8" s="18" t="s">
        <v>26</v>
      </c>
      <c r="AD8" s="18" t="s">
        <v>26</v>
      </c>
      <c r="AE8" s="18" t="s">
        <v>26</v>
      </c>
      <c r="AF8" s="18"/>
      <c r="AG8" s="18" t="s">
        <v>26</v>
      </c>
      <c r="AH8" s="18" t="s">
        <v>26</v>
      </c>
      <c r="AI8" s="18" t="s">
        <v>26</v>
      </c>
      <c r="AJ8" s="71" t="s">
        <v>26</v>
      </c>
      <c r="AK8" s="102" t="s">
        <v>26</v>
      </c>
      <c r="AL8" s="83" t="s">
        <v>26</v>
      </c>
      <c r="AM8" s="83" t="s">
        <v>26</v>
      </c>
      <c r="AN8" s="83" t="s">
        <v>26</v>
      </c>
      <c r="AO8" s="83" t="s">
        <v>26</v>
      </c>
      <c r="AP8" s="83" t="s">
        <v>26</v>
      </c>
      <c r="AQ8" s="3" t="s">
        <v>26</v>
      </c>
      <c r="AR8" s="3" t="s">
        <v>26</v>
      </c>
      <c r="AS8" s="3" t="s">
        <v>26</v>
      </c>
      <c r="AT8" s="3" t="s">
        <v>26</v>
      </c>
      <c r="AU8" s="112" t="s">
        <v>26</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1772</v>
      </c>
      <c r="BD8" s="313" t="str">
        <f>SUBSTITUTE(SUBSTITUTE(IFERROR(VLOOKUP($A8,単組回答!$E:$R,14,FALSE),""),"① 行った","○"),"② 行っていない","×")</f>
        <v/>
      </c>
      <c r="BE8" s="83" t="s">
        <v>1772</v>
      </c>
      <c r="BF8" s="316" t="str">
        <f>SUBSTITUTE(SUBSTITUTE(IFERROR(VLOOKUP($A8,単組回答!$E:$T,16,FALSE),""),"① 行った","○"),"② 行っていない","×")</f>
        <v/>
      </c>
    </row>
    <row r="9" spans="1:58" ht="28.5" customHeight="1">
      <c r="A9" s="20">
        <v>30005</v>
      </c>
      <c r="B9" s="21" t="s">
        <v>332</v>
      </c>
      <c r="C9" s="68" t="s">
        <v>25</v>
      </c>
      <c r="D9" s="18" t="s">
        <v>25</v>
      </c>
      <c r="E9" s="18">
        <v>0</v>
      </c>
      <c r="F9" s="18" t="s">
        <v>23</v>
      </c>
      <c r="G9" s="18"/>
      <c r="H9" s="68" t="s">
        <v>22</v>
      </c>
      <c r="I9" s="18"/>
      <c r="J9" s="18"/>
      <c r="K9" s="18"/>
      <c r="L9" s="18"/>
      <c r="M9" s="18"/>
      <c r="N9" s="18" t="s">
        <v>23</v>
      </c>
      <c r="O9" s="18" t="s">
        <v>25</v>
      </c>
      <c r="P9" s="18">
        <v>1</v>
      </c>
      <c r="Q9" s="18" t="s">
        <v>22</v>
      </c>
      <c r="R9" s="18"/>
      <c r="S9" s="18" t="s">
        <v>22</v>
      </c>
      <c r="T9" s="18" t="s">
        <v>23</v>
      </c>
      <c r="U9" s="18" t="s">
        <v>125</v>
      </c>
      <c r="V9" s="18"/>
      <c r="W9" s="18" t="s">
        <v>125</v>
      </c>
      <c r="X9" s="18"/>
      <c r="Y9" s="18" t="s">
        <v>22</v>
      </c>
      <c r="Z9" s="18" t="s">
        <v>22</v>
      </c>
      <c r="AA9" s="18"/>
      <c r="AB9" s="18" t="s">
        <v>22</v>
      </c>
      <c r="AC9" s="18" t="s">
        <v>22</v>
      </c>
      <c r="AD9" s="18" t="s">
        <v>22</v>
      </c>
      <c r="AE9" s="18" t="s">
        <v>22</v>
      </c>
      <c r="AF9" s="18"/>
      <c r="AG9" s="18" t="s">
        <v>25</v>
      </c>
      <c r="AH9" s="18" t="s">
        <v>25</v>
      </c>
      <c r="AI9" s="18" t="s">
        <v>25</v>
      </c>
      <c r="AJ9" s="71" t="s">
        <v>25</v>
      </c>
      <c r="AK9" s="102" t="s">
        <v>22</v>
      </c>
      <c r="AL9" s="83" t="s">
        <v>22</v>
      </c>
      <c r="AM9" s="83" t="s">
        <v>22</v>
      </c>
      <c r="AN9" s="83" t="s">
        <v>22</v>
      </c>
      <c r="AO9" s="83" t="s">
        <v>22</v>
      </c>
      <c r="AP9" s="83" t="s">
        <v>22</v>
      </c>
      <c r="AQ9" s="3" t="s">
        <v>27</v>
      </c>
      <c r="AR9" s="3" t="s">
        <v>22</v>
      </c>
      <c r="AS9" s="3" t="s">
        <v>22</v>
      </c>
      <c r="AT9" s="3" t="s">
        <v>25</v>
      </c>
      <c r="AU9" s="112"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22</v>
      </c>
      <c r="BD9" s="313" t="str">
        <f>SUBSTITUTE(SUBSTITUTE(IFERROR(VLOOKUP($A9,単組回答!$E:$R,14,FALSE),""),"① 行った","○"),"② 行っていない","×")</f>
        <v/>
      </c>
      <c r="BE9" s="83" t="s">
        <v>1772</v>
      </c>
      <c r="BF9" s="316" t="str">
        <f>SUBSTITUTE(SUBSTITUTE(IFERROR(VLOOKUP($A9,単組回答!$E:$T,16,FALSE),""),"① 行った","○"),"② 行っていない","×")</f>
        <v/>
      </c>
    </row>
    <row r="10" spans="1:58" ht="28.5" customHeight="1">
      <c r="A10" s="20">
        <v>30006</v>
      </c>
      <c r="B10" s="21" t="s">
        <v>333</v>
      </c>
      <c r="C10" s="68"/>
      <c r="D10" s="18"/>
      <c r="E10" s="18">
        <v>0</v>
      </c>
      <c r="F10" s="18"/>
      <c r="G10" s="18"/>
      <c r="H10" s="18"/>
      <c r="I10" s="18"/>
      <c r="J10" s="18"/>
      <c r="K10" s="18"/>
      <c r="L10" s="18"/>
      <c r="M10" s="18"/>
      <c r="N10" s="18"/>
      <c r="O10" s="18"/>
      <c r="P10" s="18">
        <v>0</v>
      </c>
      <c r="Q10" s="18"/>
      <c r="R10" s="18"/>
      <c r="S10" s="18"/>
      <c r="T10" s="18"/>
      <c r="U10" s="18"/>
      <c r="V10" s="18"/>
      <c r="W10" s="18"/>
      <c r="X10" s="18"/>
      <c r="Y10" s="18" t="s">
        <v>26</v>
      </c>
      <c r="Z10" s="18" t="s">
        <v>26</v>
      </c>
      <c r="AA10" s="18"/>
      <c r="AB10" s="18" t="s">
        <v>26</v>
      </c>
      <c r="AC10" s="18" t="s">
        <v>26</v>
      </c>
      <c r="AD10" s="18" t="s">
        <v>26</v>
      </c>
      <c r="AE10" s="18" t="s">
        <v>26</v>
      </c>
      <c r="AF10" s="18"/>
      <c r="AG10" s="18" t="s">
        <v>26</v>
      </c>
      <c r="AH10" s="18" t="s">
        <v>26</v>
      </c>
      <c r="AI10" s="18" t="s">
        <v>26</v>
      </c>
      <c r="AJ10" s="71" t="s">
        <v>26</v>
      </c>
      <c r="AK10" s="102" t="s">
        <v>26</v>
      </c>
      <c r="AL10" s="83" t="s">
        <v>26</v>
      </c>
      <c r="AM10" s="83" t="s">
        <v>26</v>
      </c>
      <c r="AN10" s="83" t="s">
        <v>26</v>
      </c>
      <c r="AO10" s="83" t="s">
        <v>26</v>
      </c>
      <c r="AP10" s="83" t="s">
        <v>26</v>
      </c>
      <c r="AQ10" s="3" t="s">
        <v>26</v>
      </c>
      <c r="AR10" s="3" t="s">
        <v>26</v>
      </c>
      <c r="AS10" s="3" t="s">
        <v>26</v>
      </c>
      <c r="AT10" s="3" t="s">
        <v>26</v>
      </c>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1772</v>
      </c>
      <c r="BD10" s="313" t="str">
        <f>SUBSTITUTE(SUBSTITUTE(IFERROR(VLOOKUP($A10,単組回答!$E:$R,14,FALSE),""),"① 行った","○"),"② 行っていない","×")</f>
        <v/>
      </c>
      <c r="BE10" s="83" t="s">
        <v>1772</v>
      </c>
      <c r="BF10" s="316" t="str">
        <f>SUBSTITUTE(SUBSTITUTE(IFERROR(VLOOKUP($A10,単組回答!$E:$T,16,FALSE),""),"① 行った","○"),"② 行っていない","×")</f>
        <v/>
      </c>
    </row>
    <row r="11" spans="1:58" ht="29.25" customHeight="1">
      <c r="A11" s="20">
        <v>30007</v>
      </c>
      <c r="B11" s="21" t="s">
        <v>334</v>
      </c>
      <c r="C11" s="68" t="s">
        <v>25</v>
      </c>
      <c r="D11" s="68" t="s">
        <v>25</v>
      </c>
      <c r="E11" s="18">
        <v>0</v>
      </c>
      <c r="F11" s="18" t="s">
        <v>22</v>
      </c>
      <c r="G11" s="18"/>
      <c r="H11" s="18" t="s">
        <v>22</v>
      </c>
      <c r="I11" s="18"/>
      <c r="J11" s="18" t="s">
        <v>22</v>
      </c>
      <c r="K11" s="18"/>
      <c r="L11" s="18"/>
      <c r="M11" s="18"/>
      <c r="N11" s="18" t="s">
        <v>23</v>
      </c>
      <c r="O11" s="18" t="s">
        <v>23</v>
      </c>
      <c r="P11" s="18">
        <v>2</v>
      </c>
      <c r="Q11" s="18" t="s">
        <v>23</v>
      </c>
      <c r="R11" s="18" t="s">
        <v>23</v>
      </c>
      <c r="S11" s="18" t="s">
        <v>23</v>
      </c>
      <c r="T11" s="18" t="s">
        <v>23</v>
      </c>
      <c r="U11" s="18" t="s">
        <v>125</v>
      </c>
      <c r="V11" s="18" t="s">
        <v>23</v>
      </c>
      <c r="W11" s="18" t="s">
        <v>125</v>
      </c>
      <c r="X11" s="18"/>
      <c r="Y11" s="18" t="s">
        <v>26</v>
      </c>
      <c r="Z11" s="18" t="s">
        <v>26</v>
      </c>
      <c r="AA11" s="18"/>
      <c r="AB11" s="18" t="s">
        <v>26</v>
      </c>
      <c r="AC11" s="18" t="s">
        <v>22</v>
      </c>
      <c r="AD11" s="18" t="s">
        <v>26</v>
      </c>
      <c r="AE11" s="18" t="s">
        <v>22</v>
      </c>
      <c r="AF11" s="18"/>
      <c r="AG11" s="18" t="s">
        <v>26</v>
      </c>
      <c r="AH11" s="18" t="s">
        <v>25</v>
      </c>
      <c r="AI11" s="18" t="s">
        <v>26</v>
      </c>
      <c r="AJ11" s="71" t="s">
        <v>25</v>
      </c>
      <c r="AK11" s="102" t="s">
        <v>25</v>
      </c>
      <c r="AL11" s="83" t="s">
        <v>25</v>
      </c>
      <c r="AM11" s="83" t="s">
        <v>22</v>
      </c>
      <c r="AN11" s="83" t="s">
        <v>22</v>
      </c>
      <c r="AO11" s="83" t="s">
        <v>22</v>
      </c>
      <c r="AP11" s="83" t="s">
        <v>22</v>
      </c>
      <c r="AQ11" s="3" t="s">
        <v>27</v>
      </c>
      <c r="AR11" s="3" t="s">
        <v>25</v>
      </c>
      <c r="AS11" s="3" t="s">
        <v>25</v>
      </c>
      <c r="AT11" s="3" t="s">
        <v>22</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1320</v>
      </c>
      <c r="BD11" s="313" t="str">
        <f>SUBSTITUTE(SUBSTITUTE(IFERROR(VLOOKUP($A11,単組回答!$E:$R,14,FALSE),""),"① 行った","○"),"② 行っていない","×")</f>
        <v/>
      </c>
      <c r="BE11" s="83" t="s">
        <v>22</v>
      </c>
      <c r="BF11" s="316" t="str">
        <f>SUBSTITUTE(SUBSTITUTE(IFERROR(VLOOKUP($A11,単組回答!$E:$T,16,FALSE),""),"① 行った","○"),"② 行っていない","×")</f>
        <v/>
      </c>
    </row>
    <row r="12" spans="1:58" ht="28.5" customHeight="1">
      <c r="A12" s="20">
        <v>30010</v>
      </c>
      <c r="B12" s="21" t="s">
        <v>335</v>
      </c>
      <c r="C12" s="68"/>
      <c r="D12" s="18"/>
      <c r="E12" s="18">
        <v>0</v>
      </c>
      <c r="F12" s="18"/>
      <c r="G12" s="18"/>
      <c r="H12" s="18"/>
      <c r="I12" s="18"/>
      <c r="J12" s="18"/>
      <c r="K12" s="18"/>
      <c r="L12" s="18"/>
      <c r="M12" s="18"/>
      <c r="N12" s="18"/>
      <c r="O12" s="18"/>
      <c r="P12" s="18">
        <v>0</v>
      </c>
      <c r="Q12" s="18"/>
      <c r="R12" s="18"/>
      <c r="S12" s="18"/>
      <c r="T12" s="18"/>
      <c r="U12" s="18"/>
      <c r="V12" s="18"/>
      <c r="W12" s="18"/>
      <c r="X12" s="18"/>
      <c r="Y12" s="18" t="s">
        <v>26</v>
      </c>
      <c r="Z12" s="18" t="s">
        <v>26</v>
      </c>
      <c r="AA12" s="18"/>
      <c r="AB12" s="18" t="s">
        <v>26</v>
      </c>
      <c r="AC12" s="18" t="s">
        <v>26</v>
      </c>
      <c r="AD12" s="18" t="s">
        <v>26</v>
      </c>
      <c r="AE12" s="18" t="s">
        <v>26</v>
      </c>
      <c r="AF12" s="18"/>
      <c r="AG12" s="18" t="s">
        <v>26</v>
      </c>
      <c r="AH12" s="18" t="s">
        <v>26</v>
      </c>
      <c r="AI12" s="18" t="s">
        <v>26</v>
      </c>
      <c r="AJ12" s="71" t="s">
        <v>26</v>
      </c>
      <c r="AK12" s="102" t="s">
        <v>25</v>
      </c>
      <c r="AL12" s="83" t="s">
        <v>25</v>
      </c>
      <c r="AM12" s="83" t="s">
        <v>25</v>
      </c>
      <c r="AN12" s="83" t="s">
        <v>22</v>
      </c>
      <c r="AO12" s="83">
        <v>0</v>
      </c>
      <c r="AP12" s="83" t="s">
        <v>22</v>
      </c>
      <c r="AQ12" s="3" t="s">
        <v>25</v>
      </c>
      <c r="AR12" s="3" t="s">
        <v>25</v>
      </c>
      <c r="AS12" s="3" t="s">
        <v>25</v>
      </c>
      <c r="AT12" s="3" t="s">
        <v>25</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1320</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30012</v>
      </c>
      <c r="B13" s="21" t="s">
        <v>336</v>
      </c>
      <c r="C13" s="68" t="s">
        <v>25</v>
      </c>
      <c r="D13" s="18" t="s">
        <v>25</v>
      </c>
      <c r="E13" s="18">
        <v>0</v>
      </c>
      <c r="F13" s="18"/>
      <c r="G13" s="18"/>
      <c r="H13" s="18" t="s">
        <v>22</v>
      </c>
      <c r="I13" s="18"/>
      <c r="J13" s="18"/>
      <c r="K13" s="18"/>
      <c r="L13" s="18"/>
      <c r="M13" s="18"/>
      <c r="N13" s="18" t="s">
        <v>24</v>
      </c>
      <c r="O13" s="18" t="s">
        <v>23</v>
      </c>
      <c r="P13" s="18">
        <v>1</v>
      </c>
      <c r="Q13" s="18" t="s">
        <v>23</v>
      </c>
      <c r="R13" s="18" t="s">
        <v>23</v>
      </c>
      <c r="S13" s="18"/>
      <c r="T13" s="18" t="s">
        <v>23</v>
      </c>
      <c r="U13" s="18"/>
      <c r="V13" s="18" t="s">
        <v>23</v>
      </c>
      <c r="W13" s="18"/>
      <c r="X13" s="18"/>
      <c r="Y13" s="18" t="s">
        <v>26</v>
      </c>
      <c r="Z13" s="18" t="s">
        <v>26</v>
      </c>
      <c r="AA13" s="18"/>
      <c r="AB13" s="18" t="s">
        <v>26</v>
      </c>
      <c r="AC13" s="18" t="s">
        <v>22</v>
      </c>
      <c r="AD13" s="18" t="s">
        <v>26</v>
      </c>
      <c r="AE13" s="18" t="s">
        <v>22</v>
      </c>
      <c r="AF13" s="18"/>
      <c r="AG13" s="18" t="s">
        <v>26</v>
      </c>
      <c r="AH13" s="18" t="s">
        <v>22</v>
      </c>
      <c r="AI13" s="18" t="s">
        <v>26</v>
      </c>
      <c r="AJ13" s="71" t="s">
        <v>25</v>
      </c>
      <c r="AK13" s="102" t="s">
        <v>25</v>
      </c>
      <c r="AL13" s="83" t="s">
        <v>22</v>
      </c>
      <c r="AM13" s="83" t="s">
        <v>22</v>
      </c>
      <c r="AN13" s="83" t="s">
        <v>22</v>
      </c>
      <c r="AO13" s="83" t="s">
        <v>22</v>
      </c>
      <c r="AP13" s="83" t="s">
        <v>22</v>
      </c>
      <c r="AQ13" s="3" t="s">
        <v>27</v>
      </c>
      <c r="AR13" s="3" t="s">
        <v>22</v>
      </c>
      <c r="AS13" s="3" t="s">
        <v>22</v>
      </c>
      <c r="AT13" s="3" t="s">
        <v>25</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1772</v>
      </c>
      <c r="BD13" s="313" t="str">
        <f>SUBSTITUTE(SUBSTITUTE(IFERROR(VLOOKUP($A13,単組回答!$E:$R,14,FALSE),""),"① 行った","○"),"② 行っていない","×")</f>
        <v/>
      </c>
      <c r="BE13" s="83" t="s">
        <v>1772</v>
      </c>
      <c r="BF13" s="316" t="str">
        <f>SUBSTITUTE(SUBSTITUTE(IFERROR(VLOOKUP($A13,単組回答!$E:$T,16,FALSE),""),"① 行った","○"),"② 行っていない","×")</f>
        <v/>
      </c>
    </row>
    <row r="14" spans="1:58" ht="28.5" customHeight="1">
      <c r="A14" s="20">
        <v>30016</v>
      </c>
      <c r="B14" s="21" t="s">
        <v>337</v>
      </c>
      <c r="C14" s="68"/>
      <c r="D14" s="18"/>
      <c r="E14" s="18">
        <v>0</v>
      </c>
      <c r="F14" s="18"/>
      <c r="G14" s="18"/>
      <c r="H14" s="18"/>
      <c r="I14" s="18"/>
      <c r="J14" s="18"/>
      <c r="K14" s="18"/>
      <c r="L14" s="18"/>
      <c r="M14" s="18"/>
      <c r="N14" s="18"/>
      <c r="O14" s="18"/>
      <c r="P14" s="18">
        <v>0</v>
      </c>
      <c r="Q14" s="18"/>
      <c r="R14" s="18"/>
      <c r="S14" s="18"/>
      <c r="T14" s="18"/>
      <c r="U14" s="18"/>
      <c r="V14" s="18"/>
      <c r="W14" s="18"/>
      <c r="X14" s="18"/>
      <c r="Y14" s="18" t="s">
        <v>26</v>
      </c>
      <c r="Z14" s="18" t="s">
        <v>26</v>
      </c>
      <c r="AA14" s="18"/>
      <c r="AB14" s="18" t="s">
        <v>26</v>
      </c>
      <c r="AC14" s="18" t="s">
        <v>26</v>
      </c>
      <c r="AD14" s="18" t="s">
        <v>26</v>
      </c>
      <c r="AE14" s="18" t="s">
        <v>26</v>
      </c>
      <c r="AF14" s="18"/>
      <c r="AG14" s="18" t="s">
        <v>26</v>
      </c>
      <c r="AH14" s="18" t="s">
        <v>26</v>
      </c>
      <c r="AI14" s="18" t="s">
        <v>26</v>
      </c>
      <c r="AJ14" s="71" t="s">
        <v>26</v>
      </c>
      <c r="AK14" s="102" t="s">
        <v>26</v>
      </c>
      <c r="AL14" s="83" t="s">
        <v>26</v>
      </c>
      <c r="AM14" s="83" t="s">
        <v>26</v>
      </c>
      <c r="AN14" s="83" t="s">
        <v>26</v>
      </c>
      <c r="AO14" s="83" t="s">
        <v>26</v>
      </c>
      <c r="AP14" s="83" t="s">
        <v>26</v>
      </c>
      <c r="AQ14" s="3" t="s">
        <v>26</v>
      </c>
      <c r="AR14" s="3" t="s">
        <v>25</v>
      </c>
      <c r="AS14" s="3" t="s">
        <v>26</v>
      </c>
      <c r="AT14" s="3" t="s">
        <v>25</v>
      </c>
      <c r="AU14" s="112" t="s">
        <v>26</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1772</v>
      </c>
      <c r="BD14" s="313" t="str">
        <f>SUBSTITUTE(SUBSTITUTE(IFERROR(VLOOKUP($A14,単組回答!$E:$R,14,FALSE),""),"① 行った","○"),"② 行っていない","×")</f>
        <v/>
      </c>
      <c r="BE14" s="83" t="s">
        <v>1772</v>
      </c>
      <c r="BF14" s="316" t="str">
        <f>SUBSTITUTE(SUBSTITUTE(IFERROR(VLOOKUP($A14,単組回答!$E:$T,16,FALSE),""),"① 行った","○"),"② 行っていない","×")</f>
        <v/>
      </c>
    </row>
    <row r="15" spans="1:58" ht="28.5" customHeight="1">
      <c r="A15" s="20">
        <v>30018</v>
      </c>
      <c r="B15" s="21" t="s">
        <v>338</v>
      </c>
      <c r="C15" s="68"/>
      <c r="D15" s="18"/>
      <c r="E15" s="18">
        <v>0</v>
      </c>
      <c r="F15" s="18"/>
      <c r="G15" s="18"/>
      <c r="H15" s="18"/>
      <c r="I15" s="18"/>
      <c r="J15" s="18"/>
      <c r="K15" s="18"/>
      <c r="L15" s="18"/>
      <c r="M15" s="18"/>
      <c r="N15" s="18"/>
      <c r="O15" s="18"/>
      <c r="P15" s="18">
        <v>0</v>
      </c>
      <c r="Q15" s="18"/>
      <c r="R15" s="18"/>
      <c r="S15" s="18"/>
      <c r="T15" s="18"/>
      <c r="U15" s="18"/>
      <c r="V15" s="18"/>
      <c r="W15" s="18"/>
      <c r="X15" s="18"/>
      <c r="Y15" s="18" t="s">
        <v>26</v>
      </c>
      <c r="Z15" s="18" t="s">
        <v>26</v>
      </c>
      <c r="AA15" s="18"/>
      <c r="AB15" s="18" t="s">
        <v>26</v>
      </c>
      <c r="AC15" s="18" t="s">
        <v>26</v>
      </c>
      <c r="AD15" s="18" t="s">
        <v>26</v>
      </c>
      <c r="AE15" s="18" t="s">
        <v>26</v>
      </c>
      <c r="AF15" s="18"/>
      <c r="AG15" s="18" t="s">
        <v>26</v>
      </c>
      <c r="AH15" s="18" t="s">
        <v>26</v>
      </c>
      <c r="AI15" s="18" t="s">
        <v>26</v>
      </c>
      <c r="AJ15" s="71" t="s">
        <v>26</v>
      </c>
      <c r="AK15" s="102" t="s">
        <v>26</v>
      </c>
      <c r="AL15" s="83" t="s">
        <v>26</v>
      </c>
      <c r="AM15" s="83" t="s">
        <v>26</v>
      </c>
      <c r="AN15" s="83" t="s">
        <v>26</v>
      </c>
      <c r="AO15" s="83" t="s">
        <v>26</v>
      </c>
      <c r="AP15" s="83" t="s">
        <v>26</v>
      </c>
      <c r="AQ15" s="3" t="s">
        <v>26</v>
      </c>
      <c r="AR15" s="3" t="s">
        <v>26</v>
      </c>
      <c r="AS15" s="3" t="s">
        <v>26</v>
      </c>
      <c r="AT15" s="3" t="s">
        <v>26</v>
      </c>
      <c r="AU15" s="112"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1772</v>
      </c>
      <c r="BD15" s="313" t="str">
        <f>SUBSTITUTE(SUBSTITUTE(IFERROR(VLOOKUP($A15,単組回答!$E:$R,14,FALSE),""),"① 行った","○"),"② 行っていない","×")</f>
        <v/>
      </c>
      <c r="BE15" s="83" t="s">
        <v>1772</v>
      </c>
      <c r="BF15" s="316" t="str">
        <f>SUBSTITUTE(SUBSTITUTE(IFERROR(VLOOKUP($A15,単組回答!$E:$T,16,FALSE),""),"① 行った","○"),"② 行っていない","×")</f>
        <v/>
      </c>
    </row>
    <row r="16" spans="1:58" ht="28.5" customHeight="1">
      <c r="A16" s="20">
        <v>30019</v>
      </c>
      <c r="B16" s="21" t="s">
        <v>339</v>
      </c>
      <c r="C16" s="68"/>
      <c r="D16" s="18"/>
      <c r="E16" s="18">
        <v>0</v>
      </c>
      <c r="F16" s="18"/>
      <c r="G16" s="18"/>
      <c r="H16" s="18"/>
      <c r="I16" s="18"/>
      <c r="J16" s="18"/>
      <c r="K16" s="18"/>
      <c r="L16" s="18"/>
      <c r="M16" s="18"/>
      <c r="N16" s="18"/>
      <c r="O16" s="18"/>
      <c r="P16" s="18">
        <v>0</v>
      </c>
      <c r="Q16" s="18"/>
      <c r="R16" s="18"/>
      <c r="S16" s="18"/>
      <c r="T16" s="18"/>
      <c r="U16" s="18"/>
      <c r="V16" s="18"/>
      <c r="W16" s="18"/>
      <c r="X16" s="18"/>
      <c r="Y16" s="18" t="s">
        <v>26</v>
      </c>
      <c r="Z16" s="18" t="s">
        <v>26</v>
      </c>
      <c r="AA16" s="18"/>
      <c r="AB16" s="18" t="s">
        <v>26</v>
      </c>
      <c r="AC16" s="18" t="s">
        <v>26</v>
      </c>
      <c r="AD16" s="18" t="s">
        <v>26</v>
      </c>
      <c r="AE16" s="18" t="s">
        <v>26</v>
      </c>
      <c r="AF16" s="18"/>
      <c r="AG16" s="18" t="s">
        <v>26</v>
      </c>
      <c r="AH16" s="18" t="s">
        <v>26</v>
      </c>
      <c r="AI16" s="18" t="s">
        <v>26</v>
      </c>
      <c r="AJ16" s="71" t="s">
        <v>26</v>
      </c>
      <c r="AK16" s="102" t="s">
        <v>26</v>
      </c>
      <c r="AL16" s="83" t="s">
        <v>26</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1772</v>
      </c>
      <c r="BD16" s="313" t="str">
        <f>SUBSTITUTE(SUBSTITUTE(IFERROR(VLOOKUP($A16,単組回答!$E:$R,14,FALSE),""),"① 行った","○"),"② 行っていない","×")</f>
        <v/>
      </c>
      <c r="BE16" s="83" t="s">
        <v>1772</v>
      </c>
      <c r="BF16" s="316" t="str">
        <f>SUBSTITUTE(SUBSTITUTE(IFERROR(VLOOKUP($A16,単組回答!$E:$T,16,FALSE),""),"① 行った","○"),"② 行っていない","×")</f>
        <v/>
      </c>
    </row>
    <row r="17" spans="1:58" ht="28.5" customHeight="1">
      <c r="A17" s="20">
        <v>30023</v>
      </c>
      <c r="B17" s="21" t="s">
        <v>340</v>
      </c>
      <c r="C17" s="68" t="s">
        <v>25</v>
      </c>
      <c r="D17" s="68" t="s">
        <v>25</v>
      </c>
      <c r="E17" s="18">
        <v>0</v>
      </c>
      <c r="F17" s="18"/>
      <c r="G17" s="18"/>
      <c r="H17" s="18"/>
      <c r="I17" s="18"/>
      <c r="J17" s="18"/>
      <c r="K17" s="18"/>
      <c r="L17" s="18"/>
      <c r="M17" s="18"/>
      <c r="N17" s="18"/>
      <c r="O17" s="18"/>
      <c r="P17" s="18">
        <v>0</v>
      </c>
      <c r="Q17" s="18"/>
      <c r="R17" s="18"/>
      <c r="S17" s="18"/>
      <c r="T17" s="18"/>
      <c r="U17" s="18"/>
      <c r="V17" s="18"/>
      <c r="W17" s="18"/>
      <c r="X17" s="18"/>
      <c r="Y17" s="18" t="s">
        <v>26</v>
      </c>
      <c r="Z17" s="18" t="s">
        <v>26</v>
      </c>
      <c r="AA17" s="18"/>
      <c r="AB17" s="18" t="s">
        <v>26</v>
      </c>
      <c r="AC17" s="18" t="s">
        <v>26</v>
      </c>
      <c r="AD17" s="18" t="s">
        <v>26</v>
      </c>
      <c r="AE17" s="18" t="s">
        <v>26</v>
      </c>
      <c r="AF17" s="18"/>
      <c r="AG17" s="18" t="s">
        <v>26</v>
      </c>
      <c r="AH17" s="18" t="s">
        <v>26</v>
      </c>
      <c r="AI17" s="18" t="s">
        <v>26</v>
      </c>
      <c r="AJ17" s="71" t="s">
        <v>26</v>
      </c>
      <c r="AK17" s="102" t="s">
        <v>25</v>
      </c>
      <c r="AL17" s="83" t="s">
        <v>25</v>
      </c>
      <c r="AM17" s="83" t="s">
        <v>22</v>
      </c>
      <c r="AN17" s="83" t="s">
        <v>22</v>
      </c>
      <c r="AO17" s="83" t="s">
        <v>22</v>
      </c>
      <c r="AP17" s="83" t="s">
        <v>22</v>
      </c>
      <c r="AQ17" s="3" t="s">
        <v>27</v>
      </c>
      <c r="AR17" s="3" t="s">
        <v>22</v>
      </c>
      <c r="AS17" s="3" t="s">
        <v>25</v>
      </c>
      <c r="AT17" s="3" t="s">
        <v>25</v>
      </c>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1772</v>
      </c>
      <c r="BD17" s="313" t="str">
        <f>SUBSTITUTE(SUBSTITUTE(IFERROR(VLOOKUP($A17,単組回答!$E:$R,14,FALSE),""),"① 行った","○"),"② 行っていない","×")</f>
        <v/>
      </c>
      <c r="BE17" s="83" t="s">
        <v>1772</v>
      </c>
      <c r="BF17" s="316" t="str">
        <f>SUBSTITUTE(SUBSTITUTE(IFERROR(VLOOKUP($A17,単組回答!$E:$T,16,FALSE),""),"① 行った","○"),"② 行っていない","×")</f>
        <v/>
      </c>
    </row>
    <row r="18" spans="1:58" ht="28.5" customHeight="1">
      <c r="A18" s="20">
        <v>30025</v>
      </c>
      <c r="B18" s="21" t="s">
        <v>341</v>
      </c>
      <c r="C18" s="68"/>
      <c r="D18" s="18"/>
      <c r="E18" s="18">
        <v>0</v>
      </c>
      <c r="F18" s="18"/>
      <c r="G18" s="18"/>
      <c r="H18" s="18"/>
      <c r="I18" s="18"/>
      <c r="J18" s="18"/>
      <c r="K18" s="18"/>
      <c r="L18" s="18"/>
      <c r="M18" s="18"/>
      <c r="N18" s="18"/>
      <c r="O18" s="18"/>
      <c r="P18" s="18">
        <v>0</v>
      </c>
      <c r="Q18" s="18"/>
      <c r="R18" s="18"/>
      <c r="S18" s="18"/>
      <c r="T18" s="18"/>
      <c r="U18" s="18"/>
      <c r="V18" s="18"/>
      <c r="W18" s="18"/>
      <c r="X18" s="18"/>
      <c r="Y18" s="18" t="s">
        <v>26</v>
      </c>
      <c r="Z18" s="18" t="s">
        <v>26</v>
      </c>
      <c r="AA18" s="18"/>
      <c r="AB18" s="18" t="s">
        <v>26</v>
      </c>
      <c r="AC18" s="18" t="s">
        <v>26</v>
      </c>
      <c r="AD18" s="18" t="s">
        <v>26</v>
      </c>
      <c r="AE18" s="18" t="s">
        <v>26</v>
      </c>
      <c r="AF18" s="18"/>
      <c r="AG18" s="18" t="s">
        <v>26</v>
      </c>
      <c r="AH18" s="18" t="s">
        <v>26</v>
      </c>
      <c r="AI18" s="18" t="s">
        <v>26</v>
      </c>
      <c r="AJ18" s="71" t="s">
        <v>26</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1772</v>
      </c>
      <c r="BD18" s="313" t="str">
        <f>SUBSTITUTE(SUBSTITUTE(IFERROR(VLOOKUP($A18,単組回答!$E:$R,14,FALSE),""),"① 行った","○"),"② 行っていない","×")</f>
        <v/>
      </c>
      <c r="BE18" s="83" t="s">
        <v>1772</v>
      </c>
      <c r="BF18" s="316" t="str">
        <f>SUBSTITUTE(SUBSTITUTE(IFERROR(VLOOKUP($A18,単組回答!$E:$T,16,FALSE),""),"① 行った","○"),"② 行っていない","×")</f>
        <v/>
      </c>
    </row>
    <row r="19" spans="1:58" ht="28.5" customHeight="1">
      <c r="A19" s="20">
        <v>30026</v>
      </c>
      <c r="B19" s="21" t="s">
        <v>342</v>
      </c>
      <c r="C19" s="68"/>
      <c r="D19" s="18"/>
      <c r="E19" s="18">
        <v>0</v>
      </c>
      <c r="F19" s="18"/>
      <c r="G19" s="18"/>
      <c r="H19" s="18"/>
      <c r="I19" s="18"/>
      <c r="J19" s="18"/>
      <c r="K19" s="18"/>
      <c r="L19" s="18"/>
      <c r="M19" s="18"/>
      <c r="N19" s="18"/>
      <c r="O19" s="18"/>
      <c r="P19" s="18">
        <v>0</v>
      </c>
      <c r="Q19" s="18"/>
      <c r="R19" s="18"/>
      <c r="S19" s="18"/>
      <c r="T19" s="18"/>
      <c r="U19" s="18"/>
      <c r="V19" s="18"/>
      <c r="W19" s="18"/>
      <c r="X19" s="18"/>
      <c r="Y19" s="18" t="s">
        <v>26</v>
      </c>
      <c r="Z19" s="18" t="s">
        <v>26</v>
      </c>
      <c r="AA19" s="18"/>
      <c r="AB19" s="18" t="s">
        <v>26</v>
      </c>
      <c r="AC19" s="18" t="s">
        <v>26</v>
      </c>
      <c r="AD19" s="18" t="s">
        <v>26</v>
      </c>
      <c r="AE19" s="18" t="s">
        <v>26</v>
      </c>
      <c r="AF19" s="18"/>
      <c r="AG19" s="18" t="s">
        <v>26</v>
      </c>
      <c r="AH19" s="18" t="s">
        <v>26</v>
      </c>
      <c r="AI19" s="18" t="s">
        <v>26</v>
      </c>
      <c r="AJ19" s="71" t="s">
        <v>26</v>
      </c>
      <c r="AK19" s="102" t="s">
        <v>26</v>
      </c>
      <c r="AL19" s="83" t="s">
        <v>26</v>
      </c>
      <c r="AM19" s="83" t="s">
        <v>26</v>
      </c>
      <c r="AN19" s="83" t="s">
        <v>26</v>
      </c>
      <c r="AO19" s="83" t="s">
        <v>26</v>
      </c>
      <c r="AP19" s="83" t="s">
        <v>26</v>
      </c>
      <c r="AQ19" s="3" t="s">
        <v>26</v>
      </c>
      <c r="AR19" s="3" t="s">
        <v>22</v>
      </c>
      <c r="AS19" s="3" t="s">
        <v>26</v>
      </c>
      <c r="AT19" s="3" t="s">
        <v>25</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1772</v>
      </c>
      <c r="BD19" s="313" t="str">
        <f>SUBSTITUTE(SUBSTITUTE(IFERROR(VLOOKUP($A19,単組回答!$E:$R,14,FALSE),""),"① 行った","○"),"② 行っていない","×")</f>
        <v/>
      </c>
      <c r="BE19" s="83" t="s">
        <v>1772</v>
      </c>
      <c r="BF19" s="316" t="str">
        <f>SUBSTITUTE(SUBSTITUTE(IFERROR(VLOOKUP($A19,単組回答!$E:$T,16,FALSE),""),"① 行った","○"),"② 行っていない","×")</f>
        <v/>
      </c>
    </row>
    <row r="20" spans="1:58" ht="28.5" customHeight="1">
      <c r="A20" s="20">
        <v>30031</v>
      </c>
      <c r="B20" s="21" t="s">
        <v>343</v>
      </c>
      <c r="C20" s="68" t="s">
        <v>25</v>
      </c>
      <c r="D20" s="18" t="s">
        <v>22</v>
      </c>
      <c r="E20" s="18">
        <v>1</v>
      </c>
      <c r="F20" s="18" t="s">
        <v>22</v>
      </c>
      <c r="G20" s="18"/>
      <c r="H20" s="18"/>
      <c r="I20" s="18"/>
      <c r="J20" s="18"/>
      <c r="K20" s="18" t="s">
        <v>22</v>
      </c>
      <c r="L20" s="18"/>
      <c r="M20" s="18"/>
      <c r="N20" s="18" t="s">
        <v>24</v>
      </c>
      <c r="O20" s="18" t="s">
        <v>23</v>
      </c>
      <c r="P20" s="18">
        <v>1</v>
      </c>
      <c r="Q20" s="18"/>
      <c r="R20" s="18" t="s">
        <v>23</v>
      </c>
      <c r="S20" s="18"/>
      <c r="T20" s="18" t="s">
        <v>23</v>
      </c>
      <c r="U20" s="18"/>
      <c r="V20" s="18"/>
      <c r="W20" s="18"/>
      <c r="X20" s="18"/>
      <c r="Y20" s="18" t="s">
        <v>25</v>
      </c>
      <c r="Z20" s="18" t="s">
        <v>25</v>
      </c>
      <c r="AA20" s="18"/>
      <c r="AB20" s="18" t="s">
        <v>22</v>
      </c>
      <c r="AC20" s="18" t="s">
        <v>22</v>
      </c>
      <c r="AD20" s="18" t="s">
        <v>22</v>
      </c>
      <c r="AE20" s="18" t="s">
        <v>22</v>
      </c>
      <c r="AF20" s="18"/>
      <c r="AG20" s="18" t="s">
        <v>25</v>
      </c>
      <c r="AH20" s="18" t="s">
        <v>25</v>
      </c>
      <c r="AI20" s="18" t="s">
        <v>25</v>
      </c>
      <c r="AJ20" s="71" t="s">
        <v>25</v>
      </c>
      <c r="AK20" s="102" t="s">
        <v>25</v>
      </c>
      <c r="AL20" s="83" t="s">
        <v>25</v>
      </c>
      <c r="AM20" s="83" t="s">
        <v>25</v>
      </c>
      <c r="AN20" s="83" t="s">
        <v>22</v>
      </c>
      <c r="AO20" s="83">
        <v>0</v>
      </c>
      <c r="AP20" s="83" t="s">
        <v>22</v>
      </c>
      <c r="AQ20" s="3" t="s">
        <v>27</v>
      </c>
      <c r="AR20" s="3" t="s">
        <v>25</v>
      </c>
      <c r="AS20" s="3" t="s">
        <v>25</v>
      </c>
      <c r="AT20" s="3" t="s">
        <v>25</v>
      </c>
      <c r="AU20" s="112"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1320</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30032</v>
      </c>
      <c r="B21" s="21" t="s">
        <v>344</v>
      </c>
      <c r="C21" s="68" t="s">
        <v>25</v>
      </c>
      <c r="D21" s="68" t="s">
        <v>25</v>
      </c>
      <c r="E21" s="18">
        <v>0</v>
      </c>
      <c r="F21" s="18" t="s">
        <v>23</v>
      </c>
      <c r="G21" s="18" t="s">
        <v>23</v>
      </c>
      <c r="H21" s="18"/>
      <c r="I21" s="18" t="s">
        <v>23</v>
      </c>
      <c r="J21" s="18"/>
      <c r="K21" s="18" t="s">
        <v>23</v>
      </c>
      <c r="L21" s="18"/>
      <c r="M21" s="18"/>
      <c r="N21" s="18" t="s">
        <v>25</v>
      </c>
      <c r="O21" s="18" t="s">
        <v>25</v>
      </c>
      <c r="P21" s="18">
        <v>0</v>
      </c>
      <c r="Q21" s="18" t="s">
        <v>22</v>
      </c>
      <c r="R21" s="18"/>
      <c r="S21" s="18" t="s">
        <v>125</v>
      </c>
      <c r="T21" s="18"/>
      <c r="U21" s="18"/>
      <c r="V21" s="18"/>
      <c r="W21" s="18"/>
      <c r="X21" s="18"/>
      <c r="Y21" s="18" t="s">
        <v>26</v>
      </c>
      <c r="Z21" s="18" t="s">
        <v>26</v>
      </c>
      <c r="AA21" s="18"/>
      <c r="AB21" s="18" t="s">
        <v>26</v>
      </c>
      <c r="AC21" s="18" t="s">
        <v>26</v>
      </c>
      <c r="AD21" s="18" t="s">
        <v>26</v>
      </c>
      <c r="AE21" s="18" t="s">
        <v>26</v>
      </c>
      <c r="AF21" s="18"/>
      <c r="AG21" s="18" t="s">
        <v>26</v>
      </c>
      <c r="AH21" s="18" t="s">
        <v>26</v>
      </c>
      <c r="AI21" s="18" t="s">
        <v>26</v>
      </c>
      <c r="AJ21" s="71" t="s">
        <v>26</v>
      </c>
      <c r="AK21" s="102" t="s">
        <v>25</v>
      </c>
      <c r="AL21" s="83" t="s">
        <v>25</v>
      </c>
      <c r="AM21" s="83" t="s">
        <v>22</v>
      </c>
      <c r="AN21" s="83" t="s">
        <v>22</v>
      </c>
      <c r="AO21" s="83" t="s">
        <v>22</v>
      </c>
      <c r="AP21" s="83" t="s">
        <v>22</v>
      </c>
      <c r="AQ21" s="3" t="s">
        <v>27</v>
      </c>
      <c r="AR21" s="3" t="s">
        <v>25</v>
      </c>
      <c r="AS21" s="3" t="s">
        <v>22</v>
      </c>
      <c r="AT21" s="3" t="s">
        <v>25</v>
      </c>
      <c r="AU21" s="112" t="s">
        <v>25</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1772</v>
      </c>
      <c r="BD21" s="313" t="str">
        <f>SUBSTITUTE(SUBSTITUTE(IFERROR(VLOOKUP($A21,単組回答!$E:$R,14,FALSE),""),"① 行った","○"),"② 行っていない","×")</f>
        <v/>
      </c>
      <c r="BE21" s="83" t="s">
        <v>1772</v>
      </c>
      <c r="BF21" s="316" t="str">
        <f>SUBSTITUTE(SUBSTITUTE(IFERROR(VLOOKUP($A21,単組回答!$E:$T,16,FALSE),""),"① 行った","○"),"② 行っていない","×")</f>
        <v/>
      </c>
    </row>
    <row r="22" spans="1:58" ht="28.5" customHeight="1">
      <c r="A22" s="20">
        <v>30033</v>
      </c>
      <c r="B22" s="21" t="s">
        <v>345</v>
      </c>
      <c r="C22" s="68"/>
      <c r="D22" s="18"/>
      <c r="E22" s="18">
        <v>0</v>
      </c>
      <c r="F22" s="18"/>
      <c r="G22" s="18"/>
      <c r="H22" s="18"/>
      <c r="I22" s="18"/>
      <c r="J22" s="18"/>
      <c r="K22" s="18"/>
      <c r="L22" s="18"/>
      <c r="M22" s="18"/>
      <c r="N22" s="18" t="s">
        <v>25</v>
      </c>
      <c r="O22" s="18" t="s">
        <v>22</v>
      </c>
      <c r="P22" s="18">
        <v>1</v>
      </c>
      <c r="Q22" s="18" t="s">
        <v>22</v>
      </c>
      <c r="R22" s="18"/>
      <c r="S22" s="18" t="s">
        <v>22</v>
      </c>
      <c r="T22" s="18"/>
      <c r="U22" s="18" t="s">
        <v>22</v>
      </c>
      <c r="V22" s="18"/>
      <c r="W22" s="18" t="s">
        <v>125</v>
      </c>
      <c r="X22" s="18"/>
      <c r="Y22" s="18" t="s">
        <v>26</v>
      </c>
      <c r="Z22" s="18" t="s">
        <v>26</v>
      </c>
      <c r="AA22" s="18"/>
      <c r="AB22" s="18" t="s">
        <v>26</v>
      </c>
      <c r="AC22" s="18" t="s">
        <v>26</v>
      </c>
      <c r="AD22" s="18" t="s">
        <v>26</v>
      </c>
      <c r="AE22" s="18" t="s">
        <v>26</v>
      </c>
      <c r="AF22" s="18"/>
      <c r="AG22" s="18" t="s">
        <v>26</v>
      </c>
      <c r="AH22" s="18" t="s">
        <v>26</v>
      </c>
      <c r="AI22" s="18" t="s">
        <v>26</v>
      </c>
      <c r="AJ22" s="71" t="s">
        <v>26</v>
      </c>
      <c r="AK22" s="102" t="s">
        <v>25</v>
      </c>
      <c r="AL22" s="83" t="s">
        <v>25</v>
      </c>
      <c r="AM22" s="83" t="s">
        <v>22</v>
      </c>
      <c r="AN22" s="83" t="s">
        <v>22</v>
      </c>
      <c r="AO22" s="83" t="s">
        <v>22</v>
      </c>
      <c r="AP22" s="83" t="s">
        <v>25</v>
      </c>
      <c r="AQ22" s="3" t="s">
        <v>27</v>
      </c>
      <c r="AR22" s="3" t="s">
        <v>25</v>
      </c>
      <c r="AS22" s="3" t="s">
        <v>22</v>
      </c>
      <c r="AT22" s="3" t="s">
        <v>25</v>
      </c>
      <c r="AU22" s="112" t="s">
        <v>25</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22</v>
      </c>
      <c r="BD22" s="313" t="str">
        <f>SUBSTITUTE(SUBSTITUTE(IFERROR(VLOOKUP($A22,単組回答!$E:$R,14,FALSE),""),"① 行った","○"),"② 行っていない","×")</f>
        <v/>
      </c>
      <c r="BE22" s="83" t="s">
        <v>22</v>
      </c>
      <c r="BF22" s="316" t="str">
        <f>SUBSTITUTE(SUBSTITUTE(IFERROR(VLOOKUP($A22,単組回答!$E:$T,16,FALSE),""),"① 行った","○"),"② 行っていない","×")</f>
        <v/>
      </c>
    </row>
    <row r="23" spans="1:58" ht="28.5" customHeight="1">
      <c r="A23" s="20">
        <v>30034</v>
      </c>
      <c r="B23" s="21" t="s">
        <v>346</v>
      </c>
      <c r="C23" s="68"/>
      <c r="D23" s="18"/>
      <c r="E23" s="18">
        <v>0</v>
      </c>
      <c r="F23" s="18"/>
      <c r="G23" s="18"/>
      <c r="H23" s="18"/>
      <c r="I23" s="18"/>
      <c r="J23" s="18"/>
      <c r="K23" s="18"/>
      <c r="L23" s="18"/>
      <c r="M23" s="18"/>
      <c r="N23" s="18"/>
      <c r="O23" s="18"/>
      <c r="P23" s="18">
        <v>0</v>
      </c>
      <c r="Q23" s="18"/>
      <c r="R23" s="18"/>
      <c r="S23" s="18"/>
      <c r="T23" s="18"/>
      <c r="U23" s="18"/>
      <c r="V23" s="18"/>
      <c r="W23" s="18"/>
      <c r="X23" s="18"/>
      <c r="Y23" s="18" t="s">
        <v>26</v>
      </c>
      <c r="Z23" s="18" t="s">
        <v>26</v>
      </c>
      <c r="AA23" s="18"/>
      <c r="AB23" s="18" t="s">
        <v>26</v>
      </c>
      <c r="AC23" s="18" t="s">
        <v>26</v>
      </c>
      <c r="AD23" s="18" t="s">
        <v>26</v>
      </c>
      <c r="AE23" s="18" t="s">
        <v>26</v>
      </c>
      <c r="AF23" s="18"/>
      <c r="AG23" s="18" t="s">
        <v>26</v>
      </c>
      <c r="AH23" s="18" t="s">
        <v>26</v>
      </c>
      <c r="AI23" s="18" t="s">
        <v>26</v>
      </c>
      <c r="AJ23" s="71" t="s">
        <v>26</v>
      </c>
      <c r="AK23" s="102" t="s">
        <v>22</v>
      </c>
      <c r="AL23" s="83" t="s">
        <v>25</v>
      </c>
      <c r="AM23" s="83" t="s">
        <v>22</v>
      </c>
      <c r="AN23" s="83" t="s">
        <v>22</v>
      </c>
      <c r="AO23" s="83" t="s">
        <v>25</v>
      </c>
      <c r="AP23" s="83" t="s">
        <v>22</v>
      </c>
      <c r="AQ23" s="3" t="s">
        <v>27</v>
      </c>
      <c r="AR23" s="3" t="s">
        <v>22</v>
      </c>
      <c r="AS23" s="3" t="s">
        <v>28</v>
      </c>
      <c r="AT23" s="3" t="s">
        <v>25</v>
      </c>
      <c r="AU23" s="112" t="s">
        <v>25</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1772</v>
      </c>
      <c r="BD23" s="313" t="str">
        <f>SUBSTITUTE(SUBSTITUTE(IFERROR(VLOOKUP($A23,単組回答!$E:$R,14,FALSE),""),"① 行った","○"),"② 行っていない","×")</f>
        <v/>
      </c>
      <c r="BE23" s="83" t="s">
        <v>1772</v>
      </c>
      <c r="BF23" s="316" t="str">
        <f>SUBSTITUTE(SUBSTITUTE(IFERROR(VLOOKUP($A23,単組回答!$E:$T,16,FALSE),""),"① 行った","○"),"② 行っていない","×")</f>
        <v/>
      </c>
    </row>
    <row r="24" spans="1:58" ht="28.5" customHeight="1">
      <c r="A24" s="20">
        <v>30035</v>
      </c>
      <c r="B24" s="21" t="s">
        <v>347</v>
      </c>
      <c r="C24" s="68"/>
      <c r="D24" s="18"/>
      <c r="E24" s="18">
        <v>0</v>
      </c>
      <c r="F24" s="18"/>
      <c r="G24" s="18"/>
      <c r="H24" s="18"/>
      <c r="I24" s="18"/>
      <c r="J24" s="18"/>
      <c r="K24" s="18"/>
      <c r="L24" s="18"/>
      <c r="M24" s="18"/>
      <c r="N24" s="18"/>
      <c r="O24" s="18"/>
      <c r="P24" s="18">
        <v>0</v>
      </c>
      <c r="Q24" s="18"/>
      <c r="R24" s="18"/>
      <c r="S24" s="18"/>
      <c r="T24" s="18"/>
      <c r="U24" s="18"/>
      <c r="V24" s="18"/>
      <c r="W24" s="18"/>
      <c r="X24" s="18"/>
      <c r="Y24" s="18" t="s">
        <v>26</v>
      </c>
      <c r="Z24" s="18" t="s">
        <v>26</v>
      </c>
      <c r="AA24" s="18"/>
      <c r="AB24" s="18" t="s">
        <v>26</v>
      </c>
      <c r="AC24" s="18" t="s">
        <v>26</v>
      </c>
      <c r="AD24" s="18" t="s">
        <v>26</v>
      </c>
      <c r="AE24" s="18" t="s">
        <v>26</v>
      </c>
      <c r="AF24" s="18"/>
      <c r="AG24" s="18" t="s">
        <v>26</v>
      </c>
      <c r="AH24" s="18" t="s">
        <v>26</v>
      </c>
      <c r="AI24" s="18" t="s">
        <v>26</v>
      </c>
      <c r="AJ24" s="71"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1772</v>
      </c>
      <c r="BD24" s="313" t="str">
        <f>SUBSTITUTE(SUBSTITUTE(IFERROR(VLOOKUP($A24,単組回答!$E:$R,14,FALSE),""),"① 行った","○"),"② 行っていない","×")</f>
        <v/>
      </c>
      <c r="BE24" s="83" t="s">
        <v>1772</v>
      </c>
      <c r="BF24" s="316" t="str">
        <f>SUBSTITUTE(SUBSTITUTE(IFERROR(VLOOKUP($A24,単組回答!$E:$T,16,FALSE),""),"① 行った","○"),"② 行っていない","×")</f>
        <v/>
      </c>
    </row>
    <row r="25" spans="1:58" ht="28.5" customHeight="1">
      <c r="A25" s="20">
        <v>30036</v>
      </c>
      <c r="B25" s="21" t="s">
        <v>348</v>
      </c>
      <c r="C25" s="68" t="s">
        <v>22</v>
      </c>
      <c r="D25" s="18" t="s">
        <v>22</v>
      </c>
      <c r="E25" s="18">
        <v>2</v>
      </c>
      <c r="F25" s="18"/>
      <c r="G25" s="18"/>
      <c r="H25" s="18"/>
      <c r="I25" s="18"/>
      <c r="J25" s="18"/>
      <c r="K25" s="18"/>
      <c r="L25" s="18"/>
      <c r="M25" s="18"/>
      <c r="N25" s="18"/>
      <c r="O25" s="18"/>
      <c r="P25" s="18">
        <v>0</v>
      </c>
      <c r="Q25" s="18"/>
      <c r="R25" s="18"/>
      <c r="S25" s="18"/>
      <c r="T25" s="18"/>
      <c r="U25" s="18"/>
      <c r="V25" s="18"/>
      <c r="W25" s="18"/>
      <c r="X25" s="18"/>
      <c r="Y25" s="18" t="s">
        <v>26</v>
      </c>
      <c r="Z25" s="18" t="s">
        <v>26</v>
      </c>
      <c r="AA25" s="18"/>
      <c r="AB25" s="18" t="s">
        <v>26</v>
      </c>
      <c r="AC25" s="18" t="s">
        <v>25</v>
      </c>
      <c r="AD25" s="18" t="s">
        <v>26</v>
      </c>
      <c r="AE25" s="18" t="s">
        <v>25</v>
      </c>
      <c r="AF25" s="18"/>
      <c r="AG25" s="18" t="s">
        <v>26</v>
      </c>
      <c r="AH25" s="18">
        <v>0</v>
      </c>
      <c r="AI25" s="18" t="s">
        <v>26</v>
      </c>
      <c r="AJ25" s="71" t="s">
        <v>25</v>
      </c>
      <c r="AK25" s="102" t="s">
        <v>22</v>
      </c>
      <c r="AL25" s="83" t="s">
        <v>22</v>
      </c>
      <c r="AM25" s="83" t="s">
        <v>22</v>
      </c>
      <c r="AN25" s="83" t="s">
        <v>25</v>
      </c>
      <c r="AO25" s="83" t="s">
        <v>22</v>
      </c>
      <c r="AP25" s="83">
        <v>0</v>
      </c>
      <c r="AQ25" s="3">
        <v>0</v>
      </c>
      <c r="AR25" s="3" t="s">
        <v>25</v>
      </c>
      <c r="AS25" s="3">
        <v>0</v>
      </c>
      <c r="AT25" s="3" t="s">
        <v>25</v>
      </c>
      <c r="AU25" s="112">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1772</v>
      </c>
      <c r="BD25" s="313" t="str">
        <f>SUBSTITUTE(SUBSTITUTE(IFERROR(VLOOKUP($A25,単組回答!$E:$R,14,FALSE),""),"① 行った","○"),"② 行っていない","×")</f>
        <v/>
      </c>
      <c r="BE25" s="83" t="s">
        <v>1772</v>
      </c>
      <c r="BF25" s="316" t="str">
        <f>SUBSTITUTE(SUBSTITUTE(IFERROR(VLOOKUP($A25,単組回答!$E:$T,16,FALSE),""),"① 行った","○"),"② 行っていない","×")</f>
        <v/>
      </c>
    </row>
    <row r="26" spans="1:58" ht="28.5" customHeight="1">
      <c r="A26" s="20">
        <v>30038</v>
      </c>
      <c r="B26" s="21" t="s">
        <v>349</v>
      </c>
      <c r="C26" s="68"/>
      <c r="D26" s="18"/>
      <c r="E26" s="18">
        <v>0</v>
      </c>
      <c r="F26" s="18"/>
      <c r="G26" s="18"/>
      <c r="H26" s="18"/>
      <c r="I26" s="18"/>
      <c r="J26" s="18"/>
      <c r="K26" s="18"/>
      <c r="L26" s="18"/>
      <c r="M26" s="18"/>
      <c r="N26" s="18" t="s">
        <v>23</v>
      </c>
      <c r="O26" s="18" t="s">
        <v>24</v>
      </c>
      <c r="P26" s="18">
        <v>1</v>
      </c>
      <c r="Q26" s="18" t="s">
        <v>23</v>
      </c>
      <c r="R26" s="18" t="s">
        <v>23</v>
      </c>
      <c r="S26" s="18"/>
      <c r="T26" s="18" t="s">
        <v>23</v>
      </c>
      <c r="U26" s="18"/>
      <c r="V26" s="18"/>
      <c r="W26" s="18"/>
      <c r="X26" s="18"/>
      <c r="Y26" s="18" t="s">
        <v>22</v>
      </c>
      <c r="Z26" s="18" t="s">
        <v>25</v>
      </c>
      <c r="AA26" s="18"/>
      <c r="AB26" s="18" t="s">
        <v>22</v>
      </c>
      <c r="AC26" s="18" t="s">
        <v>26</v>
      </c>
      <c r="AD26" s="18" t="s">
        <v>25</v>
      </c>
      <c r="AE26" s="18" t="s">
        <v>26</v>
      </c>
      <c r="AF26" s="18"/>
      <c r="AG26" s="18" t="s">
        <v>26</v>
      </c>
      <c r="AH26" s="18" t="s">
        <v>26</v>
      </c>
      <c r="AI26" s="18" t="s">
        <v>25</v>
      </c>
      <c r="AJ26" s="71" t="s">
        <v>26</v>
      </c>
      <c r="AK26" s="102" t="s">
        <v>22</v>
      </c>
      <c r="AL26" s="83" t="s">
        <v>25</v>
      </c>
      <c r="AM26" s="83" t="s">
        <v>22</v>
      </c>
      <c r="AN26" s="83" t="s">
        <v>22</v>
      </c>
      <c r="AO26" s="83" t="s">
        <v>25</v>
      </c>
      <c r="AP26" s="83" t="s">
        <v>22</v>
      </c>
      <c r="AQ26" s="3" t="s">
        <v>27</v>
      </c>
      <c r="AR26" s="3" t="s">
        <v>25</v>
      </c>
      <c r="AS26" s="3" t="s">
        <v>28</v>
      </c>
      <c r="AT26" s="3" t="s">
        <v>25</v>
      </c>
      <c r="AU26" s="112" t="s">
        <v>25</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1772</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30041</v>
      </c>
      <c r="B27" s="21" t="s">
        <v>350</v>
      </c>
      <c r="C27" s="68" t="s">
        <v>25</v>
      </c>
      <c r="D27" s="68" t="s">
        <v>25</v>
      </c>
      <c r="E27" s="18">
        <v>0</v>
      </c>
      <c r="F27" s="18"/>
      <c r="G27" s="18" t="s">
        <v>22</v>
      </c>
      <c r="H27" s="18"/>
      <c r="I27" s="18" t="s">
        <v>22</v>
      </c>
      <c r="J27" s="18"/>
      <c r="K27" s="18" t="s">
        <v>22</v>
      </c>
      <c r="L27" s="18"/>
      <c r="M27" s="18"/>
      <c r="N27" s="18" t="s">
        <v>25</v>
      </c>
      <c r="O27" s="18" t="s">
        <v>25</v>
      </c>
      <c r="P27" s="18">
        <v>0</v>
      </c>
      <c r="Q27" s="18" t="s">
        <v>125</v>
      </c>
      <c r="R27" s="18"/>
      <c r="S27" s="18" t="s">
        <v>125</v>
      </c>
      <c r="T27" s="18"/>
      <c r="U27" s="18" t="s">
        <v>22</v>
      </c>
      <c r="V27" s="18"/>
      <c r="W27" s="18" t="s">
        <v>125</v>
      </c>
      <c r="X27" s="18"/>
      <c r="Y27" s="18" t="s">
        <v>25</v>
      </c>
      <c r="Z27" s="18" t="s">
        <v>25</v>
      </c>
      <c r="AA27" s="18"/>
      <c r="AB27" s="18" t="s">
        <v>26</v>
      </c>
      <c r="AC27" s="18" t="s">
        <v>22</v>
      </c>
      <c r="AD27" s="18" t="s">
        <v>26</v>
      </c>
      <c r="AE27" s="18" t="s">
        <v>22</v>
      </c>
      <c r="AF27" s="18"/>
      <c r="AG27" s="18" t="s">
        <v>26</v>
      </c>
      <c r="AH27" s="18">
        <v>0</v>
      </c>
      <c r="AI27" s="18" t="s">
        <v>25</v>
      </c>
      <c r="AJ27" s="71" t="s">
        <v>25</v>
      </c>
      <c r="AK27" s="102" t="s">
        <v>26</v>
      </c>
      <c r="AL27" s="83" t="s">
        <v>26</v>
      </c>
      <c r="AM27" s="83" t="s">
        <v>26</v>
      </c>
      <c r="AN27" s="83" t="s">
        <v>26</v>
      </c>
      <c r="AO27" s="83" t="s">
        <v>26</v>
      </c>
      <c r="AP27" s="83" t="s">
        <v>26</v>
      </c>
      <c r="AQ27" s="3" t="s">
        <v>26</v>
      </c>
      <c r="AR27" s="3" t="s">
        <v>22</v>
      </c>
      <c r="AS27" s="3" t="s">
        <v>26</v>
      </c>
      <c r="AT27" s="3" t="s">
        <v>25</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22</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30042</v>
      </c>
      <c r="B28" s="21" t="s">
        <v>351</v>
      </c>
      <c r="C28" s="68"/>
      <c r="D28" s="18"/>
      <c r="E28" s="18">
        <v>0</v>
      </c>
      <c r="F28" s="18"/>
      <c r="G28" s="18"/>
      <c r="H28" s="18"/>
      <c r="I28" s="18"/>
      <c r="J28" s="18"/>
      <c r="K28" s="18"/>
      <c r="L28" s="18"/>
      <c r="M28" s="18"/>
      <c r="N28" s="18"/>
      <c r="O28" s="18"/>
      <c r="P28" s="18">
        <v>0</v>
      </c>
      <c r="Q28" s="18"/>
      <c r="R28" s="18"/>
      <c r="S28" s="18"/>
      <c r="T28" s="18"/>
      <c r="U28" s="18"/>
      <c r="V28" s="18"/>
      <c r="W28" s="18"/>
      <c r="X28" s="18"/>
      <c r="Y28" s="18" t="s">
        <v>26</v>
      </c>
      <c r="Z28" s="18" t="s">
        <v>26</v>
      </c>
      <c r="AA28" s="18"/>
      <c r="AB28" s="18" t="s">
        <v>26</v>
      </c>
      <c r="AC28" s="18" t="s">
        <v>26</v>
      </c>
      <c r="AD28" s="18" t="s">
        <v>26</v>
      </c>
      <c r="AE28" s="18" t="s">
        <v>26</v>
      </c>
      <c r="AF28" s="18"/>
      <c r="AG28" s="18" t="s">
        <v>26</v>
      </c>
      <c r="AH28" s="18" t="s">
        <v>26</v>
      </c>
      <c r="AI28" s="18" t="s">
        <v>26</v>
      </c>
      <c r="AJ28" s="71" t="s">
        <v>26</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1772</v>
      </c>
      <c r="BD28" s="313" t="str">
        <f>SUBSTITUTE(SUBSTITUTE(IFERROR(VLOOKUP($A28,単組回答!$E:$R,14,FALSE),""),"① 行った","○"),"② 行っていない","×")</f>
        <v/>
      </c>
      <c r="BE28" s="83" t="s">
        <v>1772</v>
      </c>
      <c r="BF28" s="316" t="str">
        <f>SUBSTITUTE(SUBSTITUTE(IFERROR(VLOOKUP($A28,単組回答!$E:$T,16,FALSE),""),"① 行った","○"),"② 行っていない","×")</f>
        <v/>
      </c>
    </row>
    <row r="29" spans="1:58" ht="28.5" customHeight="1">
      <c r="A29" s="20">
        <v>30045</v>
      </c>
      <c r="B29" s="21" t="s">
        <v>352</v>
      </c>
      <c r="C29" s="68" t="s">
        <v>25</v>
      </c>
      <c r="D29" s="68" t="s">
        <v>25</v>
      </c>
      <c r="E29" s="18">
        <v>0</v>
      </c>
      <c r="F29" s="18" t="s">
        <v>22</v>
      </c>
      <c r="G29" s="18"/>
      <c r="H29" s="18"/>
      <c r="I29" s="18"/>
      <c r="J29" s="18"/>
      <c r="K29" s="18"/>
      <c r="L29" s="18"/>
      <c r="M29" s="18"/>
      <c r="N29" s="18"/>
      <c r="O29" s="18"/>
      <c r="P29" s="18">
        <v>0</v>
      </c>
      <c r="Q29" s="18"/>
      <c r="R29" s="18"/>
      <c r="S29" s="18"/>
      <c r="T29" s="18"/>
      <c r="U29" s="18"/>
      <c r="V29" s="18"/>
      <c r="W29" s="18"/>
      <c r="X29" s="18"/>
      <c r="Y29" s="18" t="s">
        <v>26</v>
      </c>
      <c r="Z29" s="18" t="s">
        <v>26</v>
      </c>
      <c r="AA29" s="18"/>
      <c r="AB29" s="18" t="s">
        <v>26</v>
      </c>
      <c r="AC29" s="18" t="s">
        <v>26</v>
      </c>
      <c r="AD29" s="18" t="s">
        <v>26</v>
      </c>
      <c r="AE29" s="18" t="s">
        <v>26</v>
      </c>
      <c r="AF29" s="18"/>
      <c r="AG29" s="18" t="s">
        <v>26</v>
      </c>
      <c r="AH29" s="18" t="s">
        <v>26</v>
      </c>
      <c r="AI29" s="18" t="s">
        <v>26</v>
      </c>
      <c r="AJ29" s="71" t="s">
        <v>26</v>
      </c>
      <c r="AK29" s="102" t="s">
        <v>26</v>
      </c>
      <c r="AL29" s="83" t="s">
        <v>26</v>
      </c>
      <c r="AM29" s="83" t="s">
        <v>26</v>
      </c>
      <c r="AN29" s="83" t="s">
        <v>26</v>
      </c>
      <c r="AO29" s="83" t="s">
        <v>26</v>
      </c>
      <c r="AP29" s="83" t="s">
        <v>26</v>
      </c>
      <c r="AQ29" s="3" t="s">
        <v>26</v>
      </c>
      <c r="AR29" s="3" t="s">
        <v>25</v>
      </c>
      <c r="AS29" s="3" t="s">
        <v>26</v>
      </c>
      <c r="AT29" s="3" t="s">
        <v>25</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1772</v>
      </c>
      <c r="BD29" s="313" t="str">
        <f>SUBSTITUTE(SUBSTITUTE(IFERROR(VLOOKUP($A29,単組回答!$E:$R,14,FALSE),""),"① 行った","○"),"② 行っていない","×")</f>
        <v/>
      </c>
      <c r="BE29" s="83" t="s">
        <v>1772</v>
      </c>
      <c r="BF29" s="316" t="str">
        <f>SUBSTITUTE(SUBSTITUTE(IFERROR(VLOOKUP($A29,単組回答!$E:$T,16,FALSE),""),"① 行った","○"),"② 行っていない","×")</f>
        <v/>
      </c>
    </row>
    <row r="30" spans="1:58" ht="28.5" customHeight="1">
      <c r="A30" s="20">
        <v>30046</v>
      </c>
      <c r="B30" s="21" t="s">
        <v>353</v>
      </c>
      <c r="C30" s="68" t="s">
        <v>22</v>
      </c>
      <c r="D30" s="18" t="s">
        <v>22</v>
      </c>
      <c r="E30" s="18">
        <v>2</v>
      </c>
      <c r="F30" s="18" t="s">
        <v>22</v>
      </c>
      <c r="G30" s="18"/>
      <c r="H30" s="18"/>
      <c r="I30" s="18"/>
      <c r="J30" s="18" t="s">
        <v>22</v>
      </c>
      <c r="K30" s="18"/>
      <c r="L30" s="18"/>
      <c r="M30" s="18"/>
      <c r="N30" s="18"/>
      <c r="O30" s="18"/>
      <c r="P30" s="18">
        <v>0</v>
      </c>
      <c r="Q30" s="18"/>
      <c r="R30" s="18"/>
      <c r="S30" s="18"/>
      <c r="T30" s="18"/>
      <c r="U30" s="18"/>
      <c r="V30" s="18"/>
      <c r="W30" s="18"/>
      <c r="X30" s="18"/>
      <c r="Y30" s="18" t="s">
        <v>26</v>
      </c>
      <c r="Z30" s="18" t="s">
        <v>26</v>
      </c>
      <c r="AA30" s="18"/>
      <c r="AB30" s="18" t="s">
        <v>26</v>
      </c>
      <c r="AC30" s="18" t="s">
        <v>22</v>
      </c>
      <c r="AD30" s="18" t="s">
        <v>26</v>
      </c>
      <c r="AE30" s="18" t="s">
        <v>22</v>
      </c>
      <c r="AF30" s="18"/>
      <c r="AG30" s="18" t="s">
        <v>26</v>
      </c>
      <c r="AH30" s="18" t="s">
        <v>22</v>
      </c>
      <c r="AI30" s="18" t="s">
        <v>26</v>
      </c>
      <c r="AJ30" s="71" t="s">
        <v>25</v>
      </c>
      <c r="AK30" s="102" t="s">
        <v>22</v>
      </c>
      <c r="AL30" s="83" t="s">
        <v>22</v>
      </c>
      <c r="AM30" s="83" t="s">
        <v>22</v>
      </c>
      <c r="AN30" s="83" t="s">
        <v>22</v>
      </c>
      <c r="AO30" s="83" t="s">
        <v>22</v>
      </c>
      <c r="AP30" s="83" t="s">
        <v>22</v>
      </c>
      <c r="AQ30" s="3" t="s">
        <v>27</v>
      </c>
      <c r="AR30" s="3" t="s">
        <v>25</v>
      </c>
      <c r="AS30" s="3" t="s">
        <v>25</v>
      </c>
      <c r="AT30" s="3" t="s">
        <v>25</v>
      </c>
      <c r="AU30" s="112" t="s">
        <v>22</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22</v>
      </c>
      <c r="BD30" s="313" t="str">
        <f>SUBSTITUTE(SUBSTITUTE(IFERROR(VLOOKUP($A30,単組回答!$E:$R,14,FALSE),""),"① 行った","○"),"② 行っていない","×")</f>
        <v/>
      </c>
      <c r="BE30" s="83" t="s">
        <v>22</v>
      </c>
      <c r="BF30" s="316" t="str">
        <f>SUBSTITUTE(SUBSTITUTE(IFERROR(VLOOKUP($A30,単組回答!$E:$T,16,FALSE),""),"① 行った","○"),"② 行っていない","×")</f>
        <v/>
      </c>
    </row>
    <row r="31" spans="1:58" ht="28.5" customHeight="1">
      <c r="A31" s="20">
        <v>30048</v>
      </c>
      <c r="B31" s="21" t="s">
        <v>354</v>
      </c>
      <c r="C31" s="68"/>
      <c r="D31" s="18"/>
      <c r="E31" s="18">
        <v>0</v>
      </c>
      <c r="F31" s="18"/>
      <c r="G31" s="18"/>
      <c r="H31" s="18"/>
      <c r="I31" s="18"/>
      <c r="J31" s="18"/>
      <c r="K31" s="18"/>
      <c r="L31" s="18"/>
      <c r="M31" s="18"/>
      <c r="N31" s="18"/>
      <c r="O31" s="18"/>
      <c r="P31" s="18">
        <v>0</v>
      </c>
      <c r="Q31" s="18"/>
      <c r="R31" s="18"/>
      <c r="S31" s="18"/>
      <c r="T31" s="18"/>
      <c r="U31" s="18"/>
      <c r="V31" s="18"/>
      <c r="W31" s="18"/>
      <c r="X31" s="18"/>
      <c r="Y31" s="18" t="s">
        <v>26</v>
      </c>
      <c r="Z31" s="18" t="s">
        <v>26</v>
      </c>
      <c r="AA31" s="18"/>
      <c r="AB31" s="18" t="s">
        <v>26</v>
      </c>
      <c r="AC31" s="18" t="s">
        <v>26</v>
      </c>
      <c r="AD31" s="18" t="s">
        <v>26</v>
      </c>
      <c r="AE31" s="18" t="s">
        <v>26</v>
      </c>
      <c r="AF31" s="18"/>
      <c r="AG31" s="18" t="s">
        <v>26</v>
      </c>
      <c r="AH31" s="18" t="s">
        <v>26</v>
      </c>
      <c r="AI31" s="18" t="s">
        <v>26</v>
      </c>
      <c r="AJ31" s="71" t="s">
        <v>26</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1772</v>
      </c>
      <c r="BD31" s="313" t="str">
        <f>SUBSTITUTE(SUBSTITUTE(IFERROR(VLOOKUP($A31,単組回答!$E:$R,14,FALSE),""),"① 行った","○"),"② 行っていない","×")</f>
        <v/>
      </c>
      <c r="BE31" s="83" t="s">
        <v>1772</v>
      </c>
      <c r="BF31" s="316" t="str">
        <f>SUBSTITUTE(SUBSTITUTE(IFERROR(VLOOKUP($A31,単組回答!$E:$T,16,FALSE),""),"① 行った","○"),"② 行っていない","×")</f>
        <v/>
      </c>
    </row>
    <row r="32" spans="1:58" ht="28.5" customHeight="1">
      <c r="A32" s="20">
        <v>30058</v>
      </c>
      <c r="B32" s="21" t="s">
        <v>355</v>
      </c>
      <c r="C32" s="68" t="s">
        <v>25</v>
      </c>
      <c r="D32" s="18" t="s">
        <v>25</v>
      </c>
      <c r="E32" s="18">
        <v>0</v>
      </c>
      <c r="F32" s="18"/>
      <c r="G32" s="18" t="s">
        <v>22</v>
      </c>
      <c r="H32" s="18"/>
      <c r="I32" s="18"/>
      <c r="J32" s="18"/>
      <c r="K32" s="18"/>
      <c r="L32" s="18"/>
      <c r="M32" s="18"/>
      <c r="N32" s="18"/>
      <c r="O32" s="18"/>
      <c r="P32" s="18">
        <v>0</v>
      </c>
      <c r="Q32" s="18"/>
      <c r="R32" s="18"/>
      <c r="S32" s="18"/>
      <c r="T32" s="18"/>
      <c r="U32" s="18"/>
      <c r="V32" s="18"/>
      <c r="W32" s="18"/>
      <c r="X32" s="18"/>
      <c r="Y32" s="18" t="s">
        <v>24</v>
      </c>
      <c r="Z32" s="18" t="s">
        <v>25</v>
      </c>
      <c r="AA32" s="18"/>
      <c r="AB32" s="18" t="s">
        <v>22</v>
      </c>
      <c r="AC32" s="18" t="s">
        <v>25</v>
      </c>
      <c r="AD32" s="18" t="s">
        <v>22</v>
      </c>
      <c r="AE32" s="18" t="s">
        <v>25</v>
      </c>
      <c r="AF32" s="18"/>
      <c r="AG32" s="18" t="s">
        <v>25</v>
      </c>
      <c r="AH32" s="18" t="s">
        <v>25</v>
      </c>
      <c r="AI32" s="18" t="s">
        <v>25</v>
      </c>
      <c r="AJ32" s="71" t="s">
        <v>25</v>
      </c>
      <c r="AK32" s="102" t="s">
        <v>25</v>
      </c>
      <c r="AL32" s="83" t="s">
        <v>25</v>
      </c>
      <c r="AM32" s="83" t="s">
        <v>25</v>
      </c>
      <c r="AN32" s="83" t="s">
        <v>22</v>
      </c>
      <c r="AO32" s="83">
        <v>0</v>
      </c>
      <c r="AP32" s="83" t="s">
        <v>22</v>
      </c>
      <c r="AQ32" s="3" t="s">
        <v>27</v>
      </c>
      <c r="AR32" s="3" t="s">
        <v>26</v>
      </c>
      <c r="AS32" s="3" t="s">
        <v>22</v>
      </c>
      <c r="AT32" s="3" t="s">
        <v>26</v>
      </c>
      <c r="AU32" s="112" t="s">
        <v>25</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1772</v>
      </c>
      <c r="BD32" s="313" t="str">
        <f>SUBSTITUTE(SUBSTITUTE(IFERROR(VLOOKUP($A32,単組回答!$E:$R,14,FALSE),""),"① 行った","○"),"② 行っていない","×")</f>
        <v/>
      </c>
      <c r="BE32" s="83" t="s">
        <v>1772</v>
      </c>
      <c r="BF32" s="316" t="str">
        <f>SUBSTITUTE(SUBSTITUTE(IFERROR(VLOOKUP($A32,単組回答!$E:$T,16,FALSE),""),"① 行った","○"),"② 行っていない","×")</f>
        <v/>
      </c>
    </row>
    <row r="33" spans="1:58" ht="28.5" customHeight="1">
      <c r="A33" s="20">
        <v>30066</v>
      </c>
      <c r="B33" s="21" t="s">
        <v>356</v>
      </c>
      <c r="C33" s="68" t="s">
        <v>25</v>
      </c>
      <c r="D33" s="18" t="s">
        <v>25</v>
      </c>
      <c r="E33" s="18">
        <v>0</v>
      </c>
      <c r="F33" s="18" t="s">
        <v>22</v>
      </c>
      <c r="G33" s="18"/>
      <c r="H33" s="18" t="s">
        <v>22</v>
      </c>
      <c r="I33" s="18"/>
      <c r="J33" s="18"/>
      <c r="K33" s="18"/>
      <c r="L33" s="18"/>
      <c r="M33" s="18"/>
      <c r="N33" s="18" t="s">
        <v>22</v>
      </c>
      <c r="O33" s="18" t="s">
        <v>22</v>
      </c>
      <c r="P33" s="18">
        <v>2</v>
      </c>
      <c r="Q33" s="18" t="s">
        <v>22</v>
      </c>
      <c r="R33" s="18"/>
      <c r="S33" s="18" t="s">
        <v>22</v>
      </c>
      <c r="T33" s="18"/>
      <c r="U33" s="18" t="s">
        <v>125</v>
      </c>
      <c r="V33" s="18"/>
      <c r="W33" s="18" t="s">
        <v>125</v>
      </c>
      <c r="X33" s="18"/>
      <c r="Y33" s="18" t="s">
        <v>26</v>
      </c>
      <c r="Z33" s="18" t="s">
        <v>26</v>
      </c>
      <c r="AA33" s="18"/>
      <c r="AB33" s="18" t="s">
        <v>26</v>
      </c>
      <c r="AC33" s="18" t="s">
        <v>26</v>
      </c>
      <c r="AD33" s="18" t="s">
        <v>26</v>
      </c>
      <c r="AE33" s="18" t="s">
        <v>26</v>
      </c>
      <c r="AF33" s="18"/>
      <c r="AG33" s="18" t="s">
        <v>26</v>
      </c>
      <c r="AH33" s="18" t="s">
        <v>26</v>
      </c>
      <c r="AI33" s="18" t="s">
        <v>26</v>
      </c>
      <c r="AJ33" s="71" t="s">
        <v>26</v>
      </c>
      <c r="AK33" s="102" t="s">
        <v>25</v>
      </c>
      <c r="AL33" s="83" t="s">
        <v>25</v>
      </c>
      <c r="AM33" s="83" t="s">
        <v>22</v>
      </c>
      <c r="AN33" s="83" t="s">
        <v>22</v>
      </c>
      <c r="AO33" s="83" t="s">
        <v>22</v>
      </c>
      <c r="AP33" s="83" t="s">
        <v>22</v>
      </c>
      <c r="AQ33" s="3" t="s">
        <v>27</v>
      </c>
      <c r="AR33" s="3" t="s">
        <v>25</v>
      </c>
      <c r="AS33" s="3" t="s">
        <v>25</v>
      </c>
      <c r="AT33" s="3" t="s">
        <v>25</v>
      </c>
      <c r="AU33" s="112" t="s">
        <v>25</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1772</v>
      </c>
      <c r="BF33" s="316" t="str">
        <f>SUBSTITUTE(SUBSTITUTE(IFERROR(VLOOKUP($A33,単組回答!$E:$T,16,FALSE),""),"① 行った","○"),"② 行っていない","×")</f>
        <v/>
      </c>
    </row>
    <row r="34" spans="1:58" ht="28.5" customHeight="1">
      <c r="A34" s="20">
        <v>30069</v>
      </c>
      <c r="B34" s="21" t="s">
        <v>357</v>
      </c>
      <c r="C34" s="18"/>
      <c r="D34" s="18"/>
      <c r="E34" s="18">
        <v>0</v>
      </c>
      <c r="F34" s="18"/>
      <c r="G34" s="18"/>
      <c r="H34" s="18"/>
      <c r="I34" s="18"/>
      <c r="J34" s="18"/>
      <c r="K34" s="18"/>
      <c r="L34" s="18"/>
      <c r="M34" s="18"/>
      <c r="N34" s="18"/>
      <c r="O34" s="18"/>
      <c r="P34" s="18">
        <v>0</v>
      </c>
      <c r="Q34" s="18"/>
      <c r="R34" s="18"/>
      <c r="S34" s="18"/>
      <c r="T34" s="18"/>
      <c r="U34" s="18"/>
      <c r="V34" s="18"/>
      <c r="W34" s="18"/>
      <c r="X34" s="18"/>
      <c r="Y34" s="18" t="s">
        <v>26</v>
      </c>
      <c r="Z34" s="18" t="s">
        <v>26</v>
      </c>
      <c r="AA34" s="18"/>
      <c r="AB34" s="18" t="s">
        <v>26</v>
      </c>
      <c r="AC34" s="18" t="s">
        <v>26</v>
      </c>
      <c r="AD34" s="18" t="s">
        <v>26</v>
      </c>
      <c r="AE34" s="18" t="s">
        <v>26</v>
      </c>
      <c r="AF34" s="18"/>
      <c r="AG34" s="18" t="s">
        <v>26</v>
      </c>
      <c r="AH34" s="18" t="s">
        <v>26</v>
      </c>
      <c r="AI34" s="18" t="s">
        <v>26</v>
      </c>
      <c r="AJ34" s="71" t="s">
        <v>26</v>
      </c>
      <c r="AK34" s="102" t="s">
        <v>26</v>
      </c>
      <c r="AL34" s="83" t="s">
        <v>26</v>
      </c>
      <c r="AM34" s="83" t="s">
        <v>26</v>
      </c>
      <c r="AN34" s="83" t="s">
        <v>26</v>
      </c>
      <c r="AO34" s="83" t="s">
        <v>26</v>
      </c>
      <c r="AP34" s="83" t="s">
        <v>26</v>
      </c>
      <c r="AQ34" s="3" t="s">
        <v>26</v>
      </c>
      <c r="AR34" s="3" t="s">
        <v>25</v>
      </c>
      <c r="AS34" s="3" t="s">
        <v>26</v>
      </c>
      <c r="AT34" s="3" t="s">
        <v>25</v>
      </c>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1772</v>
      </c>
      <c r="BD34" s="313" t="str">
        <f>SUBSTITUTE(SUBSTITUTE(IFERROR(VLOOKUP($A34,単組回答!$E:$R,14,FALSE),""),"① 行った","○"),"② 行っていない","×")</f>
        <v/>
      </c>
      <c r="BE34" s="83" t="s">
        <v>1772</v>
      </c>
      <c r="BF34" s="316" t="str">
        <f>SUBSTITUTE(SUBSTITUTE(IFERROR(VLOOKUP($A34,単組回答!$E:$T,16,FALSE),""),"① 行った","○"),"② 行っていない","×")</f>
        <v/>
      </c>
    </row>
    <row r="35" spans="1:58" ht="28.5" customHeight="1">
      <c r="A35" s="20">
        <v>30070</v>
      </c>
      <c r="B35" s="21" t="s">
        <v>358</v>
      </c>
      <c r="C35" s="68" t="s">
        <v>25</v>
      </c>
      <c r="D35" s="18" t="s">
        <v>25</v>
      </c>
      <c r="E35" s="18">
        <v>0</v>
      </c>
      <c r="F35" s="18" t="s">
        <v>22</v>
      </c>
      <c r="G35" s="18"/>
      <c r="H35" s="18"/>
      <c r="I35" s="18"/>
      <c r="J35" s="18"/>
      <c r="K35" s="18" t="s">
        <v>22</v>
      </c>
      <c r="L35" s="18"/>
      <c r="M35" s="18"/>
      <c r="N35" s="18" t="s">
        <v>24</v>
      </c>
      <c r="O35" s="18" t="s">
        <v>24</v>
      </c>
      <c r="P35" s="18">
        <v>0</v>
      </c>
      <c r="Q35" s="18" t="s">
        <v>23</v>
      </c>
      <c r="R35" s="18"/>
      <c r="S35" s="18"/>
      <c r="T35" s="18"/>
      <c r="U35" s="18"/>
      <c r="V35" s="18" t="s">
        <v>23</v>
      </c>
      <c r="W35" s="18"/>
      <c r="X35" s="18"/>
      <c r="Y35" s="18" t="s">
        <v>26</v>
      </c>
      <c r="Z35" s="18" t="s">
        <v>26</v>
      </c>
      <c r="AA35" s="18"/>
      <c r="AB35" s="18" t="s">
        <v>26</v>
      </c>
      <c r="AC35" s="18" t="s">
        <v>26</v>
      </c>
      <c r="AD35" s="18" t="s">
        <v>26</v>
      </c>
      <c r="AE35" s="18" t="s">
        <v>26</v>
      </c>
      <c r="AF35" s="18"/>
      <c r="AG35" s="18" t="s">
        <v>26</v>
      </c>
      <c r="AH35" s="18" t="s">
        <v>26</v>
      </c>
      <c r="AI35" s="18" t="s">
        <v>26</v>
      </c>
      <c r="AJ35" s="71" t="s">
        <v>26</v>
      </c>
      <c r="AK35" s="102" t="s">
        <v>26</v>
      </c>
      <c r="AL35" s="83" t="s">
        <v>26</v>
      </c>
      <c r="AM35" s="83" t="s">
        <v>26</v>
      </c>
      <c r="AN35" s="83" t="s">
        <v>26</v>
      </c>
      <c r="AO35" s="83" t="s">
        <v>26</v>
      </c>
      <c r="AP35" s="83" t="s">
        <v>26</v>
      </c>
      <c r="AQ35" s="3" t="s">
        <v>26</v>
      </c>
      <c r="AR35" s="3" t="s">
        <v>25</v>
      </c>
      <c r="AS35" s="3" t="s">
        <v>26</v>
      </c>
      <c r="AT35" s="3" t="s">
        <v>25</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1772</v>
      </c>
      <c r="BD35" s="313" t="str">
        <f>SUBSTITUTE(SUBSTITUTE(IFERROR(VLOOKUP($A35,単組回答!$E:$R,14,FALSE),""),"① 行った","○"),"② 行っていない","×")</f>
        <v/>
      </c>
      <c r="BE35" s="83" t="s">
        <v>1772</v>
      </c>
      <c r="BF35" s="316" t="str">
        <f>SUBSTITUTE(SUBSTITUTE(IFERROR(VLOOKUP($A35,単組回答!$E:$T,16,FALSE),""),"① 行った","○"),"② 行っていない","×")</f>
        <v/>
      </c>
    </row>
    <row r="36" spans="1:58" ht="28.5" customHeight="1">
      <c r="A36" s="20">
        <v>30071</v>
      </c>
      <c r="B36" s="21" t="s">
        <v>359</v>
      </c>
      <c r="C36" s="18"/>
      <c r="D36" s="18"/>
      <c r="E36" s="18">
        <v>0</v>
      </c>
      <c r="F36" s="18"/>
      <c r="G36" s="18"/>
      <c r="H36" s="18"/>
      <c r="I36" s="18"/>
      <c r="J36" s="18"/>
      <c r="K36" s="18"/>
      <c r="L36" s="18"/>
      <c r="M36" s="18"/>
      <c r="N36" s="18"/>
      <c r="O36" s="18"/>
      <c r="P36" s="18">
        <v>0</v>
      </c>
      <c r="Q36" s="18"/>
      <c r="R36" s="18"/>
      <c r="S36" s="18"/>
      <c r="T36" s="18"/>
      <c r="U36" s="18"/>
      <c r="V36" s="18"/>
      <c r="W36" s="18"/>
      <c r="X36" s="18"/>
      <c r="Y36" s="18" t="s">
        <v>26</v>
      </c>
      <c r="Z36" s="18" t="s">
        <v>26</v>
      </c>
      <c r="AA36" s="18"/>
      <c r="AB36" s="18" t="s">
        <v>26</v>
      </c>
      <c r="AC36" s="18" t="s">
        <v>26</v>
      </c>
      <c r="AD36" s="18" t="s">
        <v>26</v>
      </c>
      <c r="AE36" s="18" t="s">
        <v>26</v>
      </c>
      <c r="AF36" s="18"/>
      <c r="AG36" s="18" t="s">
        <v>26</v>
      </c>
      <c r="AH36" s="18" t="s">
        <v>26</v>
      </c>
      <c r="AI36" s="18" t="s">
        <v>26</v>
      </c>
      <c r="AJ36" s="71" t="s">
        <v>26</v>
      </c>
      <c r="AK36" s="102" t="s">
        <v>25</v>
      </c>
      <c r="AL36" s="83" t="s">
        <v>22</v>
      </c>
      <c r="AM36" s="83" t="s">
        <v>25</v>
      </c>
      <c r="AN36" s="83" t="s">
        <v>22</v>
      </c>
      <c r="AO36" s="83">
        <v>0</v>
      </c>
      <c r="AP36" s="83" t="s">
        <v>22</v>
      </c>
      <c r="AQ36" s="3" t="s">
        <v>27</v>
      </c>
      <c r="AR36" s="3" t="s">
        <v>25</v>
      </c>
      <c r="AS36" s="3" t="s">
        <v>25</v>
      </c>
      <c r="AT36" s="3" t="s">
        <v>25</v>
      </c>
      <c r="AU36" s="112" t="s">
        <v>22</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1772</v>
      </c>
      <c r="BD36" s="313" t="str">
        <f>SUBSTITUTE(SUBSTITUTE(IFERROR(VLOOKUP($A36,単組回答!$E:$R,14,FALSE),""),"① 行った","○"),"② 行っていない","×")</f>
        <v/>
      </c>
      <c r="BE36" s="83" t="s">
        <v>1772</v>
      </c>
      <c r="BF36" s="316" t="str">
        <f>SUBSTITUTE(SUBSTITUTE(IFERROR(VLOOKUP($A36,単組回答!$E:$T,16,FALSE),""),"① 行った","○"),"② 行っていない","×")</f>
        <v/>
      </c>
    </row>
    <row r="37" spans="1:58" ht="28.5" customHeight="1">
      <c r="A37" s="20">
        <v>30072</v>
      </c>
      <c r="B37" s="21" t="s">
        <v>360</v>
      </c>
      <c r="C37" s="18"/>
      <c r="D37" s="18"/>
      <c r="E37" s="18">
        <v>0</v>
      </c>
      <c r="F37" s="18"/>
      <c r="G37" s="18"/>
      <c r="H37" s="18"/>
      <c r="I37" s="18"/>
      <c r="J37" s="18"/>
      <c r="K37" s="18"/>
      <c r="L37" s="18"/>
      <c r="M37" s="18"/>
      <c r="N37" s="18"/>
      <c r="O37" s="18"/>
      <c r="P37" s="18">
        <v>0</v>
      </c>
      <c r="Q37" s="18"/>
      <c r="R37" s="18"/>
      <c r="S37" s="18"/>
      <c r="T37" s="18"/>
      <c r="U37" s="18"/>
      <c r="V37" s="18"/>
      <c r="W37" s="18"/>
      <c r="X37" s="18"/>
      <c r="Y37" s="18" t="s">
        <v>26</v>
      </c>
      <c r="Z37" s="18" t="s">
        <v>26</v>
      </c>
      <c r="AA37" s="18"/>
      <c r="AB37" s="18" t="s">
        <v>26</v>
      </c>
      <c r="AC37" s="18" t="s">
        <v>26</v>
      </c>
      <c r="AD37" s="18" t="s">
        <v>26</v>
      </c>
      <c r="AE37" s="18" t="s">
        <v>26</v>
      </c>
      <c r="AF37" s="18"/>
      <c r="AG37" s="18" t="s">
        <v>26</v>
      </c>
      <c r="AH37" s="18" t="s">
        <v>26</v>
      </c>
      <c r="AI37" s="18" t="s">
        <v>26</v>
      </c>
      <c r="AJ37" s="71" t="s">
        <v>26</v>
      </c>
      <c r="AK37" s="102" t="s">
        <v>26</v>
      </c>
      <c r="AL37" s="83" t="s">
        <v>26</v>
      </c>
      <c r="AM37" s="83" t="s">
        <v>26</v>
      </c>
      <c r="AN37" s="83" t="s">
        <v>26</v>
      </c>
      <c r="AO37" s="83" t="s">
        <v>26</v>
      </c>
      <c r="AP37" s="83" t="s">
        <v>26</v>
      </c>
      <c r="AQ37" s="3" t="s">
        <v>26</v>
      </c>
      <c r="AR37" s="3" t="s">
        <v>26</v>
      </c>
      <c r="AS37" s="3" t="s">
        <v>26</v>
      </c>
      <c r="AT37" s="3" t="s">
        <v>26</v>
      </c>
      <c r="AU37" s="112" t="s">
        <v>26</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1772</v>
      </c>
      <c r="BD37" s="313" t="str">
        <f>SUBSTITUTE(SUBSTITUTE(IFERROR(VLOOKUP($A37,単組回答!$E:$R,14,FALSE),""),"① 行った","○"),"② 行っていない","×")</f>
        <v/>
      </c>
      <c r="BE37" s="83" t="s">
        <v>1772</v>
      </c>
      <c r="BF37" s="316" t="str">
        <f>SUBSTITUTE(SUBSTITUTE(IFERROR(VLOOKUP($A37,単組回答!$E:$T,16,FALSE),""),"① 行った","○"),"② 行っていない","×")</f>
        <v/>
      </c>
    </row>
    <row r="38" spans="1:58" ht="28.5" customHeight="1">
      <c r="A38" s="20">
        <v>30074</v>
      </c>
      <c r="B38" s="21" t="s">
        <v>361</v>
      </c>
      <c r="C38" s="18"/>
      <c r="D38" s="18"/>
      <c r="E38" s="18">
        <v>0</v>
      </c>
      <c r="F38" s="18"/>
      <c r="G38" s="18"/>
      <c r="H38" s="18"/>
      <c r="I38" s="18"/>
      <c r="J38" s="18"/>
      <c r="K38" s="18"/>
      <c r="L38" s="18"/>
      <c r="M38" s="18"/>
      <c r="N38" s="18"/>
      <c r="O38" s="18"/>
      <c r="P38" s="18">
        <v>0</v>
      </c>
      <c r="Q38" s="18"/>
      <c r="R38" s="18"/>
      <c r="S38" s="18"/>
      <c r="T38" s="18"/>
      <c r="U38" s="18"/>
      <c r="V38" s="18"/>
      <c r="W38" s="18"/>
      <c r="X38" s="18"/>
      <c r="Y38" s="18" t="s">
        <v>26</v>
      </c>
      <c r="Z38" s="18" t="s">
        <v>26</v>
      </c>
      <c r="AA38" s="18"/>
      <c r="AB38" s="18" t="s">
        <v>26</v>
      </c>
      <c r="AC38" s="18" t="s">
        <v>26</v>
      </c>
      <c r="AD38" s="18" t="s">
        <v>26</v>
      </c>
      <c r="AE38" s="18" t="s">
        <v>26</v>
      </c>
      <c r="AF38" s="18"/>
      <c r="AG38" s="18" t="s">
        <v>26</v>
      </c>
      <c r="AH38" s="18" t="s">
        <v>26</v>
      </c>
      <c r="AI38" s="18" t="s">
        <v>26</v>
      </c>
      <c r="AJ38" s="71" t="s">
        <v>26</v>
      </c>
      <c r="AK38" s="102" t="s">
        <v>26</v>
      </c>
      <c r="AL38" s="83" t="s">
        <v>26</v>
      </c>
      <c r="AM38" s="83" t="s">
        <v>26</v>
      </c>
      <c r="AN38" s="83" t="s">
        <v>26</v>
      </c>
      <c r="AO38" s="83" t="s">
        <v>26</v>
      </c>
      <c r="AP38" s="83" t="s">
        <v>26</v>
      </c>
      <c r="AQ38" s="3" t="s">
        <v>26</v>
      </c>
      <c r="AR38" s="3" t="s">
        <v>25</v>
      </c>
      <c r="AS38" s="3" t="s">
        <v>26</v>
      </c>
      <c r="AT38" s="3" t="s">
        <v>25</v>
      </c>
      <c r="AU38" s="112" t="s">
        <v>26</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1772</v>
      </c>
      <c r="BD38" s="313" t="str">
        <f>SUBSTITUTE(SUBSTITUTE(IFERROR(VLOOKUP($A38,単組回答!$E:$R,14,FALSE),""),"① 行った","○"),"② 行っていない","×")</f>
        <v/>
      </c>
      <c r="BE38" s="83" t="s">
        <v>1772</v>
      </c>
      <c r="BF38" s="316" t="str">
        <f>SUBSTITUTE(SUBSTITUTE(IFERROR(VLOOKUP($A38,単組回答!$E:$T,16,FALSE),""),"① 行った","○"),"② 行っていない","×")</f>
        <v/>
      </c>
    </row>
    <row r="39" spans="1:58" ht="28.5" customHeight="1">
      <c r="A39" s="20">
        <v>30085</v>
      </c>
      <c r="B39" s="21" t="s">
        <v>362</v>
      </c>
      <c r="C39" s="18"/>
      <c r="D39" s="18"/>
      <c r="E39" s="18">
        <v>0</v>
      </c>
      <c r="F39" s="18"/>
      <c r="G39" s="18"/>
      <c r="H39" s="18"/>
      <c r="I39" s="18"/>
      <c r="J39" s="18"/>
      <c r="K39" s="18"/>
      <c r="L39" s="18"/>
      <c r="M39" s="18"/>
      <c r="N39" s="18"/>
      <c r="O39" s="18"/>
      <c r="P39" s="18">
        <v>0</v>
      </c>
      <c r="Q39" s="18"/>
      <c r="R39" s="18"/>
      <c r="S39" s="18"/>
      <c r="T39" s="18"/>
      <c r="U39" s="18"/>
      <c r="V39" s="18"/>
      <c r="W39" s="18"/>
      <c r="X39" s="18"/>
      <c r="Y39" s="18" t="s">
        <v>26</v>
      </c>
      <c r="Z39" s="18" t="s">
        <v>26</v>
      </c>
      <c r="AA39" s="18"/>
      <c r="AB39" s="18" t="s">
        <v>26</v>
      </c>
      <c r="AC39" s="18" t="s">
        <v>26</v>
      </c>
      <c r="AD39" s="18" t="s">
        <v>26</v>
      </c>
      <c r="AE39" s="18" t="s">
        <v>26</v>
      </c>
      <c r="AF39" s="18"/>
      <c r="AG39" s="18" t="s">
        <v>26</v>
      </c>
      <c r="AH39" s="18" t="s">
        <v>26</v>
      </c>
      <c r="AI39" s="18" t="s">
        <v>26</v>
      </c>
      <c r="AJ39" s="71" t="s">
        <v>26</v>
      </c>
      <c r="AK39" s="102" t="s">
        <v>25</v>
      </c>
      <c r="AL39" s="83" t="s">
        <v>25</v>
      </c>
      <c r="AM39" s="83" t="s">
        <v>25</v>
      </c>
      <c r="AN39" s="83" t="s">
        <v>22</v>
      </c>
      <c r="AO39" s="83">
        <v>0</v>
      </c>
      <c r="AP39" s="83" t="s">
        <v>22</v>
      </c>
      <c r="AQ39" s="3" t="s">
        <v>25</v>
      </c>
      <c r="AR39" s="3" t="s">
        <v>25</v>
      </c>
      <c r="AS39" s="3" t="s">
        <v>25</v>
      </c>
      <c r="AT39" s="3" t="s">
        <v>25</v>
      </c>
      <c r="AU39" s="112" t="s">
        <v>25</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83" t="s">
        <v>1772</v>
      </c>
      <c r="BD39" s="313" t="str">
        <f>SUBSTITUTE(SUBSTITUTE(IFERROR(VLOOKUP($A39,単組回答!$E:$R,14,FALSE),""),"① 行った","○"),"② 行っていない","×")</f>
        <v/>
      </c>
      <c r="BE39" s="83" t="s">
        <v>1772</v>
      </c>
      <c r="BF39" s="316" t="str">
        <f>SUBSTITUTE(SUBSTITUTE(IFERROR(VLOOKUP($A39,単組回答!$E:$T,16,FALSE),""),"① 行った","○"),"② 行っていない","×")</f>
        <v/>
      </c>
    </row>
    <row r="40" spans="1:58" ht="28.5" customHeight="1">
      <c r="A40" s="20">
        <v>30086</v>
      </c>
      <c r="B40" s="21" t="s">
        <v>363</v>
      </c>
      <c r="C40" s="18"/>
      <c r="D40" s="18"/>
      <c r="E40" s="18">
        <v>0</v>
      </c>
      <c r="F40" s="18"/>
      <c r="G40" s="18"/>
      <c r="H40" s="18"/>
      <c r="I40" s="18"/>
      <c r="J40" s="18"/>
      <c r="K40" s="18"/>
      <c r="L40" s="18"/>
      <c r="M40" s="18"/>
      <c r="N40" s="18"/>
      <c r="O40" s="18"/>
      <c r="P40" s="18">
        <v>0</v>
      </c>
      <c r="Q40" s="18"/>
      <c r="R40" s="18"/>
      <c r="S40" s="18"/>
      <c r="T40" s="18"/>
      <c r="U40" s="18"/>
      <c r="V40" s="18"/>
      <c r="W40" s="18"/>
      <c r="X40" s="18"/>
      <c r="Y40" s="18" t="s">
        <v>26</v>
      </c>
      <c r="Z40" s="18" t="s">
        <v>26</v>
      </c>
      <c r="AA40" s="18"/>
      <c r="AB40" s="18" t="s">
        <v>26</v>
      </c>
      <c r="AC40" s="18" t="s">
        <v>26</v>
      </c>
      <c r="AD40" s="18" t="s">
        <v>26</v>
      </c>
      <c r="AE40" s="18" t="s">
        <v>26</v>
      </c>
      <c r="AF40" s="18"/>
      <c r="AG40" s="18" t="s">
        <v>26</v>
      </c>
      <c r="AH40" s="18" t="s">
        <v>26</v>
      </c>
      <c r="AI40" s="18" t="s">
        <v>26</v>
      </c>
      <c r="AJ40" s="71" t="s">
        <v>26</v>
      </c>
      <c r="AK40" s="102" t="s">
        <v>26</v>
      </c>
      <c r="AL40" s="83" t="s">
        <v>26</v>
      </c>
      <c r="AM40" s="83" t="s">
        <v>26</v>
      </c>
      <c r="AN40" s="83" t="s">
        <v>26</v>
      </c>
      <c r="AO40" s="83" t="s">
        <v>26</v>
      </c>
      <c r="AP40" s="83" t="s">
        <v>26</v>
      </c>
      <c r="AQ40" s="3" t="s">
        <v>26</v>
      </c>
      <c r="AR40" s="3" t="s">
        <v>26</v>
      </c>
      <c r="AS40" s="3" t="s">
        <v>26</v>
      </c>
      <c r="AT40" s="3" t="s">
        <v>26</v>
      </c>
      <c r="AU40" s="112" t="s">
        <v>26</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83" t="s">
        <v>1772</v>
      </c>
      <c r="BD40" s="313" t="str">
        <f>SUBSTITUTE(SUBSTITUTE(IFERROR(VLOOKUP($A40,単組回答!$E:$R,14,FALSE),""),"① 行った","○"),"② 行っていない","×")</f>
        <v/>
      </c>
      <c r="BE40" s="83" t="s">
        <v>1772</v>
      </c>
      <c r="BF40" s="316" t="str">
        <f>SUBSTITUTE(SUBSTITUTE(IFERROR(VLOOKUP($A40,単組回答!$E:$T,16,FALSE),""),"① 行った","○"),"② 行っていない","×")</f>
        <v/>
      </c>
    </row>
    <row r="41" spans="1:58" ht="28.5" customHeight="1">
      <c r="A41" s="20">
        <v>30096</v>
      </c>
      <c r="B41" s="21" t="s">
        <v>364</v>
      </c>
      <c r="C41" s="18"/>
      <c r="D41" s="18"/>
      <c r="E41" s="18">
        <v>0</v>
      </c>
      <c r="F41" s="18"/>
      <c r="G41" s="18"/>
      <c r="H41" s="18"/>
      <c r="I41" s="18"/>
      <c r="J41" s="18"/>
      <c r="K41" s="18"/>
      <c r="L41" s="18"/>
      <c r="M41" s="18"/>
      <c r="N41" s="18"/>
      <c r="O41" s="18"/>
      <c r="P41" s="18">
        <v>0</v>
      </c>
      <c r="Q41" s="18"/>
      <c r="R41" s="18"/>
      <c r="S41" s="18"/>
      <c r="T41" s="18"/>
      <c r="U41" s="18"/>
      <c r="V41" s="18"/>
      <c r="W41" s="18"/>
      <c r="X41" s="18"/>
      <c r="Y41" s="18" t="s">
        <v>26</v>
      </c>
      <c r="Z41" s="18" t="s">
        <v>26</v>
      </c>
      <c r="AA41" s="18"/>
      <c r="AB41" s="18" t="s">
        <v>26</v>
      </c>
      <c r="AC41" s="18" t="s">
        <v>26</v>
      </c>
      <c r="AD41" s="18" t="s">
        <v>26</v>
      </c>
      <c r="AE41" s="18" t="s">
        <v>26</v>
      </c>
      <c r="AF41" s="18"/>
      <c r="AG41" s="18" t="s">
        <v>26</v>
      </c>
      <c r="AH41" s="18" t="s">
        <v>26</v>
      </c>
      <c r="AI41" s="18" t="s">
        <v>26</v>
      </c>
      <c r="AJ41" s="71" t="s">
        <v>26</v>
      </c>
      <c r="AK41" s="102" t="s">
        <v>26</v>
      </c>
      <c r="AL41" s="83" t="s">
        <v>26</v>
      </c>
      <c r="AM41" s="83" t="s">
        <v>26</v>
      </c>
      <c r="AN41" s="83" t="s">
        <v>26</v>
      </c>
      <c r="AO41" s="83" t="s">
        <v>26</v>
      </c>
      <c r="AP41" s="83" t="s">
        <v>26</v>
      </c>
      <c r="AQ41" s="3" t="s">
        <v>26</v>
      </c>
      <c r="AR41" s="3" t="s">
        <v>26</v>
      </c>
      <c r="AS41" s="3" t="s">
        <v>26</v>
      </c>
      <c r="AT41" s="3" t="s">
        <v>26</v>
      </c>
      <c r="AU41" s="112" t="s">
        <v>26</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83" t="s">
        <v>1772</v>
      </c>
      <c r="BD41" s="313" t="str">
        <f>SUBSTITUTE(SUBSTITUTE(IFERROR(VLOOKUP($A41,単組回答!$E:$R,14,FALSE),""),"① 行った","○"),"② 行っていない","×")</f>
        <v/>
      </c>
      <c r="BE41" s="83" t="s">
        <v>1772</v>
      </c>
      <c r="BF41" s="316" t="str">
        <f>SUBSTITUTE(SUBSTITUTE(IFERROR(VLOOKUP($A41,単組回答!$E:$T,16,FALSE),""),"① 行った","○"),"② 行っていない","×")</f>
        <v/>
      </c>
    </row>
    <row r="42" spans="1:58" ht="28.5" customHeight="1">
      <c r="A42" s="20">
        <v>30097</v>
      </c>
      <c r="B42" s="21" t="s">
        <v>365</v>
      </c>
      <c r="C42" s="18"/>
      <c r="D42" s="18"/>
      <c r="E42" s="18">
        <v>0</v>
      </c>
      <c r="F42" s="18"/>
      <c r="G42" s="18"/>
      <c r="H42" s="18"/>
      <c r="I42" s="18"/>
      <c r="J42" s="18"/>
      <c r="K42" s="18"/>
      <c r="L42" s="18"/>
      <c r="M42" s="18"/>
      <c r="N42" s="18"/>
      <c r="O42" s="18"/>
      <c r="P42" s="18">
        <v>0</v>
      </c>
      <c r="Q42" s="18"/>
      <c r="R42" s="18"/>
      <c r="S42" s="18"/>
      <c r="T42" s="18"/>
      <c r="U42" s="18"/>
      <c r="V42" s="18"/>
      <c r="W42" s="18"/>
      <c r="X42" s="18"/>
      <c r="Y42" s="18" t="s">
        <v>26</v>
      </c>
      <c r="Z42" s="18" t="s">
        <v>26</v>
      </c>
      <c r="AA42" s="18"/>
      <c r="AB42" s="18" t="s">
        <v>26</v>
      </c>
      <c r="AC42" s="18" t="s">
        <v>25</v>
      </c>
      <c r="AD42" s="18" t="s">
        <v>26</v>
      </c>
      <c r="AE42" s="18" t="s">
        <v>25</v>
      </c>
      <c r="AF42" s="18"/>
      <c r="AG42" s="18" t="s">
        <v>26</v>
      </c>
      <c r="AH42" s="18">
        <v>0</v>
      </c>
      <c r="AI42" s="18" t="s">
        <v>26</v>
      </c>
      <c r="AJ42" s="71" t="s">
        <v>25</v>
      </c>
      <c r="AK42" s="102" t="s">
        <v>25</v>
      </c>
      <c r="AL42" s="83" t="s">
        <v>25</v>
      </c>
      <c r="AM42" s="83" t="s">
        <v>22</v>
      </c>
      <c r="AN42" s="83" t="s">
        <v>25</v>
      </c>
      <c r="AO42" s="83" t="s">
        <v>22</v>
      </c>
      <c r="AP42" s="83">
        <v>0</v>
      </c>
      <c r="AQ42" s="3">
        <v>0</v>
      </c>
      <c r="AR42" s="3" t="s">
        <v>25</v>
      </c>
      <c r="AS42" s="3">
        <v>0</v>
      </c>
      <c r="AT42" s="3" t="s">
        <v>25</v>
      </c>
      <c r="AU42" s="112">
        <v>0</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83" t="s">
        <v>1772</v>
      </c>
      <c r="BD42" s="313" t="str">
        <f>SUBSTITUTE(SUBSTITUTE(IFERROR(VLOOKUP($A42,単組回答!$E:$R,14,FALSE),""),"① 行った","○"),"② 行っていない","×")</f>
        <v/>
      </c>
      <c r="BE42" s="83" t="s">
        <v>1772</v>
      </c>
      <c r="BF42" s="316" t="str">
        <f>SUBSTITUTE(SUBSTITUTE(IFERROR(VLOOKUP($A42,単組回答!$E:$T,16,FALSE),""),"① 行った","○"),"② 行っていない","×")</f>
        <v/>
      </c>
    </row>
    <row r="43" spans="1:58" ht="28.5" customHeight="1">
      <c r="A43" s="20">
        <v>30100</v>
      </c>
      <c r="B43" s="21" t="s">
        <v>366</v>
      </c>
      <c r="C43" s="18"/>
      <c r="D43" s="18"/>
      <c r="E43" s="18">
        <v>0</v>
      </c>
      <c r="F43" s="18"/>
      <c r="G43" s="18"/>
      <c r="H43" s="18"/>
      <c r="I43" s="18"/>
      <c r="J43" s="18"/>
      <c r="K43" s="18"/>
      <c r="L43" s="18"/>
      <c r="M43" s="18"/>
      <c r="N43" s="18"/>
      <c r="O43" s="18"/>
      <c r="P43" s="18">
        <v>0</v>
      </c>
      <c r="Q43" s="18"/>
      <c r="R43" s="18"/>
      <c r="S43" s="18"/>
      <c r="T43" s="18"/>
      <c r="U43" s="18"/>
      <c r="V43" s="18"/>
      <c r="W43" s="18"/>
      <c r="X43" s="18"/>
      <c r="Y43" s="18" t="s">
        <v>26</v>
      </c>
      <c r="Z43" s="18" t="s">
        <v>26</v>
      </c>
      <c r="AA43" s="18"/>
      <c r="AB43" s="18" t="s">
        <v>26</v>
      </c>
      <c r="AC43" s="18" t="s">
        <v>26</v>
      </c>
      <c r="AD43" s="18" t="s">
        <v>26</v>
      </c>
      <c r="AE43" s="18" t="s">
        <v>26</v>
      </c>
      <c r="AF43" s="18"/>
      <c r="AG43" s="18" t="s">
        <v>26</v>
      </c>
      <c r="AH43" s="18" t="s">
        <v>26</v>
      </c>
      <c r="AI43" s="18" t="s">
        <v>26</v>
      </c>
      <c r="AJ43" s="71" t="s">
        <v>26</v>
      </c>
      <c r="AK43" s="102" t="s">
        <v>26</v>
      </c>
      <c r="AL43" s="83" t="s">
        <v>26</v>
      </c>
      <c r="AM43" s="83" t="s">
        <v>26</v>
      </c>
      <c r="AN43" s="83" t="s">
        <v>26</v>
      </c>
      <c r="AO43" s="83" t="s">
        <v>26</v>
      </c>
      <c r="AP43" s="83" t="s">
        <v>26</v>
      </c>
      <c r="AQ43" s="3" t="s">
        <v>26</v>
      </c>
      <c r="AR43" s="3" t="s">
        <v>26</v>
      </c>
      <c r="AS43" s="3" t="s">
        <v>26</v>
      </c>
      <c r="AT43" s="3" t="s">
        <v>26</v>
      </c>
      <c r="AU43" s="112" t="s">
        <v>26</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83" t="s">
        <v>1772</v>
      </c>
      <c r="BD43" s="313" t="str">
        <f>SUBSTITUTE(SUBSTITUTE(IFERROR(VLOOKUP($A43,単組回答!$E:$R,14,FALSE),""),"① 行った","○"),"② 行っていない","×")</f>
        <v/>
      </c>
      <c r="BE43" s="83" t="s">
        <v>1772</v>
      </c>
      <c r="BF43" s="316" t="str">
        <f>SUBSTITUTE(SUBSTITUTE(IFERROR(VLOOKUP($A43,単組回答!$E:$T,16,FALSE),""),"① 行った","○"),"② 行っていない","×")</f>
        <v/>
      </c>
    </row>
    <row r="44" spans="1:58" ht="28.5" customHeight="1">
      <c r="A44" s="20">
        <v>30102</v>
      </c>
      <c r="B44" s="21" t="s">
        <v>367</v>
      </c>
      <c r="C44" s="18"/>
      <c r="D44" s="18"/>
      <c r="E44" s="18">
        <v>0</v>
      </c>
      <c r="F44" s="18"/>
      <c r="G44" s="18"/>
      <c r="H44" s="18"/>
      <c r="I44" s="18"/>
      <c r="J44" s="18"/>
      <c r="K44" s="18"/>
      <c r="L44" s="18"/>
      <c r="M44" s="18"/>
      <c r="N44" s="18"/>
      <c r="O44" s="18"/>
      <c r="P44" s="18">
        <v>0</v>
      </c>
      <c r="Q44" s="18"/>
      <c r="R44" s="18"/>
      <c r="S44" s="18"/>
      <c r="T44" s="18"/>
      <c r="U44" s="18"/>
      <c r="V44" s="18"/>
      <c r="W44" s="18"/>
      <c r="X44" s="18"/>
      <c r="Y44" s="18" t="s">
        <v>26</v>
      </c>
      <c r="Z44" s="18" t="s">
        <v>26</v>
      </c>
      <c r="AA44" s="18"/>
      <c r="AB44" s="18" t="s">
        <v>26</v>
      </c>
      <c r="AC44" s="18" t="s">
        <v>26</v>
      </c>
      <c r="AD44" s="18" t="s">
        <v>26</v>
      </c>
      <c r="AE44" s="18" t="s">
        <v>26</v>
      </c>
      <c r="AF44" s="18"/>
      <c r="AG44" s="18" t="s">
        <v>26</v>
      </c>
      <c r="AH44" s="18" t="s">
        <v>26</v>
      </c>
      <c r="AI44" s="18" t="s">
        <v>26</v>
      </c>
      <c r="AJ44" s="71" t="s">
        <v>26</v>
      </c>
      <c r="AK44" s="102" t="s">
        <v>26</v>
      </c>
      <c r="AL44" s="83" t="s">
        <v>26</v>
      </c>
      <c r="AM44" s="83" t="s">
        <v>26</v>
      </c>
      <c r="AN44" s="83" t="s">
        <v>26</v>
      </c>
      <c r="AO44" s="83" t="s">
        <v>26</v>
      </c>
      <c r="AP44" s="83" t="s">
        <v>26</v>
      </c>
      <c r="AQ44" s="3" t="s">
        <v>26</v>
      </c>
      <c r="AR44" s="3" t="s">
        <v>26</v>
      </c>
      <c r="AS44" s="3" t="s">
        <v>26</v>
      </c>
      <c r="AT44" s="3" t="s">
        <v>26</v>
      </c>
      <c r="AU44" s="112" t="s">
        <v>26</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83" t="s">
        <v>1772</v>
      </c>
      <c r="BD44" s="313" t="str">
        <f>SUBSTITUTE(SUBSTITUTE(IFERROR(VLOOKUP($A44,単組回答!$E:$R,14,FALSE),""),"① 行った","○"),"② 行っていない","×")</f>
        <v/>
      </c>
      <c r="BE44" s="83" t="s">
        <v>1772</v>
      </c>
      <c r="BF44" s="316" t="str">
        <f>SUBSTITUTE(SUBSTITUTE(IFERROR(VLOOKUP($A44,単組回答!$E:$T,16,FALSE),""),"① 行った","○"),"② 行っていない","×")</f>
        <v/>
      </c>
    </row>
    <row r="45" spans="1:58" ht="28.5" customHeight="1">
      <c r="A45" s="20">
        <v>30103</v>
      </c>
      <c r="B45" s="21" t="s">
        <v>368</v>
      </c>
      <c r="C45" s="68" t="s">
        <v>25</v>
      </c>
      <c r="D45" s="68" t="s">
        <v>25</v>
      </c>
      <c r="E45" s="18">
        <v>0</v>
      </c>
      <c r="F45" s="18" t="s">
        <v>22</v>
      </c>
      <c r="G45" s="18"/>
      <c r="H45" s="18"/>
      <c r="I45" s="18"/>
      <c r="J45" s="18"/>
      <c r="K45" s="18"/>
      <c r="L45" s="18"/>
      <c r="M45" s="18"/>
      <c r="N45" s="18"/>
      <c r="O45" s="18"/>
      <c r="P45" s="18">
        <v>0</v>
      </c>
      <c r="Q45" s="18"/>
      <c r="R45" s="18"/>
      <c r="S45" s="18"/>
      <c r="T45" s="18"/>
      <c r="U45" s="18"/>
      <c r="V45" s="18"/>
      <c r="W45" s="18"/>
      <c r="X45" s="18"/>
      <c r="Y45" s="18" t="s">
        <v>26</v>
      </c>
      <c r="Z45" s="18" t="s">
        <v>26</v>
      </c>
      <c r="AA45" s="18"/>
      <c r="AB45" s="18" t="s">
        <v>26</v>
      </c>
      <c r="AC45" s="18" t="s">
        <v>26</v>
      </c>
      <c r="AD45" s="18" t="s">
        <v>26</v>
      </c>
      <c r="AE45" s="18" t="s">
        <v>26</v>
      </c>
      <c r="AF45" s="18"/>
      <c r="AG45" s="18" t="s">
        <v>26</v>
      </c>
      <c r="AH45" s="18" t="s">
        <v>26</v>
      </c>
      <c r="AI45" s="18" t="s">
        <v>26</v>
      </c>
      <c r="AJ45" s="71" t="s">
        <v>26</v>
      </c>
      <c r="AK45" s="102" t="s">
        <v>25</v>
      </c>
      <c r="AL45" s="83" t="s">
        <v>25</v>
      </c>
      <c r="AM45" s="83" t="s">
        <v>25</v>
      </c>
      <c r="AN45" s="83" t="s">
        <v>22</v>
      </c>
      <c r="AO45" s="83">
        <v>0</v>
      </c>
      <c r="AP45" s="83" t="s">
        <v>25</v>
      </c>
      <c r="AQ45" s="3" t="s">
        <v>27</v>
      </c>
      <c r="AR45" s="3"/>
      <c r="AS45" s="3" t="s">
        <v>25</v>
      </c>
      <c r="AT45" s="3" t="s">
        <v>25</v>
      </c>
      <c r="AU45" s="112" t="s">
        <v>25</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83" t="s">
        <v>1772</v>
      </c>
      <c r="BD45" s="313" t="str">
        <f>SUBSTITUTE(SUBSTITUTE(IFERROR(VLOOKUP($A45,単組回答!$E:$R,14,FALSE),""),"① 行った","○"),"② 行っていない","×")</f>
        <v/>
      </c>
      <c r="BE45" s="83" t="s">
        <v>1772</v>
      </c>
      <c r="BF45" s="316" t="str">
        <f>SUBSTITUTE(SUBSTITUTE(IFERROR(VLOOKUP($A45,単組回答!$E:$T,16,FALSE),""),"① 行った","○"),"② 行っていない","×")</f>
        <v/>
      </c>
    </row>
    <row r="46" spans="1:58" ht="28.5" customHeight="1">
      <c r="A46" s="20">
        <v>30105</v>
      </c>
      <c r="B46" s="65" t="s">
        <v>369</v>
      </c>
      <c r="C46" s="68"/>
      <c r="D46" s="18"/>
      <c r="E46" s="18">
        <v>0</v>
      </c>
      <c r="F46" s="18"/>
      <c r="G46" s="18"/>
      <c r="H46" s="18"/>
      <c r="I46" s="18"/>
      <c r="J46" s="18"/>
      <c r="K46" s="18"/>
      <c r="L46" s="18"/>
      <c r="M46" s="18"/>
      <c r="N46" s="18"/>
      <c r="O46" s="18"/>
      <c r="P46" s="18">
        <v>0</v>
      </c>
      <c r="Q46" s="18"/>
      <c r="R46" s="18"/>
      <c r="S46" s="18"/>
      <c r="T46" s="18"/>
      <c r="U46" s="18"/>
      <c r="V46" s="18"/>
      <c r="W46" s="18"/>
      <c r="X46" s="18"/>
      <c r="Y46" s="18" t="s">
        <v>26</v>
      </c>
      <c r="Z46" s="18" t="s">
        <v>26</v>
      </c>
      <c r="AA46" s="18"/>
      <c r="AB46" s="18" t="s">
        <v>26</v>
      </c>
      <c r="AC46" s="18" t="s">
        <v>26</v>
      </c>
      <c r="AD46" s="18" t="s">
        <v>26</v>
      </c>
      <c r="AE46" s="18" t="s">
        <v>26</v>
      </c>
      <c r="AF46" s="18"/>
      <c r="AG46" s="18" t="s">
        <v>26</v>
      </c>
      <c r="AH46" s="18" t="s">
        <v>26</v>
      </c>
      <c r="AI46" s="18" t="s">
        <v>26</v>
      </c>
      <c r="AJ46" s="71" t="s">
        <v>26</v>
      </c>
      <c r="AK46" s="102" t="s">
        <v>26</v>
      </c>
      <c r="AL46" s="83" t="s">
        <v>26</v>
      </c>
      <c r="AM46" s="83" t="s">
        <v>26</v>
      </c>
      <c r="AN46" s="83" t="s">
        <v>26</v>
      </c>
      <c r="AO46" s="83" t="s">
        <v>26</v>
      </c>
      <c r="AP46" s="83" t="s">
        <v>26</v>
      </c>
      <c r="AQ46" s="3" t="s">
        <v>26</v>
      </c>
      <c r="AR46" s="3" t="s">
        <v>26</v>
      </c>
      <c r="AS46" s="3" t="s">
        <v>26</v>
      </c>
      <c r="AT46" s="3" t="s">
        <v>26</v>
      </c>
      <c r="AU46" s="112" t="s">
        <v>26</v>
      </c>
      <c r="AV46" s="314" t="str">
        <f>SUBSTITUTE(SUBSTITUTE(IFERROR(VLOOKUP($A46,単組回答!$E:$F,2,FALSE),""),"あり","○"),"なし","×")</f>
        <v/>
      </c>
      <c r="AW46" s="317" t="str">
        <f>SUBSTITUTE(SUBSTITUTE(IFERROR(VLOOKUP($A46,単組回答!$E:$G,3,FALSE),""),"あり","○"),"なし","×")</f>
        <v/>
      </c>
      <c r="AX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6" s="313" t="str">
        <f>SUBSTITUTE(SUBSTITUTE(IFERROR(VLOOKUP($A46,単組回答!$E:$H,4,FALSE),""),"あり","○"),"なし","×")</f>
        <v/>
      </c>
      <c r="BC46" s="83"/>
      <c r="BD46" s="313" t="str">
        <f>SUBSTITUTE(SUBSTITUTE(IFERROR(VLOOKUP($A46,単組回答!$E:$R,14,FALSE),""),"① 行った","○"),"② 行っていない","×")</f>
        <v/>
      </c>
      <c r="BE46" s="83"/>
      <c r="BF46" s="316" t="str">
        <f>SUBSTITUTE(SUBSTITUTE(IFERROR(VLOOKUP($A46,単組回答!$E:$T,16,FALSE),""),"① 行った","○"),"② 行っていない","×")</f>
        <v/>
      </c>
    </row>
    <row r="47" spans="1:58" ht="28.5" customHeight="1">
      <c r="A47" s="20">
        <v>30109</v>
      </c>
      <c r="B47" s="21" t="s">
        <v>370</v>
      </c>
      <c r="C47" s="68"/>
      <c r="D47" s="18"/>
      <c r="E47" s="18">
        <v>0</v>
      </c>
      <c r="F47" s="18"/>
      <c r="G47" s="18"/>
      <c r="H47" s="18"/>
      <c r="I47" s="18"/>
      <c r="J47" s="18"/>
      <c r="K47" s="18"/>
      <c r="L47" s="18"/>
      <c r="M47" s="18"/>
      <c r="N47" s="18"/>
      <c r="O47" s="18"/>
      <c r="P47" s="18">
        <v>0</v>
      </c>
      <c r="Q47" s="18"/>
      <c r="R47" s="18"/>
      <c r="S47" s="18"/>
      <c r="T47" s="18"/>
      <c r="U47" s="18"/>
      <c r="V47" s="18"/>
      <c r="W47" s="18"/>
      <c r="X47" s="18"/>
      <c r="Y47" s="18" t="s">
        <v>26</v>
      </c>
      <c r="Z47" s="18" t="s">
        <v>26</v>
      </c>
      <c r="AA47" s="18"/>
      <c r="AB47" s="18" t="s">
        <v>26</v>
      </c>
      <c r="AC47" s="18" t="s">
        <v>26</v>
      </c>
      <c r="AD47" s="18" t="s">
        <v>26</v>
      </c>
      <c r="AE47" s="18" t="s">
        <v>26</v>
      </c>
      <c r="AF47" s="18"/>
      <c r="AG47" s="18" t="s">
        <v>26</v>
      </c>
      <c r="AH47" s="18" t="s">
        <v>26</v>
      </c>
      <c r="AI47" s="18" t="s">
        <v>26</v>
      </c>
      <c r="AJ47" s="71" t="s">
        <v>26</v>
      </c>
      <c r="AK47" s="102" t="s">
        <v>26</v>
      </c>
      <c r="AL47" s="83" t="s">
        <v>26</v>
      </c>
      <c r="AM47" s="83" t="s">
        <v>26</v>
      </c>
      <c r="AN47" s="83" t="s">
        <v>26</v>
      </c>
      <c r="AO47" s="83" t="s">
        <v>26</v>
      </c>
      <c r="AP47" s="83" t="s">
        <v>26</v>
      </c>
      <c r="AQ47" s="3" t="s">
        <v>26</v>
      </c>
      <c r="AR47" s="3" t="s">
        <v>25</v>
      </c>
      <c r="AS47" s="3" t="s">
        <v>26</v>
      </c>
      <c r="AT47" s="3" t="s">
        <v>25</v>
      </c>
      <c r="AU47" s="112" t="s">
        <v>26</v>
      </c>
      <c r="AV47" s="314" t="str">
        <f>SUBSTITUTE(SUBSTITUTE(IFERROR(VLOOKUP($A47,単組回答!$E:$F,2,FALSE),""),"あり","○"),"なし","×")</f>
        <v/>
      </c>
      <c r="AW47" s="317" t="str">
        <f>SUBSTITUTE(SUBSTITUTE(IFERROR(VLOOKUP($A47,単組回答!$E:$G,3,FALSE),""),"あり","○"),"なし","×")</f>
        <v/>
      </c>
      <c r="AX47" s="313" t="str">
        <f>SUBSTITUTE(SUBSTITUTE(SUBSTITUTE(SUBSTITUTE(SUBSTITUTE(SUBSTITUTE(IFERROR(VLOOKUP($A47,単組回答!$E:$I,5,FALSE),""),"①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7" s="313" t="str">
        <f>SUBSTITUTE(SUBSTITUTE(SUBSTITUTE(SUBSTITUTE(SUBSTITUTE(SUBSTITUTE(SUBSTITUTE(IFERROR(VLOOKUP($A47,単組回答!$E:$L,8,FALSE),""),"①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7" s="313" t="str">
        <f>SUBSTITUTE(SUBSTITUTE(SUBSTITUTE(SUBSTITUTE(SUBSTITUTE(SUBSTITUTE(IFERROR(VLOOKUP($A47,単組回答!$E:$J,6,FALSE),""),"①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7" s="313" t="str">
        <f>SUBSTITUTE(SUBSTITUTE(SUBSTITUTE(SUBSTITUTE(SUBSTITUTE(SUBSTITUTE(SUBSTITUTE(IFERROR(VLOOKUP($A47,単組回答!$E:$P,12,FALSE),""),"①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7" s="313" t="str">
        <f>SUBSTITUTE(SUBSTITUTE(IFERROR(VLOOKUP($A47,単組回答!$E:$H,4,FALSE),""),"あり","○"),"なし","×")</f>
        <v/>
      </c>
      <c r="BC47" s="83" t="s">
        <v>1772</v>
      </c>
      <c r="BD47" s="313" t="str">
        <f>SUBSTITUTE(SUBSTITUTE(IFERROR(VLOOKUP($A47,単組回答!$E:$R,14,FALSE),""),"① 行った","○"),"② 行っていない","×")</f>
        <v/>
      </c>
      <c r="BE47" s="83" t="s">
        <v>1772</v>
      </c>
      <c r="BF47" s="316" t="str">
        <f>SUBSTITUTE(SUBSTITUTE(IFERROR(VLOOKUP($A47,単組回答!$E:$T,16,FALSE),""),"① 行った","○"),"② 行っていない","×")</f>
        <v/>
      </c>
    </row>
    <row r="48" spans="1:58" ht="28.5" customHeight="1">
      <c r="A48" s="20">
        <v>30114</v>
      </c>
      <c r="B48" s="21" t="s">
        <v>371</v>
      </c>
      <c r="C48" s="68"/>
      <c r="D48" s="18"/>
      <c r="E48" s="18">
        <v>0</v>
      </c>
      <c r="F48" s="18"/>
      <c r="G48" s="18"/>
      <c r="H48" s="18"/>
      <c r="I48" s="18"/>
      <c r="J48" s="18"/>
      <c r="K48" s="18"/>
      <c r="L48" s="18"/>
      <c r="M48" s="18"/>
      <c r="N48" s="18"/>
      <c r="O48" s="18"/>
      <c r="P48" s="18">
        <v>0</v>
      </c>
      <c r="Q48" s="18"/>
      <c r="R48" s="18"/>
      <c r="S48" s="18"/>
      <c r="T48" s="18"/>
      <c r="U48" s="18"/>
      <c r="V48" s="18"/>
      <c r="W48" s="18"/>
      <c r="X48" s="18"/>
      <c r="Y48" s="18" t="s">
        <v>26</v>
      </c>
      <c r="Z48" s="18" t="s">
        <v>26</v>
      </c>
      <c r="AA48" s="18"/>
      <c r="AB48" s="18" t="s">
        <v>26</v>
      </c>
      <c r="AC48" s="18" t="s">
        <v>26</v>
      </c>
      <c r="AD48" s="18" t="s">
        <v>26</v>
      </c>
      <c r="AE48" s="18" t="s">
        <v>26</v>
      </c>
      <c r="AF48" s="18"/>
      <c r="AG48" s="18" t="s">
        <v>26</v>
      </c>
      <c r="AH48" s="18" t="s">
        <v>26</v>
      </c>
      <c r="AI48" s="18" t="s">
        <v>26</v>
      </c>
      <c r="AJ48" s="71" t="s">
        <v>26</v>
      </c>
      <c r="AK48" s="102" t="s">
        <v>26</v>
      </c>
      <c r="AL48" s="83" t="s">
        <v>26</v>
      </c>
      <c r="AM48" s="83" t="s">
        <v>26</v>
      </c>
      <c r="AN48" s="83" t="s">
        <v>26</v>
      </c>
      <c r="AO48" s="83" t="s">
        <v>26</v>
      </c>
      <c r="AP48" s="83" t="s">
        <v>26</v>
      </c>
      <c r="AQ48" s="3" t="s">
        <v>26</v>
      </c>
      <c r="AR48" s="3" t="s">
        <v>26</v>
      </c>
      <c r="AS48" s="3" t="s">
        <v>26</v>
      </c>
      <c r="AT48" s="3" t="s">
        <v>26</v>
      </c>
      <c r="AU48" s="112" t="s">
        <v>26</v>
      </c>
      <c r="AV48" s="314" t="str">
        <f>SUBSTITUTE(SUBSTITUTE(IFERROR(VLOOKUP($A48,単組回答!$E:$F,2,FALSE),""),"あり","○"),"なし","×")</f>
        <v/>
      </c>
      <c r="AW48" s="317" t="str">
        <f>SUBSTITUTE(SUBSTITUTE(IFERROR(VLOOKUP($A48,単組回答!$E:$G,3,FALSE),""),"あり","○"),"なし","×")</f>
        <v/>
      </c>
      <c r="AX48" s="313" t="str">
        <f>SUBSTITUTE(SUBSTITUTE(SUBSTITUTE(SUBSTITUTE(SUBSTITUTE(SUBSTITUTE(IFERROR(VLOOKUP($A48,単組回答!$E:$I,5,FALSE),""),"①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8" s="313" t="str">
        <f>SUBSTITUTE(SUBSTITUTE(SUBSTITUTE(SUBSTITUTE(SUBSTITUTE(SUBSTITUTE(SUBSTITUTE(IFERROR(VLOOKUP($A48,単組回答!$E:$L,8,FALSE),""),"①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8" s="313" t="str">
        <f>SUBSTITUTE(SUBSTITUTE(SUBSTITUTE(SUBSTITUTE(SUBSTITUTE(SUBSTITUTE(IFERROR(VLOOKUP($A48,単組回答!$E:$J,6,FALSE),""),"①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8" s="313" t="str">
        <f>SUBSTITUTE(SUBSTITUTE(SUBSTITUTE(SUBSTITUTE(SUBSTITUTE(SUBSTITUTE(SUBSTITUTE(IFERROR(VLOOKUP($A48,単組回答!$E:$P,12,FALSE),""),"①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8" s="313" t="str">
        <f>SUBSTITUTE(SUBSTITUTE(IFERROR(VLOOKUP($A48,単組回答!$E:$H,4,FALSE),""),"あり","○"),"なし","×")</f>
        <v/>
      </c>
      <c r="BC48" s="83" t="s">
        <v>1772</v>
      </c>
      <c r="BD48" s="313" t="str">
        <f>SUBSTITUTE(SUBSTITUTE(IFERROR(VLOOKUP($A48,単組回答!$E:$R,14,FALSE),""),"① 行った","○"),"② 行っていない","×")</f>
        <v/>
      </c>
      <c r="BE48" s="83" t="s">
        <v>1772</v>
      </c>
      <c r="BF48" s="316" t="str">
        <f>SUBSTITUTE(SUBSTITUTE(IFERROR(VLOOKUP($A48,単組回答!$E:$T,16,FALSE),""),"① 行った","○"),"② 行っていない","×")</f>
        <v/>
      </c>
    </row>
    <row r="49" spans="1:58" ht="28.5" customHeight="1">
      <c r="A49" s="20">
        <v>30116</v>
      </c>
      <c r="B49" s="21" t="s">
        <v>372</v>
      </c>
      <c r="C49" s="68" t="s">
        <v>22</v>
      </c>
      <c r="D49" s="18" t="s">
        <v>22</v>
      </c>
      <c r="E49" s="18">
        <v>2</v>
      </c>
      <c r="F49" s="18" t="s">
        <v>22</v>
      </c>
      <c r="G49" s="18"/>
      <c r="H49" s="18"/>
      <c r="I49" s="18"/>
      <c r="J49" s="18"/>
      <c r="K49" s="18" t="s">
        <v>22</v>
      </c>
      <c r="L49" s="18"/>
      <c r="M49" s="18"/>
      <c r="N49" s="18" t="s">
        <v>23</v>
      </c>
      <c r="O49" s="18" t="s">
        <v>24</v>
      </c>
      <c r="P49" s="18">
        <v>1</v>
      </c>
      <c r="Q49" s="18"/>
      <c r="R49" s="18" t="s">
        <v>23</v>
      </c>
      <c r="S49" s="18"/>
      <c r="T49" s="18" t="s">
        <v>23</v>
      </c>
      <c r="U49" s="18"/>
      <c r="V49" s="18" t="s">
        <v>23</v>
      </c>
      <c r="W49" s="18"/>
      <c r="X49" s="18"/>
      <c r="Y49" s="18" t="s">
        <v>26</v>
      </c>
      <c r="Z49" s="18" t="s">
        <v>26</v>
      </c>
      <c r="AA49" s="18"/>
      <c r="AB49" s="18" t="s">
        <v>26</v>
      </c>
      <c r="AC49" s="18" t="s">
        <v>22</v>
      </c>
      <c r="AD49" s="18" t="s">
        <v>26</v>
      </c>
      <c r="AE49" s="18" t="s">
        <v>22</v>
      </c>
      <c r="AF49" s="18"/>
      <c r="AG49" s="18" t="s">
        <v>26</v>
      </c>
      <c r="AH49" s="18" t="s">
        <v>22</v>
      </c>
      <c r="AI49" s="18" t="s">
        <v>26</v>
      </c>
      <c r="AJ49" s="71" t="s">
        <v>25</v>
      </c>
      <c r="AK49" s="102" t="s">
        <v>22</v>
      </c>
      <c r="AL49" s="83" t="s">
        <v>25</v>
      </c>
      <c r="AM49" s="83" t="s">
        <v>22</v>
      </c>
      <c r="AN49" s="83" t="s">
        <v>22</v>
      </c>
      <c r="AO49" s="83" t="s">
        <v>25</v>
      </c>
      <c r="AP49" s="83" t="s">
        <v>22</v>
      </c>
      <c r="AQ49" s="3" t="s">
        <v>27</v>
      </c>
      <c r="AR49" s="3" t="s">
        <v>25</v>
      </c>
      <c r="AS49" s="3" t="s">
        <v>22</v>
      </c>
      <c r="AT49" s="3" t="s">
        <v>25</v>
      </c>
      <c r="AU49" s="112" t="s">
        <v>25</v>
      </c>
      <c r="AV49" s="314" t="str">
        <f>SUBSTITUTE(SUBSTITUTE(IFERROR(VLOOKUP($A49,単組回答!$E:$F,2,FALSE),""),"あり","○"),"なし","×")</f>
        <v/>
      </c>
      <c r="AW49" s="317" t="str">
        <f>SUBSTITUTE(SUBSTITUTE(IFERROR(VLOOKUP($A49,単組回答!$E:$G,3,FALSE),""),"あり","○"),"なし","×")</f>
        <v/>
      </c>
      <c r="AX49" s="313" t="str">
        <f>SUBSTITUTE(SUBSTITUTE(SUBSTITUTE(SUBSTITUTE(SUBSTITUTE(SUBSTITUTE(IFERROR(VLOOKUP($A49,単組回答!$E:$I,5,FALSE),""),"①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9" s="313" t="str">
        <f>SUBSTITUTE(SUBSTITUTE(SUBSTITUTE(SUBSTITUTE(SUBSTITUTE(SUBSTITUTE(SUBSTITUTE(IFERROR(VLOOKUP($A49,単組回答!$E:$L,8,FALSE),""),"①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9" s="313" t="str">
        <f>SUBSTITUTE(SUBSTITUTE(SUBSTITUTE(SUBSTITUTE(SUBSTITUTE(SUBSTITUTE(IFERROR(VLOOKUP($A49,単組回答!$E:$J,6,FALSE),""),"①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9" s="313" t="str">
        <f>SUBSTITUTE(SUBSTITUTE(SUBSTITUTE(SUBSTITUTE(SUBSTITUTE(SUBSTITUTE(SUBSTITUTE(IFERROR(VLOOKUP($A49,単組回答!$E:$P,12,FALSE),""),"①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9" s="313" t="str">
        <f>SUBSTITUTE(SUBSTITUTE(IFERROR(VLOOKUP($A49,単組回答!$E:$H,4,FALSE),""),"あり","○"),"なし","×")</f>
        <v/>
      </c>
      <c r="BC49" s="83" t="s">
        <v>22</v>
      </c>
      <c r="BD49" s="313" t="str">
        <f>SUBSTITUTE(SUBSTITUTE(IFERROR(VLOOKUP($A49,単組回答!$E:$R,14,FALSE),""),"① 行った","○"),"② 行っていない","×")</f>
        <v/>
      </c>
      <c r="BE49" s="83" t="s">
        <v>1772</v>
      </c>
      <c r="BF49" s="316" t="str">
        <f>SUBSTITUTE(SUBSTITUTE(IFERROR(VLOOKUP($A49,単組回答!$E:$T,16,FALSE),""),"① 行った","○"),"② 行っていない","×")</f>
        <v/>
      </c>
    </row>
    <row r="50" spans="1:58" ht="28.5" customHeight="1">
      <c r="A50" s="20">
        <v>30117</v>
      </c>
      <c r="B50" s="21" t="s">
        <v>373</v>
      </c>
      <c r="C50" s="68"/>
      <c r="D50" s="18"/>
      <c r="E50" s="18">
        <v>0</v>
      </c>
      <c r="F50" s="18"/>
      <c r="G50" s="18"/>
      <c r="H50" s="18"/>
      <c r="I50" s="18"/>
      <c r="J50" s="18"/>
      <c r="K50" s="18"/>
      <c r="L50" s="18"/>
      <c r="M50" s="18"/>
      <c r="N50" s="18"/>
      <c r="O50" s="18"/>
      <c r="P50" s="18">
        <v>0</v>
      </c>
      <c r="Q50" s="18"/>
      <c r="R50" s="18"/>
      <c r="S50" s="18"/>
      <c r="T50" s="18"/>
      <c r="U50" s="18"/>
      <c r="V50" s="18"/>
      <c r="W50" s="18"/>
      <c r="X50" s="18"/>
      <c r="Y50" s="18" t="s">
        <v>26</v>
      </c>
      <c r="Z50" s="18" t="s">
        <v>26</v>
      </c>
      <c r="AA50" s="18"/>
      <c r="AB50" s="18" t="s">
        <v>26</v>
      </c>
      <c r="AC50" s="18" t="s">
        <v>26</v>
      </c>
      <c r="AD50" s="18" t="s">
        <v>26</v>
      </c>
      <c r="AE50" s="18" t="s">
        <v>26</v>
      </c>
      <c r="AF50" s="18"/>
      <c r="AG50" s="18" t="s">
        <v>26</v>
      </c>
      <c r="AH50" s="18" t="s">
        <v>26</v>
      </c>
      <c r="AI50" s="18" t="s">
        <v>26</v>
      </c>
      <c r="AJ50" s="71" t="s">
        <v>26</v>
      </c>
      <c r="AK50" s="102" t="s">
        <v>26</v>
      </c>
      <c r="AL50" s="83" t="s">
        <v>26</v>
      </c>
      <c r="AM50" s="83" t="s">
        <v>26</v>
      </c>
      <c r="AN50" s="83" t="s">
        <v>26</v>
      </c>
      <c r="AO50" s="83" t="s">
        <v>26</v>
      </c>
      <c r="AP50" s="83" t="s">
        <v>26</v>
      </c>
      <c r="AQ50" s="3" t="s">
        <v>26</v>
      </c>
      <c r="AR50" s="3" t="s">
        <v>26</v>
      </c>
      <c r="AS50" s="3" t="s">
        <v>26</v>
      </c>
      <c r="AT50" s="3" t="s">
        <v>26</v>
      </c>
      <c r="AU50" s="112" t="s">
        <v>26</v>
      </c>
      <c r="AV50" s="314" t="str">
        <f>SUBSTITUTE(SUBSTITUTE(IFERROR(VLOOKUP($A50,単組回答!$E:$F,2,FALSE),""),"あり","○"),"なし","×")</f>
        <v/>
      </c>
      <c r="AW50" s="317" t="str">
        <f>SUBSTITUTE(SUBSTITUTE(IFERROR(VLOOKUP($A50,単組回答!$E:$G,3,FALSE),""),"あり","○"),"なし","×")</f>
        <v/>
      </c>
      <c r="AX50" s="313" t="str">
        <f>SUBSTITUTE(SUBSTITUTE(SUBSTITUTE(SUBSTITUTE(SUBSTITUTE(SUBSTITUTE(IFERROR(VLOOKUP($A50,単組回答!$E:$I,5,FALSE),""),"①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0" s="313" t="str">
        <f>SUBSTITUTE(SUBSTITUTE(SUBSTITUTE(SUBSTITUTE(SUBSTITUTE(SUBSTITUTE(SUBSTITUTE(IFERROR(VLOOKUP($A50,単組回答!$E:$L,8,FALSE),""),"①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0" s="313" t="str">
        <f>SUBSTITUTE(SUBSTITUTE(SUBSTITUTE(SUBSTITUTE(SUBSTITUTE(SUBSTITUTE(IFERROR(VLOOKUP($A50,単組回答!$E:$J,6,FALSE),""),"①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0" s="313" t="str">
        <f>SUBSTITUTE(SUBSTITUTE(SUBSTITUTE(SUBSTITUTE(SUBSTITUTE(SUBSTITUTE(SUBSTITUTE(IFERROR(VLOOKUP($A50,単組回答!$E:$P,12,FALSE),""),"①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0" s="313" t="str">
        <f>SUBSTITUTE(SUBSTITUTE(IFERROR(VLOOKUP($A50,単組回答!$E:$H,4,FALSE),""),"あり","○"),"なし","×")</f>
        <v/>
      </c>
      <c r="BC50" s="83" t="s">
        <v>1772</v>
      </c>
      <c r="BD50" s="313" t="str">
        <f>SUBSTITUTE(SUBSTITUTE(IFERROR(VLOOKUP($A50,単組回答!$E:$R,14,FALSE),""),"① 行った","○"),"② 行っていない","×")</f>
        <v/>
      </c>
      <c r="BE50" s="83" t="s">
        <v>1772</v>
      </c>
      <c r="BF50" s="316" t="str">
        <f>SUBSTITUTE(SUBSTITUTE(IFERROR(VLOOKUP($A50,単組回答!$E:$T,16,FALSE),""),"① 行った","○"),"② 行っていない","×")</f>
        <v/>
      </c>
    </row>
    <row r="51" spans="1:58" ht="28.5" customHeight="1">
      <c r="A51" s="20">
        <v>30119</v>
      </c>
      <c r="B51" s="21" t="s">
        <v>374</v>
      </c>
      <c r="C51" s="68"/>
      <c r="D51" s="18"/>
      <c r="E51" s="18">
        <v>0</v>
      </c>
      <c r="F51" s="18"/>
      <c r="G51" s="18"/>
      <c r="H51" s="18"/>
      <c r="I51" s="18"/>
      <c r="J51" s="18"/>
      <c r="K51" s="18"/>
      <c r="L51" s="18"/>
      <c r="M51" s="18"/>
      <c r="N51" s="18"/>
      <c r="O51" s="18"/>
      <c r="P51" s="18">
        <v>0</v>
      </c>
      <c r="Q51" s="18"/>
      <c r="R51" s="18"/>
      <c r="S51" s="18"/>
      <c r="T51" s="18"/>
      <c r="U51" s="18"/>
      <c r="V51" s="18"/>
      <c r="W51" s="18"/>
      <c r="X51" s="18"/>
      <c r="Y51" s="18" t="s">
        <v>26</v>
      </c>
      <c r="Z51" s="18" t="s">
        <v>26</v>
      </c>
      <c r="AA51" s="18"/>
      <c r="AB51" s="18" t="s">
        <v>26</v>
      </c>
      <c r="AC51" s="18" t="s">
        <v>26</v>
      </c>
      <c r="AD51" s="18" t="s">
        <v>26</v>
      </c>
      <c r="AE51" s="18" t="s">
        <v>26</v>
      </c>
      <c r="AF51" s="18"/>
      <c r="AG51" s="18" t="s">
        <v>26</v>
      </c>
      <c r="AH51" s="18" t="s">
        <v>26</v>
      </c>
      <c r="AI51" s="18" t="s">
        <v>26</v>
      </c>
      <c r="AJ51" s="71" t="s">
        <v>26</v>
      </c>
      <c r="AK51" s="102" t="s">
        <v>26</v>
      </c>
      <c r="AL51" s="83" t="s">
        <v>26</v>
      </c>
      <c r="AM51" s="83" t="s">
        <v>26</v>
      </c>
      <c r="AN51" s="83" t="s">
        <v>26</v>
      </c>
      <c r="AO51" s="83" t="s">
        <v>26</v>
      </c>
      <c r="AP51" s="83" t="s">
        <v>26</v>
      </c>
      <c r="AQ51" s="3" t="s">
        <v>26</v>
      </c>
      <c r="AR51" s="3" t="s">
        <v>26</v>
      </c>
      <c r="AS51" s="3" t="s">
        <v>26</v>
      </c>
      <c r="AT51" s="3" t="s">
        <v>26</v>
      </c>
      <c r="AU51" s="112" t="s">
        <v>26</v>
      </c>
      <c r="AV51" s="314" t="str">
        <f>SUBSTITUTE(SUBSTITUTE(IFERROR(VLOOKUP($A51,単組回答!$E:$F,2,FALSE),""),"あり","○"),"なし","×")</f>
        <v/>
      </c>
      <c r="AW51" s="317" t="str">
        <f>SUBSTITUTE(SUBSTITUTE(IFERROR(VLOOKUP($A51,単組回答!$E:$G,3,FALSE),""),"あり","○"),"なし","×")</f>
        <v/>
      </c>
      <c r="AX51" s="313" t="str">
        <f>SUBSTITUTE(SUBSTITUTE(SUBSTITUTE(SUBSTITUTE(SUBSTITUTE(SUBSTITUTE(IFERROR(VLOOKUP($A51,単組回答!$E:$I,5,FALSE),""),"①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1" s="313" t="str">
        <f>SUBSTITUTE(SUBSTITUTE(SUBSTITUTE(SUBSTITUTE(SUBSTITUTE(SUBSTITUTE(SUBSTITUTE(IFERROR(VLOOKUP($A51,単組回答!$E:$L,8,FALSE),""),"①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1" s="313" t="str">
        <f>SUBSTITUTE(SUBSTITUTE(SUBSTITUTE(SUBSTITUTE(SUBSTITUTE(SUBSTITUTE(IFERROR(VLOOKUP($A51,単組回答!$E:$J,6,FALSE),""),"①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1" s="313" t="str">
        <f>SUBSTITUTE(SUBSTITUTE(SUBSTITUTE(SUBSTITUTE(SUBSTITUTE(SUBSTITUTE(SUBSTITUTE(IFERROR(VLOOKUP($A51,単組回答!$E:$P,12,FALSE),""),"①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1" s="313" t="str">
        <f>SUBSTITUTE(SUBSTITUTE(IFERROR(VLOOKUP($A51,単組回答!$E:$H,4,FALSE),""),"あり","○"),"なし","×")</f>
        <v/>
      </c>
      <c r="BC51" s="83" t="s">
        <v>1772</v>
      </c>
      <c r="BD51" s="313" t="str">
        <f>SUBSTITUTE(SUBSTITUTE(IFERROR(VLOOKUP($A51,単組回答!$E:$R,14,FALSE),""),"① 行った","○"),"② 行っていない","×")</f>
        <v/>
      </c>
      <c r="BE51" s="83" t="s">
        <v>1772</v>
      </c>
      <c r="BF51" s="316" t="str">
        <f>SUBSTITUTE(SUBSTITUTE(IFERROR(VLOOKUP($A51,単組回答!$E:$T,16,FALSE),""),"① 行った","○"),"② 行っていない","×")</f>
        <v/>
      </c>
    </row>
    <row r="52" spans="1:58" ht="28.5" customHeight="1">
      <c r="A52" s="20">
        <v>30120</v>
      </c>
      <c r="B52" s="21" t="s">
        <v>375</v>
      </c>
      <c r="C52" s="68"/>
      <c r="D52" s="18"/>
      <c r="E52" s="18">
        <v>0</v>
      </c>
      <c r="F52" s="18"/>
      <c r="G52" s="18"/>
      <c r="H52" s="18"/>
      <c r="I52" s="18"/>
      <c r="J52" s="18"/>
      <c r="K52" s="18"/>
      <c r="L52" s="18"/>
      <c r="M52" s="18"/>
      <c r="N52" s="18"/>
      <c r="O52" s="18"/>
      <c r="P52" s="18">
        <v>0</v>
      </c>
      <c r="Q52" s="18"/>
      <c r="R52" s="18"/>
      <c r="S52" s="18"/>
      <c r="T52" s="18"/>
      <c r="U52" s="18"/>
      <c r="V52" s="18"/>
      <c r="W52" s="18"/>
      <c r="X52" s="18"/>
      <c r="Y52" s="18" t="s">
        <v>23</v>
      </c>
      <c r="Z52" s="18" t="s">
        <v>24</v>
      </c>
      <c r="AA52" s="18"/>
      <c r="AB52" s="25" t="s">
        <v>25</v>
      </c>
      <c r="AC52" s="18" t="s">
        <v>24</v>
      </c>
      <c r="AD52" s="18" t="s">
        <v>25</v>
      </c>
      <c r="AE52" s="18" t="s">
        <v>25</v>
      </c>
      <c r="AF52" s="18"/>
      <c r="AG52" s="18" t="s">
        <v>25</v>
      </c>
      <c r="AH52" s="18" t="s">
        <v>25</v>
      </c>
      <c r="AI52" s="18" t="s">
        <v>25</v>
      </c>
      <c r="AJ52" s="71" t="s">
        <v>25</v>
      </c>
      <c r="AK52" s="102" t="s">
        <v>25</v>
      </c>
      <c r="AL52" s="83" t="s">
        <v>25</v>
      </c>
      <c r="AM52" s="83" t="s">
        <v>25</v>
      </c>
      <c r="AN52" s="83" t="s">
        <v>22</v>
      </c>
      <c r="AO52" s="83">
        <v>0</v>
      </c>
      <c r="AP52" s="83" t="s">
        <v>22</v>
      </c>
      <c r="AQ52" s="3" t="s">
        <v>25</v>
      </c>
      <c r="AR52" s="3" t="s">
        <v>25</v>
      </c>
      <c r="AS52" s="3" t="s">
        <v>25</v>
      </c>
      <c r="AT52" s="3" t="s">
        <v>25</v>
      </c>
      <c r="AU52" s="112" t="s">
        <v>25</v>
      </c>
      <c r="AV52" s="314" t="str">
        <f>SUBSTITUTE(SUBSTITUTE(IFERROR(VLOOKUP($A52,単組回答!$E:$F,2,FALSE),""),"あり","○"),"なし","×")</f>
        <v/>
      </c>
      <c r="AW52" s="317" t="str">
        <f>SUBSTITUTE(SUBSTITUTE(IFERROR(VLOOKUP($A52,単組回答!$E:$G,3,FALSE),""),"あり","○"),"なし","×")</f>
        <v/>
      </c>
      <c r="AX52" s="313" t="str">
        <f>SUBSTITUTE(SUBSTITUTE(SUBSTITUTE(SUBSTITUTE(SUBSTITUTE(SUBSTITUTE(IFERROR(VLOOKUP($A52,単組回答!$E:$I,5,FALSE),""),"①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2" s="313" t="str">
        <f>SUBSTITUTE(SUBSTITUTE(SUBSTITUTE(SUBSTITUTE(SUBSTITUTE(SUBSTITUTE(SUBSTITUTE(IFERROR(VLOOKUP($A52,単組回答!$E:$L,8,FALSE),""),"①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2" s="313" t="str">
        <f>SUBSTITUTE(SUBSTITUTE(SUBSTITUTE(SUBSTITUTE(SUBSTITUTE(SUBSTITUTE(IFERROR(VLOOKUP($A52,単組回答!$E:$J,6,FALSE),""),"①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2" s="313" t="str">
        <f>SUBSTITUTE(SUBSTITUTE(SUBSTITUTE(SUBSTITUTE(SUBSTITUTE(SUBSTITUTE(SUBSTITUTE(IFERROR(VLOOKUP($A52,単組回答!$E:$P,12,FALSE),""),"①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2" s="313" t="str">
        <f>SUBSTITUTE(SUBSTITUTE(IFERROR(VLOOKUP($A52,単組回答!$E:$H,4,FALSE),""),"あり","○"),"なし","×")</f>
        <v/>
      </c>
      <c r="BC52" s="83" t="s">
        <v>1320</v>
      </c>
      <c r="BD52" s="313" t="str">
        <f>SUBSTITUTE(SUBSTITUTE(IFERROR(VLOOKUP($A52,単組回答!$E:$R,14,FALSE),""),"① 行った","○"),"② 行っていない","×")</f>
        <v/>
      </c>
      <c r="BE52" s="83" t="s">
        <v>1772</v>
      </c>
      <c r="BF52" s="316" t="str">
        <f>SUBSTITUTE(SUBSTITUTE(IFERROR(VLOOKUP($A52,単組回答!$E:$T,16,FALSE),""),"① 行った","○"),"② 行っていない","×")</f>
        <v/>
      </c>
    </row>
    <row r="53" spans="1:58" ht="28.5" customHeight="1">
      <c r="A53" s="20">
        <v>30121</v>
      </c>
      <c r="B53" s="21" t="s">
        <v>376</v>
      </c>
      <c r="C53" s="18" t="s">
        <v>22</v>
      </c>
      <c r="D53" s="18" t="s">
        <v>24</v>
      </c>
      <c r="E53" s="18">
        <v>1</v>
      </c>
      <c r="F53" s="18"/>
      <c r="G53" s="18"/>
      <c r="H53" s="18"/>
      <c r="I53" s="18"/>
      <c r="J53" s="18"/>
      <c r="K53" s="18"/>
      <c r="L53" s="18"/>
      <c r="M53" s="18"/>
      <c r="N53" s="18"/>
      <c r="O53" s="18"/>
      <c r="P53" s="18">
        <v>0</v>
      </c>
      <c r="Q53" s="18"/>
      <c r="R53" s="18"/>
      <c r="S53" s="18"/>
      <c r="T53" s="18"/>
      <c r="U53" s="18"/>
      <c r="V53" s="18"/>
      <c r="W53" s="18"/>
      <c r="X53" s="18"/>
      <c r="Y53" s="18" t="s">
        <v>25</v>
      </c>
      <c r="Z53" s="18" t="s">
        <v>25</v>
      </c>
      <c r="AA53" s="18"/>
      <c r="AB53" s="18" t="s">
        <v>26</v>
      </c>
      <c r="AC53" s="18" t="s">
        <v>26</v>
      </c>
      <c r="AD53" s="18" t="s">
        <v>26</v>
      </c>
      <c r="AE53" s="18" t="s">
        <v>26</v>
      </c>
      <c r="AF53" s="18"/>
      <c r="AG53" s="18" t="s">
        <v>26</v>
      </c>
      <c r="AH53" s="18" t="s">
        <v>26</v>
      </c>
      <c r="AI53" s="18" t="s">
        <v>26</v>
      </c>
      <c r="AJ53" s="71" t="s">
        <v>26</v>
      </c>
      <c r="AK53" s="102" t="s">
        <v>26</v>
      </c>
      <c r="AL53" s="83" t="s">
        <v>26</v>
      </c>
      <c r="AM53" s="83" t="s">
        <v>26</v>
      </c>
      <c r="AN53" s="83" t="s">
        <v>26</v>
      </c>
      <c r="AO53" s="83" t="s">
        <v>26</v>
      </c>
      <c r="AP53" s="83" t="s">
        <v>26</v>
      </c>
      <c r="AQ53" s="3" t="s">
        <v>26</v>
      </c>
      <c r="AR53" s="3" t="s">
        <v>26</v>
      </c>
      <c r="AS53" s="3" t="s">
        <v>26</v>
      </c>
      <c r="AT53" s="3" t="s">
        <v>26</v>
      </c>
      <c r="AU53" s="112" t="s">
        <v>26</v>
      </c>
      <c r="AV53" s="314" t="str">
        <f>SUBSTITUTE(SUBSTITUTE(IFERROR(VLOOKUP($A53,単組回答!$E:$F,2,FALSE),""),"あり","○"),"なし","×")</f>
        <v/>
      </c>
      <c r="AW53" s="317" t="str">
        <f>SUBSTITUTE(SUBSTITUTE(IFERROR(VLOOKUP($A53,単組回答!$E:$G,3,FALSE),""),"あり","○"),"なし","×")</f>
        <v/>
      </c>
      <c r="AX53" s="313" t="str">
        <f>SUBSTITUTE(SUBSTITUTE(SUBSTITUTE(SUBSTITUTE(SUBSTITUTE(SUBSTITUTE(IFERROR(VLOOKUP($A53,単組回答!$E:$I,5,FALSE),""),"①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3" s="313" t="str">
        <f>SUBSTITUTE(SUBSTITUTE(SUBSTITUTE(SUBSTITUTE(SUBSTITUTE(SUBSTITUTE(SUBSTITUTE(IFERROR(VLOOKUP($A53,単組回答!$E:$L,8,FALSE),""),"①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3" s="313" t="str">
        <f>SUBSTITUTE(SUBSTITUTE(SUBSTITUTE(SUBSTITUTE(SUBSTITUTE(SUBSTITUTE(IFERROR(VLOOKUP($A53,単組回答!$E:$J,6,FALSE),""),"①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3" s="313" t="str">
        <f>SUBSTITUTE(SUBSTITUTE(SUBSTITUTE(SUBSTITUTE(SUBSTITUTE(SUBSTITUTE(SUBSTITUTE(IFERROR(VLOOKUP($A53,単組回答!$E:$P,12,FALSE),""),"①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3" s="313" t="str">
        <f>SUBSTITUTE(SUBSTITUTE(IFERROR(VLOOKUP($A53,単組回答!$E:$H,4,FALSE),""),"あり","○"),"なし","×")</f>
        <v/>
      </c>
      <c r="BC53" s="83" t="s">
        <v>25</v>
      </c>
      <c r="BD53" s="313" t="str">
        <f>SUBSTITUTE(SUBSTITUTE(IFERROR(VLOOKUP($A53,単組回答!$E:$R,14,FALSE),""),"① 行った","○"),"② 行っていない","×")</f>
        <v/>
      </c>
      <c r="BE53" s="83" t="s">
        <v>1772</v>
      </c>
      <c r="BF53" s="316" t="str">
        <f>SUBSTITUTE(SUBSTITUTE(IFERROR(VLOOKUP($A53,単組回答!$E:$T,16,FALSE),""),"① 行った","○"),"② 行っていない","×")</f>
        <v/>
      </c>
    </row>
    <row r="54" spans="1:58" ht="28.5" customHeight="1">
      <c r="A54" s="20">
        <v>30123</v>
      </c>
      <c r="B54" s="21" t="s">
        <v>377</v>
      </c>
      <c r="C54" s="68"/>
      <c r="D54" s="18"/>
      <c r="E54" s="18">
        <v>0</v>
      </c>
      <c r="F54" s="18"/>
      <c r="G54" s="18"/>
      <c r="H54" s="18"/>
      <c r="I54" s="18"/>
      <c r="J54" s="18"/>
      <c r="K54" s="18"/>
      <c r="L54" s="18"/>
      <c r="M54" s="18"/>
      <c r="N54" s="18"/>
      <c r="O54" s="18"/>
      <c r="P54" s="18">
        <v>0</v>
      </c>
      <c r="Q54" s="18"/>
      <c r="R54" s="18"/>
      <c r="S54" s="18"/>
      <c r="T54" s="18"/>
      <c r="U54" s="18"/>
      <c r="V54" s="18"/>
      <c r="W54" s="18"/>
      <c r="X54" s="18"/>
      <c r="Y54" s="18" t="s">
        <v>22</v>
      </c>
      <c r="Z54" s="18" t="s">
        <v>25</v>
      </c>
      <c r="AA54" s="18"/>
      <c r="AB54" s="18" t="s">
        <v>26</v>
      </c>
      <c r="AC54" s="18" t="s">
        <v>26</v>
      </c>
      <c r="AD54" s="18" t="s">
        <v>26</v>
      </c>
      <c r="AE54" s="18" t="s">
        <v>26</v>
      </c>
      <c r="AF54" s="18"/>
      <c r="AG54" s="18" t="s">
        <v>26</v>
      </c>
      <c r="AH54" s="18" t="s">
        <v>26</v>
      </c>
      <c r="AI54" s="18" t="s">
        <v>26</v>
      </c>
      <c r="AJ54" s="71" t="s">
        <v>26</v>
      </c>
      <c r="AK54" s="102" t="s">
        <v>22</v>
      </c>
      <c r="AL54" s="83" t="s">
        <v>25</v>
      </c>
      <c r="AM54" s="83" t="s">
        <v>25</v>
      </c>
      <c r="AN54" s="83" t="s">
        <v>22</v>
      </c>
      <c r="AO54" s="83">
        <v>0</v>
      </c>
      <c r="AP54" s="83" t="s">
        <v>25</v>
      </c>
      <c r="AQ54" s="3" t="s">
        <v>27</v>
      </c>
      <c r="AR54" s="3" t="s">
        <v>25</v>
      </c>
      <c r="AS54" s="3" t="s">
        <v>28</v>
      </c>
      <c r="AT54" s="3" t="s">
        <v>25</v>
      </c>
      <c r="AU54" s="112" t="s">
        <v>25</v>
      </c>
      <c r="AV54" s="314" t="str">
        <f>SUBSTITUTE(SUBSTITUTE(IFERROR(VLOOKUP($A54,単組回答!$E:$F,2,FALSE),""),"あり","○"),"なし","×")</f>
        <v/>
      </c>
      <c r="AW54" s="317" t="str">
        <f>SUBSTITUTE(SUBSTITUTE(IFERROR(VLOOKUP($A54,単組回答!$E:$G,3,FALSE),""),"あり","○"),"なし","×")</f>
        <v/>
      </c>
      <c r="AX54" s="313" t="str">
        <f>SUBSTITUTE(SUBSTITUTE(SUBSTITUTE(SUBSTITUTE(SUBSTITUTE(SUBSTITUTE(IFERROR(VLOOKUP($A54,単組回答!$E:$I,5,FALSE),""),"①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4" s="313" t="str">
        <f>SUBSTITUTE(SUBSTITUTE(SUBSTITUTE(SUBSTITUTE(SUBSTITUTE(SUBSTITUTE(SUBSTITUTE(IFERROR(VLOOKUP($A54,単組回答!$E:$L,8,FALSE),""),"①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4" s="313" t="str">
        <f>SUBSTITUTE(SUBSTITUTE(SUBSTITUTE(SUBSTITUTE(SUBSTITUTE(SUBSTITUTE(IFERROR(VLOOKUP($A54,単組回答!$E:$J,6,FALSE),""),"①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4" s="313" t="str">
        <f>SUBSTITUTE(SUBSTITUTE(SUBSTITUTE(SUBSTITUTE(SUBSTITUTE(SUBSTITUTE(SUBSTITUTE(IFERROR(VLOOKUP($A54,単組回答!$E:$P,12,FALSE),""),"①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4" s="313" t="str">
        <f>SUBSTITUTE(SUBSTITUTE(IFERROR(VLOOKUP($A54,単組回答!$E:$H,4,FALSE),""),"あり","○"),"なし","×")</f>
        <v/>
      </c>
      <c r="BC54" s="83" t="s">
        <v>1320</v>
      </c>
      <c r="BD54" s="313" t="str">
        <f>SUBSTITUTE(SUBSTITUTE(IFERROR(VLOOKUP($A54,単組回答!$E:$R,14,FALSE),""),"① 行った","○"),"② 行っていない","×")</f>
        <v/>
      </c>
      <c r="BE54" s="83" t="s">
        <v>1772</v>
      </c>
      <c r="BF54" s="316" t="str">
        <f>SUBSTITUTE(SUBSTITUTE(IFERROR(VLOOKUP($A54,単組回答!$E:$T,16,FALSE),""),"① 行った","○"),"② 行っていない","×")</f>
        <v/>
      </c>
    </row>
    <row r="55" spans="1:58" ht="28.5" customHeight="1">
      <c r="A55" s="20">
        <v>30124</v>
      </c>
      <c r="B55" s="21" t="s">
        <v>378</v>
      </c>
      <c r="C55" s="68"/>
      <c r="D55" s="18"/>
      <c r="E55" s="18">
        <v>0</v>
      </c>
      <c r="F55" s="18"/>
      <c r="G55" s="18"/>
      <c r="H55" s="18"/>
      <c r="I55" s="18"/>
      <c r="J55" s="18"/>
      <c r="K55" s="18"/>
      <c r="L55" s="18"/>
      <c r="M55" s="18"/>
      <c r="N55" s="18"/>
      <c r="O55" s="18"/>
      <c r="P55" s="18">
        <v>0</v>
      </c>
      <c r="Q55" s="18"/>
      <c r="R55" s="18"/>
      <c r="S55" s="18"/>
      <c r="T55" s="18"/>
      <c r="U55" s="18"/>
      <c r="V55" s="18"/>
      <c r="W55" s="18"/>
      <c r="X55" s="18"/>
      <c r="Y55" s="18" t="s">
        <v>26</v>
      </c>
      <c r="Z55" s="18" t="s">
        <v>26</v>
      </c>
      <c r="AA55" s="18"/>
      <c r="AB55" s="18" t="s">
        <v>26</v>
      </c>
      <c r="AC55" s="18" t="s">
        <v>26</v>
      </c>
      <c r="AD55" s="18" t="s">
        <v>26</v>
      </c>
      <c r="AE55" s="18" t="s">
        <v>26</v>
      </c>
      <c r="AF55" s="18"/>
      <c r="AG55" s="18" t="s">
        <v>26</v>
      </c>
      <c r="AH55" s="18" t="s">
        <v>26</v>
      </c>
      <c r="AI55" s="18" t="s">
        <v>26</v>
      </c>
      <c r="AJ55" s="71" t="s">
        <v>26</v>
      </c>
      <c r="AK55" s="102" t="s">
        <v>26</v>
      </c>
      <c r="AL55" s="83" t="s">
        <v>26</v>
      </c>
      <c r="AM55" s="83" t="s">
        <v>26</v>
      </c>
      <c r="AN55" s="83" t="s">
        <v>26</v>
      </c>
      <c r="AO55" s="83" t="s">
        <v>26</v>
      </c>
      <c r="AP55" s="83" t="s">
        <v>26</v>
      </c>
      <c r="AQ55" s="3" t="s">
        <v>26</v>
      </c>
      <c r="AR55" s="3" t="s">
        <v>26</v>
      </c>
      <c r="AS55" s="3" t="s">
        <v>26</v>
      </c>
      <c r="AT55" s="3" t="s">
        <v>26</v>
      </c>
      <c r="AU55" s="112" t="s">
        <v>26</v>
      </c>
      <c r="AV55" s="314" t="str">
        <f>SUBSTITUTE(SUBSTITUTE(IFERROR(VLOOKUP($A55,単組回答!$E:$F,2,FALSE),""),"あり","○"),"なし","×")</f>
        <v/>
      </c>
      <c r="AW55" s="317" t="str">
        <f>SUBSTITUTE(SUBSTITUTE(IFERROR(VLOOKUP($A55,単組回答!$E:$G,3,FALSE),""),"あり","○"),"なし","×")</f>
        <v/>
      </c>
      <c r="AX55" s="313" t="str">
        <f>SUBSTITUTE(SUBSTITUTE(SUBSTITUTE(SUBSTITUTE(SUBSTITUTE(SUBSTITUTE(IFERROR(VLOOKUP($A55,単組回答!$E:$I,5,FALSE),""),"①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5" s="313" t="str">
        <f>SUBSTITUTE(SUBSTITUTE(SUBSTITUTE(SUBSTITUTE(SUBSTITUTE(SUBSTITUTE(SUBSTITUTE(IFERROR(VLOOKUP($A55,単組回答!$E:$L,8,FALSE),""),"①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5" s="313" t="str">
        <f>SUBSTITUTE(SUBSTITUTE(SUBSTITUTE(SUBSTITUTE(SUBSTITUTE(SUBSTITUTE(IFERROR(VLOOKUP($A55,単組回答!$E:$J,6,FALSE),""),"①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5" s="313" t="str">
        <f>SUBSTITUTE(SUBSTITUTE(SUBSTITUTE(SUBSTITUTE(SUBSTITUTE(SUBSTITUTE(SUBSTITUTE(IFERROR(VLOOKUP($A55,単組回答!$E:$P,12,FALSE),""),"①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5" s="313" t="str">
        <f>SUBSTITUTE(SUBSTITUTE(IFERROR(VLOOKUP($A55,単組回答!$E:$H,4,FALSE),""),"あり","○"),"なし","×")</f>
        <v/>
      </c>
      <c r="BC55" s="83" t="s">
        <v>1772</v>
      </c>
      <c r="BD55" s="313" t="str">
        <f>SUBSTITUTE(SUBSTITUTE(IFERROR(VLOOKUP($A55,単組回答!$E:$R,14,FALSE),""),"① 行った","○"),"② 行っていない","×")</f>
        <v/>
      </c>
      <c r="BE55" s="83" t="s">
        <v>1772</v>
      </c>
      <c r="BF55" s="316" t="str">
        <f>SUBSTITUTE(SUBSTITUTE(IFERROR(VLOOKUP($A55,単組回答!$E:$T,16,FALSE),""),"① 行った","○"),"② 行っていない","×")</f>
        <v/>
      </c>
    </row>
    <row r="56" spans="1:58" ht="28.5" customHeight="1">
      <c r="A56" s="20">
        <v>30126</v>
      </c>
      <c r="B56" s="21" t="s">
        <v>379</v>
      </c>
      <c r="C56" s="68" t="s">
        <v>25</v>
      </c>
      <c r="D56" s="68" t="s">
        <v>25</v>
      </c>
      <c r="E56" s="18">
        <v>0</v>
      </c>
      <c r="F56" s="18"/>
      <c r="G56" s="18"/>
      <c r="H56" s="18"/>
      <c r="I56" s="18"/>
      <c r="J56" s="18"/>
      <c r="K56" s="18"/>
      <c r="L56" s="18"/>
      <c r="M56" s="18"/>
      <c r="N56" s="18"/>
      <c r="O56" s="18"/>
      <c r="P56" s="18">
        <v>0</v>
      </c>
      <c r="Q56" s="18"/>
      <c r="R56" s="18"/>
      <c r="S56" s="18"/>
      <c r="T56" s="18"/>
      <c r="U56" s="18"/>
      <c r="V56" s="18"/>
      <c r="W56" s="18"/>
      <c r="X56" s="18"/>
      <c r="Y56" s="18" t="s">
        <v>26</v>
      </c>
      <c r="Z56" s="18" t="s">
        <v>26</v>
      </c>
      <c r="AA56" s="18"/>
      <c r="AB56" s="18" t="s">
        <v>26</v>
      </c>
      <c r="AC56" s="18" t="s">
        <v>26</v>
      </c>
      <c r="AD56" s="18" t="s">
        <v>26</v>
      </c>
      <c r="AE56" s="18" t="s">
        <v>26</v>
      </c>
      <c r="AF56" s="18"/>
      <c r="AG56" s="18" t="s">
        <v>26</v>
      </c>
      <c r="AH56" s="18" t="s">
        <v>26</v>
      </c>
      <c r="AI56" s="18" t="s">
        <v>26</v>
      </c>
      <c r="AJ56" s="71" t="s">
        <v>26</v>
      </c>
      <c r="AK56" s="102" t="s">
        <v>26</v>
      </c>
      <c r="AL56" s="83" t="s">
        <v>26</v>
      </c>
      <c r="AM56" s="83" t="s">
        <v>26</v>
      </c>
      <c r="AN56" s="83" t="s">
        <v>26</v>
      </c>
      <c r="AO56" s="83" t="s">
        <v>26</v>
      </c>
      <c r="AP56" s="83" t="s">
        <v>26</v>
      </c>
      <c r="AQ56" s="3" t="s">
        <v>26</v>
      </c>
      <c r="AR56" s="3" t="s">
        <v>26</v>
      </c>
      <c r="AS56" s="3" t="s">
        <v>26</v>
      </c>
      <c r="AT56" s="3" t="s">
        <v>26</v>
      </c>
      <c r="AU56" s="112" t="s">
        <v>26</v>
      </c>
      <c r="AV56" s="314" t="str">
        <f>SUBSTITUTE(SUBSTITUTE(IFERROR(VLOOKUP($A56,単組回答!$E:$F,2,FALSE),""),"あり","○"),"なし","×")</f>
        <v/>
      </c>
      <c r="AW56" s="317" t="str">
        <f>SUBSTITUTE(SUBSTITUTE(IFERROR(VLOOKUP($A56,単組回答!$E:$G,3,FALSE),""),"あり","○"),"なし","×")</f>
        <v/>
      </c>
      <c r="AX56" s="313" t="str">
        <f>SUBSTITUTE(SUBSTITUTE(SUBSTITUTE(SUBSTITUTE(SUBSTITUTE(SUBSTITUTE(IFERROR(VLOOKUP($A56,単組回答!$E:$I,5,FALSE),""),"①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6" s="313" t="str">
        <f>SUBSTITUTE(SUBSTITUTE(SUBSTITUTE(SUBSTITUTE(SUBSTITUTE(SUBSTITUTE(SUBSTITUTE(IFERROR(VLOOKUP($A56,単組回答!$E:$L,8,FALSE),""),"①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6" s="313" t="str">
        <f>SUBSTITUTE(SUBSTITUTE(SUBSTITUTE(SUBSTITUTE(SUBSTITUTE(SUBSTITUTE(IFERROR(VLOOKUP($A56,単組回答!$E:$J,6,FALSE),""),"①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6" s="313" t="str">
        <f>SUBSTITUTE(SUBSTITUTE(SUBSTITUTE(SUBSTITUTE(SUBSTITUTE(SUBSTITUTE(SUBSTITUTE(IFERROR(VLOOKUP($A56,単組回答!$E:$P,12,FALSE),""),"①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6" s="313" t="str">
        <f>SUBSTITUTE(SUBSTITUTE(IFERROR(VLOOKUP($A56,単組回答!$E:$H,4,FALSE),""),"あり","○"),"なし","×")</f>
        <v/>
      </c>
      <c r="BC56" s="83" t="s">
        <v>1772</v>
      </c>
      <c r="BD56" s="313" t="str">
        <f>SUBSTITUTE(SUBSTITUTE(IFERROR(VLOOKUP($A56,単組回答!$E:$R,14,FALSE),""),"① 行った","○"),"② 行っていない","×")</f>
        <v/>
      </c>
      <c r="BE56" s="83" t="s">
        <v>1772</v>
      </c>
      <c r="BF56" s="316" t="str">
        <f>SUBSTITUTE(SUBSTITUTE(IFERROR(VLOOKUP($A56,単組回答!$E:$T,16,FALSE),""),"① 行った","○"),"② 行っていない","×")</f>
        <v/>
      </c>
    </row>
    <row r="57" spans="1:58" ht="28.5" customHeight="1">
      <c r="A57" s="20">
        <v>30127</v>
      </c>
      <c r="B57" s="21" t="s">
        <v>380</v>
      </c>
      <c r="C57" s="68"/>
      <c r="D57" s="18"/>
      <c r="E57" s="18">
        <v>0</v>
      </c>
      <c r="F57" s="18"/>
      <c r="G57" s="18"/>
      <c r="H57" s="18"/>
      <c r="I57" s="18"/>
      <c r="J57" s="18"/>
      <c r="K57" s="18"/>
      <c r="L57" s="18"/>
      <c r="M57" s="18"/>
      <c r="N57" s="18"/>
      <c r="O57" s="18"/>
      <c r="P57" s="18">
        <v>0</v>
      </c>
      <c r="Q57" s="18"/>
      <c r="R57" s="18"/>
      <c r="S57" s="18"/>
      <c r="T57" s="18"/>
      <c r="U57" s="18"/>
      <c r="V57" s="18"/>
      <c r="W57" s="18"/>
      <c r="X57" s="18"/>
      <c r="Y57" s="18" t="s">
        <v>26</v>
      </c>
      <c r="Z57" s="18" t="s">
        <v>26</v>
      </c>
      <c r="AA57" s="18"/>
      <c r="AB57" s="18" t="s">
        <v>26</v>
      </c>
      <c r="AC57" s="18" t="s">
        <v>26</v>
      </c>
      <c r="AD57" s="18" t="s">
        <v>26</v>
      </c>
      <c r="AE57" s="18" t="s">
        <v>26</v>
      </c>
      <c r="AF57" s="18"/>
      <c r="AG57" s="18" t="s">
        <v>26</v>
      </c>
      <c r="AH57" s="18" t="s">
        <v>26</v>
      </c>
      <c r="AI57" s="18" t="s">
        <v>26</v>
      </c>
      <c r="AJ57" s="71" t="s">
        <v>26</v>
      </c>
      <c r="AK57" s="102" t="s">
        <v>25</v>
      </c>
      <c r="AL57" s="83" t="s">
        <v>25</v>
      </c>
      <c r="AM57" s="83" t="s">
        <v>22</v>
      </c>
      <c r="AN57" s="83" t="s">
        <v>22</v>
      </c>
      <c r="AO57" s="83" t="s">
        <v>22</v>
      </c>
      <c r="AP57" s="83" t="s">
        <v>25</v>
      </c>
      <c r="AQ57" s="3" t="s">
        <v>27</v>
      </c>
      <c r="AR57" s="3" t="s">
        <v>25</v>
      </c>
      <c r="AS57" s="3" t="s">
        <v>25</v>
      </c>
      <c r="AT57" s="3" t="s">
        <v>25</v>
      </c>
      <c r="AU57" s="112" t="s">
        <v>25</v>
      </c>
      <c r="AV57" s="314" t="str">
        <f>SUBSTITUTE(SUBSTITUTE(IFERROR(VLOOKUP($A57,単組回答!$E:$F,2,FALSE),""),"あり","○"),"なし","×")</f>
        <v/>
      </c>
      <c r="AW57" s="317" t="str">
        <f>SUBSTITUTE(SUBSTITUTE(IFERROR(VLOOKUP($A57,単組回答!$E:$G,3,FALSE),""),"あり","○"),"なし","×")</f>
        <v/>
      </c>
      <c r="AX57" s="313" t="str">
        <f>SUBSTITUTE(SUBSTITUTE(SUBSTITUTE(SUBSTITUTE(SUBSTITUTE(SUBSTITUTE(IFERROR(VLOOKUP($A57,単組回答!$E:$I,5,FALSE),""),"①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7" s="313" t="str">
        <f>SUBSTITUTE(SUBSTITUTE(SUBSTITUTE(SUBSTITUTE(SUBSTITUTE(SUBSTITUTE(SUBSTITUTE(IFERROR(VLOOKUP($A57,単組回答!$E:$L,8,FALSE),""),"①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7" s="313" t="str">
        <f>SUBSTITUTE(SUBSTITUTE(SUBSTITUTE(SUBSTITUTE(SUBSTITUTE(SUBSTITUTE(IFERROR(VLOOKUP($A57,単組回答!$E:$J,6,FALSE),""),"①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7" s="313" t="str">
        <f>SUBSTITUTE(SUBSTITUTE(SUBSTITUTE(SUBSTITUTE(SUBSTITUTE(SUBSTITUTE(SUBSTITUTE(IFERROR(VLOOKUP($A57,単組回答!$E:$P,12,FALSE),""),"①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7" s="313" t="str">
        <f>SUBSTITUTE(SUBSTITUTE(IFERROR(VLOOKUP($A57,単組回答!$E:$H,4,FALSE),""),"あり","○"),"なし","×")</f>
        <v/>
      </c>
      <c r="BC57" s="83" t="s">
        <v>25</v>
      </c>
      <c r="BD57" s="313" t="str">
        <f>SUBSTITUTE(SUBSTITUTE(IFERROR(VLOOKUP($A57,単組回答!$E:$R,14,FALSE),""),"① 行った","○"),"② 行っていない","×")</f>
        <v/>
      </c>
      <c r="BE57" s="83" t="s">
        <v>1772</v>
      </c>
      <c r="BF57" s="316" t="str">
        <f>SUBSTITUTE(SUBSTITUTE(IFERROR(VLOOKUP($A57,単組回答!$E:$T,16,FALSE),""),"① 行った","○"),"② 行っていない","×")</f>
        <v/>
      </c>
    </row>
    <row r="58" spans="1:58" ht="28.5" customHeight="1">
      <c r="A58" s="20">
        <v>30130</v>
      </c>
      <c r="B58" s="21" t="s">
        <v>381</v>
      </c>
      <c r="C58" s="68"/>
      <c r="D58" s="18"/>
      <c r="E58" s="18">
        <v>0</v>
      </c>
      <c r="F58" s="18"/>
      <c r="G58" s="18"/>
      <c r="H58" s="18"/>
      <c r="I58" s="18"/>
      <c r="J58" s="18"/>
      <c r="K58" s="18"/>
      <c r="L58" s="18"/>
      <c r="M58" s="18"/>
      <c r="N58" s="18"/>
      <c r="O58" s="18"/>
      <c r="P58" s="18">
        <v>0</v>
      </c>
      <c r="Q58" s="18"/>
      <c r="R58" s="18"/>
      <c r="S58" s="18"/>
      <c r="T58" s="18"/>
      <c r="U58" s="18"/>
      <c r="V58" s="18"/>
      <c r="W58" s="18"/>
      <c r="X58" s="18"/>
      <c r="Y58" s="18" t="s">
        <v>26</v>
      </c>
      <c r="Z58" s="18" t="s">
        <v>26</v>
      </c>
      <c r="AA58" s="18"/>
      <c r="AB58" s="18" t="s">
        <v>26</v>
      </c>
      <c r="AC58" s="18" t="s">
        <v>26</v>
      </c>
      <c r="AD58" s="18" t="s">
        <v>26</v>
      </c>
      <c r="AE58" s="18" t="s">
        <v>26</v>
      </c>
      <c r="AF58" s="18"/>
      <c r="AG58" s="18" t="s">
        <v>26</v>
      </c>
      <c r="AH58" s="18" t="s">
        <v>26</v>
      </c>
      <c r="AI58" s="18" t="s">
        <v>26</v>
      </c>
      <c r="AJ58" s="71" t="s">
        <v>26</v>
      </c>
      <c r="AK58" s="102" t="s">
        <v>26</v>
      </c>
      <c r="AL58" s="83" t="s">
        <v>26</v>
      </c>
      <c r="AM58" s="83" t="s">
        <v>26</v>
      </c>
      <c r="AN58" s="83" t="s">
        <v>26</v>
      </c>
      <c r="AO58" s="83" t="s">
        <v>26</v>
      </c>
      <c r="AP58" s="83" t="s">
        <v>26</v>
      </c>
      <c r="AQ58" s="3" t="s">
        <v>26</v>
      </c>
      <c r="AR58" s="3" t="s">
        <v>26</v>
      </c>
      <c r="AS58" s="3" t="s">
        <v>26</v>
      </c>
      <c r="AT58" s="3" t="s">
        <v>26</v>
      </c>
      <c r="AU58" s="112" t="s">
        <v>26</v>
      </c>
      <c r="AV58" s="314" t="str">
        <f>SUBSTITUTE(SUBSTITUTE(IFERROR(VLOOKUP($A58,単組回答!$E:$F,2,FALSE),""),"あり","○"),"なし","×")</f>
        <v/>
      </c>
      <c r="AW58" s="317" t="str">
        <f>SUBSTITUTE(SUBSTITUTE(IFERROR(VLOOKUP($A58,単組回答!$E:$G,3,FALSE),""),"あり","○"),"なし","×")</f>
        <v/>
      </c>
      <c r="AX58" s="313" t="str">
        <f>SUBSTITUTE(SUBSTITUTE(SUBSTITUTE(SUBSTITUTE(SUBSTITUTE(SUBSTITUTE(IFERROR(VLOOKUP($A58,単組回答!$E:$I,5,FALSE),""),"①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8" s="313" t="str">
        <f>SUBSTITUTE(SUBSTITUTE(SUBSTITUTE(SUBSTITUTE(SUBSTITUTE(SUBSTITUTE(SUBSTITUTE(IFERROR(VLOOKUP($A58,単組回答!$E:$L,8,FALSE),""),"①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8" s="313" t="str">
        <f>SUBSTITUTE(SUBSTITUTE(SUBSTITUTE(SUBSTITUTE(SUBSTITUTE(SUBSTITUTE(IFERROR(VLOOKUP($A58,単組回答!$E:$J,6,FALSE),""),"①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8" s="313" t="str">
        <f>SUBSTITUTE(SUBSTITUTE(SUBSTITUTE(SUBSTITUTE(SUBSTITUTE(SUBSTITUTE(SUBSTITUTE(IFERROR(VLOOKUP($A58,単組回答!$E:$P,12,FALSE),""),"①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8" s="313" t="str">
        <f>SUBSTITUTE(SUBSTITUTE(IFERROR(VLOOKUP($A58,単組回答!$E:$H,4,FALSE),""),"あり","○"),"なし","×")</f>
        <v/>
      </c>
      <c r="BC58" s="83" t="s">
        <v>1772</v>
      </c>
      <c r="BD58" s="313" t="str">
        <f>SUBSTITUTE(SUBSTITUTE(IFERROR(VLOOKUP($A58,単組回答!$E:$R,14,FALSE),""),"① 行った","○"),"② 行っていない","×")</f>
        <v/>
      </c>
      <c r="BE58" s="83" t="s">
        <v>1772</v>
      </c>
      <c r="BF58" s="316" t="str">
        <f>SUBSTITUTE(SUBSTITUTE(IFERROR(VLOOKUP($A58,単組回答!$E:$T,16,FALSE),""),"① 行った","○"),"② 行っていない","×")</f>
        <v/>
      </c>
    </row>
    <row r="59" spans="1:58" ht="28.5" customHeight="1">
      <c r="A59" s="20">
        <v>30137</v>
      </c>
      <c r="B59" s="21" t="s">
        <v>382</v>
      </c>
      <c r="C59" s="68"/>
      <c r="D59" s="18"/>
      <c r="E59" s="18">
        <v>0</v>
      </c>
      <c r="F59" s="18"/>
      <c r="G59" s="18"/>
      <c r="H59" s="18"/>
      <c r="I59" s="18"/>
      <c r="J59" s="18"/>
      <c r="K59" s="18"/>
      <c r="L59" s="18"/>
      <c r="M59" s="18"/>
      <c r="N59" s="18"/>
      <c r="O59" s="18"/>
      <c r="P59" s="18">
        <v>0</v>
      </c>
      <c r="Q59" s="18"/>
      <c r="R59" s="18"/>
      <c r="S59" s="18"/>
      <c r="T59" s="18"/>
      <c r="U59" s="18"/>
      <c r="V59" s="18"/>
      <c r="W59" s="18"/>
      <c r="X59" s="18"/>
      <c r="Y59" s="18" t="s">
        <v>26</v>
      </c>
      <c r="Z59" s="18" t="s">
        <v>26</v>
      </c>
      <c r="AA59" s="18"/>
      <c r="AB59" s="18" t="s">
        <v>26</v>
      </c>
      <c r="AC59" s="18" t="s">
        <v>26</v>
      </c>
      <c r="AD59" s="18" t="s">
        <v>26</v>
      </c>
      <c r="AE59" s="18" t="s">
        <v>26</v>
      </c>
      <c r="AF59" s="18"/>
      <c r="AG59" s="18" t="s">
        <v>26</v>
      </c>
      <c r="AH59" s="18" t="s">
        <v>26</v>
      </c>
      <c r="AI59" s="18" t="s">
        <v>26</v>
      </c>
      <c r="AJ59" s="71" t="s">
        <v>26</v>
      </c>
      <c r="AK59" s="102" t="s">
        <v>26</v>
      </c>
      <c r="AL59" s="83" t="s">
        <v>26</v>
      </c>
      <c r="AM59" s="83" t="s">
        <v>26</v>
      </c>
      <c r="AN59" s="83" t="s">
        <v>26</v>
      </c>
      <c r="AO59" s="83" t="s">
        <v>26</v>
      </c>
      <c r="AP59" s="83" t="s">
        <v>26</v>
      </c>
      <c r="AQ59" s="3" t="s">
        <v>26</v>
      </c>
      <c r="AR59" s="3" t="s">
        <v>26</v>
      </c>
      <c r="AS59" s="3" t="s">
        <v>26</v>
      </c>
      <c r="AT59" s="3" t="s">
        <v>26</v>
      </c>
      <c r="AU59" s="112" t="s">
        <v>26</v>
      </c>
      <c r="AV59" s="314" t="str">
        <f>SUBSTITUTE(SUBSTITUTE(IFERROR(VLOOKUP($A59,単組回答!$E:$F,2,FALSE),""),"あり","○"),"なし","×")</f>
        <v/>
      </c>
      <c r="AW59" s="317" t="str">
        <f>SUBSTITUTE(SUBSTITUTE(IFERROR(VLOOKUP($A59,単組回答!$E:$G,3,FALSE),""),"あり","○"),"なし","×")</f>
        <v/>
      </c>
      <c r="AX59" s="313" t="str">
        <f>SUBSTITUTE(SUBSTITUTE(SUBSTITUTE(SUBSTITUTE(SUBSTITUTE(SUBSTITUTE(IFERROR(VLOOKUP($A59,単組回答!$E:$I,5,FALSE),""),"①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9" s="313" t="str">
        <f>SUBSTITUTE(SUBSTITUTE(SUBSTITUTE(SUBSTITUTE(SUBSTITUTE(SUBSTITUTE(SUBSTITUTE(IFERROR(VLOOKUP($A59,単組回答!$E:$L,8,FALSE),""),"①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9" s="313" t="str">
        <f>SUBSTITUTE(SUBSTITUTE(SUBSTITUTE(SUBSTITUTE(SUBSTITUTE(SUBSTITUTE(IFERROR(VLOOKUP($A59,単組回答!$E:$J,6,FALSE),""),"①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9" s="313" t="str">
        <f>SUBSTITUTE(SUBSTITUTE(SUBSTITUTE(SUBSTITUTE(SUBSTITUTE(SUBSTITUTE(SUBSTITUTE(IFERROR(VLOOKUP($A59,単組回答!$E:$P,12,FALSE),""),"①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9" s="313" t="str">
        <f>SUBSTITUTE(SUBSTITUTE(IFERROR(VLOOKUP($A59,単組回答!$E:$H,4,FALSE),""),"あり","○"),"なし","×")</f>
        <v/>
      </c>
      <c r="BC59" s="83" t="s">
        <v>1772</v>
      </c>
      <c r="BD59" s="313" t="str">
        <f>SUBSTITUTE(SUBSTITUTE(IFERROR(VLOOKUP($A59,単組回答!$E:$R,14,FALSE),""),"① 行った","○"),"② 行っていない","×")</f>
        <v/>
      </c>
      <c r="BE59" s="83" t="s">
        <v>1772</v>
      </c>
      <c r="BF59" s="316" t="str">
        <f>SUBSTITUTE(SUBSTITUTE(IFERROR(VLOOKUP($A59,単組回答!$E:$T,16,FALSE),""),"① 行った","○"),"② 行っていない","×")</f>
        <v/>
      </c>
    </row>
    <row r="60" spans="1:58" ht="28.5" customHeight="1">
      <c r="A60" s="20">
        <v>30141</v>
      </c>
      <c r="B60" s="21" t="s">
        <v>383</v>
      </c>
      <c r="C60" s="68"/>
      <c r="D60" s="18"/>
      <c r="E60" s="18">
        <v>0</v>
      </c>
      <c r="F60" s="18"/>
      <c r="G60" s="18"/>
      <c r="H60" s="18"/>
      <c r="I60" s="18"/>
      <c r="J60" s="18"/>
      <c r="K60" s="18"/>
      <c r="L60" s="18"/>
      <c r="M60" s="18"/>
      <c r="N60" s="18"/>
      <c r="O60" s="18"/>
      <c r="P60" s="18">
        <v>0</v>
      </c>
      <c r="Q60" s="18"/>
      <c r="R60" s="18"/>
      <c r="S60" s="18"/>
      <c r="T60" s="18"/>
      <c r="U60" s="18"/>
      <c r="V60" s="18"/>
      <c r="W60" s="18"/>
      <c r="X60" s="18"/>
      <c r="Y60" s="18" t="s">
        <v>26</v>
      </c>
      <c r="Z60" s="18" t="s">
        <v>26</v>
      </c>
      <c r="AA60" s="18"/>
      <c r="AB60" s="18" t="s">
        <v>26</v>
      </c>
      <c r="AC60" s="18" t="s">
        <v>26</v>
      </c>
      <c r="AD60" s="18" t="s">
        <v>26</v>
      </c>
      <c r="AE60" s="18" t="s">
        <v>26</v>
      </c>
      <c r="AF60" s="18"/>
      <c r="AG60" s="18" t="s">
        <v>26</v>
      </c>
      <c r="AH60" s="18" t="s">
        <v>26</v>
      </c>
      <c r="AI60" s="18" t="s">
        <v>26</v>
      </c>
      <c r="AJ60" s="71" t="s">
        <v>26</v>
      </c>
      <c r="AK60" s="102" t="s">
        <v>26</v>
      </c>
      <c r="AL60" s="83" t="s">
        <v>26</v>
      </c>
      <c r="AM60" s="83" t="s">
        <v>26</v>
      </c>
      <c r="AN60" s="83" t="s">
        <v>26</v>
      </c>
      <c r="AO60" s="83" t="s">
        <v>26</v>
      </c>
      <c r="AP60" s="83" t="s">
        <v>26</v>
      </c>
      <c r="AQ60" s="3" t="s">
        <v>26</v>
      </c>
      <c r="AR60" s="3" t="s">
        <v>26</v>
      </c>
      <c r="AS60" s="3" t="s">
        <v>26</v>
      </c>
      <c r="AT60" s="3" t="s">
        <v>26</v>
      </c>
      <c r="AU60" s="112" t="s">
        <v>26</v>
      </c>
      <c r="AV60" s="314" t="str">
        <f>SUBSTITUTE(SUBSTITUTE(IFERROR(VLOOKUP($A60,単組回答!$E:$F,2,FALSE),""),"あり","○"),"なし","×")</f>
        <v/>
      </c>
      <c r="AW60" s="317" t="str">
        <f>SUBSTITUTE(SUBSTITUTE(IFERROR(VLOOKUP($A60,単組回答!$E:$G,3,FALSE),""),"あり","○"),"なし","×")</f>
        <v/>
      </c>
      <c r="AX60" s="313" t="str">
        <f>SUBSTITUTE(SUBSTITUTE(SUBSTITUTE(SUBSTITUTE(SUBSTITUTE(SUBSTITUTE(IFERROR(VLOOKUP($A60,単組回答!$E:$I,5,FALSE),""),"①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0" s="313" t="str">
        <f>SUBSTITUTE(SUBSTITUTE(SUBSTITUTE(SUBSTITUTE(SUBSTITUTE(SUBSTITUTE(SUBSTITUTE(IFERROR(VLOOKUP($A60,単組回答!$E:$L,8,FALSE),""),"①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0" s="313" t="str">
        <f>SUBSTITUTE(SUBSTITUTE(SUBSTITUTE(SUBSTITUTE(SUBSTITUTE(SUBSTITUTE(IFERROR(VLOOKUP($A60,単組回答!$E:$J,6,FALSE),""),"①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0" s="313" t="str">
        <f>SUBSTITUTE(SUBSTITUTE(SUBSTITUTE(SUBSTITUTE(SUBSTITUTE(SUBSTITUTE(SUBSTITUTE(IFERROR(VLOOKUP($A60,単組回答!$E:$P,12,FALSE),""),"①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0" s="313" t="str">
        <f>SUBSTITUTE(SUBSTITUTE(IFERROR(VLOOKUP($A60,単組回答!$E:$H,4,FALSE),""),"あり","○"),"なし","×")</f>
        <v/>
      </c>
      <c r="BC60" s="83" t="s">
        <v>1772</v>
      </c>
      <c r="BD60" s="313" t="str">
        <f>SUBSTITUTE(SUBSTITUTE(IFERROR(VLOOKUP($A60,単組回答!$E:$R,14,FALSE),""),"① 行った","○"),"② 行っていない","×")</f>
        <v/>
      </c>
      <c r="BE60" s="83" t="s">
        <v>1772</v>
      </c>
      <c r="BF60" s="316" t="str">
        <f>SUBSTITUTE(SUBSTITUTE(IFERROR(VLOOKUP($A60,単組回答!$E:$T,16,FALSE),""),"① 行った","○"),"② 行っていない","×")</f>
        <v/>
      </c>
    </row>
    <row r="61" spans="1:58" ht="28.5" customHeight="1">
      <c r="A61" s="20">
        <v>30143</v>
      </c>
      <c r="B61" s="21" t="s">
        <v>384</v>
      </c>
      <c r="C61" s="18" t="s">
        <v>23</v>
      </c>
      <c r="D61" s="18" t="s">
        <v>24</v>
      </c>
      <c r="E61" s="18">
        <v>1</v>
      </c>
      <c r="F61" s="18" t="s">
        <v>23</v>
      </c>
      <c r="G61" s="18" t="s">
        <v>23</v>
      </c>
      <c r="H61" s="18"/>
      <c r="I61" s="18" t="s">
        <v>23</v>
      </c>
      <c r="J61" s="18"/>
      <c r="K61" s="18" t="s">
        <v>23</v>
      </c>
      <c r="L61" s="18"/>
      <c r="M61" s="18"/>
      <c r="N61" s="18" t="s">
        <v>23</v>
      </c>
      <c r="O61" s="18" t="s">
        <v>24</v>
      </c>
      <c r="P61" s="18">
        <v>1</v>
      </c>
      <c r="Q61" s="18" t="s">
        <v>23</v>
      </c>
      <c r="R61" s="18" t="s">
        <v>23</v>
      </c>
      <c r="S61" s="18"/>
      <c r="T61" s="18" t="s">
        <v>23</v>
      </c>
      <c r="U61" s="18"/>
      <c r="V61" s="18" t="s">
        <v>23</v>
      </c>
      <c r="W61" s="18"/>
      <c r="X61" s="18"/>
      <c r="Y61" s="18" t="s">
        <v>26</v>
      </c>
      <c r="Z61" s="18" t="s">
        <v>26</v>
      </c>
      <c r="AA61" s="18"/>
      <c r="AB61" s="18" t="s">
        <v>26</v>
      </c>
      <c r="AC61" s="18" t="s">
        <v>26</v>
      </c>
      <c r="AD61" s="18" t="s">
        <v>26</v>
      </c>
      <c r="AE61" s="18" t="s">
        <v>26</v>
      </c>
      <c r="AF61" s="18"/>
      <c r="AG61" s="18" t="s">
        <v>26</v>
      </c>
      <c r="AH61" s="18" t="s">
        <v>26</v>
      </c>
      <c r="AI61" s="18" t="s">
        <v>26</v>
      </c>
      <c r="AJ61" s="71" t="s">
        <v>26</v>
      </c>
      <c r="AK61" s="102" t="s">
        <v>26</v>
      </c>
      <c r="AL61" s="83" t="s">
        <v>26</v>
      </c>
      <c r="AM61" s="83" t="s">
        <v>26</v>
      </c>
      <c r="AN61" s="83" t="s">
        <v>26</v>
      </c>
      <c r="AO61" s="83" t="s">
        <v>26</v>
      </c>
      <c r="AP61" s="83" t="s">
        <v>26</v>
      </c>
      <c r="AQ61" s="3" t="s">
        <v>26</v>
      </c>
      <c r="AR61" s="3" t="s">
        <v>22</v>
      </c>
      <c r="AS61" s="3" t="s">
        <v>26</v>
      </c>
      <c r="AT61" s="3" t="s">
        <v>25</v>
      </c>
      <c r="AU61" s="112" t="s">
        <v>26</v>
      </c>
      <c r="AV61" s="314" t="str">
        <f>SUBSTITUTE(SUBSTITUTE(IFERROR(VLOOKUP($A61,単組回答!$E:$F,2,FALSE),""),"あり","○"),"なし","×")</f>
        <v/>
      </c>
      <c r="AW61" s="317" t="str">
        <f>SUBSTITUTE(SUBSTITUTE(IFERROR(VLOOKUP($A61,単組回答!$E:$G,3,FALSE),""),"あり","○"),"なし","×")</f>
        <v/>
      </c>
      <c r="AX61" s="313" t="str">
        <f>SUBSTITUTE(SUBSTITUTE(SUBSTITUTE(SUBSTITUTE(SUBSTITUTE(SUBSTITUTE(IFERROR(VLOOKUP($A61,単組回答!$E:$I,5,FALSE),""),"①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1" s="313" t="str">
        <f>SUBSTITUTE(SUBSTITUTE(SUBSTITUTE(SUBSTITUTE(SUBSTITUTE(SUBSTITUTE(SUBSTITUTE(IFERROR(VLOOKUP($A61,単組回答!$E:$L,8,FALSE),""),"①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1" s="313" t="str">
        <f>SUBSTITUTE(SUBSTITUTE(SUBSTITUTE(SUBSTITUTE(SUBSTITUTE(SUBSTITUTE(IFERROR(VLOOKUP($A61,単組回答!$E:$J,6,FALSE),""),"①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1" s="313" t="str">
        <f>SUBSTITUTE(SUBSTITUTE(SUBSTITUTE(SUBSTITUTE(SUBSTITUTE(SUBSTITUTE(SUBSTITUTE(IFERROR(VLOOKUP($A61,単組回答!$E:$P,12,FALSE),""),"①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1" s="313" t="str">
        <f>SUBSTITUTE(SUBSTITUTE(IFERROR(VLOOKUP($A61,単組回答!$E:$H,4,FALSE),""),"あり","○"),"なし","×")</f>
        <v/>
      </c>
      <c r="BC61" s="83" t="s">
        <v>22</v>
      </c>
      <c r="BD61" s="313" t="str">
        <f>SUBSTITUTE(SUBSTITUTE(IFERROR(VLOOKUP($A61,単組回答!$E:$R,14,FALSE),""),"① 行った","○"),"② 行っていない","×")</f>
        <v/>
      </c>
      <c r="BE61" s="83" t="s">
        <v>25</v>
      </c>
      <c r="BF61" s="316" t="str">
        <f>SUBSTITUTE(SUBSTITUTE(IFERROR(VLOOKUP($A61,単組回答!$E:$T,16,FALSE),""),"① 行った","○"),"② 行っていない","×")</f>
        <v/>
      </c>
    </row>
    <row r="62" spans="1:58" ht="28.5" customHeight="1">
      <c r="A62" s="20">
        <v>30149</v>
      </c>
      <c r="B62" s="69" t="s">
        <v>385</v>
      </c>
      <c r="C62" s="68"/>
      <c r="D62" s="18"/>
      <c r="E62" s="18">
        <v>0</v>
      </c>
      <c r="F62" s="18"/>
      <c r="G62" s="18"/>
      <c r="H62" s="18"/>
      <c r="I62" s="18"/>
      <c r="J62" s="18"/>
      <c r="K62" s="18"/>
      <c r="L62" s="18"/>
      <c r="M62" s="18"/>
      <c r="N62" s="18"/>
      <c r="O62" s="18"/>
      <c r="P62" s="18">
        <v>0</v>
      </c>
      <c r="Q62" s="18"/>
      <c r="R62" s="18"/>
      <c r="S62" s="18"/>
      <c r="T62" s="18"/>
      <c r="U62" s="18"/>
      <c r="V62" s="18"/>
      <c r="W62" s="18"/>
      <c r="X62" s="18"/>
      <c r="Y62" s="18" t="s">
        <v>26</v>
      </c>
      <c r="Z62" s="18" t="s">
        <v>26</v>
      </c>
      <c r="AA62" s="18"/>
      <c r="AB62" s="18" t="s">
        <v>26</v>
      </c>
      <c r="AC62" s="18" t="s">
        <v>26</v>
      </c>
      <c r="AD62" s="18" t="s">
        <v>26</v>
      </c>
      <c r="AE62" s="18" t="s">
        <v>26</v>
      </c>
      <c r="AF62" s="18"/>
      <c r="AG62" s="18" t="s">
        <v>26</v>
      </c>
      <c r="AH62" s="18" t="s">
        <v>26</v>
      </c>
      <c r="AI62" s="18" t="s">
        <v>26</v>
      </c>
      <c r="AJ62" s="71" t="s">
        <v>26</v>
      </c>
      <c r="AK62" s="102" t="s">
        <v>26</v>
      </c>
      <c r="AL62" s="83" t="s">
        <v>26</v>
      </c>
      <c r="AM62" s="83" t="s">
        <v>26</v>
      </c>
      <c r="AN62" s="83" t="s">
        <v>26</v>
      </c>
      <c r="AO62" s="83" t="s">
        <v>26</v>
      </c>
      <c r="AP62" s="83" t="s">
        <v>26</v>
      </c>
      <c r="AQ62" s="3" t="s">
        <v>26</v>
      </c>
      <c r="AR62" s="3" t="s">
        <v>26</v>
      </c>
      <c r="AS62" s="3" t="s">
        <v>26</v>
      </c>
      <c r="AT62" s="3" t="s">
        <v>26</v>
      </c>
      <c r="AU62" s="112" t="s">
        <v>26</v>
      </c>
      <c r="AV62" s="314" t="str">
        <f>SUBSTITUTE(SUBSTITUTE(IFERROR(VLOOKUP($A62,単組回答!$E:$F,2,FALSE),""),"あり","○"),"なし","×")</f>
        <v/>
      </c>
      <c r="AW62" s="317" t="str">
        <f>SUBSTITUTE(SUBSTITUTE(IFERROR(VLOOKUP($A62,単組回答!$E:$G,3,FALSE),""),"あり","○"),"なし","×")</f>
        <v/>
      </c>
      <c r="AX62" s="313" t="str">
        <f>SUBSTITUTE(SUBSTITUTE(SUBSTITUTE(SUBSTITUTE(SUBSTITUTE(SUBSTITUTE(IFERROR(VLOOKUP($A62,単組回答!$E:$I,5,FALSE),""),"①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2" s="313" t="str">
        <f>SUBSTITUTE(SUBSTITUTE(SUBSTITUTE(SUBSTITUTE(SUBSTITUTE(SUBSTITUTE(SUBSTITUTE(IFERROR(VLOOKUP($A62,単組回答!$E:$L,8,FALSE),""),"①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2" s="313" t="str">
        <f>SUBSTITUTE(SUBSTITUTE(SUBSTITUTE(SUBSTITUTE(SUBSTITUTE(SUBSTITUTE(IFERROR(VLOOKUP($A62,単組回答!$E:$J,6,FALSE),""),"①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2" s="313" t="str">
        <f>SUBSTITUTE(SUBSTITUTE(SUBSTITUTE(SUBSTITUTE(SUBSTITUTE(SUBSTITUTE(SUBSTITUTE(IFERROR(VLOOKUP($A62,単組回答!$E:$P,12,FALSE),""),"①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2" s="313" t="str">
        <f>SUBSTITUTE(SUBSTITUTE(IFERROR(VLOOKUP($A62,単組回答!$E:$H,4,FALSE),""),"あり","○"),"なし","×")</f>
        <v/>
      </c>
      <c r="BC62" s="83" t="s">
        <v>1772</v>
      </c>
      <c r="BD62" s="313" t="str">
        <f>SUBSTITUTE(SUBSTITUTE(IFERROR(VLOOKUP($A62,単組回答!$E:$R,14,FALSE),""),"① 行った","○"),"② 行っていない","×")</f>
        <v/>
      </c>
      <c r="BE62" s="83" t="s">
        <v>1772</v>
      </c>
      <c r="BF62" s="316" t="str">
        <f>SUBSTITUTE(SUBSTITUTE(IFERROR(VLOOKUP($A62,単組回答!$E:$T,16,FALSE),""),"① 行った","○"),"② 行っていない","×")</f>
        <v/>
      </c>
    </row>
    <row r="63" spans="1:58" ht="28.5" customHeight="1">
      <c r="A63" s="20">
        <v>30152</v>
      </c>
      <c r="B63" s="21" t="s">
        <v>386</v>
      </c>
      <c r="C63" s="18"/>
      <c r="D63" s="18"/>
      <c r="E63" s="18">
        <v>0</v>
      </c>
      <c r="F63" s="18"/>
      <c r="G63" s="18"/>
      <c r="H63" s="18"/>
      <c r="I63" s="18"/>
      <c r="J63" s="18"/>
      <c r="K63" s="18"/>
      <c r="L63" s="18"/>
      <c r="M63" s="18"/>
      <c r="N63" s="18"/>
      <c r="O63" s="18"/>
      <c r="P63" s="18">
        <v>0</v>
      </c>
      <c r="Q63" s="18"/>
      <c r="R63" s="18"/>
      <c r="S63" s="18"/>
      <c r="T63" s="18"/>
      <c r="U63" s="18"/>
      <c r="V63" s="18"/>
      <c r="W63" s="18"/>
      <c r="X63" s="18"/>
      <c r="Y63" s="18" t="s">
        <v>26</v>
      </c>
      <c r="Z63" s="18" t="s">
        <v>26</v>
      </c>
      <c r="AA63" s="18"/>
      <c r="AB63" s="18" t="s">
        <v>26</v>
      </c>
      <c r="AC63" s="18" t="s">
        <v>26</v>
      </c>
      <c r="AD63" s="18" t="s">
        <v>26</v>
      </c>
      <c r="AE63" s="18" t="s">
        <v>26</v>
      </c>
      <c r="AF63" s="18"/>
      <c r="AG63" s="18" t="s">
        <v>26</v>
      </c>
      <c r="AH63" s="18" t="s">
        <v>26</v>
      </c>
      <c r="AI63" s="18" t="s">
        <v>26</v>
      </c>
      <c r="AJ63" s="71" t="s">
        <v>26</v>
      </c>
      <c r="AK63" s="102" t="s">
        <v>26</v>
      </c>
      <c r="AL63" s="83" t="s">
        <v>26</v>
      </c>
      <c r="AM63" s="83" t="s">
        <v>26</v>
      </c>
      <c r="AN63" s="83" t="s">
        <v>26</v>
      </c>
      <c r="AO63" s="83" t="s">
        <v>26</v>
      </c>
      <c r="AP63" s="83" t="s">
        <v>26</v>
      </c>
      <c r="AQ63" s="3" t="s">
        <v>26</v>
      </c>
      <c r="AR63" s="3" t="s">
        <v>26</v>
      </c>
      <c r="AS63" s="3" t="s">
        <v>26</v>
      </c>
      <c r="AT63" s="3" t="s">
        <v>26</v>
      </c>
      <c r="AU63" s="112" t="s">
        <v>26</v>
      </c>
      <c r="AV63" s="314" t="str">
        <f>SUBSTITUTE(SUBSTITUTE(IFERROR(VLOOKUP($A63,単組回答!$E:$F,2,FALSE),""),"あり","○"),"なし","×")</f>
        <v/>
      </c>
      <c r="AW63" s="317" t="str">
        <f>SUBSTITUTE(SUBSTITUTE(IFERROR(VLOOKUP($A63,単組回答!$E:$G,3,FALSE),""),"あり","○"),"なし","×")</f>
        <v/>
      </c>
      <c r="AX63" s="313" t="str">
        <f>SUBSTITUTE(SUBSTITUTE(SUBSTITUTE(SUBSTITUTE(SUBSTITUTE(SUBSTITUTE(IFERROR(VLOOKUP($A63,単組回答!$E:$I,5,FALSE),""),"①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3" s="313" t="str">
        <f>SUBSTITUTE(SUBSTITUTE(SUBSTITUTE(SUBSTITUTE(SUBSTITUTE(SUBSTITUTE(SUBSTITUTE(IFERROR(VLOOKUP($A63,単組回答!$E:$L,8,FALSE),""),"①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3" s="313" t="str">
        <f>SUBSTITUTE(SUBSTITUTE(SUBSTITUTE(SUBSTITUTE(SUBSTITUTE(SUBSTITUTE(IFERROR(VLOOKUP($A63,単組回答!$E:$J,6,FALSE),""),"①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3" s="313" t="str">
        <f>SUBSTITUTE(SUBSTITUTE(SUBSTITUTE(SUBSTITUTE(SUBSTITUTE(SUBSTITUTE(SUBSTITUTE(IFERROR(VLOOKUP($A63,単組回答!$E:$P,12,FALSE),""),"①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3" s="313" t="str">
        <f>SUBSTITUTE(SUBSTITUTE(IFERROR(VLOOKUP($A63,単組回答!$E:$H,4,FALSE),""),"あり","○"),"なし","×")</f>
        <v/>
      </c>
      <c r="BC63" s="83" t="s">
        <v>1772</v>
      </c>
      <c r="BD63" s="313" t="str">
        <f>SUBSTITUTE(SUBSTITUTE(IFERROR(VLOOKUP($A63,単組回答!$E:$R,14,FALSE),""),"① 行った","○"),"② 行っていない","×")</f>
        <v/>
      </c>
      <c r="BE63" s="83" t="s">
        <v>1772</v>
      </c>
      <c r="BF63" s="316" t="str">
        <f>SUBSTITUTE(SUBSTITUTE(IFERROR(VLOOKUP($A63,単組回答!$E:$T,16,FALSE),""),"① 行った","○"),"② 行っていない","×")</f>
        <v/>
      </c>
    </row>
    <row r="64" spans="1:58" ht="28.5" customHeight="1">
      <c r="A64" s="20">
        <v>30156</v>
      </c>
      <c r="B64" s="21" t="s">
        <v>387</v>
      </c>
      <c r="C64" s="18"/>
      <c r="D64" s="18"/>
      <c r="E64" s="18">
        <v>0</v>
      </c>
      <c r="F64" s="18"/>
      <c r="G64" s="18"/>
      <c r="H64" s="18"/>
      <c r="I64" s="18"/>
      <c r="J64" s="18"/>
      <c r="K64" s="18"/>
      <c r="L64" s="18"/>
      <c r="M64" s="18"/>
      <c r="N64" s="18"/>
      <c r="O64" s="18"/>
      <c r="P64" s="18">
        <v>0</v>
      </c>
      <c r="Q64" s="18"/>
      <c r="R64" s="18"/>
      <c r="S64" s="18"/>
      <c r="T64" s="18"/>
      <c r="U64" s="18"/>
      <c r="V64" s="18"/>
      <c r="W64" s="18"/>
      <c r="X64" s="18"/>
      <c r="Y64" s="18" t="s">
        <v>26</v>
      </c>
      <c r="Z64" s="18" t="s">
        <v>26</v>
      </c>
      <c r="AA64" s="18"/>
      <c r="AB64" s="18" t="s">
        <v>26</v>
      </c>
      <c r="AC64" s="18" t="s">
        <v>26</v>
      </c>
      <c r="AD64" s="18" t="s">
        <v>26</v>
      </c>
      <c r="AE64" s="18" t="s">
        <v>26</v>
      </c>
      <c r="AF64" s="18"/>
      <c r="AG64" s="18" t="s">
        <v>26</v>
      </c>
      <c r="AH64" s="18" t="s">
        <v>26</v>
      </c>
      <c r="AI64" s="18" t="s">
        <v>26</v>
      </c>
      <c r="AJ64" s="71" t="s">
        <v>26</v>
      </c>
      <c r="AK64" s="102" t="s">
        <v>26</v>
      </c>
      <c r="AL64" s="83" t="s">
        <v>26</v>
      </c>
      <c r="AM64" s="83" t="s">
        <v>26</v>
      </c>
      <c r="AN64" s="83" t="s">
        <v>26</v>
      </c>
      <c r="AO64" s="83" t="s">
        <v>26</v>
      </c>
      <c r="AP64" s="83" t="s">
        <v>26</v>
      </c>
      <c r="AQ64" s="3" t="s">
        <v>26</v>
      </c>
      <c r="AR64" s="3" t="s">
        <v>25</v>
      </c>
      <c r="AS64" s="3" t="s">
        <v>26</v>
      </c>
      <c r="AT64" s="3" t="s">
        <v>25</v>
      </c>
      <c r="AU64" s="112" t="s">
        <v>26</v>
      </c>
      <c r="AV64" s="314" t="str">
        <f>SUBSTITUTE(SUBSTITUTE(IFERROR(VLOOKUP($A64,単組回答!$E:$F,2,FALSE),""),"あり","○"),"なし","×")</f>
        <v/>
      </c>
      <c r="AW64" s="317" t="str">
        <f>SUBSTITUTE(SUBSTITUTE(IFERROR(VLOOKUP($A64,単組回答!$E:$G,3,FALSE),""),"あり","○"),"なし","×")</f>
        <v/>
      </c>
      <c r="AX64" s="313" t="str">
        <f>SUBSTITUTE(SUBSTITUTE(SUBSTITUTE(SUBSTITUTE(SUBSTITUTE(SUBSTITUTE(IFERROR(VLOOKUP($A64,単組回答!$E:$I,5,FALSE),""),"①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4" s="313" t="str">
        <f>SUBSTITUTE(SUBSTITUTE(SUBSTITUTE(SUBSTITUTE(SUBSTITUTE(SUBSTITUTE(SUBSTITUTE(IFERROR(VLOOKUP($A64,単組回答!$E:$L,8,FALSE),""),"①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4" s="313" t="str">
        <f>SUBSTITUTE(SUBSTITUTE(SUBSTITUTE(SUBSTITUTE(SUBSTITUTE(SUBSTITUTE(IFERROR(VLOOKUP($A64,単組回答!$E:$J,6,FALSE),""),"①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4" s="313" t="str">
        <f>SUBSTITUTE(SUBSTITUTE(SUBSTITUTE(SUBSTITUTE(SUBSTITUTE(SUBSTITUTE(SUBSTITUTE(IFERROR(VLOOKUP($A64,単組回答!$E:$P,12,FALSE),""),"①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4" s="313" t="str">
        <f>SUBSTITUTE(SUBSTITUTE(IFERROR(VLOOKUP($A64,単組回答!$E:$H,4,FALSE),""),"あり","○"),"なし","×")</f>
        <v/>
      </c>
      <c r="BC64" s="83" t="s">
        <v>1772</v>
      </c>
      <c r="BD64" s="313" t="str">
        <f>SUBSTITUTE(SUBSTITUTE(IFERROR(VLOOKUP($A64,単組回答!$E:$R,14,FALSE),""),"① 行った","○"),"② 行っていない","×")</f>
        <v/>
      </c>
      <c r="BE64" s="83" t="s">
        <v>1772</v>
      </c>
      <c r="BF64" s="316" t="str">
        <f>SUBSTITUTE(SUBSTITUTE(IFERROR(VLOOKUP($A64,単組回答!$E:$T,16,FALSE),""),"① 行った","○"),"② 行っていない","×")</f>
        <v/>
      </c>
    </row>
    <row r="65" spans="1:58" ht="28.5" customHeight="1">
      <c r="A65" s="20">
        <v>30157</v>
      </c>
      <c r="B65" s="21" t="s">
        <v>388</v>
      </c>
      <c r="C65" s="18"/>
      <c r="D65" s="18"/>
      <c r="E65" s="18">
        <v>0</v>
      </c>
      <c r="F65" s="18"/>
      <c r="G65" s="18"/>
      <c r="H65" s="18"/>
      <c r="I65" s="18"/>
      <c r="J65" s="18"/>
      <c r="K65" s="18"/>
      <c r="L65" s="18"/>
      <c r="M65" s="18"/>
      <c r="N65" s="18"/>
      <c r="O65" s="18"/>
      <c r="P65" s="18">
        <v>0</v>
      </c>
      <c r="Q65" s="18"/>
      <c r="R65" s="18"/>
      <c r="S65" s="18"/>
      <c r="T65" s="18"/>
      <c r="U65" s="18"/>
      <c r="V65" s="18"/>
      <c r="W65" s="18"/>
      <c r="X65" s="18"/>
      <c r="Y65" s="18" t="s">
        <v>26</v>
      </c>
      <c r="Z65" s="18" t="s">
        <v>26</v>
      </c>
      <c r="AA65" s="18"/>
      <c r="AB65" s="18" t="s">
        <v>26</v>
      </c>
      <c r="AC65" s="18" t="s">
        <v>26</v>
      </c>
      <c r="AD65" s="18" t="s">
        <v>26</v>
      </c>
      <c r="AE65" s="18" t="s">
        <v>26</v>
      </c>
      <c r="AF65" s="18"/>
      <c r="AG65" s="18" t="s">
        <v>26</v>
      </c>
      <c r="AH65" s="18" t="s">
        <v>26</v>
      </c>
      <c r="AI65" s="18" t="s">
        <v>26</v>
      </c>
      <c r="AJ65" s="71" t="s">
        <v>26</v>
      </c>
      <c r="AK65" s="102" t="s">
        <v>26</v>
      </c>
      <c r="AL65" s="83" t="s">
        <v>26</v>
      </c>
      <c r="AM65" s="83" t="s">
        <v>26</v>
      </c>
      <c r="AN65" s="83" t="s">
        <v>26</v>
      </c>
      <c r="AO65" s="83" t="s">
        <v>26</v>
      </c>
      <c r="AP65" s="83" t="s">
        <v>26</v>
      </c>
      <c r="AQ65" s="3" t="s">
        <v>26</v>
      </c>
      <c r="AR65" s="3" t="s">
        <v>26</v>
      </c>
      <c r="AS65" s="3" t="s">
        <v>26</v>
      </c>
      <c r="AT65" s="3" t="s">
        <v>26</v>
      </c>
      <c r="AU65" s="112" t="s">
        <v>26</v>
      </c>
      <c r="AV65" s="314" t="str">
        <f>SUBSTITUTE(SUBSTITUTE(IFERROR(VLOOKUP($A65,単組回答!$E:$F,2,FALSE),""),"あり","○"),"なし","×")</f>
        <v/>
      </c>
      <c r="AW65" s="317" t="str">
        <f>SUBSTITUTE(SUBSTITUTE(IFERROR(VLOOKUP($A65,単組回答!$E:$G,3,FALSE),""),"あり","○"),"なし","×")</f>
        <v/>
      </c>
      <c r="AX65" s="313" t="str">
        <f>SUBSTITUTE(SUBSTITUTE(SUBSTITUTE(SUBSTITUTE(SUBSTITUTE(SUBSTITUTE(IFERROR(VLOOKUP($A65,単組回答!$E:$I,5,FALSE),""),"①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5" s="313" t="str">
        <f>SUBSTITUTE(SUBSTITUTE(SUBSTITUTE(SUBSTITUTE(SUBSTITUTE(SUBSTITUTE(SUBSTITUTE(IFERROR(VLOOKUP($A65,単組回答!$E:$L,8,FALSE),""),"①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5" s="313" t="str">
        <f>SUBSTITUTE(SUBSTITUTE(SUBSTITUTE(SUBSTITUTE(SUBSTITUTE(SUBSTITUTE(IFERROR(VLOOKUP($A65,単組回答!$E:$J,6,FALSE),""),"①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5" s="313" t="str">
        <f>SUBSTITUTE(SUBSTITUTE(SUBSTITUTE(SUBSTITUTE(SUBSTITUTE(SUBSTITUTE(SUBSTITUTE(IFERROR(VLOOKUP($A65,単組回答!$E:$P,12,FALSE),""),"①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5" s="313" t="str">
        <f>SUBSTITUTE(SUBSTITUTE(IFERROR(VLOOKUP($A65,単組回答!$E:$H,4,FALSE),""),"あり","○"),"なし","×")</f>
        <v/>
      </c>
      <c r="BC65" s="83" t="s">
        <v>1772</v>
      </c>
      <c r="BD65" s="313" t="str">
        <f>SUBSTITUTE(SUBSTITUTE(IFERROR(VLOOKUP($A65,単組回答!$E:$R,14,FALSE),""),"① 行った","○"),"② 行っていない","×")</f>
        <v/>
      </c>
      <c r="BE65" s="83" t="s">
        <v>1772</v>
      </c>
      <c r="BF65" s="316" t="str">
        <f>SUBSTITUTE(SUBSTITUTE(IFERROR(VLOOKUP($A65,単組回答!$E:$T,16,FALSE),""),"① 行った","○"),"② 行っていない","×")</f>
        <v/>
      </c>
    </row>
    <row r="66" spans="1:58" ht="28.5" customHeight="1">
      <c r="A66" s="20">
        <v>30162</v>
      </c>
      <c r="B66" s="21" t="s">
        <v>389</v>
      </c>
      <c r="C66" s="18"/>
      <c r="D66" s="18"/>
      <c r="E66" s="18">
        <v>0</v>
      </c>
      <c r="F66" s="18"/>
      <c r="G66" s="18"/>
      <c r="H66" s="18"/>
      <c r="I66" s="18"/>
      <c r="J66" s="18"/>
      <c r="K66" s="18"/>
      <c r="L66" s="18"/>
      <c r="M66" s="18"/>
      <c r="N66" s="18"/>
      <c r="O66" s="18"/>
      <c r="P66" s="18">
        <v>0</v>
      </c>
      <c r="Q66" s="18"/>
      <c r="R66" s="18"/>
      <c r="S66" s="18"/>
      <c r="T66" s="18"/>
      <c r="U66" s="18"/>
      <c r="V66" s="18"/>
      <c r="W66" s="18"/>
      <c r="X66" s="18"/>
      <c r="Y66" s="18" t="s">
        <v>26</v>
      </c>
      <c r="Z66" s="18" t="s">
        <v>26</v>
      </c>
      <c r="AA66" s="18"/>
      <c r="AB66" s="18" t="s">
        <v>26</v>
      </c>
      <c r="AC66" s="18" t="s">
        <v>26</v>
      </c>
      <c r="AD66" s="18" t="s">
        <v>26</v>
      </c>
      <c r="AE66" s="18" t="s">
        <v>26</v>
      </c>
      <c r="AF66" s="18"/>
      <c r="AG66" s="18" t="s">
        <v>26</v>
      </c>
      <c r="AH66" s="18" t="s">
        <v>26</v>
      </c>
      <c r="AI66" s="18" t="s">
        <v>26</v>
      </c>
      <c r="AJ66" s="71" t="s">
        <v>26</v>
      </c>
      <c r="AK66" s="102" t="s">
        <v>26</v>
      </c>
      <c r="AL66" s="83" t="s">
        <v>26</v>
      </c>
      <c r="AM66" s="83" t="s">
        <v>26</v>
      </c>
      <c r="AN66" s="83" t="s">
        <v>26</v>
      </c>
      <c r="AO66" s="83" t="s">
        <v>26</v>
      </c>
      <c r="AP66" s="83" t="s">
        <v>26</v>
      </c>
      <c r="AQ66" s="3" t="s">
        <v>26</v>
      </c>
      <c r="AR66" s="3" t="s">
        <v>26</v>
      </c>
      <c r="AS66" s="3" t="s">
        <v>26</v>
      </c>
      <c r="AT66" s="3" t="s">
        <v>26</v>
      </c>
      <c r="AU66" s="112" t="s">
        <v>26</v>
      </c>
      <c r="AV66" s="314" t="str">
        <f>SUBSTITUTE(SUBSTITUTE(IFERROR(VLOOKUP($A66,単組回答!$E:$F,2,FALSE),""),"あり","○"),"なし","×")</f>
        <v/>
      </c>
      <c r="AW66" s="317" t="str">
        <f>SUBSTITUTE(SUBSTITUTE(IFERROR(VLOOKUP($A66,単組回答!$E:$G,3,FALSE),""),"あり","○"),"なし","×")</f>
        <v/>
      </c>
      <c r="AX66" s="313" t="str">
        <f>SUBSTITUTE(SUBSTITUTE(SUBSTITUTE(SUBSTITUTE(SUBSTITUTE(SUBSTITUTE(IFERROR(VLOOKUP($A66,単組回答!$E:$I,5,FALSE),""),"①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6" s="313" t="str">
        <f>SUBSTITUTE(SUBSTITUTE(SUBSTITUTE(SUBSTITUTE(SUBSTITUTE(SUBSTITUTE(SUBSTITUTE(IFERROR(VLOOKUP($A66,単組回答!$E:$L,8,FALSE),""),"①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6" s="313" t="str">
        <f>SUBSTITUTE(SUBSTITUTE(SUBSTITUTE(SUBSTITUTE(SUBSTITUTE(SUBSTITUTE(IFERROR(VLOOKUP($A66,単組回答!$E:$J,6,FALSE),""),"①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6" s="313" t="str">
        <f>SUBSTITUTE(SUBSTITUTE(SUBSTITUTE(SUBSTITUTE(SUBSTITUTE(SUBSTITUTE(SUBSTITUTE(IFERROR(VLOOKUP($A66,単組回答!$E:$P,12,FALSE),""),"①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6" s="313" t="str">
        <f>SUBSTITUTE(SUBSTITUTE(IFERROR(VLOOKUP($A66,単組回答!$E:$H,4,FALSE),""),"あり","○"),"なし","×")</f>
        <v/>
      </c>
      <c r="BC66" s="83" t="s">
        <v>1772</v>
      </c>
      <c r="BD66" s="313" t="str">
        <f>SUBSTITUTE(SUBSTITUTE(IFERROR(VLOOKUP($A66,単組回答!$E:$R,14,FALSE),""),"① 行った","○"),"② 行っていない","×")</f>
        <v/>
      </c>
      <c r="BE66" s="83" t="s">
        <v>1772</v>
      </c>
      <c r="BF66" s="316" t="str">
        <f>SUBSTITUTE(SUBSTITUTE(IFERROR(VLOOKUP($A66,単組回答!$E:$T,16,FALSE),""),"① 行った","○"),"② 行っていない","×")</f>
        <v/>
      </c>
    </row>
    <row r="67" spans="1:58" ht="28.5" customHeight="1">
      <c r="A67" s="18">
        <v>30177</v>
      </c>
      <c r="B67" s="24" t="s">
        <v>390</v>
      </c>
      <c r="C67" s="18"/>
      <c r="D67" s="18"/>
      <c r="E67" s="18">
        <v>0</v>
      </c>
      <c r="F67" s="18"/>
      <c r="G67" s="18"/>
      <c r="H67" s="18"/>
      <c r="I67" s="18"/>
      <c r="J67" s="18"/>
      <c r="K67" s="18"/>
      <c r="L67" s="18"/>
      <c r="M67" s="18"/>
      <c r="N67" s="18"/>
      <c r="O67" s="18"/>
      <c r="P67" s="18">
        <v>0</v>
      </c>
      <c r="Q67" s="18"/>
      <c r="R67" s="18"/>
      <c r="S67" s="18"/>
      <c r="T67" s="18"/>
      <c r="U67" s="18"/>
      <c r="V67" s="18"/>
      <c r="W67" s="18"/>
      <c r="X67" s="18"/>
      <c r="Y67" s="18" t="s">
        <v>26</v>
      </c>
      <c r="Z67" s="18" t="s">
        <v>26</v>
      </c>
      <c r="AA67" s="18"/>
      <c r="AB67" s="18" t="s">
        <v>26</v>
      </c>
      <c r="AC67" s="18" t="s">
        <v>26</v>
      </c>
      <c r="AD67" s="18" t="s">
        <v>26</v>
      </c>
      <c r="AE67" s="18" t="s">
        <v>26</v>
      </c>
      <c r="AF67" s="18"/>
      <c r="AG67" s="18" t="s">
        <v>26</v>
      </c>
      <c r="AH67" s="18" t="s">
        <v>26</v>
      </c>
      <c r="AI67" s="18" t="s">
        <v>26</v>
      </c>
      <c r="AJ67" s="71" t="s">
        <v>26</v>
      </c>
      <c r="AK67" s="102" t="s">
        <v>26</v>
      </c>
      <c r="AL67" s="83" t="s">
        <v>26</v>
      </c>
      <c r="AM67" s="83" t="s">
        <v>26</v>
      </c>
      <c r="AN67" s="83" t="s">
        <v>26</v>
      </c>
      <c r="AO67" s="83" t="s">
        <v>26</v>
      </c>
      <c r="AP67" s="83" t="s">
        <v>26</v>
      </c>
      <c r="AQ67" s="3" t="s">
        <v>26</v>
      </c>
      <c r="AR67" s="3" t="s">
        <v>26</v>
      </c>
      <c r="AS67" s="3" t="s">
        <v>26</v>
      </c>
      <c r="AT67" s="3" t="s">
        <v>26</v>
      </c>
      <c r="AU67" s="112" t="s">
        <v>26</v>
      </c>
      <c r="AV67" s="314" t="str">
        <f>SUBSTITUTE(SUBSTITUTE(IFERROR(VLOOKUP($A67,単組回答!$E:$F,2,FALSE),""),"あり","○"),"なし","×")</f>
        <v/>
      </c>
      <c r="AW67" s="317" t="str">
        <f>SUBSTITUTE(SUBSTITUTE(IFERROR(VLOOKUP($A67,単組回答!$E:$G,3,FALSE),""),"あり","○"),"なし","×")</f>
        <v/>
      </c>
      <c r="AX67" s="313" t="str">
        <f>SUBSTITUTE(SUBSTITUTE(SUBSTITUTE(SUBSTITUTE(SUBSTITUTE(SUBSTITUTE(IFERROR(VLOOKUP($A67,単組回答!$E:$I,5,FALSE),""),"①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7" s="313" t="str">
        <f>SUBSTITUTE(SUBSTITUTE(SUBSTITUTE(SUBSTITUTE(SUBSTITUTE(SUBSTITUTE(SUBSTITUTE(IFERROR(VLOOKUP($A67,単組回答!$E:$L,8,FALSE),""),"①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7" s="313" t="str">
        <f>SUBSTITUTE(SUBSTITUTE(SUBSTITUTE(SUBSTITUTE(SUBSTITUTE(SUBSTITUTE(IFERROR(VLOOKUP($A67,単組回答!$E:$J,6,FALSE),""),"①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7" s="313" t="str">
        <f>SUBSTITUTE(SUBSTITUTE(SUBSTITUTE(SUBSTITUTE(SUBSTITUTE(SUBSTITUTE(SUBSTITUTE(IFERROR(VLOOKUP($A67,単組回答!$E:$P,12,FALSE),""),"①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7" s="313" t="str">
        <f>SUBSTITUTE(SUBSTITUTE(IFERROR(VLOOKUP($A67,単組回答!$E:$H,4,FALSE),""),"あり","○"),"なし","×")</f>
        <v/>
      </c>
      <c r="BC67" s="83" t="s">
        <v>1772</v>
      </c>
      <c r="BD67" s="313" t="str">
        <f>SUBSTITUTE(SUBSTITUTE(IFERROR(VLOOKUP($A67,単組回答!$E:$R,14,FALSE),""),"① 行った","○"),"② 行っていない","×")</f>
        <v/>
      </c>
      <c r="BE67" s="83" t="s">
        <v>1772</v>
      </c>
      <c r="BF67" s="316" t="str">
        <f>SUBSTITUTE(SUBSTITUTE(IFERROR(VLOOKUP($A67,単組回答!$E:$T,16,FALSE),""),"① 行った","○"),"② 行っていない","×")</f>
        <v/>
      </c>
    </row>
    <row r="68" spans="1:58" ht="28.5" customHeight="1">
      <c r="A68" s="20">
        <v>30181</v>
      </c>
      <c r="B68" s="21" t="s">
        <v>391</v>
      </c>
      <c r="C68" s="18"/>
      <c r="D68" s="18"/>
      <c r="E68" s="18">
        <v>0</v>
      </c>
      <c r="F68" s="18"/>
      <c r="G68" s="18"/>
      <c r="H68" s="18"/>
      <c r="I68" s="18"/>
      <c r="J68" s="18"/>
      <c r="K68" s="18"/>
      <c r="L68" s="18"/>
      <c r="M68" s="18"/>
      <c r="N68" s="18"/>
      <c r="O68" s="18"/>
      <c r="P68" s="18">
        <v>0</v>
      </c>
      <c r="Q68" s="18"/>
      <c r="R68" s="18"/>
      <c r="S68" s="18"/>
      <c r="T68" s="18"/>
      <c r="U68" s="18"/>
      <c r="V68" s="18"/>
      <c r="W68" s="18"/>
      <c r="X68" s="18"/>
      <c r="Y68" s="18" t="s">
        <v>26</v>
      </c>
      <c r="Z68" s="18" t="s">
        <v>26</v>
      </c>
      <c r="AA68" s="18"/>
      <c r="AB68" s="18" t="s">
        <v>26</v>
      </c>
      <c r="AC68" s="18" t="s">
        <v>26</v>
      </c>
      <c r="AD68" s="18" t="s">
        <v>26</v>
      </c>
      <c r="AE68" s="18" t="s">
        <v>26</v>
      </c>
      <c r="AF68" s="18"/>
      <c r="AG68" s="18" t="s">
        <v>26</v>
      </c>
      <c r="AH68" s="18" t="s">
        <v>26</v>
      </c>
      <c r="AI68" s="18" t="s">
        <v>26</v>
      </c>
      <c r="AJ68" s="71" t="s">
        <v>26</v>
      </c>
      <c r="AK68" s="102" t="s">
        <v>26</v>
      </c>
      <c r="AL68" s="83" t="s">
        <v>26</v>
      </c>
      <c r="AM68" s="83" t="s">
        <v>26</v>
      </c>
      <c r="AN68" s="83" t="s">
        <v>26</v>
      </c>
      <c r="AO68" s="83" t="s">
        <v>26</v>
      </c>
      <c r="AP68" s="83" t="s">
        <v>26</v>
      </c>
      <c r="AQ68" s="3" t="s">
        <v>26</v>
      </c>
      <c r="AR68" s="3" t="s">
        <v>26</v>
      </c>
      <c r="AS68" s="3" t="s">
        <v>26</v>
      </c>
      <c r="AT68" s="3" t="s">
        <v>26</v>
      </c>
      <c r="AU68" s="112" t="s">
        <v>26</v>
      </c>
      <c r="AV68" s="314" t="str">
        <f>SUBSTITUTE(SUBSTITUTE(IFERROR(VLOOKUP($A68,単組回答!$E:$F,2,FALSE),""),"あり","○"),"なし","×")</f>
        <v/>
      </c>
      <c r="AW68" s="317" t="str">
        <f>SUBSTITUTE(SUBSTITUTE(IFERROR(VLOOKUP($A68,単組回答!$E:$G,3,FALSE),""),"あり","○"),"なし","×")</f>
        <v/>
      </c>
      <c r="AX68" s="313" t="str">
        <f>SUBSTITUTE(SUBSTITUTE(SUBSTITUTE(SUBSTITUTE(SUBSTITUTE(SUBSTITUTE(IFERROR(VLOOKUP($A68,単組回答!$E:$I,5,FALSE),""),"①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8" s="313" t="str">
        <f>SUBSTITUTE(SUBSTITUTE(SUBSTITUTE(SUBSTITUTE(SUBSTITUTE(SUBSTITUTE(SUBSTITUTE(IFERROR(VLOOKUP($A68,単組回答!$E:$L,8,FALSE),""),"①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8" s="313" t="str">
        <f>SUBSTITUTE(SUBSTITUTE(SUBSTITUTE(SUBSTITUTE(SUBSTITUTE(SUBSTITUTE(IFERROR(VLOOKUP($A68,単組回答!$E:$J,6,FALSE),""),"①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8" s="313" t="str">
        <f>SUBSTITUTE(SUBSTITUTE(SUBSTITUTE(SUBSTITUTE(SUBSTITUTE(SUBSTITUTE(SUBSTITUTE(IFERROR(VLOOKUP($A68,単組回答!$E:$P,12,FALSE),""),"①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8" s="313" t="str">
        <f>SUBSTITUTE(SUBSTITUTE(IFERROR(VLOOKUP($A68,単組回答!$E:$H,4,FALSE),""),"あり","○"),"なし","×")</f>
        <v/>
      </c>
      <c r="BC68" s="83" t="s">
        <v>1772</v>
      </c>
      <c r="BD68" s="313" t="str">
        <f>SUBSTITUTE(SUBSTITUTE(IFERROR(VLOOKUP($A68,単組回答!$E:$R,14,FALSE),""),"① 行った","○"),"② 行っていない","×")</f>
        <v/>
      </c>
      <c r="BE68" s="83" t="s">
        <v>1772</v>
      </c>
      <c r="BF68" s="316" t="str">
        <f>SUBSTITUTE(SUBSTITUTE(IFERROR(VLOOKUP($A68,単組回答!$E:$T,16,FALSE),""),"① 行った","○"),"② 行っていない","×")</f>
        <v/>
      </c>
    </row>
    <row r="69" spans="1:58" ht="28.5" customHeight="1">
      <c r="A69" s="20">
        <v>30184</v>
      </c>
      <c r="B69" s="21" t="s">
        <v>392</v>
      </c>
      <c r="C69" s="18"/>
      <c r="D69" s="18"/>
      <c r="E69" s="18">
        <v>0</v>
      </c>
      <c r="F69" s="18"/>
      <c r="G69" s="18"/>
      <c r="H69" s="18"/>
      <c r="I69" s="18"/>
      <c r="J69" s="18"/>
      <c r="K69" s="18"/>
      <c r="L69" s="18"/>
      <c r="M69" s="18"/>
      <c r="N69" s="18"/>
      <c r="O69" s="18"/>
      <c r="P69" s="18">
        <v>0</v>
      </c>
      <c r="Q69" s="18"/>
      <c r="R69" s="18"/>
      <c r="S69" s="18"/>
      <c r="T69" s="18"/>
      <c r="U69" s="18"/>
      <c r="V69" s="18"/>
      <c r="W69" s="18"/>
      <c r="X69" s="18"/>
      <c r="Y69" s="18" t="s">
        <v>26</v>
      </c>
      <c r="Z69" s="18" t="s">
        <v>26</v>
      </c>
      <c r="AA69" s="18"/>
      <c r="AB69" s="18" t="s">
        <v>26</v>
      </c>
      <c r="AC69" s="18" t="s">
        <v>26</v>
      </c>
      <c r="AD69" s="18" t="s">
        <v>26</v>
      </c>
      <c r="AE69" s="18" t="s">
        <v>26</v>
      </c>
      <c r="AF69" s="18"/>
      <c r="AG69" s="18" t="s">
        <v>26</v>
      </c>
      <c r="AH69" s="18" t="s">
        <v>26</v>
      </c>
      <c r="AI69" s="18" t="s">
        <v>26</v>
      </c>
      <c r="AJ69" s="71" t="s">
        <v>26</v>
      </c>
      <c r="AK69" s="102" t="s">
        <v>26</v>
      </c>
      <c r="AL69" s="83" t="s">
        <v>26</v>
      </c>
      <c r="AM69" s="83" t="s">
        <v>26</v>
      </c>
      <c r="AN69" s="83" t="s">
        <v>26</v>
      </c>
      <c r="AO69" s="83" t="s">
        <v>26</v>
      </c>
      <c r="AP69" s="83" t="s">
        <v>26</v>
      </c>
      <c r="AQ69" s="3" t="s">
        <v>26</v>
      </c>
      <c r="AR69" s="3" t="s">
        <v>26</v>
      </c>
      <c r="AS69" s="3" t="s">
        <v>26</v>
      </c>
      <c r="AT69" s="3" t="s">
        <v>26</v>
      </c>
      <c r="AU69" s="112" t="s">
        <v>26</v>
      </c>
      <c r="AV69" s="314" t="str">
        <f>SUBSTITUTE(SUBSTITUTE(IFERROR(VLOOKUP($A69,単組回答!$E:$F,2,FALSE),""),"あり","○"),"なし","×")</f>
        <v/>
      </c>
      <c r="AW69" s="317" t="str">
        <f>SUBSTITUTE(SUBSTITUTE(IFERROR(VLOOKUP($A69,単組回答!$E:$G,3,FALSE),""),"あり","○"),"なし","×")</f>
        <v/>
      </c>
      <c r="AX69" s="313" t="str">
        <f>SUBSTITUTE(SUBSTITUTE(SUBSTITUTE(SUBSTITUTE(SUBSTITUTE(SUBSTITUTE(IFERROR(VLOOKUP($A69,単組回答!$E:$I,5,FALSE),""),"①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9" s="313" t="str">
        <f>SUBSTITUTE(SUBSTITUTE(SUBSTITUTE(SUBSTITUTE(SUBSTITUTE(SUBSTITUTE(SUBSTITUTE(IFERROR(VLOOKUP($A69,単組回答!$E:$L,8,FALSE),""),"①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9" s="313" t="str">
        <f>SUBSTITUTE(SUBSTITUTE(SUBSTITUTE(SUBSTITUTE(SUBSTITUTE(SUBSTITUTE(IFERROR(VLOOKUP($A69,単組回答!$E:$J,6,FALSE),""),"①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9" s="313" t="str">
        <f>SUBSTITUTE(SUBSTITUTE(SUBSTITUTE(SUBSTITUTE(SUBSTITUTE(SUBSTITUTE(SUBSTITUTE(IFERROR(VLOOKUP($A69,単組回答!$E:$P,12,FALSE),""),"①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9" s="313" t="str">
        <f>SUBSTITUTE(SUBSTITUTE(IFERROR(VLOOKUP($A69,単組回答!$E:$H,4,FALSE),""),"あり","○"),"なし","×")</f>
        <v/>
      </c>
      <c r="BC69" s="83" t="s">
        <v>1772</v>
      </c>
      <c r="BD69" s="313" t="str">
        <f>SUBSTITUTE(SUBSTITUTE(IFERROR(VLOOKUP($A69,単組回答!$E:$R,14,FALSE),""),"① 行った","○"),"② 行っていない","×")</f>
        <v/>
      </c>
      <c r="BE69" s="83" t="s">
        <v>1772</v>
      </c>
      <c r="BF69" s="316" t="str">
        <f>SUBSTITUTE(SUBSTITUTE(IFERROR(VLOOKUP($A69,単組回答!$E:$T,16,FALSE),""),"① 行った","○"),"② 行っていない","×")</f>
        <v/>
      </c>
    </row>
    <row r="70" spans="1:58" ht="28.5" customHeight="1">
      <c r="A70" s="20">
        <v>30188</v>
      </c>
      <c r="B70" s="21" t="s">
        <v>393</v>
      </c>
      <c r="C70" s="18"/>
      <c r="D70" s="18"/>
      <c r="E70" s="18">
        <v>0</v>
      </c>
      <c r="F70" s="18"/>
      <c r="G70" s="18"/>
      <c r="H70" s="18"/>
      <c r="I70" s="18"/>
      <c r="J70" s="18"/>
      <c r="K70" s="18"/>
      <c r="L70" s="18"/>
      <c r="M70" s="18"/>
      <c r="N70" s="18"/>
      <c r="O70" s="18"/>
      <c r="P70" s="18">
        <v>0</v>
      </c>
      <c r="Q70" s="18"/>
      <c r="R70" s="18"/>
      <c r="S70" s="18"/>
      <c r="T70" s="18"/>
      <c r="U70" s="18"/>
      <c r="V70" s="18"/>
      <c r="W70" s="18"/>
      <c r="X70" s="18"/>
      <c r="Y70" s="18" t="s">
        <v>26</v>
      </c>
      <c r="Z70" s="18" t="s">
        <v>26</v>
      </c>
      <c r="AA70" s="18"/>
      <c r="AB70" s="18" t="s">
        <v>26</v>
      </c>
      <c r="AC70" s="18" t="s">
        <v>26</v>
      </c>
      <c r="AD70" s="18" t="s">
        <v>26</v>
      </c>
      <c r="AE70" s="18" t="s">
        <v>26</v>
      </c>
      <c r="AF70" s="18"/>
      <c r="AG70" s="18" t="s">
        <v>26</v>
      </c>
      <c r="AH70" s="18" t="s">
        <v>26</v>
      </c>
      <c r="AI70" s="18" t="s">
        <v>26</v>
      </c>
      <c r="AJ70" s="71" t="s">
        <v>26</v>
      </c>
      <c r="AK70" s="102" t="s">
        <v>26</v>
      </c>
      <c r="AL70" s="83" t="s">
        <v>26</v>
      </c>
      <c r="AM70" s="83" t="s">
        <v>26</v>
      </c>
      <c r="AN70" s="83" t="s">
        <v>26</v>
      </c>
      <c r="AO70" s="83" t="s">
        <v>26</v>
      </c>
      <c r="AP70" s="83" t="s">
        <v>26</v>
      </c>
      <c r="AQ70" s="3" t="s">
        <v>26</v>
      </c>
      <c r="AR70" s="3" t="s">
        <v>26</v>
      </c>
      <c r="AS70" s="3" t="s">
        <v>26</v>
      </c>
      <c r="AT70" s="3" t="s">
        <v>26</v>
      </c>
      <c r="AU70" s="112" t="s">
        <v>26</v>
      </c>
      <c r="AV70" s="314" t="str">
        <f>SUBSTITUTE(SUBSTITUTE(IFERROR(VLOOKUP($A70,単組回答!$E:$F,2,FALSE),""),"あり","○"),"なし","×")</f>
        <v/>
      </c>
      <c r="AW70" s="317" t="str">
        <f>SUBSTITUTE(SUBSTITUTE(IFERROR(VLOOKUP($A70,単組回答!$E:$G,3,FALSE),""),"あり","○"),"なし","×")</f>
        <v/>
      </c>
      <c r="AX70" s="313" t="str">
        <f>SUBSTITUTE(SUBSTITUTE(SUBSTITUTE(SUBSTITUTE(SUBSTITUTE(SUBSTITUTE(IFERROR(VLOOKUP($A70,単組回答!$E:$I,5,FALSE),""),"①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0" s="313" t="str">
        <f>SUBSTITUTE(SUBSTITUTE(SUBSTITUTE(SUBSTITUTE(SUBSTITUTE(SUBSTITUTE(SUBSTITUTE(IFERROR(VLOOKUP($A70,単組回答!$E:$L,8,FALSE),""),"①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0" s="313" t="str">
        <f>SUBSTITUTE(SUBSTITUTE(SUBSTITUTE(SUBSTITUTE(SUBSTITUTE(SUBSTITUTE(IFERROR(VLOOKUP($A70,単組回答!$E:$J,6,FALSE),""),"①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0" s="313" t="str">
        <f>SUBSTITUTE(SUBSTITUTE(SUBSTITUTE(SUBSTITUTE(SUBSTITUTE(SUBSTITUTE(SUBSTITUTE(IFERROR(VLOOKUP($A70,単組回答!$E:$P,12,FALSE),""),"①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0" s="313" t="str">
        <f>SUBSTITUTE(SUBSTITUTE(IFERROR(VLOOKUP($A70,単組回答!$E:$H,4,FALSE),""),"あり","○"),"なし","×")</f>
        <v/>
      </c>
      <c r="BC70" s="83" t="s">
        <v>1772</v>
      </c>
      <c r="BD70" s="313" t="str">
        <f>SUBSTITUTE(SUBSTITUTE(IFERROR(VLOOKUP($A70,単組回答!$E:$R,14,FALSE),""),"① 行った","○"),"② 行っていない","×")</f>
        <v/>
      </c>
      <c r="BE70" s="83" t="s">
        <v>1772</v>
      </c>
      <c r="BF70" s="316" t="str">
        <f>SUBSTITUTE(SUBSTITUTE(IFERROR(VLOOKUP($A70,単組回答!$E:$T,16,FALSE),""),"① 行った","○"),"② 行っていない","×")</f>
        <v/>
      </c>
    </row>
    <row r="71" spans="1:58" ht="28.5" customHeight="1">
      <c r="A71" s="20">
        <v>30190</v>
      </c>
      <c r="B71" s="21" t="s">
        <v>394</v>
      </c>
      <c r="C71" s="18"/>
      <c r="D71" s="18"/>
      <c r="E71" s="18">
        <v>0</v>
      </c>
      <c r="F71" s="18"/>
      <c r="G71" s="18"/>
      <c r="H71" s="18"/>
      <c r="I71" s="18"/>
      <c r="J71" s="18"/>
      <c r="K71" s="18"/>
      <c r="L71" s="18"/>
      <c r="M71" s="18"/>
      <c r="N71" s="18" t="s">
        <v>24</v>
      </c>
      <c r="O71" s="18" t="s">
        <v>24</v>
      </c>
      <c r="P71" s="18">
        <v>0</v>
      </c>
      <c r="Q71" s="18"/>
      <c r="R71" s="18"/>
      <c r="S71" s="18"/>
      <c r="T71" s="18"/>
      <c r="U71" s="18"/>
      <c r="V71" s="18"/>
      <c r="W71" s="18"/>
      <c r="X71" s="18"/>
      <c r="Y71" s="18" t="s">
        <v>26</v>
      </c>
      <c r="Z71" s="18" t="s">
        <v>26</v>
      </c>
      <c r="AA71" s="18"/>
      <c r="AB71" s="18" t="s">
        <v>26</v>
      </c>
      <c r="AC71" s="18" t="s">
        <v>26</v>
      </c>
      <c r="AD71" s="18" t="s">
        <v>26</v>
      </c>
      <c r="AE71" s="18" t="s">
        <v>26</v>
      </c>
      <c r="AF71" s="18"/>
      <c r="AG71" s="18" t="s">
        <v>26</v>
      </c>
      <c r="AH71" s="18" t="s">
        <v>26</v>
      </c>
      <c r="AI71" s="18" t="s">
        <v>26</v>
      </c>
      <c r="AJ71" s="71" t="s">
        <v>26</v>
      </c>
      <c r="AK71" s="102" t="s">
        <v>26</v>
      </c>
      <c r="AL71" s="83" t="s">
        <v>26</v>
      </c>
      <c r="AM71" s="83" t="s">
        <v>26</v>
      </c>
      <c r="AN71" s="83" t="s">
        <v>26</v>
      </c>
      <c r="AO71" s="83" t="s">
        <v>26</v>
      </c>
      <c r="AP71" s="83" t="s">
        <v>26</v>
      </c>
      <c r="AQ71" s="3" t="s">
        <v>26</v>
      </c>
      <c r="AR71" s="3" t="s">
        <v>26</v>
      </c>
      <c r="AS71" s="3" t="s">
        <v>26</v>
      </c>
      <c r="AT71" s="3" t="s">
        <v>26</v>
      </c>
      <c r="AU71" s="112" t="s">
        <v>26</v>
      </c>
      <c r="AV71" s="314" t="str">
        <f>SUBSTITUTE(SUBSTITUTE(IFERROR(VLOOKUP($A71,単組回答!$E:$F,2,FALSE),""),"あり","○"),"なし","×")</f>
        <v/>
      </c>
      <c r="AW71" s="317" t="str">
        <f>SUBSTITUTE(SUBSTITUTE(IFERROR(VLOOKUP($A71,単組回答!$E:$G,3,FALSE),""),"あり","○"),"なし","×")</f>
        <v/>
      </c>
      <c r="AX71" s="313" t="str">
        <f>SUBSTITUTE(SUBSTITUTE(SUBSTITUTE(SUBSTITUTE(SUBSTITUTE(SUBSTITUTE(IFERROR(VLOOKUP($A71,単組回答!$E:$I,5,FALSE),""),"①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1" s="313" t="str">
        <f>SUBSTITUTE(SUBSTITUTE(SUBSTITUTE(SUBSTITUTE(SUBSTITUTE(SUBSTITUTE(SUBSTITUTE(IFERROR(VLOOKUP($A71,単組回答!$E:$L,8,FALSE),""),"①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1" s="313" t="str">
        <f>SUBSTITUTE(SUBSTITUTE(SUBSTITUTE(SUBSTITUTE(SUBSTITUTE(SUBSTITUTE(IFERROR(VLOOKUP($A71,単組回答!$E:$J,6,FALSE),""),"①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1" s="313" t="str">
        <f>SUBSTITUTE(SUBSTITUTE(SUBSTITUTE(SUBSTITUTE(SUBSTITUTE(SUBSTITUTE(SUBSTITUTE(IFERROR(VLOOKUP($A71,単組回答!$E:$P,12,FALSE),""),"①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1" s="313" t="str">
        <f>SUBSTITUTE(SUBSTITUTE(IFERROR(VLOOKUP($A71,単組回答!$E:$H,4,FALSE),""),"あり","○"),"なし","×")</f>
        <v/>
      </c>
      <c r="BC71" s="83" t="s">
        <v>1772</v>
      </c>
      <c r="BD71" s="313" t="str">
        <f>SUBSTITUTE(SUBSTITUTE(IFERROR(VLOOKUP($A71,単組回答!$E:$R,14,FALSE),""),"① 行った","○"),"② 行っていない","×")</f>
        <v/>
      </c>
      <c r="BE71" s="83" t="s">
        <v>1772</v>
      </c>
      <c r="BF71" s="316" t="str">
        <f>SUBSTITUTE(SUBSTITUTE(IFERROR(VLOOKUP($A71,単組回答!$E:$T,16,FALSE),""),"① 行った","○"),"② 行っていない","×")</f>
        <v/>
      </c>
    </row>
    <row r="72" spans="1:58" ht="28.5" customHeight="1">
      <c r="A72" s="20">
        <v>30201</v>
      </c>
      <c r="B72" s="21" t="s">
        <v>395</v>
      </c>
      <c r="C72" s="18"/>
      <c r="D72" s="18"/>
      <c r="E72" s="18">
        <v>0</v>
      </c>
      <c r="F72" s="18"/>
      <c r="G72" s="18"/>
      <c r="H72" s="18"/>
      <c r="I72" s="18"/>
      <c r="J72" s="18"/>
      <c r="K72" s="18"/>
      <c r="L72" s="18"/>
      <c r="M72" s="18"/>
      <c r="N72" s="18"/>
      <c r="O72" s="18"/>
      <c r="P72" s="18">
        <v>0</v>
      </c>
      <c r="Q72" s="18"/>
      <c r="R72" s="18"/>
      <c r="S72" s="18"/>
      <c r="T72" s="18"/>
      <c r="U72" s="18"/>
      <c r="V72" s="18"/>
      <c r="W72" s="18"/>
      <c r="X72" s="18"/>
      <c r="Y72" s="18" t="s">
        <v>26</v>
      </c>
      <c r="Z72" s="18" t="s">
        <v>26</v>
      </c>
      <c r="AA72" s="18"/>
      <c r="AB72" s="18" t="s">
        <v>26</v>
      </c>
      <c r="AC72" s="18" t="s">
        <v>26</v>
      </c>
      <c r="AD72" s="18" t="s">
        <v>26</v>
      </c>
      <c r="AE72" s="18" t="s">
        <v>26</v>
      </c>
      <c r="AF72" s="18"/>
      <c r="AG72" s="18" t="s">
        <v>26</v>
      </c>
      <c r="AH72" s="18" t="s">
        <v>26</v>
      </c>
      <c r="AI72" s="18" t="s">
        <v>26</v>
      </c>
      <c r="AJ72" s="71" t="s">
        <v>26</v>
      </c>
      <c r="AK72" s="102" t="s">
        <v>26</v>
      </c>
      <c r="AL72" s="83" t="s">
        <v>26</v>
      </c>
      <c r="AM72" s="83" t="s">
        <v>26</v>
      </c>
      <c r="AN72" s="83" t="s">
        <v>26</v>
      </c>
      <c r="AO72" s="83" t="s">
        <v>26</v>
      </c>
      <c r="AP72" s="83" t="s">
        <v>26</v>
      </c>
      <c r="AQ72" s="3" t="s">
        <v>26</v>
      </c>
      <c r="AR72" s="3" t="s">
        <v>26</v>
      </c>
      <c r="AS72" s="3" t="s">
        <v>26</v>
      </c>
      <c r="AT72" s="3" t="s">
        <v>26</v>
      </c>
      <c r="AU72" s="112" t="s">
        <v>26</v>
      </c>
      <c r="AV72" s="314" t="str">
        <f>SUBSTITUTE(SUBSTITUTE(IFERROR(VLOOKUP($A72,単組回答!$E:$F,2,FALSE),""),"あり","○"),"なし","×")</f>
        <v/>
      </c>
      <c r="AW72" s="317" t="str">
        <f>SUBSTITUTE(SUBSTITUTE(IFERROR(VLOOKUP($A72,単組回答!$E:$G,3,FALSE),""),"あり","○"),"なし","×")</f>
        <v/>
      </c>
      <c r="AX72" s="313" t="str">
        <f>SUBSTITUTE(SUBSTITUTE(SUBSTITUTE(SUBSTITUTE(SUBSTITUTE(SUBSTITUTE(IFERROR(VLOOKUP($A72,単組回答!$E:$I,5,FALSE),""),"①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2" s="313" t="str">
        <f>SUBSTITUTE(SUBSTITUTE(SUBSTITUTE(SUBSTITUTE(SUBSTITUTE(SUBSTITUTE(SUBSTITUTE(IFERROR(VLOOKUP($A72,単組回答!$E:$L,8,FALSE),""),"①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2" s="313" t="str">
        <f>SUBSTITUTE(SUBSTITUTE(SUBSTITUTE(SUBSTITUTE(SUBSTITUTE(SUBSTITUTE(IFERROR(VLOOKUP($A72,単組回答!$E:$J,6,FALSE),""),"①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2" s="313" t="str">
        <f>SUBSTITUTE(SUBSTITUTE(SUBSTITUTE(SUBSTITUTE(SUBSTITUTE(SUBSTITUTE(SUBSTITUTE(IFERROR(VLOOKUP($A72,単組回答!$E:$P,12,FALSE),""),"①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2" s="313" t="str">
        <f>SUBSTITUTE(SUBSTITUTE(IFERROR(VLOOKUP($A72,単組回答!$E:$H,4,FALSE),""),"あり","○"),"なし","×")</f>
        <v/>
      </c>
      <c r="BC72" s="83" t="s">
        <v>1772</v>
      </c>
      <c r="BD72" s="313" t="str">
        <f>SUBSTITUTE(SUBSTITUTE(IFERROR(VLOOKUP($A72,単組回答!$E:$R,14,FALSE),""),"① 行った","○"),"② 行っていない","×")</f>
        <v/>
      </c>
      <c r="BE72" s="83" t="s">
        <v>1772</v>
      </c>
      <c r="BF72" s="316" t="str">
        <f>SUBSTITUTE(SUBSTITUTE(IFERROR(VLOOKUP($A72,単組回答!$E:$T,16,FALSE),""),"① 行った","○"),"② 行っていない","×")</f>
        <v/>
      </c>
    </row>
    <row r="73" spans="1:58" ht="28.5" customHeight="1">
      <c r="A73" s="20">
        <v>30202</v>
      </c>
      <c r="B73" s="21" t="s">
        <v>396</v>
      </c>
      <c r="C73" s="18" t="s">
        <v>25</v>
      </c>
      <c r="D73" s="18" t="s">
        <v>25</v>
      </c>
      <c r="E73" s="18">
        <v>0</v>
      </c>
      <c r="F73" s="18" t="s">
        <v>22</v>
      </c>
      <c r="G73" s="18" t="s">
        <v>22</v>
      </c>
      <c r="H73" s="18" t="s">
        <v>22</v>
      </c>
      <c r="I73" s="18" t="s">
        <v>22</v>
      </c>
      <c r="J73" s="18"/>
      <c r="K73" s="18" t="s">
        <v>22</v>
      </c>
      <c r="L73" s="18"/>
      <c r="M73" s="18"/>
      <c r="N73" s="18" t="s">
        <v>23</v>
      </c>
      <c r="O73" s="18" t="s">
        <v>25</v>
      </c>
      <c r="P73" s="18">
        <v>1</v>
      </c>
      <c r="Q73" s="18" t="s">
        <v>22</v>
      </c>
      <c r="R73" s="18" t="s">
        <v>23</v>
      </c>
      <c r="S73" s="18" t="s">
        <v>22</v>
      </c>
      <c r="T73" s="18" t="s">
        <v>23</v>
      </c>
      <c r="U73" s="18" t="s">
        <v>125</v>
      </c>
      <c r="V73" s="18"/>
      <c r="W73" s="18" t="s">
        <v>125</v>
      </c>
      <c r="X73" s="18"/>
      <c r="Y73" s="18" t="s">
        <v>25</v>
      </c>
      <c r="Z73" s="18" t="s">
        <v>25</v>
      </c>
      <c r="AA73" s="18"/>
      <c r="AB73" s="18" t="s">
        <v>22</v>
      </c>
      <c r="AC73" s="18" t="s">
        <v>22</v>
      </c>
      <c r="AD73" s="18" t="s">
        <v>22</v>
      </c>
      <c r="AE73" s="18" t="s">
        <v>22</v>
      </c>
      <c r="AF73" s="18"/>
      <c r="AG73" s="18" t="s">
        <v>22</v>
      </c>
      <c r="AH73" s="18" t="s">
        <v>22</v>
      </c>
      <c r="AI73" s="18" t="s">
        <v>25</v>
      </c>
      <c r="AJ73" s="71" t="s">
        <v>25</v>
      </c>
      <c r="AK73" s="102" t="s">
        <v>25</v>
      </c>
      <c r="AL73" s="83" t="s">
        <v>25</v>
      </c>
      <c r="AM73" s="83" t="s">
        <v>22</v>
      </c>
      <c r="AN73" s="83" t="s">
        <v>22</v>
      </c>
      <c r="AO73" s="83" t="s">
        <v>22</v>
      </c>
      <c r="AP73" s="83" t="s">
        <v>22</v>
      </c>
      <c r="AQ73" s="3" t="s">
        <v>27</v>
      </c>
      <c r="AR73" s="3" t="s">
        <v>22</v>
      </c>
      <c r="AS73" s="3" t="s">
        <v>22</v>
      </c>
      <c r="AT73" s="3" t="s">
        <v>25</v>
      </c>
      <c r="AU73" s="112" t="s">
        <v>25</v>
      </c>
      <c r="AV73" s="314" t="str">
        <f>SUBSTITUTE(SUBSTITUTE(IFERROR(VLOOKUP($A73,単組回答!$E:$F,2,FALSE),""),"あり","○"),"なし","×")</f>
        <v/>
      </c>
      <c r="AW73" s="317" t="str">
        <f>SUBSTITUTE(SUBSTITUTE(IFERROR(VLOOKUP($A73,単組回答!$E:$G,3,FALSE),""),"あり","○"),"なし","×")</f>
        <v/>
      </c>
      <c r="AX73" s="313" t="str">
        <f>SUBSTITUTE(SUBSTITUTE(SUBSTITUTE(SUBSTITUTE(SUBSTITUTE(SUBSTITUTE(IFERROR(VLOOKUP($A73,単組回答!$E:$I,5,FALSE),""),"①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3" s="313" t="str">
        <f>SUBSTITUTE(SUBSTITUTE(SUBSTITUTE(SUBSTITUTE(SUBSTITUTE(SUBSTITUTE(SUBSTITUTE(IFERROR(VLOOKUP($A73,単組回答!$E:$L,8,FALSE),""),"①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3" s="313" t="str">
        <f>SUBSTITUTE(SUBSTITUTE(SUBSTITUTE(SUBSTITUTE(SUBSTITUTE(SUBSTITUTE(IFERROR(VLOOKUP($A73,単組回答!$E:$J,6,FALSE),""),"①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3" s="313" t="str">
        <f>SUBSTITUTE(SUBSTITUTE(SUBSTITUTE(SUBSTITUTE(SUBSTITUTE(SUBSTITUTE(SUBSTITUTE(IFERROR(VLOOKUP($A73,単組回答!$E:$P,12,FALSE),""),"①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3" s="313" t="str">
        <f>SUBSTITUTE(SUBSTITUTE(IFERROR(VLOOKUP($A73,単組回答!$E:$H,4,FALSE),""),"あり","○"),"なし","×")</f>
        <v/>
      </c>
      <c r="BC73" s="83" t="s">
        <v>1772</v>
      </c>
      <c r="BD73" s="313" t="str">
        <f>SUBSTITUTE(SUBSTITUTE(IFERROR(VLOOKUP($A73,単組回答!$E:$R,14,FALSE),""),"① 行った","○"),"② 行っていない","×")</f>
        <v/>
      </c>
      <c r="BE73" s="83" t="s">
        <v>1772</v>
      </c>
      <c r="BF73" s="316" t="str">
        <f>SUBSTITUTE(SUBSTITUTE(IFERROR(VLOOKUP($A73,単組回答!$E:$T,16,FALSE),""),"① 行った","○"),"② 行っていない","×")</f>
        <v/>
      </c>
    </row>
    <row r="74" spans="1:58" ht="28.5" customHeight="1">
      <c r="A74" s="18">
        <v>30210</v>
      </c>
      <c r="B74" s="24" t="s">
        <v>397</v>
      </c>
      <c r="C74" s="18"/>
      <c r="D74" s="18"/>
      <c r="E74" s="18">
        <v>0</v>
      </c>
      <c r="F74" s="18"/>
      <c r="G74" s="18"/>
      <c r="H74" s="18"/>
      <c r="I74" s="18"/>
      <c r="J74" s="18"/>
      <c r="K74" s="18"/>
      <c r="L74" s="18"/>
      <c r="M74" s="18"/>
      <c r="N74" s="18"/>
      <c r="O74" s="18"/>
      <c r="P74" s="18">
        <v>0</v>
      </c>
      <c r="Q74" s="18"/>
      <c r="R74" s="18"/>
      <c r="S74" s="18"/>
      <c r="T74" s="18"/>
      <c r="U74" s="18"/>
      <c r="V74" s="18"/>
      <c r="W74" s="18"/>
      <c r="X74" s="18"/>
      <c r="Y74" s="18" t="s">
        <v>26</v>
      </c>
      <c r="Z74" s="18" t="s">
        <v>26</v>
      </c>
      <c r="AA74" s="18"/>
      <c r="AB74" s="18" t="s">
        <v>26</v>
      </c>
      <c r="AC74" s="18" t="s">
        <v>26</v>
      </c>
      <c r="AD74" s="18" t="s">
        <v>26</v>
      </c>
      <c r="AE74" s="18" t="s">
        <v>26</v>
      </c>
      <c r="AF74" s="18"/>
      <c r="AG74" s="18" t="s">
        <v>26</v>
      </c>
      <c r="AH74" s="18" t="s">
        <v>26</v>
      </c>
      <c r="AI74" s="18" t="s">
        <v>26</v>
      </c>
      <c r="AJ74" s="71" t="s">
        <v>26</v>
      </c>
      <c r="AK74" s="102" t="s">
        <v>26</v>
      </c>
      <c r="AL74" s="83" t="s">
        <v>26</v>
      </c>
      <c r="AM74" s="83" t="s">
        <v>26</v>
      </c>
      <c r="AN74" s="83" t="s">
        <v>26</v>
      </c>
      <c r="AO74" s="83" t="s">
        <v>26</v>
      </c>
      <c r="AP74" s="83" t="s">
        <v>26</v>
      </c>
      <c r="AQ74" s="3" t="s">
        <v>26</v>
      </c>
      <c r="AR74" s="3" t="s">
        <v>26</v>
      </c>
      <c r="AS74" s="3" t="s">
        <v>26</v>
      </c>
      <c r="AT74" s="3" t="s">
        <v>26</v>
      </c>
      <c r="AU74" s="112" t="s">
        <v>26</v>
      </c>
      <c r="AV74" s="314" t="str">
        <f>SUBSTITUTE(SUBSTITUTE(IFERROR(VLOOKUP($A74,単組回答!$E:$F,2,FALSE),""),"あり","○"),"なし","×")</f>
        <v/>
      </c>
      <c r="AW74" s="317" t="str">
        <f>SUBSTITUTE(SUBSTITUTE(IFERROR(VLOOKUP($A74,単組回答!$E:$G,3,FALSE),""),"あり","○"),"なし","×")</f>
        <v/>
      </c>
      <c r="AX74" s="313" t="str">
        <f>SUBSTITUTE(SUBSTITUTE(SUBSTITUTE(SUBSTITUTE(SUBSTITUTE(SUBSTITUTE(IFERROR(VLOOKUP($A74,単組回答!$E:$I,5,FALSE),""),"①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4" s="313" t="str">
        <f>SUBSTITUTE(SUBSTITUTE(SUBSTITUTE(SUBSTITUTE(SUBSTITUTE(SUBSTITUTE(SUBSTITUTE(IFERROR(VLOOKUP($A74,単組回答!$E:$L,8,FALSE),""),"①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4" s="313" t="str">
        <f>SUBSTITUTE(SUBSTITUTE(SUBSTITUTE(SUBSTITUTE(SUBSTITUTE(SUBSTITUTE(IFERROR(VLOOKUP($A74,単組回答!$E:$J,6,FALSE),""),"①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4" s="313" t="str">
        <f>SUBSTITUTE(SUBSTITUTE(SUBSTITUTE(SUBSTITUTE(SUBSTITUTE(SUBSTITUTE(SUBSTITUTE(IFERROR(VLOOKUP($A74,単組回答!$E:$P,12,FALSE),""),"①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4" s="313" t="str">
        <f>SUBSTITUTE(SUBSTITUTE(IFERROR(VLOOKUP($A74,単組回答!$E:$H,4,FALSE),""),"あり","○"),"なし","×")</f>
        <v/>
      </c>
      <c r="BC74" s="83" t="s">
        <v>1772</v>
      </c>
      <c r="BD74" s="313" t="str">
        <f>SUBSTITUTE(SUBSTITUTE(IFERROR(VLOOKUP($A74,単組回答!$E:$R,14,FALSE),""),"① 行った","○"),"② 行っていない","×")</f>
        <v/>
      </c>
      <c r="BE74" s="83" t="s">
        <v>1772</v>
      </c>
      <c r="BF74" s="316" t="str">
        <f>SUBSTITUTE(SUBSTITUTE(IFERROR(VLOOKUP($A74,単組回答!$E:$T,16,FALSE),""),"① 行った","○"),"② 行っていない","×")</f>
        <v/>
      </c>
    </row>
    <row r="75" spans="1:58" ht="28.5" customHeight="1">
      <c r="A75" s="18">
        <v>30220</v>
      </c>
      <c r="B75" s="21" t="s">
        <v>398</v>
      </c>
      <c r="C75" s="18"/>
      <c r="D75" s="18"/>
      <c r="E75" s="18">
        <v>0</v>
      </c>
      <c r="F75" s="18"/>
      <c r="G75" s="18"/>
      <c r="H75" s="18"/>
      <c r="I75" s="18"/>
      <c r="J75" s="18"/>
      <c r="K75" s="18"/>
      <c r="L75" s="18"/>
      <c r="M75" s="18"/>
      <c r="N75" s="18"/>
      <c r="O75" s="18"/>
      <c r="P75" s="18">
        <v>0</v>
      </c>
      <c r="Q75" s="18"/>
      <c r="R75" s="18"/>
      <c r="S75" s="18"/>
      <c r="T75" s="18"/>
      <c r="U75" s="18"/>
      <c r="V75" s="18"/>
      <c r="W75" s="18"/>
      <c r="X75" s="18"/>
      <c r="Y75" s="18" t="s">
        <v>26</v>
      </c>
      <c r="Z75" s="18" t="s">
        <v>26</v>
      </c>
      <c r="AA75" s="18"/>
      <c r="AB75" s="18" t="s">
        <v>26</v>
      </c>
      <c r="AC75" s="18" t="s">
        <v>26</v>
      </c>
      <c r="AD75" s="18" t="s">
        <v>26</v>
      </c>
      <c r="AE75" s="18" t="s">
        <v>26</v>
      </c>
      <c r="AF75" s="18"/>
      <c r="AG75" s="18" t="s">
        <v>26</v>
      </c>
      <c r="AH75" s="18" t="s">
        <v>26</v>
      </c>
      <c r="AI75" s="18" t="s">
        <v>26</v>
      </c>
      <c r="AJ75" s="71" t="s">
        <v>26</v>
      </c>
      <c r="AK75" s="102" t="s">
        <v>25</v>
      </c>
      <c r="AL75" s="83" t="s">
        <v>25</v>
      </c>
      <c r="AM75" s="83" t="s">
        <v>22</v>
      </c>
      <c r="AN75" s="83" t="s">
        <v>22</v>
      </c>
      <c r="AO75" s="83" t="s">
        <v>22</v>
      </c>
      <c r="AP75" s="83" t="s">
        <v>25</v>
      </c>
      <c r="AQ75" s="3" t="s">
        <v>27</v>
      </c>
      <c r="AR75" s="3" t="s">
        <v>26</v>
      </c>
      <c r="AS75" s="3" t="s">
        <v>22</v>
      </c>
      <c r="AT75" s="3" t="s">
        <v>26</v>
      </c>
      <c r="AU75" s="112" t="s">
        <v>22</v>
      </c>
      <c r="AV75" s="314" t="str">
        <f>SUBSTITUTE(SUBSTITUTE(IFERROR(VLOOKUP($A75,単組回答!$E:$F,2,FALSE),""),"あり","○"),"なし","×")</f>
        <v/>
      </c>
      <c r="AW75" s="317" t="str">
        <f>SUBSTITUTE(SUBSTITUTE(IFERROR(VLOOKUP($A75,単組回答!$E:$G,3,FALSE),""),"あり","○"),"なし","×")</f>
        <v/>
      </c>
      <c r="AX75" s="313" t="str">
        <f>SUBSTITUTE(SUBSTITUTE(SUBSTITUTE(SUBSTITUTE(SUBSTITUTE(SUBSTITUTE(IFERROR(VLOOKUP($A75,単組回答!$E:$I,5,FALSE),""),"①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5" s="313" t="str">
        <f>SUBSTITUTE(SUBSTITUTE(SUBSTITUTE(SUBSTITUTE(SUBSTITUTE(SUBSTITUTE(SUBSTITUTE(IFERROR(VLOOKUP($A75,単組回答!$E:$L,8,FALSE),""),"①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5" s="313" t="str">
        <f>SUBSTITUTE(SUBSTITUTE(SUBSTITUTE(SUBSTITUTE(SUBSTITUTE(SUBSTITUTE(IFERROR(VLOOKUP($A75,単組回答!$E:$J,6,FALSE),""),"①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5" s="313" t="str">
        <f>SUBSTITUTE(SUBSTITUTE(SUBSTITUTE(SUBSTITUTE(SUBSTITUTE(SUBSTITUTE(SUBSTITUTE(IFERROR(VLOOKUP($A75,単組回答!$E:$P,12,FALSE),""),"①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5" s="313" t="str">
        <f>SUBSTITUTE(SUBSTITUTE(IFERROR(VLOOKUP($A75,単組回答!$E:$H,4,FALSE),""),"あり","○"),"なし","×")</f>
        <v/>
      </c>
      <c r="BC75" s="83" t="s">
        <v>1772</v>
      </c>
      <c r="BD75" s="313" t="str">
        <f>SUBSTITUTE(SUBSTITUTE(IFERROR(VLOOKUP($A75,単組回答!$E:$R,14,FALSE),""),"① 行った","○"),"② 行っていない","×")</f>
        <v/>
      </c>
      <c r="BE75" s="83" t="s">
        <v>1772</v>
      </c>
      <c r="BF75" s="316" t="str">
        <f>SUBSTITUTE(SUBSTITUTE(IFERROR(VLOOKUP($A75,単組回答!$E:$T,16,FALSE),""),"① 行った","○"),"② 行っていない","×")</f>
        <v/>
      </c>
    </row>
    <row r="76" spans="1:58" ht="28.5" customHeight="1">
      <c r="A76" s="20">
        <v>30221</v>
      </c>
      <c r="B76" s="21" t="s">
        <v>399</v>
      </c>
      <c r="C76" s="18"/>
      <c r="D76" s="18"/>
      <c r="E76" s="18">
        <v>0</v>
      </c>
      <c r="F76" s="18"/>
      <c r="G76" s="18"/>
      <c r="H76" s="18"/>
      <c r="I76" s="18"/>
      <c r="J76" s="18"/>
      <c r="K76" s="18"/>
      <c r="L76" s="18"/>
      <c r="M76" s="18"/>
      <c r="N76" s="18" t="s">
        <v>24</v>
      </c>
      <c r="O76" s="18" t="s">
        <v>24</v>
      </c>
      <c r="P76" s="18">
        <v>0</v>
      </c>
      <c r="Q76" s="18"/>
      <c r="R76" s="18"/>
      <c r="S76" s="18"/>
      <c r="T76" s="18"/>
      <c r="U76" s="18"/>
      <c r="V76" s="18"/>
      <c r="W76" s="18"/>
      <c r="X76" s="18" t="s">
        <v>23</v>
      </c>
      <c r="Y76" s="18" t="s">
        <v>26</v>
      </c>
      <c r="Z76" s="18" t="s">
        <v>26</v>
      </c>
      <c r="AA76" s="18"/>
      <c r="AB76" s="18" t="s">
        <v>26</v>
      </c>
      <c r="AC76" s="18" t="s">
        <v>26</v>
      </c>
      <c r="AD76" s="18" t="s">
        <v>26</v>
      </c>
      <c r="AE76" s="18" t="s">
        <v>26</v>
      </c>
      <c r="AF76" s="18"/>
      <c r="AG76" s="18" t="s">
        <v>26</v>
      </c>
      <c r="AH76" s="18" t="s">
        <v>26</v>
      </c>
      <c r="AI76" s="18" t="s">
        <v>26</v>
      </c>
      <c r="AJ76" s="71" t="s">
        <v>26</v>
      </c>
      <c r="AK76" s="102" t="s">
        <v>26</v>
      </c>
      <c r="AL76" s="83" t="s">
        <v>26</v>
      </c>
      <c r="AM76" s="83" t="s">
        <v>26</v>
      </c>
      <c r="AN76" s="83" t="s">
        <v>26</v>
      </c>
      <c r="AO76" s="83" t="s">
        <v>26</v>
      </c>
      <c r="AP76" s="83" t="s">
        <v>26</v>
      </c>
      <c r="AQ76" s="3" t="s">
        <v>26</v>
      </c>
      <c r="AR76" s="3" t="s">
        <v>26</v>
      </c>
      <c r="AS76" s="3" t="s">
        <v>26</v>
      </c>
      <c r="AT76" s="3" t="s">
        <v>26</v>
      </c>
      <c r="AU76" s="112" t="s">
        <v>26</v>
      </c>
      <c r="AV76" s="314" t="str">
        <f>SUBSTITUTE(SUBSTITUTE(IFERROR(VLOOKUP($A76,単組回答!$E:$F,2,FALSE),""),"あり","○"),"なし","×")</f>
        <v/>
      </c>
      <c r="AW76" s="317" t="str">
        <f>SUBSTITUTE(SUBSTITUTE(IFERROR(VLOOKUP($A76,単組回答!$E:$G,3,FALSE),""),"あり","○"),"なし","×")</f>
        <v/>
      </c>
      <c r="AX76" s="313" t="str">
        <f>SUBSTITUTE(SUBSTITUTE(SUBSTITUTE(SUBSTITUTE(SUBSTITUTE(SUBSTITUTE(IFERROR(VLOOKUP($A76,単組回答!$E:$I,5,FALSE),""),"①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6" s="313" t="str">
        <f>SUBSTITUTE(SUBSTITUTE(SUBSTITUTE(SUBSTITUTE(SUBSTITUTE(SUBSTITUTE(SUBSTITUTE(IFERROR(VLOOKUP($A76,単組回答!$E:$L,8,FALSE),""),"①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6" s="313" t="str">
        <f>SUBSTITUTE(SUBSTITUTE(SUBSTITUTE(SUBSTITUTE(SUBSTITUTE(SUBSTITUTE(IFERROR(VLOOKUP($A76,単組回答!$E:$J,6,FALSE),""),"①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6" s="313" t="str">
        <f>SUBSTITUTE(SUBSTITUTE(SUBSTITUTE(SUBSTITUTE(SUBSTITUTE(SUBSTITUTE(SUBSTITUTE(IFERROR(VLOOKUP($A76,単組回答!$E:$P,12,FALSE),""),"①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6" s="313" t="str">
        <f>SUBSTITUTE(SUBSTITUTE(IFERROR(VLOOKUP($A76,単組回答!$E:$H,4,FALSE),""),"あり","○"),"なし","×")</f>
        <v/>
      </c>
      <c r="BC76" s="83" t="s">
        <v>1772</v>
      </c>
      <c r="BD76" s="313" t="str">
        <f>SUBSTITUTE(SUBSTITUTE(IFERROR(VLOOKUP($A76,単組回答!$E:$R,14,FALSE),""),"① 行った","○"),"② 行っていない","×")</f>
        <v/>
      </c>
      <c r="BE76" s="83" t="s">
        <v>1772</v>
      </c>
      <c r="BF76" s="316" t="str">
        <f>SUBSTITUTE(SUBSTITUTE(IFERROR(VLOOKUP($A76,単組回答!$E:$T,16,FALSE),""),"① 行った","○"),"② 行っていない","×")</f>
        <v/>
      </c>
    </row>
    <row r="77" spans="1:58" ht="28.5" customHeight="1">
      <c r="A77" s="20">
        <v>30222</v>
      </c>
      <c r="B77" s="21" t="s">
        <v>400</v>
      </c>
      <c r="C77" s="18"/>
      <c r="D77" s="18"/>
      <c r="E77" s="18">
        <v>0</v>
      </c>
      <c r="F77" s="18"/>
      <c r="G77" s="18"/>
      <c r="H77" s="18"/>
      <c r="I77" s="18"/>
      <c r="J77" s="18"/>
      <c r="K77" s="18"/>
      <c r="L77" s="18"/>
      <c r="M77" s="18"/>
      <c r="N77" s="18"/>
      <c r="O77" s="18"/>
      <c r="P77" s="18">
        <v>0</v>
      </c>
      <c r="Q77" s="18"/>
      <c r="R77" s="18"/>
      <c r="S77" s="18"/>
      <c r="T77" s="18"/>
      <c r="U77" s="18"/>
      <c r="V77" s="18"/>
      <c r="W77" s="18"/>
      <c r="X77" s="18"/>
      <c r="Y77" s="18" t="s">
        <v>26</v>
      </c>
      <c r="Z77" s="18" t="s">
        <v>26</v>
      </c>
      <c r="AA77" s="18"/>
      <c r="AB77" s="18" t="s">
        <v>26</v>
      </c>
      <c r="AC77" s="18" t="s">
        <v>26</v>
      </c>
      <c r="AD77" s="18" t="s">
        <v>26</v>
      </c>
      <c r="AE77" s="18" t="s">
        <v>26</v>
      </c>
      <c r="AF77" s="18"/>
      <c r="AG77" s="18" t="s">
        <v>26</v>
      </c>
      <c r="AH77" s="18" t="s">
        <v>26</v>
      </c>
      <c r="AI77" s="18" t="s">
        <v>26</v>
      </c>
      <c r="AJ77" s="71" t="s">
        <v>26</v>
      </c>
      <c r="AK77" s="102" t="s">
        <v>26</v>
      </c>
      <c r="AL77" s="83" t="s">
        <v>26</v>
      </c>
      <c r="AM77" s="83" t="s">
        <v>26</v>
      </c>
      <c r="AN77" s="83" t="s">
        <v>26</v>
      </c>
      <c r="AO77" s="83" t="s">
        <v>26</v>
      </c>
      <c r="AP77" s="83" t="s">
        <v>26</v>
      </c>
      <c r="AQ77" s="3" t="s">
        <v>26</v>
      </c>
      <c r="AR77" s="3" t="s">
        <v>26</v>
      </c>
      <c r="AS77" s="3" t="s">
        <v>26</v>
      </c>
      <c r="AT77" s="3" t="s">
        <v>26</v>
      </c>
      <c r="AU77" s="112" t="s">
        <v>26</v>
      </c>
      <c r="AV77" s="314" t="str">
        <f>SUBSTITUTE(SUBSTITUTE(IFERROR(VLOOKUP($A77,単組回答!$E:$F,2,FALSE),""),"あり","○"),"なし","×")</f>
        <v/>
      </c>
      <c r="AW77" s="317" t="str">
        <f>SUBSTITUTE(SUBSTITUTE(IFERROR(VLOOKUP($A77,単組回答!$E:$G,3,FALSE),""),"あり","○"),"なし","×")</f>
        <v/>
      </c>
      <c r="AX77" s="313" t="str">
        <f>SUBSTITUTE(SUBSTITUTE(SUBSTITUTE(SUBSTITUTE(SUBSTITUTE(SUBSTITUTE(IFERROR(VLOOKUP($A77,単組回答!$E:$I,5,FALSE),""),"①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7" s="313" t="str">
        <f>SUBSTITUTE(SUBSTITUTE(SUBSTITUTE(SUBSTITUTE(SUBSTITUTE(SUBSTITUTE(SUBSTITUTE(IFERROR(VLOOKUP($A77,単組回答!$E:$L,8,FALSE),""),"①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7" s="313" t="str">
        <f>SUBSTITUTE(SUBSTITUTE(SUBSTITUTE(SUBSTITUTE(SUBSTITUTE(SUBSTITUTE(IFERROR(VLOOKUP($A77,単組回答!$E:$J,6,FALSE),""),"①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7" s="313" t="str">
        <f>SUBSTITUTE(SUBSTITUTE(SUBSTITUTE(SUBSTITUTE(SUBSTITUTE(SUBSTITUTE(SUBSTITUTE(IFERROR(VLOOKUP($A77,単組回答!$E:$P,12,FALSE),""),"①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7" s="313" t="str">
        <f>SUBSTITUTE(SUBSTITUTE(IFERROR(VLOOKUP($A77,単組回答!$E:$H,4,FALSE),""),"あり","○"),"なし","×")</f>
        <v/>
      </c>
      <c r="BC77" s="83" t="s">
        <v>1772</v>
      </c>
      <c r="BD77" s="313" t="str">
        <f>SUBSTITUTE(SUBSTITUTE(IFERROR(VLOOKUP($A77,単組回答!$E:$R,14,FALSE),""),"① 行った","○"),"② 行っていない","×")</f>
        <v/>
      </c>
      <c r="BE77" s="83" t="s">
        <v>1772</v>
      </c>
      <c r="BF77" s="316" t="str">
        <f>SUBSTITUTE(SUBSTITUTE(IFERROR(VLOOKUP($A77,単組回答!$E:$T,16,FALSE),""),"① 行った","○"),"② 行っていない","×")</f>
        <v/>
      </c>
    </row>
    <row r="78" spans="1:58" ht="28.5" customHeight="1">
      <c r="A78" s="20">
        <v>30227</v>
      </c>
      <c r="B78" s="21" t="s">
        <v>401</v>
      </c>
      <c r="C78" s="18"/>
      <c r="D78" s="18"/>
      <c r="E78" s="18">
        <v>0</v>
      </c>
      <c r="F78" s="18"/>
      <c r="G78" s="18"/>
      <c r="H78" s="18"/>
      <c r="I78" s="18"/>
      <c r="J78" s="18"/>
      <c r="K78" s="18"/>
      <c r="L78" s="18"/>
      <c r="M78" s="18"/>
      <c r="N78" s="18"/>
      <c r="O78" s="18"/>
      <c r="P78" s="18">
        <v>0</v>
      </c>
      <c r="Q78" s="18"/>
      <c r="R78" s="18"/>
      <c r="S78" s="18"/>
      <c r="T78" s="18"/>
      <c r="U78" s="18"/>
      <c r="V78" s="18"/>
      <c r="W78" s="18"/>
      <c r="X78" s="18"/>
      <c r="Y78" s="18" t="s">
        <v>26</v>
      </c>
      <c r="Z78" s="18" t="s">
        <v>26</v>
      </c>
      <c r="AA78" s="18"/>
      <c r="AB78" s="18" t="s">
        <v>26</v>
      </c>
      <c r="AC78" s="18" t="s">
        <v>26</v>
      </c>
      <c r="AD78" s="18" t="s">
        <v>26</v>
      </c>
      <c r="AE78" s="18" t="s">
        <v>26</v>
      </c>
      <c r="AF78" s="18"/>
      <c r="AG78" s="18" t="s">
        <v>26</v>
      </c>
      <c r="AH78" s="18" t="s">
        <v>26</v>
      </c>
      <c r="AI78" s="18" t="s">
        <v>26</v>
      </c>
      <c r="AJ78" s="71" t="s">
        <v>26</v>
      </c>
      <c r="AK78" s="102" t="s">
        <v>26</v>
      </c>
      <c r="AL78" s="83" t="s">
        <v>26</v>
      </c>
      <c r="AM78" s="83" t="s">
        <v>26</v>
      </c>
      <c r="AN78" s="83" t="s">
        <v>26</v>
      </c>
      <c r="AO78" s="83" t="s">
        <v>26</v>
      </c>
      <c r="AP78" s="83" t="s">
        <v>26</v>
      </c>
      <c r="AQ78" s="3" t="s">
        <v>26</v>
      </c>
      <c r="AR78" s="3" t="s">
        <v>26</v>
      </c>
      <c r="AS78" s="3" t="s">
        <v>26</v>
      </c>
      <c r="AT78" s="3" t="s">
        <v>26</v>
      </c>
      <c r="AU78" s="112" t="s">
        <v>26</v>
      </c>
      <c r="AV78" s="314" t="str">
        <f>SUBSTITUTE(SUBSTITUTE(IFERROR(VLOOKUP($A78,単組回答!$E:$F,2,FALSE),""),"あり","○"),"なし","×")</f>
        <v/>
      </c>
      <c r="AW78" s="317" t="str">
        <f>SUBSTITUTE(SUBSTITUTE(IFERROR(VLOOKUP($A78,単組回答!$E:$G,3,FALSE),""),"あり","○"),"なし","×")</f>
        <v/>
      </c>
      <c r="AX78" s="313" t="str">
        <f>SUBSTITUTE(SUBSTITUTE(SUBSTITUTE(SUBSTITUTE(SUBSTITUTE(SUBSTITUTE(IFERROR(VLOOKUP($A78,単組回答!$E:$I,5,FALSE),""),"①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8" s="313" t="str">
        <f>SUBSTITUTE(SUBSTITUTE(SUBSTITUTE(SUBSTITUTE(SUBSTITUTE(SUBSTITUTE(SUBSTITUTE(IFERROR(VLOOKUP($A78,単組回答!$E:$L,8,FALSE),""),"①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8" s="313" t="str">
        <f>SUBSTITUTE(SUBSTITUTE(SUBSTITUTE(SUBSTITUTE(SUBSTITUTE(SUBSTITUTE(IFERROR(VLOOKUP($A78,単組回答!$E:$J,6,FALSE),""),"①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8" s="313" t="str">
        <f>SUBSTITUTE(SUBSTITUTE(SUBSTITUTE(SUBSTITUTE(SUBSTITUTE(SUBSTITUTE(SUBSTITUTE(IFERROR(VLOOKUP($A78,単組回答!$E:$P,12,FALSE),""),"①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8" s="313" t="str">
        <f>SUBSTITUTE(SUBSTITUTE(IFERROR(VLOOKUP($A78,単組回答!$E:$H,4,FALSE),""),"あり","○"),"なし","×")</f>
        <v/>
      </c>
      <c r="BC78" s="83" t="s">
        <v>1772</v>
      </c>
      <c r="BD78" s="313" t="str">
        <f>SUBSTITUTE(SUBSTITUTE(IFERROR(VLOOKUP($A78,単組回答!$E:$R,14,FALSE),""),"① 行った","○"),"② 行っていない","×")</f>
        <v/>
      </c>
      <c r="BE78" s="83" t="s">
        <v>1772</v>
      </c>
      <c r="BF78" s="316" t="str">
        <f>SUBSTITUTE(SUBSTITUTE(IFERROR(VLOOKUP($A78,単組回答!$E:$T,16,FALSE),""),"① 行った","○"),"② 行っていない","×")</f>
        <v/>
      </c>
    </row>
    <row r="79" spans="1:58" ht="28.5" customHeight="1">
      <c r="A79" s="20"/>
      <c r="B79" s="21"/>
      <c r="C79" s="18"/>
      <c r="D79" s="18"/>
      <c r="E79" s="18">
        <v>0</v>
      </c>
      <c r="F79" s="18"/>
      <c r="G79" s="18"/>
      <c r="H79" s="18"/>
      <c r="I79" s="18"/>
      <c r="J79" s="18"/>
      <c r="K79" s="18"/>
      <c r="L79" s="18"/>
      <c r="M79" s="18"/>
      <c r="N79" s="18"/>
      <c r="O79" s="18"/>
      <c r="P79" s="18">
        <v>0</v>
      </c>
      <c r="Q79" s="18"/>
      <c r="R79" s="18"/>
      <c r="S79" s="18"/>
      <c r="T79" s="18"/>
      <c r="U79" s="18"/>
      <c r="V79" s="18"/>
      <c r="W79" s="18"/>
      <c r="X79" s="18"/>
      <c r="Y79" s="18" t="s">
        <v>26</v>
      </c>
      <c r="Z79" s="18" t="s">
        <v>26</v>
      </c>
      <c r="AA79" s="18"/>
      <c r="AB79" s="18" t="s">
        <v>26</v>
      </c>
      <c r="AC79" s="18" t="s">
        <v>26</v>
      </c>
      <c r="AD79" s="18" t="s">
        <v>26</v>
      </c>
      <c r="AE79" s="18" t="s">
        <v>26</v>
      </c>
      <c r="AF79" s="18"/>
      <c r="AG79" s="18" t="s">
        <v>26</v>
      </c>
      <c r="AH79" s="18" t="s">
        <v>26</v>
      </c>
      <c r="AI79" s="18" t="s">
        <v>26</v>
      </c>
      <c r="AJ79" s="71" t="s">
        <v>26</v>
      </c>
      <c r="AK79" s="102" t="s">
        <v>26</v>
      </c>
      <c r="AL79" s="83" t="s">
        <v>26</v>
      </c>
      <c r="AM79" s="83" t="s">
        <v>26</v>
      </c>
      <c r="AN79" s="83" t="s">
        <v>26</v>
      </c>
      <c r="AO79" s="83" t="s">
        <v>26</v>
      </c>
      <c r="AP79" s="83" t="s">
        <v>26</v>
      </c>
      <c r="AQ79" s="3" t="s">
        <v>26</v>
      </c>
      <c r="AR79" s="3" t="s">
        <v>26</v>
      </c>
      <c r="AS79" s="3" t="s">
        <v>26</v>
      </c>
      <c r="AT79" s="3" t="s">
        <v>26</v>
      </c>
      <c r="AU79" s="112" t="s">
        <v>26</v>
      </c>
      <c r="AV79" s="102" t="s">
        <v>26</v>
      </c>
      <c r="AW79" s="83" t="s">
        <v>26</v>
      </c>
      <c r="AX79" s="83" t="s">
        <v>26</v>
      </c>
      <c r="AY79" s="83"/>
      <c r="AZ79" s="83" t="s">
        <v>26</v>
      </c>
      <c r="BA79" s="83"/>
      <c r="BB79" s="83" t="s">
        <v>26</v>
      </c>
      <c r="BC79" s="83" t="s">
        <v>26</v>
      </c>
      <c r="BD79" s="83"/>
      <c r="BE79" s="83" t="s">
        <v>26</v>
      </c>
      <c r="BF79" s="103"/>
    </row>
    <row r="80" spans="1:58" ht="28.5" customHeight="1">
      <c r="A80" s="20"/>
      <c r="B80" s="21"/>
      <c r="C80" s="18"/>
      <c r="D80" s="18"/>
      <c r="E80" s="18">
        <v>0</v>
      </c>
      <c r="F80" s="18"/>
      <c r="G80" s="18"/>
      <c r="H80" s="18"/>
      <c r="I80" s="18"/>
      <c r="J80" s="18"/>
      <c r="K80" s="18"/>
      <c r="L80" s="18"/>
      <c r="M80" s="18"/>
      <c r="N80" s="18"/>
      <c r="O80" s="18"/>
      <c r="P80" s="18">
        <v>0</v>
      </c>
      <c r="Q80" s="18"/>
      <c r="R80" s="18"/>
      <c r="S80" s="18"/>
      <c r="T80" s="18"/>
      <c r="U80" s="18"/>
      <c r="V80" s="18"/>
      <c r="W80" s="18"/>
      <c r="X80" s="18"/>
      <c r="Y80" s="18" t="s">
        <v>26</v>
      </c>
      <c r="Z80" s="18" t="s">
        <v>26</v>
      </c>
      <c r="AA80" s="18"/>
      <c r="AB80" s="18" t="s">
        <v>26</v>
      </c>
      <c r="AC80" s="18" t="s">
        <v>26</v>
      </c>
      <c r="AD80" s="18" t="s">
        <v>26</v>
      </c>
      <c r="AE80" s="18" t="s">
        <v>26</v>
      </c>
      <c r="AF80" s="18"/>
      <c r="AG80" s="18" t="s">
        <v>26</v>
      </c>
      <c r="AH80" s="18" t="s">
        <v>26</v>
      </c>
      <c r="AI80" s="18" t="s">
        <v>26</v>
      </c>
      <c r="AJ80" s="71" t="s">
        <v>26</v>
      </c>
      <c r="AK80" s="102" t="s">
        <v>26</v>
      </c>
      <c r="AL80" s="83" t="s">
        <v>26</v>
      </c>
      <c r="AM80" s="83" t="s">
        <v>26</v>
      </c>
      <c r="AN80" s="83" t="s">
        <v>26</v>
      </c>
      <c r="AO80" s="83" t="s">
        <v>26</v>
      </c>
      <c r="AP80" s="83" t="s">
        <v>26</v>
      </c>
      <c r="AQ80" s="3" t="s">
        <v>26</v>
      </c>
      <c r="AR80" s="3" t="s">
        <v>26</v>
      </c>
      <c r="AS80" s="3" t="s">
        <v>26</v>
      </c>
      <c r="AT80" s="3" t="s">
        <v>26</v>
      </c>
      <c r="AU80" s="112" t="s">
        <v>26</v>
      </c>
      <c r="AV80" s="102" t="s">
        <v>26</v>
      </c>
      <c r="AW80" s="83" t="s">
        <v>26</v>
      </c>
      <c r="AX80" s="83" t="s">
        <v>26</v>
      </c>
      <c r="AY80" s="83"/>
      <c r="AZ80" s="83" t="s">
        <v>26</v>
      </c>
      <c r="BA80" s="83"/>
      <c r="BB80" s="83" t="s">
        <v>26</v>
      </c>
      <c r="BC80" s="83" t="s">
        <v>26</v>
      </c>
      <c r="BD80" s="83"/>
      <c r="BE80" s="83" t="s">
        <v>26</v>
      </c>
      <c r="BF80" s="103"/>
    </row>
    <row r="81" spans="1:58" ht="28.5" customHeight="1">
      <c r="A81" s="20"/>
      <c r="B81" s="21"/>
      <c r="C81" s="18"/>
      <c r="D81" s="18"/>
      <c r="E81" s="18">
        <v>0</v>
      </c>
      <c r="F81" s="18"/>
      <c r="G81" s="18"/>
      <c r="H81" s="18"/>
      <c r="I81" s="18"/>
      <c r="J81" s="18"/>
      <c r="K81" s="18"/>
      <c r="L81" s="18"/>
      <c r="M81" s="18"/>
      <c r="N81" s="18"/>
      <c r="O81" s="18"/>
      <c r="P81" s="18">
        <v>0</v>
      </c>
      <c r="Q81" s="18"/>
      <c r="R81" s="18"/>
      <c r="S81" s="18"/>
      <c r="T81" s="18"/>
      <c r="U81" s="18"/>
      <c r="V81" s="18"/>
      <c r="W81" s="18"/>
      <c r="X81" s="18"/>
      <c r="Y81" s="18" t="s">
        <v>26</v>
      </c>
      <c r="Z81" s="18" t="s">
        <v>26</v>
      </c>
      <c r="AA81" s="18"/>
      <c r="AB81" s="18" t="s">
        <v>26</v>
      </c>
      <c r="AC81" s="18" t="s">
        <v>26</v>
      </c>
      <c r="AD81" s="18" t="s">
        <v>26</v>
      </c>
      <c r="AE81" s="18" t="s">
        <v>26</v>
      </c>
      <c r="AF81" s="18"/>
      <c r="AG81" s="18" t="s">
        <v>26</v>
      </c>
      <c r="AH81" s="18" t="s">
        <v>26</v>
      </c>
      <c r="AI81" s="18" t="s">
        <v>26</v>
      </c>
      <c r="AJ81" s="71" t="s">
        <v>26</v>
      </c>
      <c r="AK81" s="102" t="s">
        <v>26</v>
      </c>
      <c r="AL81" s="83" t="s">
        <v>26</v>
      </c>
      <c r="AM81" s="83" t="s">
        <v>26</v>
      </c>
      <c r="AN81" s="83" t="s">
        <v>26</v>
      </c>
      <c r="AO81" s="83" t="s">
        <v>26</v>
      </c>
      <c r="AP81" s="83" t="s">
        <v>26</v>
      </c>
      <c r="AQ81" s="3" t="s">
        <v>26</v>
      </c>
      <c r="AR81" s="3" t="s">
        <v>26</v>
      </c>
      <c r="AS81" s="3" t="s">
        <v>26</v>
      </c>
      <c r="AT81" s="3" t="s">
        <v>26</v>
      </c>
      <c r="AU81" s="112" t="s">
        <v>26</v>
      </c>
      <c r="AV81" s="102" t="s">
        <v>26</v>
      </c>
      <c r="AW81" s="83" t="s">
        <v>26</v>
      </c>
      <c r="AX81" s="83" t="s">
        <v>26</v>
      </c>
      <c r="AY81" s="83"/>
      <c r="AZ81" s="83" t="s">
        <v>26</v>
      </c>
      <c r="BA81" s="83"/>
      <c r="BB81" s="83" t="s">
        <v>26</v>
      </c>
      <c r="BC81" s="83" t="s">
        <v>26</v>
      </c>
      <c r="BD81" s="83"/>
      <c r="BE81" s="83" t="s">
        <v>26</v>
      </c>
      <c r="BF81" s="103"/>
    </row>
    <row r="82" spans="1:58" ht="28.5" customHeight="1" thickBot="1">
      <c r="A82" s="237" t="s">
        <v>90</v>
      </c>
      <c r="B82" s="238"/>
      <c r="C82" s="237">
        <v>7</v>
      </c>
      <c r="D82" s="238">
        <v>0</v>
      </c>
      <c r="N82" s="237">
        <v>10</v>
      </c>
      <c r="O82" s="238">
        <v>0</v>
      </c>
      <c r="Y82" s="237">
        <v>0</v>
      </c>
      <c r="Z82" s="238">
        <v>0</v>
      </c>
      <c r="AK82" s="104" t="s">
        <v>26</v>
      </c>
      <c r="AL82" s="105" t="s">
        <v>26</v>
      </c>
      <c r="AM82" s="105" t="s">
        <v>26</v>
      </c>
      <c r="AN82" s="105" t="s">
        <v>26</v>
      </c>
      <c r="AO82" s="105" t="s">
        <v>26</v>
      </c>
      <c r="AP82" s="105" t="s">
        <v>26</v>
      </c>
      <c r="AQ82" s="113" t="s">
        <v>26</v>
      </c>
      <c r="AR82" s="113" t="s">
        <v>26</v>
      </c>
      <c r="AS82" s="113" t="s">
        <v>26</v>
      </c>
      <c r="AT82" s="113" t="s">
        <v>26</v>
      </c>
      <c r="AU82" s="114" t="s">
        <v>26</v>
      </c>
      <c r="AV82" s="245">
        <f>AV83-AW83</f>
        <v>0</v>
      </c>
      <c r="AW82" s="246"/>
      <c r="AX82" s="109" t="s">
        <v>26</v>
      </c>
      <c r="AY82" s="109"/>
      <c r="AZ82" s="109" t="s">
        <v>26</v>
      </c>
      <c r="BA82" s="109"/>
      <c r="BB82" s="109" t="s">
        <v>26</v>
      </c>
      <c r="BC82" s="109" t="s">
        <v>26</v>
      </c>
      <c r="BD82" s="109"/>
      <c r="BE82" s="109" t="s">
        <v>26</v>
      </c>
      <c r="BF82" s="110"/>
    </row>
    <row r="83" spans="1:58" ht="28.5" customHeight="1">
      <c r="AV83" s="12">
        <f>(COUNTIF(AV5:AV81,"○")+COUNTIF(AW5:AW81,"○"))</f>
        <v>0</v>
      </c>
      <c r="AW83" s="12">
        <f>COUNTIFS(AV5:AV81,"○",AW5:AW81,"○")</f>
        <v>0</v>
      </c>
      <c r="AX83" s="12" t="s">
        <v>26</v>
      </c>
      <c r="AY83" s="12"/>
      <c r="AZ83" s="12" t="s">
        <v>26</v>
      </c>
      <c r="BA83" s="12"/>
      <c r="BB83" s="12" t="s">
        <v>26</v>
      </c>
      <c r="BC83" s="12" t="s">
        <v>26</v>
      </c>
      <c r="BD83" s="12"/>
      <c r="BE83" s="12" t="s">
        <v>26</v>
      </c>
      <c r="BF83" s="12"/>
    </row>
    <row r="84" spans="1:58" ht="28.5" customHeight="1">
      <c r="AV84" s="12" t="s">
        <v>26</v>
      </c>
      <c r="AW84" s="12" t="s">
        <v>26</v>
      </c>
      <c r="AX84" s="12" t="s">
        <v>26</v>
      </c>
      <c r="AY84" s="12"/>
      <c r="AZ84" s="12" t="s">
        <v>26</v>
      </c>
      <c r="BA84" s="12"/>
      <c r="BB84" s="12" t="s">
        <v>26</v>
      </c>
      <c r="BC84" s="12" t="s">
        <v>26</v>
      </c>
      <c r="BD84" s="12"/>
      <c r="BE84" s="12" t="s">
        <v>26</v>
      </c>
      <c r="BF84" s="12"/>
    </row>
    <row r="85" spans="1:58" ht="28.5" customHeight="1">
      <c r="AV85" s="12" t="s">
        <v>26</v>
      </c>
      <c r="AW85" s="12" t="s">
        <v>26</v>
      </c>
      <c r="AX85" s="12" t="s">
        <v>26</v>
      </c>
      <c r="AY85" s="12"/>
      <c r="AZ85" s="12" t="s">
        <v>26</v>
      </c>
      <c r="BA85" s="12"/>
      <c r="BB85" s="12" t="s">
        <v>26</v>
      </c>
      <c r="BC85" s="12" t="s">
        <v>26</v>
      </c>
      <c r="BD85" s="12"/>
      <c r="BE85" s="12" t="s">
        <v>26</v>
      </c>
      <c r="BF85" s="12"/>
    </row>
    <row r="86" spans="1:58" ht="28.5" customHeight="1">
      <c r="AV86" s="12" t="s">
        <v>26</v>
      </c>
      <c r="AW86" s="12" t="s">
        <v>26</v>
      </c>
      <c r="AX86" s="12" t="s">
        <v>26</v>
      </c>
      <c r="AY86" s="12"/>
      <c r="AZ86" s="12" t="s">
        <v>26</v>
      </c>
      <c r="BA86" s="12"/>
      <c r="BB86" s="12" t="s">
        <v>26</v>
      </c>
      <c r="BC86" s="12" t="s">
        <v>26</v>
      </c>
      <c r="BD86" s="12"/>
      <c r="BE86" s="12" t="s">
        <v>26</v>
      </c>
      <c r="BF86" s="12"/>
    </row>
    <row r="87" spans="1:58" ht="28.5" customHeight="1">
      <c r="AV87" s="12" t="s">
        <v>26</v>
      </c>
      <c r="AW87" s="12" t="s">
        <v>26</v>
      </c>
      <c r="AX87" s="12" t="s">
        <v>26</v>
      </c>
      <c r="AY87" s="12"/>
      <c r="AZ87" s="12" t="s">
        <v>26</v>
      </c>
      <c r="BA87" s="12"/>
      <c r="BB87" s="12" t="s">
        <v>26</v>
      </c>
      <c r="BC87" s="12" t="s">
        <v>26</v>
      </c>
      <c r="BD87" s="12"/>
      <c r="BE87" s="12" t="s">
        <v>26</v>
      </c>
      <c r="BF87" s="12"/>
    </row>
    <row r="88" spans="1:58" ht="28.5" customHeight="1">
      <c r="AV88" s="12" t="s">
        <v>26</v>
      </c>
      <c r="AW88" s="12" t="s">
        <v>26</v>
      </c>
      <c r="AX88" s="12" t="s">
        <v>26</v>
      </c>
      <c r="AY88" s="12"/>
      <c r="AZ88" s="12" t="s">
        <v>26</v>
      </c>
      <c r="BA88" s="12"/>
      <c r="BB88" s="12" t="s">
        <v>26</v>
      </c>
      <c r="BC88" s="12" t="s">
        <v>26</v>
      </c>
      <c r="BD88" s="12"/>
      <c r="BE88" s="12" t="s">
        <v>26</v>
      </c>
      <c r="BF88" s="12"/>
    </row>
    <row r="89" spans="1:58" ht="28.5" customHeight="1">
      <c r="AV89" s="12" t="s">
        <v>26</v>
      </c>
      <c r="AW89" s="12" t="s">
        <v>26</v>
      </c>
      <c r="AX89" s="12" t="s">
        <v>26</v>
      </c>
      <c r="AY89" s="12"/>
      <c r="AZ89" s="12" t="s">
        <v>26</v>
      </c>
      <c r="BA89" s="12"/>
      <c r="BB89" s="12" t="s">
        <v>26</v>
      </c>
      <c r="BC89" s="12" t="s">
        <v>26</v>
      </c>
      <c r="BD89" s="12"/>
      <c r="BE89" s="12" t="s">
        <v>26</v>
      </c>
      <c r="BF89" s="12"/>
    </row>
    <row r="90" spans="1:58" ht="28.5" customHeight="1">
      <c r="AV90" s="12" t="s">
        <v>26</v>
      </c>
      <c r="AW90" s="12" t="s">
        <v>26</v>
      </c>
      <c r="AX90" s="12" t="s">
        <v>26</v>
      </c>
      <c r="AY90" s="12"/>
      <c r="AZ90" s="12" t="s">
        <v>26</v>
      </c>
      <c r="BA90" s="12"/>
      <c r="BB90" s="12" t="s">
        <v>26</v>
      </c>
      <c r="BC90" s="12" t="s">
        <v>26</v>
      </c>
      <c r="BD90" s="12"/>
      <c r="BE90" s="12" t="s">
        <v>26</v>
      </c>
      <c r="BF90" s="12"/>
    </row>
    <row r="91" spans="1:58" ht="28.5" customHeight="1">
      <c r="AV91" s="12" t="s">
        <v>26</v>
      </c>
      <c r="AW91" s="12" t="s">
        <v>26</v>
      </c>
      <c r="AX91" s="12" t="s">
        <v>26</v>
      </c>
      <c r="AY91" s="12"/>
      <c r="AZ91" s="12" t="s">
        <v>26</v>
      </c>
      <c r="BA91" s="12"/>
      <c r="BB91" s="12" t="s">
        <v>26</v>
      </c>
      <c r="BC91" s="12" t="s">
        <v>26</v>
      </c>
      <c r="BD91" s="12"/>
      <c r="BE91" s="12" t="s">
        <v>26</v>
      </c>
      <c r="BF91" s="12"/>
    </row>
    <row r="92" spans="1:58" ht="28.5" customHeight="1">
      <c r="AV92" s="12" t="s">
        <v>26</v>
      </c>
      <c r="AW92" s="12" t="s">
        <v>26</v>
      </c>
      <c r="AX92" s="12" t="s">
        <v>26</v>
      </c>
      <c r="AY92" s="12"/>
      <c r="AZ92" s="12" t="s">
        <v>26</v>
      </c>
      <c r="BA92" s="12"/>
      <c r="BB92" s="12" t="s">
        <v>26</v>
      </c>
      <c r="BC92" s="12" t="s">
        <v>26</v>
      </c>
      <c r="BD92" s="12"/>
      <c r="BE92" s="12" t="s">
        <v>26</v>
      </c>
      <c r="BF92" s="12"/>
    </row>
    <row r="93" spans="1:58" ht="28.5" customHeight="1">
      <c r="AV93" s="12" t="s">
        <v>26</v>
      </c>
      <c r="AW93" s="12" t="s">
        <v>26</v>
      </c>
      <c r="AX93" s="12" t="s">
        <v>26</v>
      </c>
      <c r="AY93" s="12"/>
      <c r="AZ93" s="12" t="s">
        <v>26</v>
      </c>
      <c r="BA93" s="12"/>
      <c r="BB93" s="12" t="s">
        <v>26</v>
      </c>
      <c r="BC93" s="12" t="s">
        <v>26</v>
      </c>
      <c r="BD93" s="12"/>
      <c r="BE93" s="12" t="s">
        <v>26</v>
      </c>
      <c r="BF93" s="12"/>
    </row>
    <row r="94" spans="1:58" ht="28.5" customHeight="1">
      <c r="AV94" s="12" t="s">
        <v>26</v>
      </c>
      <c r="AW94" s="12" t="s">
        <v>26</v>
      </c>
      <c r="AX94" s="12" t="s">
        <v>26</v>
      </c>
      <c r="AY94" s="12"/>
      <c r="AZ94" s="12" t="s">
        <v>26</v>
      </c>
      <c r="BA94" s="12"/>
      <c r="BB94" s="12" t="s">
        <v>26</v>
      </c>
      <c r="BC94" s="12" t="s">
        <v>26</v>
      </c>
      <c r="BD94" s="12"/>
      <c r="BE94" s="12" t="s">
        <v>26</v>
      </c>
      <c r="BF94" s="12"/>
    </row>
    <row r="95" spans="1:58" ht="28.5" customHeight="1">
      <c r="AV95" s="12" t="s">
        <v>26</v>
      </c>
      <c r="AW95" s="12" t="s">
        <v>26</v>
      </c>
      <c r="AX95" s="12" t="s">
        <v>26</v>
      </c>
      <c r="AY95" s="12"/>
      <c r="AZ95" s="12" t="s">
        <v>26</v>
      </c>
      <c r="BA95" s="12"/>
      <c r="BB95" s="12" t="s">
        <v>26</v>
      </c>
      <c r="BC95" s="12" t="s">
        <v>26</v>
      </c>
      <c r="BD95" s="12"/>
      <c r="BE95" s="12" t="s">
        <v>26</v>
      </c>
      <c r="BF95" s="12"/>
    </row>
    <row r="96" spans="1: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row r="145" spans="48:58" ht="28.5" customHeight="1">
      <c r="AV145" s="12" t="s">
        <v>26</v>
      </c>
      <c r="AW145" s="12" t="s">
        <v>26</v>
      </c>
      <c r="AX145" s="12" t="s">
        <v>26</v>
      </c>
      <c r="AY145" s="12"/>
      <c r="AZ145" s="12" t="s">
        <v>26</v>
      </c>
      <c r="BA145" s="12"/>
      <c r="BB145" s="12" t="s">
        <v>26</v>
      </c>
      <c r="BC145" s="12" t="s">
        <v>26</v>
      </c>
      <c r="BD145" s="12"/>
      <c r="BE145" s="12" t="s">
        <v>26</v>
      </c>
      <c r="BF145" s="12"/>
    </row>
    <row r="146" spans="48:58" ht="28.5" customHeight="1">
      <c r="AV146" s="12" t="s">
        <v>26</v>
      </c>
      <c r="AW146" s="12" t="s">
        <v>26</v>
      </c>
      <c r="AX146" s="12" t="s">
        <v>26</v>
      </c>
      <c r="AY146" s="12"/>
      <c r="AZ146" s="12" t="s">
        <v>26</v>
      </c>
      <c r="BA146" s="12"/>
      <c r="BB146" s="12" t="s">
        <v>26</v>
      </c>
      <c r="BC146" s="12" t="s">
        <v>26</v>
      </c>
      <c r="BD146" s="12"/>
      <c r="BE146" s="12" t="s">
        <v>26</v>
      </c>
      <c r="BF146" s="12"/>
    </row>
    <row r="147" spans="48:58" ht="28.5" customHeight="1">
      <c r="AV147" s="12" t="s">
        <v>26</v>
      </c>
      <c r="AW147" s="12" t="s">
        <v>26</v>
      </c>
      <c r="AX147" s="12" t="s">
        <v>26</v>
      </c>
      <c r="AY147" s="12"/>
      <c r="AZ147" s="12" t="s">
        <v>26</v>
      </c>
      <c r="BA147" s="12"/>
      <c r="BB147" s="12" t="s">
        <v>26</v>
      </c>
      <c r="BC147" s="12" t="s">
        <v>26</v>
      </c>
      <c r="BD147" s="12"/>
      <c r="BE147" s="12" t="s">
        <v>26</v>
      </c>
      <c r="BF147" s="12"/>
    </row>
    <row r="148" spans="48:58" ht="28.5" customHeight="1">
      <c r="AV148" s="12" t="s">
        <v>26</v>
      </c>
      <c r="AW148" s="12" t="s">
        <v>26</v>
      </c>
      <c r="AX148" s="12" t="s">
        <v>26</v>
      </c>
      <c r="AY148" s="12"/>
      <c r="AZ148" s="12" t="s">
        <v>26</v>
      </c>
      <c r="BA148" s="12"/>
      <c r="BB148" s="12" t="s">
        <v>26</v>
      </c>
      <c r="BC148" s="12" t="s">
        <v>26</v>
      </c>
      <c r="BD148" s="12"/>
      <c r="BE148" s="12" t="s">
        <v>26</v>
      </c>
      <c r="BF148" s="12"/>
    </row>
    <row r="149" spans="48:58" ht="28.5" customHeight="1">
      <c r="AV149" s="12" t="s">
        <v>26</v>
      </c>
      <c r="AW149" s="12" t="s">
        <v>26</v>
      </c>
      <c r="AX149" s="12" t="s">
        <v>26</v>
      </c>
      <c r="AY149" s="12"/>
      <c r="AZ149" s="12" t="s">
        <v>26</v>
      </c>
      <c r="BA149" s="12"/>
      <c r="BB149" s="12" t="s">
        <v>26</v>
      </c>
      <c r="BC149" s="12" t="s">
        <v>26</v>
      </c>
      <c r="BD149" s="12"/>
      <c r="BE149" s="12" t="s">
        <v>26</v>
      </c>
      <c r="BF149" s="12"/>
    </row>
    <row r="150" spans="48:58" ht="28.5" customHeight="1">
      <c r="AV150" s="12" t="s">
        <v>26</v>
      </c>
      <c r="AW150" s="12" t="s">
        <v>26</v>
      </c>
      <c r="AX150" s="12" t="s">
        <v>26</v>
      </c>
      <c r="AY150" s="12"/>
      <c r="AZ150" s="12" t="s">
        <v>26</v>
      </c>
      <c r="BA150" s="12"/>
      <c r="BB150" s="12" t="s">
        <v>26</v>
      </c>
      <c r="BC150" s="12" t="s">
        <v>26</v>
      </c>
      <c r="BD150" s="12"/>
      <c r="BE150" s="12" t="s">
        <v>26</v>
      </c>
      <c r="BF150" s="12"/>
    </row>
    <row r="151" spans="48:58" ht="28.5" customHeight="1">
      <c r="AV151" s="12" t="s">
        <v>26</v>
      </c>
      <c r="AW151" s="12" t="s">
        <v>26</v>
      </c>
      <c r="AX151" s="12" t="s">
        <v>26</v>
      </c>
      <c r="AY151" s="12"/>
      <c r="AZ151" s="12" t="s">
        <v>26</v>
      </c>
      <c r="BA151" s="12"/>
      <c r="BB151" s="12" t="s">
        <v>26</v>
      </c>
      <c r="BC151" s="12" t="s">
        <v>26</v>
      </c>
      <c r="BD151" s="12"/>
      <c r="BE151" s="12" t="s">
        <v>26</v>
      </c>
      <c r="BF151" s="12"/>
    </row>
    <row r="152" spans="48:58" ht="28.5" customHeight="1">
      <c r="AV152" s="12" t="s">
        <v>26</v>
      </c>
      <c r="AW152" s="12" t="s">
        <v>26</v>
      </c>
      <c r="AX152" s="12" t="s">
        <v>26</v>
      </c>
      <c r="AY152" s="12"/>
      <c r="AZ152" s="12" t="s">
        <v>26</v>
      </c>
      <c r="BA152" s="12"/>
      <c r="BB152" s="12" t="s">
        <v>26</v>
      </c>
      <c r="BC152" s="12" t="s">
        <v>26</v>
      </c>
      <c r="BD152" s="12"/>
      <c r="BE152" s="12" t="s">
        <v>26</v>
      </c>
      <c r="BF152" s="12"/>
    </row>
    <row r="153" spans="48:58" ht="28.5" customHeight="1">
      <c r="AV153" s="12" t="s">
        <v>26</v>
      </c>
      <c r="AW153" s="12" t="s">
        <v>26</v>
      </c>
      <c r="AX153" s="12" t="s">
        <v>26</v>
      </c>
      <c r="AY153" s="12"/>
      <c r="AZ153" s="12" t="s">
        <v>26</v>
      </c>
      <c r="BA153" s="12"/>
      <c r="BB153" s="12" t="s">
        <v>26</v>
      </c>
      <c r="BC153" s="12" t="s">
        <v>26</v>
      </c>
      <c r="BD153" s="12"/>
      <c r="BE153" s="12" t="s">
        <v>26</v>
      </c>
      <c r="BF153" s="12"/>
    </row>
    <row r="154" spans="48:58" ht="28.5" customHeight="1">
      <c r="AV154" s="12" t="s">
        <v>26</v>
      </c>
      <c r="AW154" s="12" t="s">
        <v>26</v>
      </c>
      <c r="AX154" s="12" t="s">
        <v>26</v>
      </c>
      <c r="AY154" s="12"/>
      <c r="AZ154" s="12" t="s">
        <v>26</v>
      </c>
      <c r="BA154" s="12"/>
      <c r="BB154" s="12" t="s">
        <v>26</v>
      </c>
      <c r="BC154" s="12" t="s">
        <v>26</v>
      </c>
      <c r="BD154" s="12"/>
      <c r="BE154" s="12" t="s">
        <v>26</v>
      </c>
      <c r="BF154" s="12"/>
    </row>
    <row r="155" spans="48:58" ht="28.5" customHeight="1">
      <c r="AV155" s="12" t="s">
        <v>26</v>
      </c>
      <c r="AW155" s="12" t="s">
        <v>26</v>
      </c>
      <c r="AX155" s="12" t="s">
        <v>26</v>
      </c>
      <c r="AY155" s="12"/>
      <c r="AZ155" s="12" t="s">
        <v>26</v>
      </c>
      <c r="BA155" s="12"/>
      <c r="BB155" s="12" t="s">
        <v>26</v>
      </c>
      <c r="BC155" s="12" t="s">
        <v>26</v>
      </c>
      <c r="BD155" s="12"/>
      <c r="BE155" s="12" t="s">
        <v>26</v>
      </c>
      <c r="BF155" s="12"/>
    </row>
    <row r="156" spans="48:58" ht="28.5" customHeight="1">
      <c r="AV156" s="12" t="s">
        <v>26</v>
      </c>
      <c r="AW156" s="12" t="s">
        <v>26</v>
      </c>
      <c r="AX156" s="12" t="s">
        <v>26</v>
      </c>
      <c r="AY156" s="12"/>
      <c r="AZ156" s="12" t="s">
        <v>26</v>
      </c>
      <c r="BA156" s="12"/>
      <c r="BB156" s="12" t="s">
        <v>26</v>
      </c>
      <c r="BC156" s="12" t="s">
        <v>26</v>
      </c>
      <c r="BD156" s="12"/>
      <c r="BE156" s="12" t="s">
        <v>26</v>
      </c>
      <c r="BF156" s="12"/>
    </row>
    <row r="157" spans="48:58" ht="28.5" customHeight="1">
      <c r="AV157" s="12" t="s">
        <v>26</v>
      </c>
      <c r="AW157" s="12" t="s">
        <v>26</v>
      </c>
      <c r="AX157" s="12" t="s">
        <v>26</v>
      </c>
      <c r="AY157" s="12"/>
      <c r="AZ157" s="12" t="s">
        <v>26</v>
      </c>
      <c r="BA157" s="12"/>
      <c r="BB157" s="12" t="s">
        <v>26</v>
      </c>
      <c r="BC157" s="12" t="s">
        <v>26</v>
      </c>
      <c r="BD157" s="12"/>
      <c r="BE157" s="12" t="s">
        <v>26</v>
      </c>
      <c r="BF157" s="12"/>
    </row>
    <row r="158" spans="48:58" ht="28.5" customHeight="1">
      <c r="AV158" s="12" t="s">
        <v>26</v>
      </c>
      <c r="AW158" s="12" t="s">
        <v>26</v>
      </c>
      <c r="AX158" s="12" t="s">
        <v>26</v>
      </c>
      <c r="AY158" s="12"/>
      <c r="AZ158" s="12" t="s">
        <v>26</v>
      </c>
      <c r="BA158" s="12"/>
      <c r="BB158" s="12" t="s">
        <v>26</v>
      </c>
      <c r="BC158" s="12" t="s">
        <v>26</v>
      </c>
      <c r="BD158" s="12"/>
      <c r="BE158" s="12" t="s">
        <v>26</v>
      </c>
      <c r="BF158" s="12"/>
    </row>
    <row r="159" spans="48:58" ht="28.5" customHeight="1">
      <c r="AV159" s="12" t="s">
        <v>26</v>
      </c>
      <c r="AW159" s="12" t="s">
        <v>26</v>
      </c>
      <c r="AX159" s="12" t="s">
        <v>26</v>
      </c>
      <c r="AY159" s="12"/>
      <c r="AZ159" s="12" t="s">
        <v>26</v>
      </c>
      <c r="BA159" s="12"/>
      <c r="BB159" s="12" t="s">
        <v>26</v>
      </c>
      <c r="BC159" s="12" t="s">
        <v>26</v>
      </c>
      <c r="BD159" s="12"/>
      <c r="BE159" s="12" t="s">
        <v>26</v>
      </c>
      <c r="BF159" s="12"/>
    </row>
    <row r="160" spans="48:58" ht="28.5" customHeight="1">
      <c r="AV160" s="12" t="s">
        <v>26</v>
      </c>
      <c r="AW160" s="12" t="s">
        <v>26</v>
      </c>
      <c r="AX160" s="12" t="s">
        <v>26</v>
      </c>
      <c r="AY160" s="12"/>
      <c r="AZ160" s="12" t="s">
        <v>26</v>
      </c>
      <c r="BA160" s="12"/>
      <c r="BB160" s="12" t="s">
        <v>26</v>
      </c>
      <c r="BC160" s="12" t="s">
        <v>26</v>
      </c>
      <c r="BD160" s="12"/>
      <c r="BE160" s="12" t="s">
        <v>26</v>
      </c>
      <c r="BF160" s="12"/>
    </row>
    <row r="161" spans="48:58" ht="28.5" customHeight="1">
      <c r="AV161" s="12" t="s">
        <v>26</v>
      </c>
      <c r="AW161" s="12" t="s">
        <v>26</v>
      </c>
      <c r="AX161" s="12" t="s">
        <v>26</v>
      </c>
      <c r="AY161" s="12"/>
      <c r="AZ161" s="12" t="s">
        <v>26</v>
      </c>
      <c r="BA161" s="12"/>
      <c r="BB161" s="12" t="s">
        <v>26</v>
      </c>
      <c r="BC161" s="12" t="s">
        <v>26</v>
      </c>
      <c r="BD161" s="12"/>
      <c r="BE161" s="12" t="s">
        <v>26</v>
      </c>
      <c r="BF161" s="12"/>
    </row>
    <row r="162" spans="48:58" ht="28.5" customHeight="1">
      <c r="AV162" s="12" t="s">
        <v>26</v>
      </c>
      <c r="AW162" s="12" t="s">
        <v>26</v>
      </c>
      <c r="AX162" s="12" t="s">
        <v>26</v>
      </c>
      <c r="AY162" s="12"/>
      <c r="AZ162" s="12" t="s">
        <v>26</v>
      </c>
      <c r="BA162" s="12"/>
      <c r="BB162" s="12" t="s">
        <v>26</v>
      </c>
      <c r="BC162" s="12" t="s">
        <v>26</v>
      </c>
      <c r="BD162" s="12"/>
      <c r="BE162" s="12" t="s">
        <v>26</v>
      </c>
      <c r="BF162" s="12"/>
    </row>
    <row r="163" spans="48:58" ht="28.5" customHeight="1">
      <c r="AV163" s="12" t="s">
        <v>26</v>
      </c>
      <c r="AW163" s="12" t="s">
        <v>26</v>
      </c>
      <c r="AX163" s="12" t="s">
        <v>26</v>
      </c>
      <c r="AY163" s="12"/>
      <c r="AZ163" s="12" t="s">
        <v>26</v>
      </c>
      <c r="BA163" s="12"/>
      <c r="BB163" s="12" t="s">
        <v>26</v>
      </c>
      <c r="BC163" s="12" t="s">
        <v>26</v>
      </c>
      <c r="BD163" s="12"/>
      <c r="BE163" s="12" t="s">
        <v>26</v>
      </c>
      <c r="BF163" s="12"/>
    </row>
    <row r="164" spans="48:58" ht="28.5" customHeight="1">
      <c r="AV164" s="12" t="s">
        <v>26</v>
      </c>
      <c r="AW164" s="12" t="s">
        <v>26</v>
      </c>
      <c r="AX164" s="12" t="s">
        <v>26</v>
      </c>
      <c r="AY164" s="12"/>
      <c r="AZ164" s="12" t="s">
        <v>26</v>
      </c>
      <c r="BA164" s="12"/>
      <c r="BB164" s="12" t="s">
        <v>26</v>
      </c>
      <c r="BC164" s="12" t="s">
        <v>26</v>
      </c>
      <c r="BD164" s="12"/>
      <c r="BE164" s="12" t="s">
        <v>26</v>
      </c>
      <c r="BF164" s="12"/>
    </row>
    <row r="165" spans="48:58" ht="28.5" customHeight="1">
      <c r="AV165" s="12" t="s">
        <v>26</v>
      </c>
      <c r="AW165" s="12" t="s">
        <v>26</v>
      </c>
      <c r="AX165" s="12" t="s">
        <v>26</v>
      </c>
      <c r="AY165" s="12"/>
      <c r="AZ165" s="12" t="s">
        <v>26</v>
      </c>
      <c r="BA165" s="12"/>
      <c r="BB165" s="12" t="s">
        <v>26</v>
      </c>
      <c r="BC165" s="12" t="s">
        <v>26</v>
      </c>
      <c r="BD165" s="12"/>
      <c r="BE165" s="12" t="s">
        <v>26</v>
      </c>
      <c r="BF165" s="12"/>
    </row>
    <row r="166" spans="48:58" ht="28.5" customHeight="1">
      <c r="AV166" s="12" t="s">
        <v>26</v>
      </c>
      <c r="AW166" s="12" t="s">
        <v>26</v>
      </c>
      <c r="AX166" s="12" t="s">
        <v>26</v>
      </c>
      <c r="AY166" s="12"/>
      <c r="AZ166" s="12" t="s">
        <v>26</v>
      </c>
      <c r="BA166" s="12"/>
      <c r="BB166" s="12" t="s">
        <v>26</v>
      </c>
      <c r="BC166" s="12" t="s">
        <v>26</v>
      </c>
      <c r="BD166" s="12"/>
      <c r="BE166" s="12" t="s">
        <v>26</v>
      </c>
      <c r="BF166" s="12"/>
    </row>
    <row r="167" spans="48:58" ht="28.5" customHeight="1">
      <c r="AV167" s="12" t="s">
        <v>26</v>
      </c>
      <c r="AW167" s="12" t="s">
        <v>26</v>
      </c>
      <c r="AX167" s="12" t="s">
        <v>26</v>
      </c>
      <c r="AY167" s="12"/>
      <c r="AZ167" s="12" t="s">
        <v>26</v>
      </c>
      <c r="BA167" s="12"/>
      <c r="BB167" s="12" t="s">
        <v>26</v>
      </c>
      <c r="BC167" s="12" t="s">
        <v>26</v>
      </c>
      <c r="BD167" s="12"/>
      <c r="BE167" s="12" t="s">
        <v>26</v>
      </c>
      <c r="BF167" s="12"/>
    </row>
    <row r="168" spans="48:58" ht="28.5" customHeight="1">
      <c r="AV168" s="12" t="s">
        <v>26</v>
      </c>
      <c r="AW168" s="12" t="s">
        <v>26</v>
      </c>
      <c r="AX168" s="12" t="s">
        <v>26</v>
      </c>
      <c r="AY168" s="12"/>
      <c r="AZ168" s="12" t="s">
        <v>26</v>
      </c>
      <c r="BA168" s="12"/>
      <c r="BB168" s="12" t="s">
        <v>26</v>
      </c>
      <c r="BC168" s="12" t="s">
        <v>26</v>
      </c>
      <c r="BD168" s="12"/>
      <c r="BE168" s="12" t="s">
        <v>26</v>
      </c>
      <c r="BF168" s="12"/>
    </row>
    <row r="169" spans="48:58" ht="28.5" customHeight="1">
      <c r="AV169" s="12" t="s">
        <v>26</v>
      </c>
      <c r="AW169" s="12" t="s">
        <v>26</v>
      </c>
      <c r="AX169" s="12" t="s">
        <v>26</v>
      </c>
      <c r="AY169" s="12"/>
      <c r="AZ169" s="12" t="s">
        <v>26</v>
      </c>
      <c r="BA169" s="12"/>
      <c r="BB169" s="12" t="s">
        <v>26</v>
      </c>
      <c r="BC169" s="12" t="s">
        <v>26</v>
      </c>
      <c r="BD169" s="12"/>
      <c r="BE169" s="12" t="s">
        <v>26</v>
      </c>
      <c r="BF169" s="12"/>
    </row>
    <row r="170" spans="48:58" ht="28.5" customHeight="1">
      <c r="AV170" s="12" t="s">
        <v>26</v>
      </c>
      <c r="AW170" s="12" t="s">
        <v>26</v>
      </c>
      <c r="AX170" s="12" t="s">
        <v>26</v>
      </c>
      <c r="AY170" s="12"/>
      <c r="AZ170" s="12" t="s">
        <v>26</v>
      </c>
      <c r="BA170" s="12"/>
      <c r="BB170" s="12" t="s">
        <v>26</v>
      </c>
      <c r="BC170" s="12" t="s">
        <v>26</v>
      </c>
      <c r="BD170" s="12"/>
      <c r="BE170" s="12" t="s">
        <v>26</v>
      </c>
      <c r="BF170" s="12"/>
    </row>
    <row r="171" spans="48:58" ht="28.5" customHeight="1">
      <c r="AV171" s="12" t="s">
        <v>26</v>
      </c>
      <c r="AW171" s="12" t="s">
        <v>26</v>
      </c>
      <c r="AX171" s="12" t="s">
        <v>26</v>
      </c>
      <c r="AY171" s="12"/>
      <c r="AZ171" s="12" t="s">
        <v>26</v>
      </c>
      <c r="BA171" s="12"/>
      <c r="BB171" s="12" t="s">
        <v>26</v>
      </c>
      <c r="BC171" s="12" t="s">
        <v>26</v>
      </c>
      <c r="BD171" s="12"/>
      <c r="BE171" s="12" t="s">
        <v>26</v>
      </c>
      <c r="BF171"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V82:AW82"/>
    <mergeCell ref="A4:B4"/>
    <mergeCell ref="A82:B82"/>
    <mergeCell ref="C82:D82"/>
    <mergeCell ref="N82:O82"/>
    <mergeCell ref="Y82:Z82"/>
  </mergeCells>
  <phoneticPr fontId="3"/>
  <conditionalFormatting sqref="A5:AU81 BG5:XFD81 AV84:BF171 AX82:BF83 BC49 BC52:BC54 BC57 BC61 AV79:BF81 BE61">
    <cfRule type="cellIs" dxfId="269" priority="29" operator="equal">
      <formula>0</formula>
    </cfRule>
  </conditionalFormatting>
  <conditionalFormatting sqref="BC6:BC44 BE11:BE32">
    <cfRule type="cellIs" dxfId="267" priority="27" operator="equal">
      <formula>0</formula>
    </cfRule>
  </conditionalFormatting>
  <conditionalFormatting sqref="AV83:AW83 AV82">
    <cfRule type="cellIs" dxfId="266" priority="26" operator="equal">
      <formula>0</formula>
    </cfRule>
  </conditionalFormatting>
  <conditionalFormatting sqref="BC5">
    <cfRule type="cellIs" dxfId="264" priority="24" operator="equal">
      <formula>0</formula>
    </cfRule>
  </conditionalFormatting>
  <conditionalFormatting sqref="BE5:BE10">
    <cfRule type="cellIs" dxfId="263" priority="23" operator="equal">
      <formula>0</formula>
    </cfRule>
  </conditionalFormatting>
  <conditionalFormatting sqref="BC62:BC78">
    <cfRule type="cellIs" dxfId="256" priority="16" operator="equal">
      <formula>0</formula>
    </cfRule>
  </conditionalFormatting>
  <conditionalFormatting sqref="BE62:BE78">
    <cfRule type="cellIs" dxfId="255" priority="15" operator="equal">
      <formula>0</formula>
    </cfRule>
  </conditionalFormatting>
  <conditionalFormatting sqref="BE33:BE60">
    <cfRule type="cellIs" dxfId="254" priority="14" operator="equal">
      <formula>0</formula>
    </cfRule>
  </conditionalFormatting>
  <conditionalFormatting sqref="BC45">
    <cfRule type="cellIs" dxfId="253" priority="13" operator="equal">
      <formula>0</formula>
    </cfRule>
  </conditionalFormatting>
  <conditionalFormatting sqref="BC46:BC48">
    <cfRule type="cellIs" dxfId="252" priority="12" operator="equal">
      <formula>0</formula>
    </cfRule>
  </conditionalFormatting>
  <conditionalFormatting sqref="BC50:BC51">
    <cfRule type="cellIs" dxfId="251" priority="11" operator="equal">
      <formula>0</formula>
    </cfRule>
  </conditionalFormatting>
  <conditionalFormatting sqref="BC55:BC56">
    <cfRule type="cellIs" dxfId="246" priority="6" operator="equal">
      <formula>0</formula>
    </cfRule>
  </conditionalFormatting>
  <conditionalFormatting sqref="BC58:BC60">
    <cfRule type="cellIs" dxfId="245" priority="5" operator="equal">
      <formula>0</formula>
    </cfRule>
  </conditionalFormatting>
  <conditionalFormatting sqref="AV5:BB78">
    <cfRule type="cellIs" dxfId="57" priority="3" operator="equal">
      <formula>0</formula>
    </cfRule>
  </conditionalFormatting>
  <conditionalFormatting sqref="BD5:BD78">
    <cfRule type="cellIs" dxfId="56" priority="2" operator="equal">
      <formula>0</formula>
    </cfRule>
  </conditionalFormatting>
  <conditionalFormatting sqref="BF5:BF78">
    <cfRule type="cellIs" dxfId="55" priority="1" operator="equal">
      <formula>0</formula>
    </cfRule>
  </conditionalFormatting>
  <pageMargins left="0.70866141732283472" right="0.70866141732283472" top="0.74803149606299213" bottom="0.74803149606299213" header="0.31496062992125984" footer="0.31496062992125984"/>
  <pageSetup paperSize="8" scale="41"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F01C3-2D60-4B60-BAC6-3B5C43F2C99D}">
  <dimension ref="A1:BF300"/>
  <sheetViews>
    <sheetView view="pageBreakPreview" zoomScale="90" zoomScaleNormal="85" zoomScaleSheetLayoutView="90" workbookViewId="0">
      <pane xSplit="36" ySplit="4" topLeftCell="AV5" activePane="bottomRight" state="frozen"/>
      <selection activeCell="AV37" sqref="AV37:AW38"/>
      <selection pane="topRight" activeCell="AV37" sqref="AV37:AW38"/>
      <selection pane="bottomLeft" activeCell="AV37" sqref="AV37:AW38"/>
      <selection pane="bottomRight" activeCell="AV1" sqref="AV1:BF1"/>
    </sheetView>
  </sheetViews>
  <sheetFormatPr defaultColWidth="9" defaultRowHeight="28.5" customHeight="1" outlineLevelCol="1"/>
  <cols>
    <col min="1" max="1" width="6.58203125" style="17" customWidth="1"/>
    <col min="2" max="2" width="32.5" style="30"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ollapsed="1"/>
    <col min="38" max="42" width="9" style="17"/>
    <col min="43" max="44" width="9" style="30"/>
    <col min="45" max="45" width="9" style="17"/>
    <col min="46" max="46" width="9" style="30"/>
    <col min="47" max="47" width="9" style="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88"/>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42" t="s">
        <v>10</v>
      </c>
      <c r="AS2" s="240"/>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89"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48"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11</v>
      </c>
      <c r="D4" s="132">
        <v>3</v>
      </c>
      <c r="E4" s="132"/>
      <c r="F4" s="132">
        <v>6</v>
      </c>
      <c r="G4" s="132">
        <v>8</v>
      </c>
      <c r="H4" s="132">
        <v>4</v>
      </c>
      <c r="I4" s="132">
        <v>5</v>
      </c>
      <c r="J4" s="132">
        <v>2</v>
      </c>
      <c r="K4" s="132">
        <v>3</v>
      </c>
      <c r="L4" s="132">
        <v>0</v>
      </c>
      <c r="M4" s="132">
        <v>0</v>
      </c>
      <c r="N4" s="132">
        <v>11</v>
      </c>
      <c r="O4" s="132">
        <v>6</v>
      </c>
      <c r="P4" s="132"/>
      <c r="Q4" s="132">
        <v>4</v>
      </c>
      <c r="R4" s="132">
        <v>10</v>
      </c>
      <c r="S4" s="132">
        <v>2</v>
      </c>
      <c r="T4" s="132">
        <v>3</v>
      </c>
      <c r="U4" s="132">
        <v>0</v>
      </c>
      <c r="V4" s="132">
        <v>1</v>
      </c>
      <c r="W4" s="132">
        <v>0</v>
      </c>
      <c r="X4" s="132">
        <v>1</v>
      </c>
      <c r="Y4" s="134">
        <v>10</v>
      </c>
      <c r="Z4" s="134">
        <v>3</v>
      </c>
      <c r="AA4" s="134">
        <v>2</v>
      </c>
      <c r="AB4" s="134">
        <v>3</v>
      </c>
      <c r="AC4" s="134">
        <v>12</v>
      </c>
      <c r="AD4" s="134">
        <v>3</v>
      </c>
      <c r="AE4" s="134">
        <v>4</v>
      </c>
      <c r="AF4" s="134"/>
      <c r="AG4" s="134">
        <v>3</v>
      </c>
      <c r="AH4" s="134">
        <v>1</v>
      </c>
      <c r="AI4" s="134"/>
      <c r="AJ4" s="136">
        <v>1</v>
      </c>
      <c r="AK4" s="137">
        <v>12</v>
      </c>
      <c r="AL4" s="138">
        <v>4</v>
      </c>
      <c r="AM4" s="138">
        <v>9</v>
      </c>
      <c r="AN4" s="138">
        <v>10</v>
      </c>
      <c r="AO4" s="138">
        <v>2</v>
      </c>
      <c r="AP4" s="138">
        <v>8</v>
      </c>
      <c r="AQ4" s="158">
        <v>4</v>
      </c>
      <c r="AR4" s="158">
        <v>1</v>
      </c>
      <c r="AS4" s="158">
        <v>0</v>
      </c>
      <c r="AT4" s="158">
        <v>1</v>
      </c>
      <c r="AU4" s="159">
        <v>0</v>
      </c>
      <c r="AV4" s="137">
        <f>COUNTIF(AV5:AV188,"○")</f>
        <v>0</v>
      </c>
      <c r="AW4" s="138">
        <f t="shared" ref="AW4:BF4" si="0">COUNTIF(AW5:AW188,"○")</f>
        <v>0</v>
      </c>
      <c r="AX4" s="138">
        <f t="shared" si="0"/>
        <v>0</v>
      </c>
      <c r="AY4" s="138">
        <f t="shared" si="0"/>
        <v>0</v>
      </c>
      <c r="AZ4" s="138">
        <f t="shared" si="0"/>
        <v>0</v>
      </c>
      <c r="BA4" s="138">
        <f t="shared" si="0"/>
        <v>0</v>
      </c>
      <c r="BB4" s="138">
        <f t="shared" si="0"/>
        <v>0</v>
      </c>
      <c r="BC4" s="138">
        <f t="shared" si="0"/>
        <v>0</v>
      </c>
      <c r="BD4" s="138">
        <f t="shared" si="0"/>
        <v>0</v>
      </c>
      <c r="BE4" s="138">
        <f t="shared" si="0"/>
        <v>5</v>
      </c>
      <c r="BF4" s="139">
        <f t="shared" si="0"/>
        <v>0</v>
      </c>
    </row>
    <row r="5" spans="1:58" ht="28.5" customHeight="1">
      <c r="A5" s="123">
        <v>4001</v>
      </c>
      <c r="B5" s="190" t="s">
        <v>942</v>
      </c>
      <c r="C5" s="125" t="s">
        <v>22</v>
      </c>
      <c r="D5" s="78" t="s">
        <v>25</v>
      </c>
      <c r="E5" s="78">
        <v>1</v>
      </c>
      <c r="F5" s="78" t="s">
        <v>22</v>
      </c>
      <c r="G5" s="78" t="s">
        <v>22</v>
      </c>
      <c r="H5" s="78" t="s">
        <v>22</v>
      </c>
      <c r="I5" s="78" t="s">
        <v>22</v>
      </c>
      <c r="J5" s="78"/>
      <c r="K5" s="78" t="s">
        <v>22</v>
      </c>
      <c r="L5" s="78"/>
      <c r="M5" s="78"/>
      <c r="N5" s="78" t="s">
        <v>23</v>
      </c>
      <c r="O5" s="78" t="s">
        <v>24</v>
      </c>
      <c r="P5" s="78">
        <v>1</v>
      </c>
      <c r="Q5" s="78" t="s">
        <v>22</v>
      </c>
      <c r="R5" s="78" t="s">
        <v>23</v>
      </c>
      <c r="S5" s="78" t="s">
        <v>22</v>
      </c>
      <c r="T5" s="78" t="s">
        <v>23</v>
      </c>
      <c r="U5" s="78"/>
      <c r="V5" s="78"/>
      <c r="W5" s="78"/>
      <c r="X5" s="78"/>
      <c r="Y5" s="77" t="s">
        <v>22</v>
      </c>
      <c r="Z5" s="77" t="s">
        <v>25</v>
      </c>
      <c r="AA5" s="77" t="s">
        <v>25</v>
      </c>
      <c r="AB5" s="77" t="s">
        <v>22</v>
      </c>
      <c r="AC5" s="77" t="s">
        <v>22</v>
      </c>
      <c r="AD5" s="77" t="s">
        <v>22</v>
      </c>
      <c r="AE5" s="77" t="s">
        <v>22</v>
      </c>
      <c r="AF5" s="77"/>
      <c r="AG5" s="77" t="s">
        <v>25</v>
      </c>
      <c r="AH5" s="77"/>
      <c r="AI5" s="77"/>
      <c r="AJ5" s="127" t="s">
        <v>25</v>
      </c>
      <c r="AK5" s="128" t="s">
        <v>22</v>
      </c>
      <c r="AL5" s="74" t="s">
        <v>25</v>
      </c>
      <c r="AM5" s="74" t="s">
        <v>22</v>
      </c>
      <c r="AN5" s="74" t="s">
        <v>22</v>
      </c>
      <c r="AO5" s="74" t="s">
        <v>22</v>
      </c>
      <c r="AP5" s="74" t="s">
        <v>22</v>
      </c>
      <c r="AQ5" s="76" t="s">
        <v>22</v>
      </c>
      <c r="AR5" s="76" t="s">
        <v>22</v>
      </c>
      <c r="AS5" s="76" t="s">
        <v>25</v>
      </c>
      <c r="AT5" s="76" t="s">
        <v>22</v>
      </c>
      <c r="AU5" s="131" t="s">
        <v>25</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1731</v>
      </c>
      <c r="BF5" s="316" t="str">
        <f>SUBSTITUTE(SUBSTITUTE(IFERROR(VLOOKUP($A5,単組回答!$E:$T,16,FALSE),""),"① 行った","○"),"② 行っていない","×")</f>
        <v/>
      </c>
    </row>
    <row r="6" spans="1:58" ht="28.5" customHeight="1">
      <c r="A6" s="20">
        <v>4003</v>
      </c>
      <c r="B6" s="65" t="s">
        <v>943</v>
      </c>
      <c r="C6" s="45" t="s">
        <v>22</v>
      </c>
      <c r="D6" s="18" t="s">
        <v>25</v>
      </c>
      <c r="E6" s="18">
        <v>1</v>
      </c>
      <c r="F6" s="18" t="s">
        <v>22</v>
      </c>
      <c r="G6" s="18" t="s">
        <v>22</v>
      </c>
      <c r="H6" s="18" t="s">
        <v>22</v>
      </c>
      <c r="I6" s="18" t="s">
        <v>22</v>
      </c>
      <c r="J6" s="18"/>
      <c r="K6" s="18" t="s">
        <v>22</v>
      </c>
      <c r="L6" s="18"/>
      <c r="M6" s="18"/>
      <c r="N6" s="18" t="s">
        <v>22</v>
      </c>
      <c r="O6" s="18" t="s">
        <v>24</v>
      </c>
      <c r="P6" s="18">
        <v>1</v>
      </c>
      <c r="Q6" s="18"/>
      <c r="R6" s="18" t="s">
        <v>23</v>
      </c>
      <c r="S6" s="18" t="s">
        <v>22</v>
      </c>
      <c r="T6" s="18"/>
      <c r="U6" s="18"/>
      <c r="V6" s="18"/>
      <c r="W6" s="18"/>
      <c r="X6" s="18"/>
      <c r="Y6" s="19" t="s">
        <v>22</v>
      </c>
      <c r="Z6" s="19" t="s">
        <v>25</v>
      </c>
      <c r="AA6" s="19" t="s">
        <v>25</v>
      </c>
      <c r="AB6" s="19" t="s">
        <v>25</v>
      </c>
      <c r="AC6" s="19" t="s">
        <v>22</v>
      </c>
      <c r="AD6" s="19" t="s">
        <v>25</v>
      </c>
      <c r="AE6" s="19" t="s">
        <v>25</v>
      </c>
      <c r="AF6" s="19"/>
      <c r="AG6" s="19" t="s">
        <v>26</v>
      </c>
      <c r="AH6" s="19"/>
      <c r="AI6" s="19"/>
      <c r="AJ6" s="75" t="s">
        <v>25</v>
      </c>
      <c r="AK6" s="102" t="s">
        <v>22</v>
      </c>
      <c r="AL6" s="83" t="s">
        <v>25</v>
      </c>
      <c r="AM6" s="83" t="s">
        <v>25</v>
      </c>
      <c r="AN6" s="83" t="s">
        <v>22</v>
      </c>
      <c r="AO6" s="83">
        <v>0</v>
      </c>
      <c r="AP6" s="83" t="s">
        <v>22</v>
      </c>
      <c r="AQ6" s="3" t="s">
        <v>22</v>
      </c>
      <c r="AR6" s="3" t="s">
        <v>28</v>
      </c>
      <c r="AS6" s="3" t="s">
        <v>28</v>
      </c>
      <c r="AT6" s="3" t="s">
        <v>25</v>
      </c>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1731</v>
      </c>
      <c r="BF6" s="316" t="str">
        <f>SUBSTITUTE(SUBSTITUTE(IFERROR(VLOOKUP($A6,単組回答!$E:$T,16,FALSE),""),"① 行った","○"),"② 行っていない","×")</f>
        <v/>
      </c>
    </row>
    <row r="7" spans="1:58" ht="28.5" customHeight="1">
      <c r="A7" s="20">
        <v>4008</v>
      </c>
      <c r="B7" s="65" t="s">
        <v>944</v>
      </c>
      <c r="C7" s="45" t="s">
        <v>22</v>
      </c>
      <c r="D7" s="45" t="s">
        <v>22</v>
      </c>
      <c r="E7" s="18">
        <v>2</v>
      </c>
      <c r="F7" s="18"/>
      <c r="G7" s="18" t="s">
        <v>22</v>
      </c>
      <c r="H7" s="18"/>
      <c r="I7" s="18" t="s">
        <v>22</v>
      </c>
      <c r="J7" s="18"/>
      <c r="K7" s="18"/>
      <c r="L7" s="18"/>
      <c r="M7" s="18"/>
      <c r="N7" s="18" t="s">
        <v>22</v>
      </c>
      <c r="O7" s="18" t="s">
        <v>22</v>
      </c>
      <c r="P7" s="18">
        <v>2</v>
      </c>
      <c r="Q7" s="18"/>
      <c r="R7" s="18" t="s">
        <v>23</v>
      </c>
      <c r="S7" s="18"/>
      <c r="T7" s="18"/>
      <c r="U7" s="18"/>
      <c r="V7" s="18"/>
      <c r="W7" s="18"/>
      <c r="X7" s="18"/>
      <c r="Y7" s="19" t="s">
        <v>26</v>
      </c>
      <c r="Z7" s="19" t="s">
        <v>26</v>
      </c>
      <c r="AA7" s="19" t="e">
        <v>#N/A</v>
      </c>
      <c r="AB7" s="19" t="s">
        <v>26</v>
      </c>
      <c r="AC7" s="19" t="s">
        <v>22</v>
      </c>
      <c r="AD7" s="19" t="s">
        <v>26</v>
      </c>
      <c r="AE7" s="19" t="s">
        <v>22</v>
      </c>
      <c r="AF7" s="19"/>
      <c r="AG7" s="19" t="s">
        <v>26</v>
      </c>
      <c r="AH7" s="19" t="s">
        <v>25</v>
      </c>
      <c r="AI7" s="19" t="s">
        <v>26</v>
      </c>
      <c r="AJ7" s="75" t="s">
        <v>25</v>
      </c>
      <c r="AK7" s="102" t="s">
        <v>22</v>
      </c>
      <c r="AL7" s="83" t="s">
        <v>22</v>
      </c>
      <c r="AM7" s="83" t="s">
        <v>22</v>
      </c>
      <c r="AN7" s="83" t="s">
        <v>22</v>
      </c>
      <c r="AO7" s="83" t="s">
        <v>22</v>
      </c>
      <c r="AP7" s="83" t="s">
        <v>22</v>
      </c>
      <c r="AQ7" s="3" t="s">
        <v>27</v>
      </c>
      <c r="AR7" s="3" t="s">
        <v>25</v>
      </c>
      <c r="AS7" s="3" t="s">
        <v>25</v>
      </c>
      <c r="AT7" s="3" t="s">
        <v>25</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4009</v>
      </c>
      <c r="B8" s="65" t="s">
        <v>945</v>
      </c>
      <c r="C8" s="45" t="s">
        <v>22</v>
      </c>
      <c r="D8" s="18" t="s">
        <v>25</v>
      </c>
      <c r="E8" s="18">
        <v>1</v>
      </c>
      <c r="F8" s="18" t="s">
        <v>22</v>
      </c>
      <c r="G8" s="18" t="s">
        <v>22</v>
      </c>
      <c r="H8" s="18" t="s">
        <v>22</v>
      </c>
      <c r="I8" s="18" t="s">
        <v>22</v>
      </c>
      <c r="J8" s="18" t="s">
        <v>22</v>
      </c>
      <c r="K8" s="18" t="s">
        <v>22</v>
      </c>
      <c r="L8" s="18"/>
      <c r="M8" s="18"/>
      <c r="N8" s="18" t="s">
        <v>22</v>
      </c>
      <c r="O8" s="18" t="s">
        <v>23</v>
      </c>
      <c r="P8" s="18">
        <v>2</v>
      </c>
      <c r="Q8" s="18" t="s">
        <v>22</v>
      </c>
      <c r="R8" s="18" t="s">
        <v>23</v>
      </c>
      <c r="S8" s="18"/>
      <c r="T8" s="18" t="s">
        <v>23</v>
      </c>
      <c r="U8" s="18"/>
      <c r="V8" s="18"/>
      <c r="W8" s="18"/>
      <c r="X8" s="18"/>
      <c r="Y8" s="19" t="s">
        <v>22</v>
      </c>
      <c r="Z8" s="19" t="s">
        <v>25</v>
      </c>
      <c r="AA8" s="19" t="s">
        <v>25</v>
      </c>
      <c r="AB8" s="19" t="s">
        <v>26</v>
      </c>
      <c r="AC8" s="19" t="s">
        <v>22</v>
      </c>
      <c r="AD8" s="19" t="s">
        <v>22</v>
      </c>
      <c r="AE8" s="19" t="s">
        <v>25</v>
      </c>
      <c r="AF8" s="19"/>
      <c r="AG8" s="19" t="s">
        <v>22</v>
      </c>
      <c r="AH8" s="19"/>
      <c r="AI8" s="19"/>
      <c r="AJ8" s="75" t="s">
        <v>25</v>
      </c>
      <c r="AK8" s="102" t="s">
        <v>22</v>
      </c>
      <c r="AL8" s="83" t="s">
        <v>25</v>
      </c>
      <c r="AM8" s="83" t="s">
        <v>22</v>
      </c>
      <c r="AN8" s="83" t="s">
        <v>25</v>
      </c>
      <c r="AO8" s="83" t="s">
        <v>25</v>
      </c>
      <c r="AP8" s="83">
        <v>0</v>
      </c>
      <c r="AQ8" s="3">
        <v>0</v>
      </c>
      <c r="AR8" s="3" t="s">
        <v>25</v>
      </c>
      <c r="AS8" s="3">
        <v>0</v>
      </c>
      <c r="AT8" s="3" t="s">
        <v>25</v>
      </c>
      <c r="AU8" s="112">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4011</v>
      </c>
      <c r="B9" s="65" t="s">
        <v>946</v>
      </c>
      <c r="C9" s="45" t="s">
        <v>22</v>
      </c>
      <c r="D9" s="18" t="s">
        <v>25</v>
      </c>
      <c r="E9" s="18">
        <v>1</v>
      </c>
      <c r="F9" s="18" t="s">
        <v>22</v>
      </c>
      <c r="G9" s="18" t="s">
        <v>22</v>
      </c>
      <c r="H9" s="18" t="s">
        <v>22</v>
      </c>
      <c r="I9" s="18" t="s">
        <v>22</v>
      </c>
      <c r="J9" s="18" t="s">
        <v>22</v>
      </c>
      <c r="K9" s="18"/>
      <c r="L9" s="18"/>
      <c r="M9" s="18"/>
      <c r="N9" s="18" t="s">
        <v>22</v>
      </c>
      <c r="O9" s="18" t="s">
        <v>24</v>
      </c>
      <c r="P9" s="18">
        <v>1</v>
      </c>
      <c r="Q9" s="18" t="s">
        <v>22</v>
      </c>
      <c r="R9" s="18" t="s">
        <v>23</v>
      </c>
      <c r="S9" s="18"/>
      <c r="T9" s="18" t="s">
        <v>23</v>
      </c>
      <c r="U9" s="18"/>
      <c r="V9" s="18"/>
      <c r="W9" s="18"/>
      <c r="X9" s="18"/>
      <c r="Y9" s="19" t="s">
        <v>22</v>
      </c>
      <c r="Z9" s="19" t="s">
        <v>25</v>
      </c>
      <c r="AA9" s="19" t="s">
        <v>25</v>
      </c>
      <c r="AB9" s="19" t="s">
        <v>26</v>
      </c>
      <c r="AC9" s="19" t="s">
        <v>22</v>
      </c>
      <c r="AD9" s="19" t="s">
        <v>22</v>
      </c>
      <c r="AE9" s="19" t="s">
        <v>22</v>
      </c>
      <c r="AF9" s="19"/>
      <c r="AG9" s="19" t="s">
        <v>26</v>
      </c>
      <c r="AH9" s="19"/>
      <c r="AI9" s="19"/>
      <c r="AJ9" s="75" t="s">
        <v>25</v>
      </c>
      <c r="AK9" s="102" t="s">
        <v>22</v>
      </c>
      <c r="AL9" s="83" t="s">
        <v>25</v>
      </c>
      <c r="AM9" s="83" t="s">
        <v>22</v>
      </c>
      <c r="AN9" s="83" t="s">
        <v>22</v>
      </c>
      <c r="AO9" s="83" t="s">
        <v>25</v>
      </c>
      <c r="AP9" s="83" t="s">
        <v>22</v>
      </c>
      <c r="AQ9" s="3" t="s">
        <v>27</v>
      </c>
      <c r="AR9" s="3" t="s">
        <v>28</v>
      </c>
      <c r="AS9" s="3" t="s">
        <v>28</v>
      </c>
      <c r="AT9" s="3" t="s">
        <v>25</v>
      </c>
      <c r="AU9" s="112"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1731</v>
      </c>
      <c r="BF9" s="316" t="str">
        <f>SUBSTITUTE(SUBSTITUTE(IFERROR(VLOOKUP($A9,単組回答!$E:$T,16,FALSE),""),"① 行った","○"),"② 行っていない","×")</f>
        <v/>
      </c>
    </row>
    <row r="10" spans="1:58" ht="28.5" customHeight="1">
      <c r="A10" s="20">
        <v>4013</v>
      </c>
      <c r="B10" s="65" t="s">
        <v>947</v>
      </c>
      <c r="C10" s="45" t="s">
        <v>22</v>
      </c>
      <c r="D10" s="18" t="s">
        <v>25</v>
      </c>
      <c r="E10" s="18">
        <v>1</v>
      </c>
      <c r="F10" s="18" t="s">
        <v>22</v>
      </c>
      <c r="G10" s="18" t="s">
        <v>22</v>
      </c>
      <c r="H10" s="18"/>
      <c r="I10" s="18"/>
      <c r="J10" s="18"/>
      <c r="K10" s="18"/>
      <c r="L10" s="18"/>
      <c r="M10" s="18"/>
      <c r="N10" s="18" t="s">
        <v>22</v>
      </c>
      <c r="O10" s="18" t="s">
        <v>22</v>
      </c>
      <c r="P10" s="18">
        <v>2</v>
      </c>
      <c r="Q10" s="18" t="s">
        <v>22</v>
      </c>
      <c r="R10" s="18" t="s">
        <v>23</v>
      </c>
      <c r="S10" s="18"/>
      <c r="T10" s="18"/>
      <c r="U10" s="18"/>
      <c r="V10" s="18"/>
      <c r="W10" s="18"/>
      <c r="X10" s="18" t="s">
        <v>23</v>
      </c>
      <c r="Y10" s="19" t="s">
        <v>22</v>
      </c>
      <c r="Z10" s="19" t="s">
        <v>25</v>
      </c>
      <c r="AA10" s="19" t="s">
        <v>25</v>
      </c>
      <c r="AB10" s="19" t="s">
        <v>26</v>
      </c>
      <c r="AC10" s="19" t="s">
        <v>22</v>
      </c>
      <c r="AD10" s="19" t="s">
        <v>25</v>
      </c>
      <c r="AE10" s="19" t="s">
        <v>22</v>
      </c>
      <c r="AF10" s="19"/>
      <c r="AG10" s="19" t="s">
        <v>22</v>
      </c>
      <c r="AH10" s="19" t="s">
        <v>22</v>
      </c>
      <c r="AI10" s="19"/>
      <c r="AJ10" s="75" t="s">
        <v>22</v>
      </c>
      <c r="AK10" s="102" t="s">
        <v>22</v>
      </c>
      <c r="AL10" s="83" t="s">
        <v>22</v>
      </c>
      <c r="AM10" s="83" t="s">
        <v>22</v>
      </c>
      <c r="AN10" s="83" t="s">
        <v>22</v>
      </c>
      <c r="AO10" s="83" t="s">
        <v>25</v>
      </c>
      <c r="AP10" s="83" t="s">
        <v>22</v>
      </c>
      <c r="AQ10" s="3" t="s">
        <v>22</v>
      </c>
      <c r="AR10" s="3" t="s">
        <v>28</v>
      </c>
      <c r="AS10" s="3" t="s">
        <v>25</v>
      </c>
      <c r="AT10" s="3" t="s">
        <v>25</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4021</v>
      </c>
      <c r="B11" s="65" t="s">
        <v>948</v>
      </c>
      <c r="C11" s="45" t="s">
        <v>22</v>
      </c>
      <c r="D11" s="18" t="s">
        <v>25</v>
      </c>
      <c r="E11" s="18">
        <v>1</v>
      </c>
      <c r="F11" s="45" t="s">
        <v>22</v>
      </c>
      <c r="G11" s="18" t="s">
        <v>22</v>
      </c>
      <c r="H11" s="18"/>
      <c r="I11" s="18"/>
      <c r="J11" s="18"/>
      <c r="K11" s="18"/>
      <c r="L11" s="18"/>
      <c r="M11" s="18"/>
      <c r="N11" s="18" t="s">
        <v>22</v>
      </c>
      <c r="O11" s="18" t="s">
        <v>24</v>
      </c>
      <c r="P11" s="18">
        <v>1</v>
      </c>
      <c r="Q11" s="18"/>
      <c r="R11" s="18" t="s">
        <v>23</v>
      </c>
      <c r="S11" s="18"/>
      <c r="T11" s="18"/>
      <c r="U11" s="18"/>
      <c r="V11" s="18"/>
      <c r="W11" s="18"/>
      <c r="X11" s="18"/>
      <c r="Y11" s="19" t="s">
        <v>22</v>
      </c>
      <c r="Z11" s="19" t="s">
        <v>25</v>
      </c>
      <c r="AA11" s="19" t="s">
        <v>25</v>
      </c>
      <c r="AB11" s="19" t="s">
        <v>25</v>
      </c>
      <c r="AC11" s="19" t="s">
        <v>23</v>
      </c>
      <c r="AD11" s="19" t="s">
        <v>24</v>
      </c>
      <c r="AE11" s="19" t="s">
        <v>24</v>
      </c>
      <c r="AF11" s="19"/>
      <c r="AG11" s="19" t="s">
        <v>25</v>
      </c>
      <c r="AH11" s="19" t="s">
        <v>24</v>
      </c>
      <c r="AI11" s="19"/>
      <c r="AJ11" s="75" t="s">
        <v>24</v>
      </c>
      <c r="AK11" s="102" t="s">
        <v>22</v>
      </c>
      <c r="AL11" s="83" t="s">
        <v>25</v>
      </c>
      <c r="AM11" s="83" t="s">
        <v>25</v>
      </c>
      <c r="AN11" s="83" t="s">
        <v>22</v>
      </c>
      <c r="AO11" s="83">
        <v>0</v>
      </c>
      <c r="AP11" s="83" t="s">
        <v>22</v>
      </c>
      <c r="AQ11" s="3" t="s">
        <v>27</v>
      </c>
      <c r="AR11" s="3" t="s">
        <v>25</v>
      </c>
      <c r="AS11" s="3" t="s">
        <v>28</v>
      </c>
      <c r="AT11" s="3" t="s">
        <v>25</v>
      </c>
      <c r="AU11" s="112"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4022</v>
      </c>
      <c r="B12" s="65" t="s">
        <v>949</v>
      </c>
      <c r="C12" s="45" t="s">
        <v>22</v>
      </c>
      <c r="D12" s="18" t="s">
        <v>22</v>
      </c>
      <c r="E12" s="18">
        <v>2</v>
      </c>
      <c r="F12" s="18"/>
      <c r="G12" s="18"/>
      <c r="H12" s="18"/>
      <c r="I12" s="18"/>
      <c r="J12" s="18"/>
      <c r="K12" s="18"/>
      <c r="L12" s="18"/>
      <c r="M12" s="18"/>
      <c r="N12" s="18" t="s">
        <v>22</v>
      </c>
      <c r="O12" s="18" t="s">
        <v>23</v>
      </c>
      <c r="P12" s="18">
        <v>2</v>
      </c>
      <c r="Q12" s="18"/>
      <c r="R12" s="18" t="s">
        <v>23</v>
      </c>
      <c r="S12" s="18"/>
      <c r="T12" s="18"/>
      <c r="U12" s="18"/>
      <c r="V12" s="18"/>
      <c r="W12" s="18"/>
      <c r="X12" s="18"/>
      <c r="Y12" s="19" t="s">
        <v>22</v>
      </c>
      <c r="Z12" s="19" t="s">
        <v>22</v>
      </c>
      <c r="AA12" s="19" t="s">
        <v>22</v>
      </c>
      <c r="AB12" s="19" t="s">
        <v>25</v>
      </c>
      <c r="AC12" s="19" t="s">
        <v>23</v>
      </c>
      <c r="AD12" s="19" t="s">
        <v>24</v>
      </c>
      <c r="AE12" s="19" t="s">
        <v>24</v>
      </c>
      <c r="AF12" s="19"/>
      <c r="AG12" s="19" t="s">
        <v>25</v>
      </c>
      <c r="AH12" s="19" t="s">
        <v>24</v>
      </c>
      <c r="AI12" s="19"/>
      <c r="AJ12" s="75" t="s">
        <v>24</v>
      </c>
      <c r="AK12" s="102" t="s">
        <v>22</v>
      </c>
      <c r="AL12" s="83" t="s">
        <v>25</v>
      </c>
      <c r="AM12" s="83" t="s">
        <v>22</v>
      </c>
      <c r="AN12" s="83" t="s">
        <v>25</v>
      </c>
      <c r="AO12" s="83" t="s">
        <v>25</v>
      </c>
      <c r="AP12" s="83">
        <v>0</v>
      </c>
      <c r="AQ12" s="3">
        <v>0</v>
      </c>
      <c r="AR12" s="3" t="s">
        <v>28</v>
      </c>
      <c r="AS12" s="3">
        <v>0</v>
      </c>
      <c r="AT12" s="3" t="s">
        <v>25</v>
      </c>
      <c r="AU12" s="112">
        <v>0</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1731</v>
      </c>
      <c r="BF12" s="316" t="str">
        <f>SUBSTITUTE(SUBSTITUTE(IFERROR(VLOOKUP($A12,単組回答!$E:$T,16,FALSE),""),"① 行った","○"),"② 行っていない","×")</f>
        <v/>
      </c>
    </row>
    <row r="13" spans="1:58" ht="28.5" customHeight="1">
      <c r="A13" s="20">
        <v>4027</v>
      </c>
      <c r="B13" s="65" t="s">
        <v>950</v>
      </c>
      <c r="C13" s="45" t="s">
        <v>22</v>
      </c>
      <c r="D13" s="18" t="s">
        <v>25</v>
      </c>
      <c r="E13" s="18">
        <v>1</v>
      </c>
      <c r="F13" s="18"/>
      <c r="G13" s="18"/>
      <c r="H13" s="18"/>
      <c r="I13" s="18"/>
      <c r="J13" s="18"/>
      <c r="K13" s="18"/>
      <c r="L13" s="18"/>
      <c r="M13" s="18"/>
      <c r="N13" s="18" t="s">
        <v>22</v>
      </c>
      <c r="O13" s="18" t="s">
        <v>22</v>
      </c>
      <c r="P13" s="18">
        <v>2</v>
      </c>
      <c r="Q13" s="18"/>
      <c r="R13" s="18" t="s">
        <v>23</v>
      </c>
      <c r="S13" s="18"/>
      <c r="T13" s="18"/>
      <c r="U13" s="18"/>
      <c r="V13" s="18"/>
      <c r="W13" s="18"/>
      <c r="X13" s="18"/>
      <c r="Y13" s="19" t="s">
        <v>22</v>
      </c>
      <c r="Z13" s="19" t="s">
        <v>25</v>
      </c>
      <c r="AA13" s="19" t="s">
        <v>25</v>
      </c>
      <c r="AB13" s="19" t="s">
        <v>22</v>
      </c>
      <c r="AC13" s="19" t="s">
        <v>23</v>
      </c>
      <c r="AD13" s="19" t="s">
        <v>25</v>
      </c>
      <c r="AE13" s="19" t="s">
        <v>24</v>
      </c>
      <c r="AF13" s="19"/>
      <c r="AG13" s="19" t="s">
        <v>24</v>
      </c>
      <c r="AH13" s="19" t="s">
        <v>24</v>
      </c>
      <c r="AI13" s="19"/>
      <c r="AJ13" s="75" t="s">
        <v>24</v>
      </c>
      <c r="AK13" s="102" t="s">
        <v>22</v>
      </c>
      <c r="AL13" s="83" t="s">
        <v>22</v>
      </c>
      <c r="AM13" s="83" t="s">
        <v>22</v>
      </c>
      <c r="AN13" s="83" t="s">
        <v>22</v>
      </c>
      <c r="AO13" s="83" t="s">
        <v>25</v>
      </c>
      <c r="AP13" s="83" t="s">
        <v>25</v>
      </c>
      <c r="AQ13" s="3" t="s">
        <v>22</v>
      </c>
      <c r="AR13" s="3" t="s">
        <v>25</v>
      </c>
      <c r="AS13" s="3" t="s">
        <v>25</v>
      </c>
      <c r="AT13" s="3" t="s">
        <v>25</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1731</v>
      </c>
      <c r="BF13" s="316" t="str">
        <f>SUBSTITUTE(SUBSTITUTE(IFERROR(VLOOKUP($A13,単組回答!$E:$T,16,FALSE),""),"① 行った","○"),"② 行っていない","×")</f>
        <v/>
      </c>
    </row>
    <row r="14" spans="1:58" ht="28.5" customHeight="1">
      <c r="A14" s="20">
        <v>4029</v>
      </c>
      <c r="B14" s="65" t="s">
        <v>951</v>
      </c>
      <c r="C14" s="18" t="s">
        <v>25</v>
      </c>
      <c r="D14" s="18" t="s">
        <v>25</v>
      </c>
      <c r="E14" s="18">
        <v>0</v>
      </c>
      <c r="F14" s="18"/>
      <c r="G14" s="18"/>
      <c r="H14" s="18"/>
      <c r="I14" s="18"/>
      <c r="J14" s="18"/>
      <c r="K14" s="18"/>
      <c r="L14" s="18"/>
      <c r="M14" s="18"/>
      <c r="N14" s="18" t="s">
        <v>24</v>
      </c>
      <c r="O14" s="18" t="s">
        <v>24</v>
      </c>
      <c r="P14" s="18">
        <v>0</v>
      </c>
      <c r="Q14" s="18"/>
      <c r="R14" s="18"/>
      <c r="S14" s="18"/>
      <c r="T14" s="18"/>
      <c r="U14" s="18"/>
      <c r="V14" s="18"/>
      <c r="W14" s="18"/>
      <c r="X14" s="18"/>
      <c r="Y14" s="19" t="s">
        <v>25</v>
      </c>
      <c r="Z14" s="19" t="s">
        <v>25</v>
      </c>
      <c r="AA14" s="19" t="s">
        <v>25</v>
      </c>
      <c r="AB14" s="19" t="s">
        <v>25</v>
      </c>
      <c r="AC14" s="19" t="s">
        <v>24</v>
      </c>
      <c r="AD14" s="19" t="s">
        <v>24</v>
      </c>
      <c r="AE14" s="19" t="s">
        <v>24</v>
      </c>
      <c r="AF14" s="19"/>
      <c r="AG14" s="19" t="s">
        <v>24</v>
      </c>
      <c r="AH14" s="19" t="s">
        <v>24</v>
      </c>
      <c r="AI14" s="19"/>
      <c r="AJ14" s="75" t="s">
        <v>24</v>
      </c>
      <c r="AK14" s="102" t="s">
        <v>25</v>
      </c>
      <c r="AL14" s="83" t="s">
        <v>25</v>
      </c>
      <c r="AM14" s="83">
        <v>0</v>
      </c>
      <c r="AN14" s="83">
        <v>0</v>
      </c>
      <c r="AO14" s="83">
        <v>0</v>
      </c>
      <c r="AP14" s="83">
        <v>0</v>
      </c>
      <c r="AQ14" s="3">
        <v>0</v>
      </c>
      <c r="AR14" s="3"/>
      <c r="AS14" s="3">
        <v>0</v>
      </c>
      <c r="AT14" s="3"/>
      <c r="AU14" s="112">
        <v>0</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4030</v>
      </c>
      <c r="B15" s="65" t="s">
        <v>952</v>
      </c>
      <c r="C15" s="45" t="s">
        <v>22</v>
      </c>
      <c r="D15" s="18" t="s">
        <v>25</v>
      </c>
      <c r="E15" s="18">
        <v>1</v>
      </c>
      <c r="F15" s="18"/>
      <c r="G15" s="18"/>
      <c r="H15" s="18"/>
      <c r="I15" s="18"/>
      <c r="J15" s="18"/>
      <c r="K15" s="18"/>
      <c r="L15" s="18"/>
      <c r="M15" s="18"/>
      <c r="N15" s="18" t="s">
        <v>22</v>
      </c>
      <c r="O15" s="18" t="s">
        <v>23</v>
      </c>
      <c r="P15" s="18">
        <v>2</v>
      </c>
      <c r="Q15" s="18"/>
      <c r="R15" s="18"/>
      <c r="S15" s="18"/>
      <c r="T15" s="18"/>
      <c r="U15" s="18"/>
      <c r="V15" s="18"/>
      <c r="W15" s="18"/>
      <c r="X15" s="18"/>
      <c r="Y15" s="19" t="s">
        <v>23</v>
      </c>
      <c r="Z15" s="19" t="s">
        <v>23</v>
      </c>
      <c r="AA15" s="19" t="e">
        <v>#N/A</v>
      </c>
      <c r="AB15" s="19" t="s">
        <v>24</v>
      </c>
      <c r="AC15" s="19" t="s">
        <v>23</v>
      </c>
      <c r="AD15" s="19" t="s">
        <v>24</v>
      </c>
      <c r="AE15" s="19" t="s">
        <v>24</v>
      </c>
      <c r="AF15" s="19"/>
      <c r="AG15" s="19" t="s">
        <v>24</v>
      </c>
      <c r="AH15" s="19" t="s">
        <v>24</v>
      </c>
      <c r="AI15" s="19" t="s">
        <v>26</v>
      </c>
      <c r="AJ15" s="75" t="s">
        <v>24</v>
      </c>
      <c r="AK15" s="102" t="s">
        <v>22</v>
      </c>
      <c r="AL15" s="83" t="s">
        <v>22</v>
      </c>
      <c r="AM15" s="83" t="s">
        <v>22</v>
      </c>
      <c r="AN15" s="83" t="s">
        <v>22</v>
      </c>
      <c r="AO15" s="83" t="s">
        <v>25</v>
      </c>
      <c r="AP15" s="83">
        <v>0</v>
      </c>
      <c r="AQ15" s="3" t="s">
        <v>22</v>
      </c>
      <c r="AR15" s="3" t="s">
        <v>25</v>
      </c>
      <c r="AS15" s="3" t="s">
        <v>25</v>
      </c>
      <c r="AT15" s="3" t="s">
        <v>25</v>
      </c>
      <c r="AU15" s="112" t="s">
        <v>25</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4034</v>
      </c>
      <c r="B16" s="65" t="s">
        <v>953</v>
      </c>
      <c r="C16" s="18" t="s">
        <v>25</v>
      </c>
      <c r="D16" s="18" t="s">
        <v>25</v>
      </c>
      <c r="E16" s="18">
        <v>0</v>
      </c>
      <c r="F16" s="18"/>
      <c r="G16" s="18"/>
      <c r="H16" s="18"/>
      <c r="I16" s="18"/>
      <c r="J16" s="18"/>
      <c r="K16" s="18"/>
      <c r="L16" s="18"/>
      <c r="M16" s="18"/>
      <c r="N16" s="18" t="s">
        <v>24</v>
      </c>
      <c r="O16" s="18" t="s">
        <v>24</v>
      </c>
      <c r="P16" s="18">
        <v>0</v>
      </c>
      <c r="Q16" s="18"/>
      <c r="R16" s="18"/>
      <c r="S16" s="18"/>
      <c r="T16" s="18"/>
      <c r="U16" s="18"/>
      <c r="V16" s="18"/>
      <c r="W16" s="18"/>
      <c r="X16" s="18"/>
      <c r="Y16" s="19" t="s">
        <v>25</v>
      </c>
      <c r="Z16" s="19" t="s">
        <v>25</v>
      </c>
      <c r="AA16" s="19" t="s">
        <v>25</v>
      </c>
      <c r="AB16" s="19" t="s">
        <v>25</v>
      </c>
      <c r="AC16" s="19" t="s">
        <v>23</v>
      </c>
      <c r="AD16" s="19" t="s">
        <v>24</v>
      </c>
      <c r="AE16" s="19" t="s">
        <v>24</v>
      </c>
      <c r="AF16" s="19"/>
      <c r="AG16" s="19" t="s">
        <v>25</v>
      </c>
      <c r="AH16" s="19" t="s">
        <v>24</v>
      </c>
      <c r="AI16" s="19"/>
      <c r="AJ16" s="75" t="s">
        <v>24</v>
      </c>
      <c r="AK16" s="102" t="s">
        <v>22</v>
      </c>
      <c r="AL16" s="83" t="s">
        <v>25</v>
      </c>
      <c r="AM16" s="83" t="s">
        <v>22</v>
      </c>
      <c r="AN16" s="83" t="s">
        <v>22</v>
      </c>
      <c r="AO16" s="83" t="s">
        <v>25</v>
      </c>
      <c r="AP16" s="83" t="s">
        <v>22</v>
      </c>
      <c r="AQ16" s="3" t="s">
        <v>25</v>
      </c>
      <c r="AR16" s="3" t="s">
        <v>25</v>
      </c>
      <c r="AS16" s="3" t="s">
        <v>25</v>
      </c>
      <c r="AT16" s="3" t="s">
        <v>25</v>
      </c>
      <c r="AU16" s="112" t="s">
        <v>25</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4057</v>
      </c>
      <c r="B17" s="65" t="s">
        <v>954</v>
      </c>
      <c r="C17" s="45" t="s">
        <v>22</v>
      </c>
      <c r="D17" s="45" t="s">
        <v>22</v>
      </c>
      <c r="E17" s="18">
        <v>2</v>
      </c>
      <c r="F17" s="18"/>
      <c r="G17" s="18" t="s">
        <v>22</v>
      </c>
      <c r="H17" s="18"/>
      <c r="I17" s="18"/>
      <c r="J17" s="18"/>
      <c r="K17" s="18"/>
      <c r="L17" s="18"/>
      <c r="M17" s="18"/>
      <c r="N17" s="18" t="s">
        <v>22</v>
      </c>
      <c r="O17" s="18" t="s">
        <v>24</v>
      </c>
      <c r="P17" s="18">
        <v>1</v>
      </c>
      <c r="Q17" s="18"/>
      <c r="R17" s="18" t="s">
        <v>23</v>
      </c>
      <c r="S17" s="18"/>
      <c r="T17" s="18"/>
      <c r="U17" s="18"/>
      <c r="V17" s="18" t="s">
        <v>23</v>
      </c>
      <c r="W17" s="18"/>
      <c r="X17" s="18"/>
      <c r="Y17" s="19" t="s">
        <v>22</v>
      </c>
      <c r="Z17" s="19" t="s">
        <v>22</v>
      </c>
      <c r="AA17" s="19" t="s">
        <v>22</v>
      </c>
      <c r="AB17" s="19" t="s">
        <v>23</v>
      </c>
      <c r="AC17" s="19" t="s">
        <v>23</v>
      </c>
      <c r="AD17" s="19" t="s">
        <v>24</v>
      </c>
      <c r="AE17" s="19" t="s">
        <v>24</v>
      </c>
      <c r="AF17" s="19"/>
      <c r="AG17" s="19" t="s">
        <v>22</v>
      </c>
      <c r="AH17" s="19" t="s">
        <v>24</v>
      </c>
      <c r="AI17" s="19"/>
      <c r="AJ17" s="75" t="s">
        <v>24</v>
      </c>
      <c r="AK17" s="102" t="s">
        <v>22</v>
      </c>
      <c r="AL17" s="83" t="s">
        <v>25</v>
      </c>
      <c r="AM17" s="83" t="s">
        <v>25</v>
      </c>
      <c r="AN17" s="83" t="s">
        <v>22</v>
      </c>
      <c r="AO17" s="83">
        <v>0</v>
      </c>
      <c r="AP17" s="83" t="s">
        <v>22</v>
      </c>
      <c r="AQ17" s="3" t="s">
        <v>27</v>
      </c>
      <c r="AR17" s="3" t="s">
        <v>25</v>
      </c>
      <c r="AS17" s="3" t="s">
        <v>22</v>
      </c>
      <c r="AT17" s="3" t="s">
        <v>25</v>
      </c>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4060</v>
      </c>
      <c r="B18" s="65" t="s">
        <v>955</v>
      </c>
      <c r="C18" s="18" t="s">
        <v>25</v>
      </c>
      <c r="D18" s="18" t="s">
        <v>25</v>
      </c>
      <c r="E18" s="18">
        <v>0</v>
      </c>
      <c r="F18" s="18"/>
      <c r="G18" s="18"/>
      <c r="H18" s="18"/>
      <c r="I18" s="18"/>
      <c r="J18" s="18"/>
      <c r="K18" s="18"/>
      <c r="L18" s="18"/>
      <c r="M18" s="18"/>
      <c r="N18" s="18" t="s">
        <v>24</v>
      </c>
      <c r="O18" s="18" t="s">
        <v>24</v>
      </c>
      <c r="P18" s="18">
        <v>0</v>
      </c>
      <c r="Q18" s="18"/>
      <c r="R18" s="18"/>
      <c r="S18" s="18"/>
      <c r="T18" s="18"/>
      <c r="U18" s="18"/>
      <c r="V18" s="18"/>
      <c r="W18" s="18"/>
      <c r="X18" s="18"/>
      <c r="Y18" s="19" t="s">
        <v>24</v>
      </c>
      <c r="Z18" s="19" t="s">
        <v>24</v>
      </c>
      <c r="AA18" s="19" t="e">
        <v>#N/A</v>
      </c>
      <c r="AB18" s="19" t="s">
        <v>24</v>
      </c>
      <c r="AC18" s="19" t="s">
        <v>24</v>
      </c>
      <c r="AD18" s="19" t="s">
        <v>24</v>
      </c>
      <c r="AE18" s="19" t="s">
        <v>24</v>
      </c>
      <c r="AF18" s="19"/>
      <c r="AG18" s="19" t="s">
        <v>24</v>
      </c>
      <c r="AH18" s="19" t="s">
        <v>24</v>
      </c>
      <c r="AI18" s="19" t="s">
        <v>26</v>
      </c>
      <c r="AJ18" s="75" t="s">
        <v>24</v>
      </c>
      <c r="AK18" s="102" t="s">
        <v>25</v>
      </c>
      <c r="AL18" s="83" t="s">
        <v>25</v>
      </c>
      <c r="AM18" s="83">
        <v>0</v>
      </c>
      <c r="AN18" s="83">
        <v>0</v>
      </c>
      <c r="AO18" s="83">
        <v>0</v>
      </c>
      <c r="AP18" s="83">
        <v>0</v>
      </c>
      <c r="AQ18" s="3">
        <v>0</v>
      </c>
      <c r="AR18" s="3"/>
      <c r="AS18" s="3">
        <v>0</v>
      </c>
      <c r="AT18" s="3"/>
      <c r="AU18" s="112">
        <v>0</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4076</v>
      </c>
      <c r="B19" s="65" t="s">
        <v>956</v>
      </c>
      <c r="C19" s="45"/>
      <c r="D19" s="18"/>
      <c r="E19" s="18">
        <v>0</v>
      </c>
      <c r="F19" s="18"/>
      <c r="G19" s="18"/>
      <c r="H19" s="18"/>
      <c r="I19" s="18"/>
      <c r="J19" s="18"/>
      <c r="K19" s="18"/>
      <c r="L19" s="18"/>
      <c r="M19" s="18"/>
      <c r="N19" s="18"/>
      <c r="O19" s="18"/>
      <c r="P19" s="18">
        <v>0</v>
      </c>
      <c r="Q19" s="18"/>
      <c r="R19" s="18"/>
      <c r="S19" s="18"/>
      <c r="T19" s="18"/>
      <c r="U19" s="18"/>
      <c r="V19" s="18"/>
      <c r="W19" s="18"/>
      <c r="X19" s="18"/>
      <c r="Y19" s="19" t="s">
        <v>26</v>
      </c>
      <c r="Z19" s="19" t="s">
        <v>26</v>
      </c>
      <c r="AA19" s="19" t="e">
        <v>#N/A</v>
      </c>
      <c r="AB19" s="19" t="s">
        <v>26</v>
      </c>
      <c r="AC19" s="19" t="s">
        <v>26</v>
      </c>
      <c r="AD19" s="19" t="s">
        <v>26</v>
      </c>
      <c r="AE19" s="19" t="s">
        <v>26</v>
      </c>
      <c r="AF19" s="19"/>
      <c r="AG19" s="19" t="s">
        <v>26</v>
      </c>
      <c r="AH19" s="19" t="s">
        <v>26</v>
      </c>
      <c r="AI19" s="19" t="s">
        <v>26</v>
      </c>
      <c r="AJ19" s="75" t="s">
        <v>26</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4086</v>
      </c>
      <c r="B20" s="65" t="s">
        <v>957</v>
      </c>
      <c r="C20" s="45"/>
      <c r="D20" s="18"/>
      <c r="E20" s="18">
        <v>0</v>
      </c>
      <c r="F20" s="18"/>
      <c r="G20" s="18"/>
      <c r="H20" s="18"/>
      <c r="I20" s="18"/>
      <c r="J20" s="18"/>
      <c r="K20" s="18"/>
      <c r="L20" s="18"/>
      <c r="M20" s="18"/>
      <c r="N20" s="18"/>
      <c r="O20" s="18"/>
      <c r="P20" s="18">
        <v>0</v>
      </c>
      <c r="Q20" s="18"/>
      <c r="R20" s="18"/>
      <c r="S20" s="18"/>
      <c r="T20" s="18"/>
      <c r="U20" s="18"/>
      <c r="V20" s="18"/>
      <c r="W20" s="18"/>
      <c r="X20" s="18"/>
      <c r="Y20" s="19" t="s">
        <v>26</v>
      </c>
      <c r="Z20" s="19" t="s">
        <v>26</v>
      </c>
      <c r="AA20" s="19" t="e">
        <v>#N/A</v>
      </c>
      <c r="AB20" s="19" t="s">
        <v>26</v>
      </c>
      <c r="AC20" s="19" t="s">
        <v>26</v>
      </c>
      <c r="AD20" s="19" t="s">
        <v>26</v>
      </c>
      <c r="AE20" s="19" t="s">
        <v>26</v>
      </c>
      <c r="AF20" s="19"/>
      <c r="AG20" s="19" t="s">
        <v>26</v>
      </c>
      <c r="AH20" s="19" t="s">
        <v>26</v>
      </c>
      <c r="AI20" s="19" t="s">
        <v>26</v>
      </c>
      <c r="AJ20" s="75" t="s">
        <v>26</v>
      </c>
      <c r="AK20" s="102" t="s">
        <v>26</v>
      </c>
      <c r="AL20" s="83" t="s">
        <v>26</v>
      </c>
      <c r="AM20" s="83" t="s">
        <v>26</v>
      </c>
      <c r="AN20" s="83" t="s">
        <v>26</v>
      </c>
      <c r="AO20" s="83" t="s">
        <v>26</v>
      </c>
      <c r="AP20" s="83"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c r="B21" s="65"/>
      <c r="C21" s="45"/>
      <c r="D21" s="18"/>
      <c r="E21" s="18">
        <v>0</v>
      </c>
      <c r="F21" s="18"/>
      <c r="G21" s="18"/>
      <c r="H21" s="18"/>
      <c r="I21" s="18"/>
      <c r="J21" s="18"/>
      <c r="K21" s="18"/>
      <c r="L21" s="18"/>
      <c r="M21" s="18"/>
      <c r="N21" s="18"/>
      <c r="O21" s="18"/>
      <c r="P21" s="18">
        <v>0</v>
      </c>
      <c r="Q21" s="18"/>
      <c r="R21" s="18"/>
      <c r="S21" s="18"/>
      <c r="T21" s="18"/>
      <c r="U21" s="18"/>
      <c r="V21" s="18"/>
      <c r="W21" s="18"/>
      <c r="X21" s="18"/>
      <c r="Y21" s="19" t="s">
        <v>26</v>
      </c>
      <c r="Z21" s="19" t="s">
        <v>26</v>
      </c>
      <c r="AA21" s="19" t="e">
        <v>#N/A</v>
      </c>
      <c r="AB21" s="19" t="s">
        <v>26</v>
      </c>
      <c r="AC21" s="19" t="s">
        <v>26</v>
      </c>
      <c r="AD21" s="19" t="s">
        <v>26</v>
      </c>
      <c r="AE21" s="19" t="s">
        <v>26</v>
      </c>
      <c r="AF21" s="19"/>
      <c r="AG21" s="19" t="s">
        <v>26</v>
      </c>
      <c r="AH21" s="19" t="s">
        <v>26</v>
      </c>
      <c r="AI21" s="19" t="s">
        <v>26</v>
      </c>
      <c r="AJ21" s="75" t="s">
        <v>26</v>
      </c>
      <c r="AK21" s="102" t="s">
        <v>26</v>
      </c>
      <c r="AL21" s="83" t="s">
        <v>26</v>
      </c>
      <c r="AM21" s="83" t="s">
        <v>26</v>
      </c>
      <c r="AN21" s="83" t="s">
        <v>26</v>
      </c>
      <c r="AO21" s="83" t="s">
        <v>26</v>
      </c>
      <c r="AP21" s="83" t="s">
        <v>26</v>
      </c>
      <c r="AQ21" s="3" t="s">
        <v>26</v>
      </c>
      <c r="AR21" s="3" t="s">
        <v>26</v>
      </c>
      <c r="AS21" s="3" t="s">
        <v>26</v>
      </c>
      <c r="AT21" s="3" t="s">
        <v>26</v>
      </c>
      <c r="AU21" s="112" t="s">
        <v>26</v>
      </c>
      <c r="AV21" s="111" t="s">
        <v>26</v>
      </c>
      <c r="AW21" s="4" t="s">
        <v>26</v>
      </c>
      <c r="AX21" s="4" t="s">
        <v>26</v>
      </c>
      <c r="AY21" s="4"/>
      <c r="AZ21" s="4" t="s">
        <v>26</v>
      </c>
      <c r="BA21" s="4"/>
      <c r="BB21" s="4" t="s">
        <v>26</v>
      </c>
      <c r="BC21" s="4" t="s">
        <v>26</v>
      </c>
      <c r="BD21" s="4"/>
      <c r="BE21" s="4" t="s">
        <v>26</v>
      </c>
      <c r="BF21" s="107"/>
    </row>
    <row r="22" spans="1:58" ht="28.5" customHeight="1">
      <c r="A22" s="20"/>
      <c r="B22" s="65"/>
      <c r="C22" s="45"/>
      <c r="D22" s="18"/>
      <c r="E22" s="18">
        <v>0</v>
      </c>
      <c r="F22" s="18"/>
      <c r="G22" s="18"/>
      <c r="H22" s="18"/>
      <c r="I22" s="18"/>
      <c r="J22" s="18"/>
      <c r="K22" s="18"/>
      <c r="L22" s="18"/>
      <c r="M22" s="18"/>
      <c r="N22" s="18"/>
      <c r="O22" s="18"/>
      <c r="P22" s="18">
        <v>0</v>
      </c>
      <c r="Q22" s="18"/>
      <c r="R22" s="18"/>
      <c r="S22" s="18"/>
      <c r="T22" s="18"/>
      <c r="U22" s="18"/>
      <c r="V22" s="18"/>
      <c r="W22" s="18"/>
      <c r="X22" s="18"/>
      <c r="Y22" s="19" t="s">
        <v>26</v>
      </c>
      <c r="Z22" s="19" t="s">
        <v>26</v>
      </c>
      <c r="AA22" s="19" t="e">
        <v>#N/A</v>
      </c>
      <c r="AB22" s="19" t="s">
        <v>26</v>
      </c>
      <c r="AC22" s="19" t="s">
        <v>26</v>
      </c>
      <c r="AD22" s="19" t="s">
        <v>26</v>
      </c>
      <c r="AE22" s="19" t="s">
        <v>26</v>
      </c>
      <c r="AF22" s="19"/>
      <c r="AG22" s="19" t="s">
        <v>26</v>
      </c>
      <c r="AH22" s="19" t="s">
        <v>26</v>
      </c>
      <c r="AI22" s="19" t="s">
        <v>26</v>
      </c>
      <c r="AJ22" s="75" t="s">
        <v>26</v>
      </c>
      <c r="AK22" s="102" t="s">
        <v>26</v>
      </c>
      <c r="AL22" s="83" t="s">
        <v>26</v>
      </c>
      <c r="AM22" s="83" t="s">
        <v>26</v>
      </c>
      <c r="AN22" s="83" t="s">
        <v>26</v>
      </c>
      <c r="AO22" s="83" t="s">
        <v>26</v>
      </c>
      <c r="AP22" s="83" t="s">
        <v>26</v>
      </c>
      <c r="AQ22" s="3" t="s">
        <v>26</v>
      </c>
      <c r="AR22" s="3" t="s">
        <v>26</v>
      </c>
      <c r="AS22" s="3" t="s">
        <v>26</v>
      </c>
      <c r="AT22" s="3" t="s">
        <v>26</v>
      </c>
      <c r="AU22" s="112" t="s">
        <v>26</v>
      </c>
      <c r="AV22" s="111" t="s">
        <v>26</v>
      </c>
      <c r="AW22" s="4" t="s">
        <v>26</v>
      </c>
      <c r="AX22" s="4" t="s">
        <v>26</v>
      </c>
      <c r="AY22" s="4"/>
      <c r="AZ22" s="4" t="s">
        <v>26</v>
      </c>
      <c r="BA22" s="4"/>
      <c r="BB22" s="4" t="s">
        <v>26</v>
      </c>
      <c r="BC22" s="4" t="s">
        <v>26</v>
      </c>
      <c r="BD22" s="4"/>
      <c r="BE22" s="4" t="s">
        <v>26</v>
      </c>
      <c r="BF22" s="107"/>
    </row>
    <row r="23" spans="1:58" ht="28.5" customHeight="1">
      <c r="A23" s="20"/>
      <c r="B23" s="65"/>
      <c r="C23" s="45"/>
      <c r="D23" s="18"/>
      <c r="E23" s="18">
        <v>0</v>
      </c>
      <c r="F23" s="18"/>
      <c r="G23" s="18"/>
      <c r="H23" s="18"/>
      <c r="I23" s="18"/>
      <c r="J23" s="18"/>
      <c r="K23" s="18"/>
      <c r="L23" s="18"/>
      <c r="M23" s="18"/>
      <c r="N23" s="18"/>
      <c r="O23" s="18"/>
      <c r="P23" s="18">
        <v>0</v>
      </c>
      <c r="Q23" s="18"/>
      <c r="R23" s="18"/>
      <c r="S23" s="18"/>
      <c r="T23" s="18"/>
      <c r="U23" s="18"/>
      <c r="V23" s="18"/>
      <c r="W23" s="18"/>
      <c r="X23" s="18"/>
      <c r="Y23" s="19" t="s">
        <v>26</v>
      </c>
      <c r="Z23" s="19" t="s">
        <v>26</v>
      </c>
      <c r="AA23" s="19" t="e">
        <v>#N/A</v>
      </c>
      <c r="AB23" s="19" t="s">
        <v>26</v>
      </c>
      <c r="AC23" s="19" t="s">
        <v>26</v>
      </c>
      <c r="AD23" s="19" t="s">
        <v>26</v>
      </c>
      <c r="AE23" s="19" t="s">
        <v>26</v>
      </c>
      <c r="AF23" s="19"/>
      <c r="AG23" s="19" t="s">
        <v>26</v>
      </c>
      <c r="AH23" s="19" t="s">
        <v>26</v>
      </c>
      <c r="AI23" s="19" t="s">
        <v>26</v>
      </c>
      <c r="AJ23" s="75" t="s">
        <v>26</v>
      </c>
      <c r="AK23" s="102" t="s">
        <v>26</v>
      </c>
      <c r="AL23" s="83" t="s">
        <v>26</v>
      </c>
      <c r="AM23" s="83" t="s">
        <v>26</v>
      </c>
      <c r="AN23" s="83" t="s">
        <v>26</v>
      </c>
      <c r="AO23" s="83" t="s">
        <v>26</v>
      </c>
      <c r="AP23" s="83" t="s">
        <v>26</v>
      </c>
      <c r="AQ23" s="3" t="s">
        <v>26</v>
      </c>
      <c r="AR23" s="3" t="s">
        <v>26</v>
      </c>
      <c r="AS23" s="3" t="s">
        <v>26</v>
      </c>
      <c r="AT23" s="3" t="s">
        <v>26</v>
      </c>
      <c r="AU23" s="112" t="s">
        <v>26</v>
      </c>
      <c r="AV23" s="111" t="s">
        <v>26</v>
      </c>
      <c r="AW23" s="4" t="s">
        <v>26</v>
      </c>
      <c r="AX23" s="4" t="s">
        <v>26</v>
      </c>
      <c r="AY23" s="4"/>
      <c r="AZ23" s="4" t="s">
        <v>26</v>
      </c>
      <c r="BA23" s="4"/>
      <c r="BB23" s="4" t="s">
        <v>26</v>
      </c>
      <c r="BC23" s="4" t="s">
        <v>26</v>
      </c>
      <c r="BD23" s="4"/>
      <c r="BE23" s="4" t="s">
        <v>26</v>
      </c>
      <c r="BF23" s="107"/>
    </row>
    <row r="24" spans="1:58" ht="28.5" customHeight="1" thickBot="1">
      <c r="A24" s="237" t="s">
        <v>90</v>
      </c>
      <c r="B24" s="238"/>
      <c r="C24" s="237">
        <v>11</v>
      </c>
      <c r="D24" s="238">
        <v>0</v>
      </c>
      <c r="E24" s="31"/>
      <c r="N24" s="237">
        <v>11</v>
      </c>
      <c r="O24" s="238">
        <v>0</v>
      </c>
      <c r="P24" s="31"/>
      <c r="Y24" s="251">
        <v>0</v>
      </c>
      <c r="Z24" s="252">
        <v>0</v>
      </c>
      <c r="AA24" s="54"/>
      <c r="AB24" s="260" t="s">
        <v>958</v>
      </c>
      <c r="AC24" s="260"/>
      <c r="AD24" s="260"/>
      <c r="AE24" s="260"/>
      <c r="AF24" s="260"/>
      <c r="AG24" s="260"/>
      <c r="AH24" s="260"/>
      <c r="AI24" s="260"/>
      <c r="AJ24" s="260"/>
      <c r="AK24" s="104" t="s">
        <v>26</v>
      </c>
      <c r="AL24" s="105" t="s">
        <v>26</v>
      </c>
      <c r="AM24" s="105" t="s">
        <v>26</v>
      </c>
      <c r="AN24" s="105" t="s">
        <v>26</v>
      </c>
      <c r="AO24" s="105" t="s">
        <v>26</v>
      </c>
      <c r="AP24" s="105" t="s">
        <v>26</v>
      </c>
      <c r="AQ24" s="113" t="s">
        <v>26</v>
      </c>
      <c r="AR24" s="113" t="s">
        <v>26</v>
      </c>
      <c r="AS24" s="113" t="s">
        <v>26</v>
      </c>
      <c r="AT24" s="113" t="s">
        <v>26</v>
      </c>
      <c r="AU24" s="114" t="s">
        <v>26</v>
      </c>
      <c r="AV24" s="245">
        <f>AV25-AW25</f>
        <v>0</v>
      </c>
      <c r="AW24" s="246"/>
      <c r="AX24" s="109" t="s">
        <v>26</v>
      </c>
      <c r="AY24" s="109"/>
      <c r="AZ24" s="109" t="s">
        <v>26</v>
      </c>
      <c r="BA24" s="109"/>
      <c r="BB24" s="109" t="s">
        <v>26</v>
      </c>
      <c r="BC24" s="109" t="s">
        <v>26</v>
      </c>
      <c r="BD24" s="109"/>
      <c r="BE24" s="109" t="s">
        <v>26</v>
      </c>
      <c r="BF24" s="110"/>
    </row>
    <row r="25" spans="1:58" ht="28.5" customHeight="1">
      <c r="AV25" s="1">
        <f>(COUNTIF(AV5:AV20,"○")+COUNTIF(AW5:AW20,"○"))</f>
        <v>0</v>
      </c>
      <c r="AW25" s="1">
        <f>COUNTIFS(AV5:AV20,"○",AW5:AW20,"○")</f>
        <v>0</v>
      </c>
      <c r="AX25" s="12" t="s">
        <v>26</v>
      </c>
      <c r="AY25" s="12"/>
      <c r="AZ25" s="12" t="s">
        <v>26</v>
      </c>
      <c r="BA25" s="12"/>
      <c r="BB25" s="12" t="s">
        <v>26</v>
      </c>
      <c r="BC25" s="12" t="s">
        <v>26</v>
      </c>
      <c r="BD25" s="12"/>
      <c r="BE25" s="12" t="s">
        <v>26</v>
      </c>
      <c r="BF25" s="12"/>
    </row>
    <row r="26" spans="1:58" ht="28.5" customHeight="1">
      <c r="AV26" s="12" t="s">
        <v>26</v>
      </c>
      <c r="AW26" s="12" t="s">
        <v>26</v>
      </c>
      <c r="AX26" s="12" t="s">
        <v>26</v>
      </c>
      <c r="AY26" s="12"/>
      <c r="AZ26" s="12" t="s">
        <v>26</v>
      </c>
      <c r="BA26" s="12"/>
      <c r="BB26" s="12" t="s">
        <v>26</v>
      </c>
      <c r="BC26" s="12" t="s">
        <v>26</v>
      </c>
      <c r="BD26" s="12"/>
      <c r="BE26" s="12" t="s">
        <v>26</v>
      </c>
      <c r="BF26" s="12"/>
    </row>
    <row r="27" spans="1:58" ht="28.5" customHeight="1">
      <c r="AV27" s="12" t="s">
        <v>26</v>
      </c>
      <c r="AW27" s="12" t="s">
        <v>26</v>
      </c>
      <c r="AX27" s="12" t="s">
        <v>26</v>
      </c>
      <c r="AY27" s="12"/>
      <c r="AZ27" s="12" t="s">
        <v>26</v>
      </c>
      <c r="BA27" s="12"/>
      <c r="BB27" s="12" t="s">
        <v>26</v>
      </c>
      <c r="BC27" s="12" t="s">
        <v>26</v>
      </c>
      <c r="BD27" s="12"/>
      <c r="BE27" s="12" t="s">
        <v>26</v>
      </c>
      <c r="BF27" s="12"/>
    </row>
    <row r="28" spans="1:58" ht="28.5" customHeight="1">
      <c r="AV28" s="12" t="s">
        <v>26</v>
      </c>
      <c r="AW28" s="12" t="s">
        <v>26</v>
      </c>
      <c r="AX28" s="12" t="s">
        <v>26</v>
      </c>
      <c r="AY28" s="12"/>
      <c r="AZ28" s="12" t="s">
        <v>26</v>
      </c>
      <c r="BA28" s="12"/>
      <c r="BB28" s="12" t="s">
        <v>26</v>
      </c>
      <c r="BC28" s="12" t="s">
        <v>26</v>
      </c>
      <c r="BD28" s="12"/>
      <c r="BE28" s="12" t="s">
        <v>26</v>
      </c>
      <c r="BF28" s="12"/>
    </row>
    <row r="29" spans="1:58" ht="28.5" customHeight="1">
      <c r="AV29" s="12" t="s">
        <v>26</v>
      </c>
      <c r="AW29" s="12" t="s">
        <v>26</v>
      </c>
      <c r="AX29" s="12" t="s">
        <v>26</v>
      </c>
      <c r="AY29" s="12"/>
      <c r="AZ29" s="12" t="s">
        <v>26</v>
      </c>
      <c r="BA29" s="12"/>
      <c r="BB29" s="12" t="s">
        <v>26</v>
      </c>
      <c r="BC29" s="12" t="s">
        <v>26</v>
      </c>
      <c r="BD29" s="12"/>
      <c r="BE29" s="12" t="s">
        <v>26</v>
      </c>
      <c r="BF29" s="12"/>
    </row>
    <row r="30" spans="1:58" ht="28.5" customHeight="1">
      <c r="AV30" s="12" t="s">
        <v>26</v>
      </c>
      <c r="AW30" s="12" t="s">
        <v>26</v>
      </c>
      <c r="AX30" s="12" t="s">
        <v>26</v>
      </c>
      <c r="AY30" s="12"/>
      <c r="AZ30" s="12" t="s">
        <v>26</v>
      </c>
      <c r="BA30" s="12"/>
      <c r="BB30" s="12" t="s">
        <v>26</v>
      </c>
      <c r="BC30" s="12" t="s">
        <v>26</v>
      </c>
      <c r="BD30" s="12"/>
      <c r="BE30" s="12" t="s">
        <v>26</v>
      </c>
      <c r="BF30" s="12"/>
    </row>
    <row r="31" spans="1:58" ht="28.5" customHeight="1">
      <c r="AV31" s="12" t="s">
        <v>26</v>
      </c>
      <c r="AW31" s="12" t="s">
        <v>26</v>
      </c>
      <c r="AX31" s="12" t="s">
        <v>26</v>
      </c>
      <c r="AY31" s="12"/>
      <c r="AZ31" s="12" t="s">
        <v>26</v>
      </c>
      <c r="BA31" s="12"/>
      <c r="BB31" s="12" t="s">
        <v>26</v>
      </c>
      <c r="BC31" s="12" t="s">
        <v>26</v>
      </c>
      <c r="BD31" s="12"/>
      <c r="BE31" s="12" t="s">
        <v>26</v>
      </c>
      <c r="BF31" s="12"/>
    </row>
    <row r="32" spans="1:58" ht="28.5" customHeight="1">
      <c r="AV32" s="12" t="s">
        <v>26</v>
      </c>
      <c r="AW32" s="12" t="s">
        <v>26</v>
      </c>
      <c r="AX32" s="12" t="s">
        <v>26</v>
      </c>
      <c r="AY32" s="12"/>
      <c r="AZ32" s="12" t="s">
        <v>26</v>
      </c>
      <c r="BA32" s="12"/>
      <c r="BB32" s="12" t="s">
        <v>26</v>
      </c>
      <c r="BC32" s="12" t="s">
        <v>26</v>
      </c>
      <c r="BD32" s="12"/>
      <c r="BE32" s="12" t="s">
        <v>26</v>
      </c>
      <c r="BF32" s="12"/>
    </row>
    <row r="33" spans="48:58" ht="28.5" customHeight="1">
      <c r="AV33" s="12" t="s">
        <v>26</v>
      </c>
      <c r="AW33" s="12" t="s">
        <v>26</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row r="145" spans="48:58" ht="28.5" customHeight="1">
      <c r="AV145" s="12" t="s">
        <v>26</v>
      </c>
      <c r="AW145" s="12" t="s">
        <v>26</v>
      </c>
      <c r="AX145" s="12" t="s">
        <v>26</v>
      </c>
      <c r="AY145" s="12"/>
      <c r="AZ145" s="12" t="s">
        <v>26</v>
      </c>
      <c r="BA145" s="12"/>
      <c r="BB145" s="12" t="s">
        <v>26</v>
      </c>
      <c r="BC145" s="12" t="s">
        <v>26</v>
      </c>
      <c r="BD145" s="12"/>
      <c r="BE145" s="12" t="s">
        <v>26</v>
      </c>
      <c r="BF145" s="12"/>
    </row>
    <row r="146" spans="48:58" ht="28.5" customHeight="1">
      <c r="AV146" s="12" t="s">
        <v>26</v>
      </c>
      <c r="AW146" s="12" t="s">
        <v>26</v>
      </c>
      <c r="AX146" s="12" t="s">
        <v>26</v>
      </c>
      <c r="AY146" s="12"/>
      <c r="AZ146" s="12" t="s">
        <v>26</v>
      </c>
      <c r="BA146" s="12"/>
      <c r="BB146" s="12" t="s">
        <v>26</v>
      </c>
      <c r="BC146" s="12" t="s">
        <v>26</v>
      </c>
      <c r="BD146" s="12"/>
      <c r="BE146" s="12" t="s">
        <v>26</v>
      </c>
      <c r="BF146" s="12"/>
    </row>
    <row r="147" spans="48:58" ht="28.5" customHeight="1">
      <c r="AV147" s="12" t="s">
        <v>26</v>
      </c>
      <c r="AW147" s="12" t="s">
        <v>26</v>
      </c>
      <c r="AX147" s="12" t="s">
        <v>26</v>
      </c>
      <c r="AY147" s="12"/>
      <c r="AZ147" s="12" t="s">
        <v>26</v>
      </c>
      <c r="BA147" s="12"/>
      <c r="BB147" s="12" t="s">
        <v>26</v>
      </c>
      <c r="BC147" s="12" t="s">
        <v>26</v>
      </c>
      <c r="BD147" s="12"/>
      <c r="BE147" s="12" t="s">
        <v>26</v>
      </c>
      <c r="BF147" s="12"/>
    </row>
    <row r="148" spans="48:58" ht="28.5" customHeight="1">
      <c r="AV148" s="12" t="s">
        <v>26</v>
      </c>
      <c r="AW148" s="12" t="s">
        <v>26</v>
      </c>
      <c r="AX148" s="12" t="s">
        <v>26</v>
      </c>
      <c r="AY148" s="12"/>
      <c r="AZ148" s="12" t="s">
        <v>26</v>
      </c>
      <c r="BA148" s="12"/>
      <c r="BB148" s="12" t="s">
        <v>26</v>
      </c>
      <c r="BC148" s="12" t="s">
        <v>26</v>
      </c>
      <c r="BD148" s="12"/>
      <c r="BE148" s="12" t="s">
        <v>26</v>
      </c>
      <c r="BF148" s="12"/>
    </row>
    <row r="149" spans="48:58" ht="28.5" customHeight="1">
      <c r="AV149" s="12" t="s">
        <v>26</v>
      </c>
      <c r="AW149" s="12" t="s">
        <v>26</v>
      </c>
      <c r="AX149" s="12" t="s">
        <v>26</v>
      </c>
      <c r="AY149" s="12"/>
      <c r="AZ149" s="12" t="s">
        <v>26</v>
      </c>
      <c r="BA149" s="12"/>
      <c r="BB149" s="12" t="s">
        <v>26</v>
      </c>
      <c r="BC149" s="12" t="s">
        <v>26</v>
      </c>
      <c r="BD149" s="12"/>
      <c r="BE149" s="12" t="s">
        <v>26</v>
      </c>
      <c r="BF149" s="12"/>
    </row>
    <row r="150" spans="48:58" ht="28.5" customHeight="1">
      <c r="AV150" s="12" t="s">
        <v>26</v>
      </c>
      <c r="AW150" s="12" t="s">
        <v>26</v>
      </c>
      <c r="AX150" s="12" t="s">
        <v>26</v>
      </c>
      <c r="AY150" s="12"/>
      <c r="AZ150" s="12" t="s">
        <v>26</v>
      </c>
      <c r="BA150" s="12"/>
      <c r="BB150" s="12" t="s">
        <v>26</v>
      </c>
      <c r="BC150" s="12" t="s">
        <v>26</v>
      </c>
      <c r="BD150" s="12"/>
      <c r="BE150" s="12" t="s">
        <v>26</v>
      </c>
      <c r="BF150" s="12"/>
    </row>
    <row r="151" spans="48:58" ht="28.5" customHeight="1">
      <c r="AV151" s="12" t="s">
        <v>26</v>
      </c>
      <c r="AW151" s="12" t="s">
        <v>26</v>
      </c>
      <c r="AX151" s="12" t="s">
        <v>26</v>
      </c>
      <c r="AY151" s="12"/>
      <c r="AZ151" s="12" t="s">
        <v>26</v>
      </c>
      <c r="BA151" s="12"/>
      <c r="BB151" s="12" t="s">
        <v>26</v>
      </c>
      <c r="BC151" s="12" t="s">
        <v>26</v>
      </c>
      <c r="BD151" s="12"/>
      <c r="BE151" s="12" t="s">
        <v>26</v>
      </c>
      <c r="BF151" s="12"/>
    </row>
    <row r="152" spans="48:58" ht="28.5" customHeight="1">
      <c r="AV152" s="12" t="s">
        <v>26</v>
      </c>
      <c r="AW152" s="12" t="s">
        <v>26</v>
      </c>
      <c r="AX152" s="12" t="s">
        <v>26</v>
      </c>
      <c r="AY152" s="12"/>
      <c r="AZ152" s="12" t="s">
        <v>26</v>
      </c>
      <c r="BA152" s="12"/>
      <c r="BB152" s="12" t="s">
        <v>26</v>
      </c>
      <c r="BC152" s="12" t="s">
        <v>26</v>
      </c>
      <c r="BD152" s="12"/>
      <c r="BE152" s="12" t="s">
        <v>26</v>
      </c>
      <c r="BF152" s="12"/>
    </row>
    <row r="153" spans="48:58" ht="28.5" customHeight="1">
      <c r="AV153" s="12" t="s">
        <v>26</v>
      </c>
      <c r="AW153" s="12" t="s">
        <v>26</v>
      </c>
      <c r="AX153" s="12" t="s">
        <v>26</v>
      </c>
      <c r="AY153" s="12"/>
      <c r="AZ153" s="12" t="s">
        <v>26</v>
      </c>
      <c r="BA153" s="12"/>
      <c r="BB153" s="12" t="s">
        <v>26</v>
      </c>
      <c r="BC153" s="12" t="s">
        <v>26</v>
      </c>
      <c r="BD153" s="12"/>
      <c r="BE153" s="12" t="s">
        <v>26</v>
      </c>
      <c r="BF153" s="12"/>
    </row>
    <row r="154" spans="48:58" ht="28.5" customHeight="1">
      <c r="AV154" s="12" t="s">
        <v>26</v>
      </c>
      <c r="AW154" s="12" t="s">
        <v>26</v>
      </c>
      <c r="AX154" s="12" t="s">
        <v>26</v>
      </c>
      <c r="AY154" s="12"/>
      <c r="AZ154" s="12" t="s">
        <v>26</v>
      </c>
      <c r="BA154" s="12"/>
      <c r="BB154" s="12" t="s">
        <v>26</v>
      </c>
      <c r="BC154" s="12" t="s">
        <v>26</v>
      </c>
      <c r="BD154" s="12"/>
      <c r="BE154" s="12" t="s">
        <v>26</v>
      </c>
      <c r="BF154" s="12"/>
    </row>
    <row r="155" spans="48:58" ht="28.5" customHeight="1">
      <c r="AV155" s="12" t="s">
        <v>26</v>
      </c>
      <c r="AW155" s="12" t="s">
        <v>26</v>
      </c>
      <c r="AX155" s="12" t="s">
        <v>26</v>
      </c>
      <c r="AY155" s="12"/>
      <c r="AZ155" s="12" t="s">
        <v>26</v>
      </c>
      <c r="BA155" s="12"/>
      <c r="BB155" s="12" t="s">
        <v>26</v>
      </c>
      <c r="BC155" s="12" t="s">
        <v>26</v>
      </c>
      <c r="BD155" s="12"/>
      <c r="BE155" s="12" t="s">
        <v>26</v>
      </c>
      <c r="BF155" s="12"/>
    </row>
    <row r="156" spans="48:58" ht="28.5" customHeight="1">
      <c r="AV156" s="12" t="s">
        <v>26</v>
      </c>
      <c r="AW156" s="12" t="s">
        <v>26</v>
      </c>
      <c r="AX156" s="12" t="s">
        <v>26</v>
      </c>
      <c r="AY156" s="12"/>
      <c r="AZ156" s="12" t="s">
        <v>26</v>
      </c>
      <c r="BA156" s="12"/>
      <c r="BB156" s="12" t="s">
        <v>26</v>
      </c>
      <c r="BC156" s="12" t="s">
        <v>26</v>
      </c>
      <c r="BD156" s="12"/>
      <c r="BE156" s="12" t="s">
        <v>26</v>
      </c>
      <c r="BF156" s="12"/>
    </row>
    <row r="157" spans="48:58" ht="28.5" customHeight="1">
      <c r="AV157" s="12" t="s">
        <v>26</v>
      </c>
      <c r="AW157" s="12" t="s">
        <v>26</v>
      </c>
      <c r="AX157" s="12" t="s">
        <v>26</v>
      </c>
      <c r="AY157" s="12"/>
      <c r="AZ157" s="12" t="s">
        <v>26</v>
      </c>
      <c r="BA157" s="12"/>
      <c r="BB157" s="12" t="s">
        <v>26</v>
      </c>
      <c r="BC157" s="12" t="s">
        <v>26</v>
      </c>
      <c r="BD157" s="12"/>
      <c r="BE157" s="12" t="s">
        <v>26</v>
      </c>
      <c r="BF157" s="12"/>
    </row>
    <row r="158" spans="48:58" ht="28.5" customHeight="1">
      <c r="AV158" s="12" t="s">
        <v>26</v>
      </c>
      <c r="AW158" s="12" t="s">
        <v>26</v>
      </c>
      <c r="AX158" s="12" t="s">
        <v>26</v>
      </c>
      <c r="AY158" s="12"/>
      <c r="AZ158" s="12" t="s">
        <v>26</v>
      </c>
      <c r="BA158" s="12"/>
      <c r="BB158" s="12" t="s">
        <v>26</v>
      </c>
      <c r="BC158" s="12" t="s">
        <v>26</v>
      </c>
      <c r="BD158" s="12"/>
      <c r="BE158" s="12" t="s">
        <v>26</v>
      </c>
      <c r="BF158" s="12"/>
    </row>
    <row r="159" spans="48:58" ht="28.5" customHeight="1">
      <c r="AV159" s="12" t="s">
        <v>26</v>
      </c>
      <c r="AW159" s="12" t="s">
        <v>26</v>
      </c>
      <c r="AX159" s="12" t="s">
        <v>26</v>
      </c>
      <c r="AY159" s="12"/>
      <c r="AZ159" s="12" t="s">
        <v>26</v>
      </c>
      <c r="BA159" s="12"/>
      <c r="BB159" s="12" t="s">
        <v>26</v>
      </c>
      <c r="BC159" s="12" t="s">
        <v>26</v>
      </c>
      <c r="BD159" s="12"/>
      <c r="BE159" s="12" t="s">
        <v>26</v>
      </c>
      <c r="BF159" s="12"/>
    </row>
    <row r="160" spans="48:58" ht="28.5" customHeight="1">
      <c r="AV160" s="12" t="s">
        <v>26</v>
      </c>
      <c r="AW160" s="12" t="s">
        <v>26</v>
      </c>
      <c r="AX160" s="12" t="s">
        <v>26</v>
      </c>
      <c r="AY160" s="12"/>
      <c r="AZ160" s="12" t="s">
        <v>26</v>
      </c>
      <c r="BA160" s="12"/>
      <c r="BB160" s="12" t="s">
        <v>26</v>
      </c>
      <c r="BC160" s="12" t="s">
        <v>26</v>
      </c>
      <c r="BD160" s="12"/>
      <c r="BE160" s="12" t="s">
        <v>26</v>
      </c>
      <c r="BF160" s="12"/>
    </row>
    <row r="161" spans="48:58" ht="28.5" customHeight="1">
      <c r="AV161" s="12" t="s">
        <v>26</v>
      </c>
      <c r="AW161" s="12" t="s">
        <v>26</v>
      </c>
      <c r="AX161" s="12" t="s">
        <v>26</v>
      </c>
      <c r="AY161" s="12"/>
      <c r="AZ161" s="12" t="s">
        <v>26</v>
      </c>
      <c r="BA161" s="12"/>
      <c r="BB161" s="12" t="s">
        <v>26</v>
      </c>
      <c r="BC161" s="12" t="s">
        <v>26</v>
      </c>
      <c r="BD161" s="12"/>
      <c r="BE161" s="12" t="s">
        <v>26</v>
      </c>
      <c r="BF161" s="12"/>
    </row>
    <row r="162" spans="48:58" ht="28.5" customHeight="1">
      <c r="AV162" s="12" t="s">
        <v>26</v>
      </c>
      <c r="AW162" s="12" t="s">
        <v>26</v>
      </c>
      <c r="AX162" s="12" t="s">
        <v>26</v>
      </c>
      <c r="AY162" s="12"/>
      <c r="AZ162" s="12" t="s">
        <v>26</v>
      </c>
      <c r="BA162" s="12"/>
      <c r="BB162" s="12" t="s">
        <v>26</v>
      </c>
      <c r="BC162" s="12" t="s">
        <v>26</v>
      </c>
      <c r="BD162" s="12"/>
      <c r="BE162" s="12" t="s">
        <v>26</v>
      </c>
      <c r="BF162" s="12"/>
    </row>
    <row r="163" spans="48:58" ht="28.5" customHeight="1">
      <c r="AV163" s="12" t="s">
        <v>26</v>
      </c>
      <c r="AW163" s="12" t="s">
        <v>26</v>
      </c>
      <c r="AX163" s="12" t="s">
        <v>26</v>
      </c>
      <c r="AY163" s="12"/>
      <c r="AZ163" s="12" t="s">
        <v>26</v>
      </c>
      <c r="BA163" s="12"/>
      <c r="BB163" s="12" t="s">
        <v>26</v>
      </c>
      <c r="BC163" s="12" t="s">
        <v>26</v>
      </c>
      <c r="BD163" s="12"/>
      <c r="BE163" s="12" t="s">
        <v>26</v>
      </c>
      <c r="BF163" s="12"/>
    </row>
    <row r="164" spans="48:58" ht="28.5" customHeight="1">
      <c r="AV164" s="12" t="s">
        <v>26</v>
      </c>
      <c r="AW164" s="12" t="s">
        <v>26</v>
      </c>
      <c r="AX164" s="12" t="s">
        <v>26</v>
      </c>
      <c r="AY164" s="12"/>
      <c r="AZ164" s="12" t="s">
        <v>26</v>
      </c>
      <c r="BA164" s="12"/>
      <c r="BB164" s="12" t="s">
        <v>26</v>
      </c>
      <c r="BC164" s="12" t="s">
        <v>26</v>
      </c>
      <c r="BD164" s="12"/>
      <c r="BE164" s="12" t="s">
        <v>26</v>
      </c>
      <c r="BF164" s="12"/>
    </row>
    <row r="165" spans="48:58" ht="28.5" customHeight="1">
      <c r="AV165" s="12" t="s">
        <v>26</v>
      </c>
      <c r="AW165" s="12" t="s">
        <v>26</v>
      </c>
      <c r="AX165" s="12" t="s">
        <v>26</v>
      </c>
      <c r="AY165" s="12"/>
      <c r="AZ165" s="12" t="s">
        <v>26</v>
      </c>
      <c r="BA165" s="12"/>
      <c r="BB165" s="12" t="s">
        <v>26</v>
      </c>
      <c r="BC165" s="12" t="s">
        <v>26</v>
      </c>
      <c r="BD165" s="12"/>
      <c r="BE165" s="12" t="s">
        <v>26</v>
      </c>
      <c r="BF165" s="12"/>
    </row>
    <row r="166" spans="48:58" ht="28.5" customHeight="1">
      <c r="AV166" s="12" t="s">
        <v>26</v>
      </c>
      <c r="AW166" s="12" t="s">
        <v>26</v>
      </c>
      <c r="AX166" s="12" t="s">
        <v>26</v>
      </c>
      <c r="AY166" s="12"/>
      <c r="AZ166" s="12" t="s">
        <v>26</v>
      </c>
      <c r="BA166" s="12"/>
      <c r="BB166" s="12" t="s">
        <v>26</v>
      </c>
      <c r="BC166" s="12" t="s">
        <v>26</v>
      </c>
      <c r="BD166" s="12"/>
      <c r="BE166" s="12" t="s">
        <v>26</v>
      </c>
      <c r="BF166" s="12"/>
    </row>
    <row r="167" spans="48:58" ht="28.5" customHeight="1">
      <c r="AV167" s="12" t="s">
        <v>26</v>
      </c>
      <c r="AW167" s="12" t="s">
        <v>26</v>
      </c>
      <c r="AX167" s="12" t="s">
        <v>26</v>
      </c>
      <c r="AY167" s="12"/>
      <c r="AZ167" s="12" t="s">
        <v>26</v>
      </c>
      <c r="BA167" s="12"/>
      <c r="BB167" s="12" t="s">
        <v>26</v>
      </c>
      <c r="BC167" s="12" t="s">
        <v>26</v>
      </c>
      <c r="BD167" s="12"/>
      <c r="BE167" s="12" t="s">
        <v>26</v>
      </c>
      <c r="BF167" s="12"/>
    </row>
    <row r="168" spans="48:58" ht="28.5" customHeight="1">
      <c r="AV168" s="12" t="s">
        <v>26</v>
      </c>
      <c r="AW168" s="12" t="s">
        <v>26</v>
      </c>
      <c r="AX168" s="12" t="s">
        <v>26</v>
      </c>
      <c r="AY168" s="12"/>
      <c r="AZ168" s="12" t="s">
        <v>26</v>
      </c>
      <c r="BA168" s="12"/>
      <c r="BB168" s="12" t="s">
        <v>26</v>
      </c>
      <c r="BC168" s="12" t="s">
        <v>26</v>
      </c>
      <c r="BD168" s="12"/>
      <c r="BE168" s="12" t="s">
        <v>26</v>
      </c>
      <c r="BF168" s="12"/>
    </row>
    <row r="169" spans="48:58" ht="28.5" customHeight="1">
      <c r="AV169" s="12" t="s">
        <v>26</v>
      </c>
      <c r="AW169" s="12" t="s">
        <v>26</v>
      </c>
      <c r="AX169" s="12" t="s">
        <v>26</v>
      </c>
      <c r="AY169" s="12"/>
      <c r="AZ169" s="12" t="s">
        <v>26</v>
      </c>
      <c r="BA169" s="12"/>
      <c r="BB169" s="12" t="s">
        <v>26</v>
      </c>
      <c r="BC169" s="12" t="s">
        <v>26</v>
      </c>
      <c r="BD169" s="12"/>
      <c r="BE169" s="12" t="s">
        <v>26</v>
      </c>
      <c r="BF169" s="12"/>
    </row>
    <row r="170" spans="48:58" ht="28.5" customHeight="1">
      <c r="AV170" s="12" t="s">
        <v>26</v>
      </c>
      <c r="AW170" s="12" t="s">
        <v>26</v>
      </c>
      <c r="AX170" s="12" t="s">
        <v>26</v>
      </c>
      <c r="AY170" s="12"/>
      <c r="AZ170" s="12" t="s">
        <v>26</v>
      </c>
      <c r="BA170" s="12"/>
      <c r="BB170" s="12" t="s">
        <v>26</v>
      </c>
      <c r="BC170" s="12" t="s">
        <v>26</v>
      </c>
      <c r="BD170" s="12"/>
      <c r="BE170" s="12" t="s">
        <v>26</v>
      </c>
      <c r="BF170" s="12"/>
    </row>
    <row r="171" spans="48:58" ht="28.5" customHeight="1">
      <c r="AV171" s="12" t="s">
        <v>26</v>
      </c>
      <c r="AW171" s="12" t="s">
        <v>26</v>
      </c>
      <c r="AX171" s="12" t="s">
        <v>26</v>
      </c>
      <c r="AY171" s="12"/>
      <c r="AZ171" s="12" t="s">
        <v>26</v>
      </c>
      <c r="BA171" s="12"/>
      <c r="BB171" s="12" t="s">
        <v>26</v>
      </c>
      <c r="BC171" s="12" t="s">
        <v>26</v>
      </c>
      <c r="BD171" s="12"/>
      <c r="BE171" s="12" t="s">
        <v>26</v>
      </c>
      <c r="BF171" s="12"/>
    </row>
    <row r="172" spans="48:58" ht="28.5" customHeight="1">
      <c r="AV172" s="12" t="s">
        <v>26</v>
      </c>
      <c r="AW172" s="12" t="s">
        <v>26</v>
      </c>
      <c r="AX172" s="12" t="s">
        <v>26</v>
      </c>
      <c r="AY172" s="12"/>
      <c r="AZ172" s="12" t="s">
        <v>26</v>
      </c>
      <c r="BA172" s="12"/>
      <c r="BB172" s="12" t="s">
        <v>26</v>
      </c>
      <c r="BC172" s="12" t="s">
        <v>26</v>
      </c>
      <c r="BD172" s="12"/>
      <c r="BE172" s="12" t="s">
        <v>26</v>
      </c>
      <c r="BF172" s="12"/>
    </row>
    <row r="173" spans="48:58" ht="28.5" customHeight="1">
      <c r="AV173" s="12" t="s">
        <v>26</v>
      </c>
      <c r="AW173" s="12" t="s">
        <v>26</v>
      </c>
      <c r="AX173" s="12" t="s">
        <v>26</v>
      </c>
      <c r="AY173" s="12"/>
      <c r="AZ173" s="12" t="s">
        <v>26</v>
      </c>
      <c r="BA173" s="12"/>
      <c r="BB173" s="12" t="s">
        <v>26</v>
      </c>
      <c r="BC173" s="12" t="s">
        <v>26</v>
      </c>
      <c r="BD173" s="12"/>
      <c r="BE173" s="12" t="s">
        <v>26</v>
      </c>
      <c r="BF173" s="12"/>
    </row>
    <row r="174" spans="48:58" ht="28.5" customHeight="1">
      <c r="AV174" s="12" t="s">
        <v>26</v>
      </c>
      <c r="AW174" s="12" t="s">
        <v>26</v>
      </c>
      <c r="AX174" s="12" t="s">
        <v>26</v>
      </c>
      <c r="AY174" s="12"/>
      <c r="AZ174" s="12" t="s">
        <v>26</v>
      </c>
      <c r="BA174" s="12"/>
      <c r="BB174" s="12" t="s">
        <v>26</v>
      </c>
      <c r="BC174" s="12" t="s">
        <v>26</v>
      </c>
      <c r="BD174" s="12"/>
      <c r="BE174" s="12" t="s">
        <v>26</v>
      </c>
      <c r="BF174" s="12"/>
    </row>
    <row r="175" spans="48:58" ht="28.5" customHeight="1">
      <c r="AV175" s="12" t="s">
        <v>26</v>
      </c>
      <c r="AW175" s="12" t="s">
        <v>26</v>
      </c>
      <c r="AX175" s="12" t="s">
        <v>26</v>
      </c>
      <c r="AY175" s="12"/>
      <c r="AZ175" s="12" t="s">
        <v>26</v>
      </c>
      <c r="BA175" s="12"/>
      <c r="BB175" s="12" t="s">
        <v>26</v>
      </c>
      <c r="BC175" s="12" t="s">
        <v>26</v>
      </c>
      <c r="BD175" s="12"/>
      <c r="BE175" s="12" t="s">
        <v>26</v>
      </c>
      <c r="BF175" s="12"/>
    </row>
    <row r="176" spans="48:58" ht="28.5" customHeight="1">
      <c r="AV176" s="12" t="s">
        <v>26</v>
      </c>
      <c r="AW176" s="12" t="s">
        <v>26</v>
      </c>
      <c r="AX176" s="12" t="s">
        <v>26</v>
      </c>
      <c r="AY176" s="12"/>
      <c r="AZ176" s="12" t="s">
        <v>26</v>
      </c>
      <c r="BA176" s="12"/>
      <c r="BB176" s="12" t="s">
        <v>26</v>
      </c>
      <c r="BC176" s="12" t="s">
        <v>26</v>
      </c>
      <c r="BD176" s="12"/>
      <c r="BE176" s="12" t="s">
        <v>26</v>
      </c>
      <c r="BF176" s="12"/>
    </row>
    <row r="177" spans="48:58" ht="28.5" customHeight="1">
      <c r="AV177" s="12" t="s">
        <v>26</v>
      </c>
      <c r="AW177" s="12" t="s">
        <v>26</v>
      </c>
      <c r="AX177" s="12" t="s">
        <v>26</v>
      </c>
      <c r="AY177" s="12"/>
      <c r="AZ177" s="12" t="s">
        <v>26</v>
      </c>
      <c r="BA177" s="12"/>
      <c r="BB177" s="12" t="s">
        <v>26</v>
      </c>
      <c r="BC177" s="12" t="s">
        <v>26</v>
      </c>
      <c r="BD177" s="12"/>
      <c r="BE177" s="12" t="s">
        <v>26</v>
      </c>
      <c r="BF177" s="12"/>
    </row>
    <row r="178" spans="48:58" ht="28.5" customHeight="1">
      <c r="AV178" s="12" t="s">
        <v>26</v>
      </c>
      <c r="AW178" s="12" t="s">
        <v>26</v>
      </c>
      <c r="AX178" s="12" t="s">
        <v>26</v>
      </c>
      <c r="AY178" s="12"/>
      <c r="AZ178" s="12" t="s">
        <v>26</v>
      </c>
      <c r="BA178" s="12"/>
      <c r="BB178" s="12" t="s">
        <v>26</v>
      </c>
      <c r="BC178" s="12" t="s">
        <v>26</v>
      </c>
      <c r="BD178" s="12"/>
      <c r="BE178" s="12" t="s">
        <v>26</v>
      </c>
      <c r="BF178" s="12"/>
    </row>
    <row r="179" spans="48:58" ht="28.5" customHeight="1">
      <c r="AV179" s="12" t="s">
        <v>26</v>
      </c>
      <c r="AW179" s="12" t="s">
        <v>26</v>
      </c>
      <c r="AX179" s="12" t="s">
        <v>26</v>
      </c>
      <c r="AY179" s="12"/>
      <c r="AZ179" s="12" t="s">
        <v>26</v>
      </c>
      <c r="BA179" s="12"/>
      <c r="BB179" s="12" t="s">
        <v>26</v>
      </c>
      <c r="BC179" s="12" t="s">
        <v>26</v>
      </c>
      <c r="BD179" s="12"/>
      <c r="BE179" s="12" t="s">
        <v>26</v>
      </c>
      <c r="BF179" s="12"/>
    </row>
    <row r="180" spans="48:58" ht="28.5" customHeight="1">
      <c r="AV180" s="12" t="s">
        <v>26</v>
      </c>
      <c r="AW180" s="12" t="s">
        <v>26</v>
      </c>
      <c r="AX180" s="12" t="s">
        <v>26</v>
      </c>
      <c r="AY180" s="12"/>
      <c r="AZ180" s="12" t="s">
        <v>26</v>
      </c>
      <c r="BA180" s="12"/>
      <c r="BB180" s="12" t="s">
        <v>26</v>
      </c>
      <c r="BC180" s="12" t="s">
        <v>26</v>
      </c>
      <c r="BD180" s="12"/>
      <c r="BE180" s="12" t="s">
        <v>26</v>
      </c>
      <c r="BF180" s="12"/>
    </row>
    <row r="181" spans="48:58" ht="28.5" customHeight="1">
      <c r="AV181" s="12" t="s">
        <v>26</v>
      </c>
      <c r="AW181" s="12" t="s">
        <v>26</v>
      </c>
      <c r="AX181" s="12" t="s">
        <v>26</v>
      </c>
      <c r="AY181" s="12"/>
      <c r="AZ181" s="12" t="s">
        <v>26</v>
      </c>
      <c r="BA181" s="12"/>
      <c r="BB181" s="12" t="s">
        <v>26</v>
      </c>
      <c r="BC181" s="12" t="s">
        <v>26</v>
      </c>
      <c r="BD181" s="12"/>
      <c r="BE181" s="12" t="s">
        <v>26</v>
      </c>
      <c r="BF181" s="12"/>
    </row>
    <row r="182" spans="48:58" ht="28.5" customHeight="1">
      <c r="AV182" s="12" t="s">
        <v>26</v>
      </c>
      <c r="AW182" s="12" t="s">
        <v>26</v>
      </c>
      <c r="AX182" s="12" t="s">
        <v>26</v>
      </c>
      <c r="AY182" s="12"/>
      <c r="AZ182" s="12" t="s">
        <v>26</v>
      </c>
      <c r="BA182" s="12"/>
      <c r="BB182" s="12" t="s">
        <v>26</v>
      </c>
      <c r="BC182" s="12" t="s">
        <v>26</v>
      </c>
      <c r="BD182" s="12"/>
      <c r="BE182" s="12" t="s">
        <v>26</v>
      </c>
      <c r="BF182" s="12"/>
    </row>
    <row r="183" spans="48:58" ht="28.5" customHeight="1">
      <c r="AV183" s="12" t="s">
        <v>26</v>
      </c>
      <c r="AW183" s="12" t="s">
        <v>26</v>
      </c>
      <c r="AX183" s="12" t="s">
        <v>26</v>
      </c>
      <c r="AY183" s="12"/>
      <c r="AZ183" s="12" t="s">
        <v>26</v>
      </c>
      <c r="BA183" s="12"/>
      <c r="BB183" s="12" t="s">
        <v>26</v>
      </c>
      <c r="BC183" s="12" t="s">
        <v>26</v>
      </c>
      <c r="BD183" s="12"/>
      <c r="BE183" s="12" t="s">
        <v>26</v>
      </c>
      <c r="BF183" s="12"/>
    </row>
    <row r="184" spans="48:58" ht="28.5" customHeight="1">
      <c r="AV184" s="12" t="s">
        <v>26</v>
      </c>
      <c r="AW184" s="12" t="s">
        <v>26</v>
      </c>
      <c r="AX184" s="12" t="s">
        <v>26</v>
      </c>
      <c r="AY184" s="12"/>
      <c r="AZ184" s="12" t="s">
        <v>26</v>
      </c>
      <c r="BA184" s="12"/>
      <c r="BB184" s="12" t="s">
        <v>26</v>
      </c>
      <c r="BC184" s="12" t="s">
        <v>26</v>
      </c>
      <c r="BD184" s="12"/>
      <c r="BE184" s="12" t="s">
        <v>26</v>
      </c>
      <c r="BF184" s="12"/>
    </row>
    <row r="185" spans="48:58" ht="28.5" customHeight="1">
      <c r="AV185" s="12" t="s">
        <v>26</v>
      </c>
      <c r="AW185" s="12" t="s">
        <v>26</v>
      </c>
      <c r="AX185" s="12" t="s">
        <v>26</v>
      </c>
      <c r="AY185" s="12"/>
      <c r="AZ185" s="12" t="s">
        <v>26</v>
      </c>
      <c r="BA185" s="12"/>
      <c r="BB185" s="12" t="s">
        <v>26</v>
      </c>
      <c r="BC185" s="12" t="s">
        <v>26</v>
      </c>
      <c r="BD185" s="12"/>
      <c r="BE185" s="12" t="s">
        <v>26</v>
      </c>
      <c r="BF185" s="12"/>
    </row>
    <row r="186" spans="48:58" ht="28.5" customHeight="1">
      <c r="AV186" s="12" t="s">
        <v>26</v>
      </c>
      <c r="AW186" s="12" t="s">
        <v>26</v>
      </c>
      <c r="AX186" s="12" t="s">
        <v>26</v>
      </c>
      <c r="AY186" s="12"/>
      <c r="AZ186" s="12" t="s">
        <v>26</v>
      </c>
      <c r="BA186" s="12"/>
      <c r="BB186" s="12" t="s">
        <v>26</v>
      </c>
      <c r="BC186" s="12" t="s">
        <v>26</v>
      </c>
      <c r="BD186" s="12"/>
      <c r="BE186" s="12" t="s">
        <v>26</v>
      </c>
      <c r="BF186" s="12"/>
    </row>
    <row r="187" spans="48:58" ht="28.5" customHeight="1">
      <c r="AV187" s="12" t="s">
        <v>26</v>
      </c>
      <c r="AW187" s="12" t="s">
        <v>26</v>
      </c>
      <c r="AX187" s="12" t="s">
        <v>26</v>
      </c>
      <c r="AY187" s="12"/>
      <c r="AZ187" s="12" t="s">
        <v>26</v>
      </c>
      <c r="BA187" s="12"/>
      <c r="BB187" s="12" t="s">
        <v>26</v>
      </c>
      <c r="BC187" s="12" t="s">
        <v>26</v>
      </c>
      <c r="BD187" s="12"/>
      <c r="BE187" s="12" t="s">
        <v>26</v>
      </c>
      <c r="BF187" s="12"/>
    </row>
    <row r="188" spans="48:58" ht="28.5" customHeight="1">
      <c r="AV188" s="12" t="s">
        <v>26</v>
      </c>
      <c r="AW188" s="12" t="s">
        <v>26</v>
      </c>
      <c r="AX188" s="12" t="s">
        <v>26</v>
      </c>
      <c r="AY188" s="12"/>
      <c r="AZ188" s="12" t="s">
        <v>26</v>
      </c>
      <c r="BA188" s="12"/>
      <c r="BB188" s="12" t="s">
        <v>26</v>
      </c>
      <c r="BC188" s="12" t="s">
        <v>26</v>
      </c>
      <c r="BD188" s="12"/>
      <c r="BE188" s="12" t="s">
        <v>26</v>
      </c>
      <c r="BF188" s="12"/>
    </row>
    <row r="189" spans="48:58" ht="28.5" customHeight="1">
      <c r="AV189" s="12" t="s">
        <v>26</v>
      </c>
      <c r="AW189" s="12" t="s">
        <v>26</v>
      </c>
      <c r="AX189" s="12" t="s">
        <v>26</v>
      </c>
      <c r="AY189" s="12"/>
      <c r="AZ189" s="12" t="s">
        <v>26</v>
      </c>
      <c r="BA189" s="12"/>
      <c r="BB189" s="12" t="s">
        <v>26</v>
      </c>
      <c r="BC189" s="12" t="s">
        <v>26</v>
      </c>
      <c r="BD189" s="12"/>
      <c r="BE189" s="12" t="s">
        <v>26</v>
      </c>
      <c r="BF189" s="12"/>
    </row>
    <row r="190" spans="48:58" ht="28.5" customHeight="1">
      <c r="AV190" s="12" t="s">
        <v>26</v>
      </c>
      <c r="AW190" s="12" t="s">
        <v>26</v>
      </c>
      <c r="AX190" s="12" t="s">
        <v>26</v>
      </c>
      <c r="AY190" s="12"/>
      <c r="AZ190" s="12" t="s">
        <v>26</v>
      </c>
      <c r="BA190" s="12"/>
      <c r="BB190" s="12" t="s">
        <v>26</v>
      </c>
      <c r="BC190" s="12" t="s">
        <v>26</v>
      </c>
      <c r="BD190" s="12"/>
      <c r="BE190" s="12" t="s">
        <v>26</v>
      </c>
      <c r="BF190" s="12"/>
    </row>
    <row r="191" spans="48:58" ht="28.5" customHeight="1">
      <c r="AV191" s="12" t="s">
        <v>26</v>
      </c>
      <c r="AW191" s="12" t="s">
        <v>26</v>
      </c>
      <c r="AX191" s="12" t="s">
        <v>26</v>
      </c>
      <c r="AY191" s="12"/>
      <c r="AZ191" s="12" t="s">
        <v>26</v>
      </c>
      <c r="BA191" s="12"/>
      <c r="BB191" s="12" t="s">
        <v>26</v>
      </c>
      <c r="BC191" s="12" t="s">
        <v>26</v>
      </c>
      <c r="BD191" s="12"/>
      <c r="BE191" s="12" t="s">
        <v>26</v>
      </c>
      <c r="BF191" s="12"/>
    </row>
    <row r="192" spans="48:58" ht="28.5" customHeight="1">
      <c r="AV192" s="12" t="s">
        <v>26</v>
      </c>
      <c r="AW192" s="12" t="s">
        <v>26</v>
      </c>
      <c r="AX192" s="12" t="s">
        <v>26</v>
      </c>
      <c r="AY192" s="12"/>
      <c r="AZ192" s="12" t="s">
        <v>26</v>
      </c>
      <c r="BA192" s="12"/>
      <c r="BB192" s="12" t="s">
        <v>26</v>
      </c>
      <c r="BC192" s="12" t="s">
        <v>26</v>
      </c>
      <c r="BD192" s="12"/>
      <c r="BE192" s="12" t="s">
        <v>26</v>
      </c>
      <c r="BF192" s="12"/>
    </row>
    <row r="193" spans="48:58" ht="28.5" customHeight="1">
      <c r="AV193" s="12" t="s">
        <v>26</v>
      </c>
      <c r="AW193" s="12" t="s">
        <v>26</v>
      </c>
      <c r="AX193" s="12" t="s">
        <v>26</v>
      </c>
      <c r="AY193" s="12"/>
      <c r="AZ193" s="12" t="s">
        <v>26</v>
      </c>
      <c r="BA193" s="12"/>
      <c r="BB193" s="12" t="s">
        <v>26</v>
      </c>
      <c r="BC193" s="12" t="s">
        <v>26</v>
      </c>
      <c r="BD193" s="12"/>
      <c r="BE193" s="12" t="s">
        <v>26</v>
      </c>
      <c r="BF193" s="12"/>
    </row>
    <row r="194" spans="48:58" ht="28.5" customHeight="1">
      <c r="AV194" s="12" t="s">
        <v>26</v>
      </c>
      <c r="AW194" s="12" t="s">
        <v>26</v>
      </c>
      <c r="AX194" s="12" t="s">
        <v>26</v>
      </c>
      <c r="AY194" s="12"/>
      <c r="AZ194" s="12" t="s">
        <v>26</v>
      </c>
      <c r="BA194" s="12"/>
      <c r="BB194" s="12" t="s">
        <v>26</v>
      </c>
      <c r="BC194" s="12" t="s">
        <v>26</v>
      </c>
      <c r="BD194" s="12"/>
      <c r="BE194" s="12" t="s">
        <v>26</v>
      </c>
      <c r="BF194" s="12"/>
    </row>
    <row r="195" spans="48:58" ht="28.5" customHeight="1">
      <c r="AV195" s="12" t="s">
        <v>26</v>
      </c>
      <c r="AW195" s="12" t="s">
        <v>26</v>
      </c>
      <c r="AX195" s="12" t="s">
        <v>26</v>
      </c>
      <c r="AY195" s="12"/>
      <c r="AZ195" s="12" t="s">
        <v>26</v>
      </c>
      <c r="BA195" s="12"/>
      <c r="BB195" s="12" t="s">
        <v>26</v>
      </c>
      <c r="BC195" s="12" t="s">
        <v>26</v>
      </c>
      <c r="BD195" s="12"/>
      <c r="BE195" s="12" t="s">
        <v>26</v>
      </c>
      <c r="BF195" s="12"/>
    </row>
    <row r="196" spans="48:58" ht="28.5" customHeight="1">
      <c r="AV196" s="12" t="s">
        <v>26</v>
      </c>
      <c r="AW196" s="12" t="s">
        <v>26</v>
      </c>
      <c r="AX196" s="12" t="s">
        <v>26</v>
      </c>
      <c r="AY196" s="12"/>
      <c r="AZ196" s="12" t="s">
        <v>26</v>
      </c>
      <c r="BA196" s="12"/>
      <c r="BB196" s="12" t="s">
        <v>26</v>
      </c>
      <c r="BC196" s="12" t="s">
        <v>26</v>
      </c>
      <c r="BD196" s="12"/>
      <c r="BE196" s="12" t="s">
        <v>26</v>
      </c>
      <c r="BF196" s="12"/>
    </row>
    <row r="197" spans="48:58" ht="28.5" customHeight="1">
      <c r="AV197" s="12" t="s">
        <v>26</v>
      </c>
      <c r="AW197" s="12" t="s">
        <v>26</v>
      </c>
      <c r="AX197" s="12" t="s">
        <v>26</v>
      </c>
      <c r="AY197" s="12"/>
      <c r="AZ197" s="12" t="s">
        <v>26</v>
      </c>
      <c r="BA197" s="12"/>
      <c r="BB197" s="12" t="s">
        <v>26</v>
      </c>
      <c r="BC197" s="12" t="s">
        <v>26</v>
      </c>
      <c r="BD197" s="12"/>
      <c r="BE197" s="12" t="s">
        <v>26</v>
      </c>
      <c r="BF197" s="12"/>
    </row>
    <row r="198" spans="48:58" ht="28.5" customHeight="1">
      <c r="AV198" s="12" t="s">
        <v>26</v>
      </c>
      <c r="AW198" s="12" t="s">
        <v>26</v>
      </c>
      <c r="AX198" s="12" t="s">
        <v>26</v>
      </c>
      <c r="AY198" s="12"/>
      <c r="AZ198" s="12" t="s">
        <v>26</v>
      </c>
      <c r="BA198" s="12"/>
      <c r="BB198" s="12" t="s">
        <v>26</v>
      </c>
      <c r="BC198" s="12" t="s">
        <v>26</v>
      </c>
      <c r="BD198" s="12"/>
      <c r="BE198" s="12" t="s">
        <v>26</v>
      </c>
      <c r="BF198" s="12"/>
    </row>
    <row r="199" spans="48:58" ht="28.5" customHeight="1">
      <c r="AV199" s="12" t="s">
        <v>26</v>
      </c>
      <c r="AW199" s="12" t="s">
        <v>26</v>
      </c>
      <c r="AX199" s="12" t="s">
        <v>26</v>
      </c>
      <c r="AY199" s="12"/>
      <c r="AZ199" s="12" t="s">
        <v>26</v>
      </c>
      <c r="BA199" s="12"/>
      <c r="BB199" s="12" t="s">
        <v>26</v>
      </c>
      <c r="BC199" s="12" t="s">
        <v>26</v>
      </c>
      <c r="BD199" s="12"/>
      <c r="BE199" s="12" t="s">
        <v>26</v>
      </c>
      <c r="BF199" s="12"/>
    </row>
    <row r="200" spans="48:58" ht="28.5" customHeight="1">
      <c r="AV200" s="12" t="s">
        <v>26</v>
      </c>
      <c r="AW200" s="12" t="s">
        <v>26</v>
      </c>
      <c r="AX200" s="12" t="s">
        <v>26</v>
      </c>
      <c r="AY200" s="12"/>
      <c r="AZ200" s="12" t="s">
        <v>26</v>
      </c>
      <c r="BA200" s="12"/>
      <c r="BB200" s="12" t="s">
        <v>26</v>
      </c>
      <c r="BC200" s="12" t="s">
        <v>26</v>
      </c>
      <c r="BD200" s="12"/>
      <c r="BE200" s="12" t="s">
        <v>26</v>
      </c>
      <c r="BF200" s="12"/>
    </row>
    <row r="201" spans="48:58" ht="28.5" customHeight="1">
      <c r="AV201" s="12" t="s">
        <v>26</v>
      </c>
      <c r="AW201" s="12" t="s">
        <v>26</v>
      </c>
      <c r="AX201" s="12" t="s">
        <v>26</v>
      </c>
      <c r="AY201" s="12"/>
      <c r="AZ201" s="12" t="s">
        <v>26</v>
      </c>
      <c r="BA201" s="12"/>
      <c r="BB201" s="12" t="s">
        <v>26</v>
      </c>
      <c r="BC201" s="12" t="s">
        <v>26</v>
      </c>
      <c r="BD201" s="12"/>
      <c r="BE201" s="12" t="s">
        <v>26</v>
      </c>
      <c r="BF201" s="12"/>
    </row>
    <row r="202" spans="48:58" ht="28.5" customHeight="1">
      <c r="AV202" s="12" t="s">
        <v>26</v>
      </c>
      <c r="AW202" s="12" t="s">
        <v>26</v>
      </c>
      <c r="AX202" s="12" t="s">
        <v>26</v>
      </c>
      <c r="AY202" s="12"/>
      <c r="AZ202" s="12" t="s">
        <v>26</v>
      </c>
      <c r="BA202" s="12"/>
      <c r="BB202" s="12" t="s">
        <v>26</v>
      </c>
      <c r="BC202" s="12" t="s">
        <v>26</v>
      </c>
      <c r="BD202" s="12"/>
      <c r="BE202" s="12" t="s">
        <v>26</v>
      </c>
      <c r="BF202" s="12"/>
    </row>
    <row r="203" spans="48:58" ht="28.5" customHeight="1">
      <c r="AV203" s="12" t="s">
        <v>26</v>
      </c>
      <c r="AW203" s="12" t="s">
        <v>26</v>
      </c>
      <c r="AX203" s="12" t="s">
        <v>26</v>
      </c>
      <c r="AY203" s="12"/>
      <c r="AZ203" s="12" t="s">
        <v>26</v>
      </c>
      <c r="BA203" s="12"/>
      <c r="BB203" s="12" t="s">
        <v>26</v>
      </c>
      <c r="BC203" s="12" t="s">
        <v>26</v>
      </c>
      <c r="BD203" s="12"/>
      <c r="BE203" s="12" t="s">
        <v>26</v>
      </c>
      <c r="BF203" s="12"/>
    </row>
    <row r="204" spans="48:58" ht="28.5" customHeight="1">
      <c r="AV204" s="12" t="s">
        <v>26</v>
      </c>
      <c r="AW204" s="12" t="s">
        <v>26</v>
      </c>
      <c r="AX204" s="12" t="s">
        <v>26</v>
      </c>
      <c r="AY204" s="12"/>
      <c r="AZ204" s="12" t="s">
        <v>26</v>
      </c>
      <c r="BA204" s="12"/>
      <c r="BB204" s="12" t="s">
        <v>26</v>
      </c>
      <c r="BC204" s="12" t="s">
        <v>26</v>
      </c>
      <c r="BD204" s="12"/>
      <c r="BE204" s="12" t="s">
        <v>26</v>
      </c>
      <c r="BF204" s="12"/>
    </row>
    <row r="205" spans="48:58" ht="28.5" customHeight="1">
      <c r="AV205" s="12" t="s">
        <v>26</v>
      </c>
      <c r="AW205" s="12" t="s">
        <v>26</v>
      </c>
      <c r="AX205" s="12" t="s">
        <v>26</v>
      </c>
      <c r="AY205" s="12"/>
      <c r="AZ205" s="12" t="s">
        <v>26</v>
      </c>
      <c r="BA205" s="12"/>
      <c r="BB205" s="12" t="s">
        <v>26</v>
      </c>
      <c r="BC205" s="12" t="s">
        <v>26</v>
      </c>
      <c r="BD205" s="12"/>
      <c r="BE205" s="12" t="s">
        <v>26</v>
      </c>
      <c r="BF205" s="12"/>
    </row>
    <row r="206" spans="48:58" ht="28.5" customHeight="1">
      <c r="AV206" s="12" t="s">
        <v>26</v>
      </c>
      <c r="AW206" s="12" t="s">
        <v>26</v>
      </c>
      <c r="AX206" s="12" t="s">
        <v>26</v>
      </c>
      <c r="AY206" s="12"/>
      <c r="AZ206" s="12" t="s">
        <v>26</v>
      </c>
      <c r="BA206" s="12"/>
      <c r="BB206" s="12" t="s">
        <v>26</v>
      </c>
      <c r="BC206" s="12" t="s">
        <v>26</v>
      </c>
      <c r="BD206" s="12"/>
      <c r="BE206" s="12" t="s">
        <v>26</v>
      </c>
      <c r="BF206" s="12"/>
    </row>
    <row r="207" spans="48:58" ht="28.5" customHeight="1">
      <c r="AV207" s="12" t="s">
        <v>26</v>
      </c>
      <c r="AW207" s="12" t="s">
        <v>26</v>
      </c>
      <c r="AX207" s="12" t="s">
        <v>26</v>
      </c>
      <c r="AY207" s="12"/>
      <c r="AZ207" s="12" t="s">
        <v>26</v>
      </c>
      <c r="BA207" s="12"/>
      <c r="BB207" s="12" t="s">
        <v>26</v>
      </c>
      <c r="BC207" s="12" t="s">
        <v>26</v>
      </c>
      <c r="BD207" s="12"/>
      <c r="BE207" s="12" t="s">
        <v>26</v>
      </c>
      <c r="BF207" s="12"/>
    </row>
    <row r="208" spans="48:58" ht="28.5" customHeight="1">
      <c r="AV208" s="12" t="s">
        <v>26</v>
      </c>
      <c r="AW208" s="12" t="s">
        <v>26</v>
      </c>
      <c r="AX208" s="12" t="s">
        <v>26</v>
      </c>
      <c r="AY208" s="12"/>
      <c r="AZ208" s="12" t="s">
        <v>26</v>
      </c>
      <c r="BA208" s="12"/>
      <c r="BB208" s="12" t="s">
        <v>26</v>
      </c>
      <c r="BC208" s="12" t="s">
        <v>26</v>
      </c>
      <c r="BD208" s="12"/>
      <c r="BE208" s="12" t="s">
        <v>26</v>
      </c>
      <c r="BF208" s="12"/>
    </row>
    <row r="209" spans="48:58" ht="28.5" customHeight="1">
      <c r="AV209" s="12" t="s">
        <v>26</v>
      </c>
      <c r="AW209" s="12" t="s">
        <v>26</v>
      </c>
      <c r="AX209" s="12" t="s">
        <v>26</v>
      </c>
      <c r="AY209" s="12"/>
      <c r="AZ209" s="12" t="s">
        <v>26</v>
      </c>
      <c r="BA209" s="12"/>
      <c r="BB209" s="12" t="s">
        <v>26</v>
      </c>
      <c r="BC209" s="12" t="s">
        <v>26</v>
      </c>
      <c r="BD209" s="12"/>
      <c r="BE209" s="12" t="s">
        <v>26</v>
      </c>
      <c r="BF209" s="12"/>
    </row>
    <row r="210" spans="48:58" ht="28.5" customHeight="1">
      <c r="AV210" s="12" t="s">
        <v>26</v>
      </c>
      <c r="AW210" s="12" t="s">
        <v>26</v>
      </c>
      <c r="AX210" s="12" t="s">
        <v>26</v>
      </c>
      <c r="AY210" s="12"/>
      <c r="AZ210" s="12" t="s">
        <v>26</v>
      </c>
      <c r="BA210" s="12"/>
      <c r="BB210" s="12" t="s">
        <v>26</v>
      </c>
      <c r="BC210" s="12" t="s">
        <v>26</v>
      </c>
      <c r="BD210" s="12"/>
      <c r="BE210" s="12" t="s">
        <v>26</v>
      </c>
      <c r="BF210" s="12"/>
    </row>
    <row r="211" spans="48:58" ht="28.5" customHeight="1">
      <c r="AV211" s="12" t="s">
        <v>26</v>
      </c>
      <c r="AW211" s="12" t="s">
        <v>26</v>
      </c>
      <c r="AX211" s="12" t="s">
        <v>26</v>
      </c>
      <c r="AY211" s="12"/>
      <c r="AZ211" s="12" t="s">
        <v>26</v>
      </c>
      <c r="BA211" s="12"/>
      <c r="BB211" s="12" t="s">
        <v>26</v>
      </c>
      <c r="BC211" s="12" t="s">
        <v>26</v>
      </c>
      <c r="BD211" s="12"/>
      <c r="BE211" s="12" t="s">
        <v>26</v>
      </c>
      <c r="BF211" s="12"/>
    </row>
    <row r="212" spans="48:58" ht="28.5" customHeight="1">
      <c r="AV212" s="12" t="s">
        <v>26</v>
      </c>
      <c r="AW212" s="12" t="s">
        <v>26</v>
      </c>
      <c r="AX212" s="12" t="s">
        <v>26</v>
      </c>
      <c r="AY212" s="12"/>
      <c r="AZ212" s="12" t="s">
        <v>26</v>
      </c>
      <c r="BA212" s="12"/>
      <c r="BB212" s="12" t="s">
        <v>26</v>
      </c>
      <c r="BC212" s="12" t="s">
        <v>26</v>
      </c>
      <c r="BD212" s="12"/>
      <c r="BE212" s="12" t="s">
        <v>26</v>
      </c>
      <c r="BF212" s="12"/>
    </row>
    <row r="213" spans="48:58" ht="28.5" customHeight="1">
      <c r="AV213" s="12" t="s">
        <v>26</v>
      </c>
      <c r="AW213" s="12" t="s">
        <v>26</v>
      </c>
      <c r="AX213" s="12" t="s">
        <v>26</v>
      </c>
      <c r="AY213" s="12"/>
      <c r="AZ213" s="12" t="s">
        <v>26</v>
      </c>
      <c r="BA213" s="12"/>
      <c r="BB213" s="12" t="s">
        <v>26</v>
      </c>
      <c r="BC213" s="12" t="s">
        <v>26</v>
      </c>
      <c r="BD213" s="12"/>
      <c r="BE213" s="12" t="s">
        <v>26</v>
      </c>
      <c r="BF213" s="12"/>
    </row>
    <row r="214" spans="48:58" ht="28.5" customHeight="1">
      <c r="AV214" s="12" t="s">
        <v>26</v>
      </c>
      <c r="AW214" s="12" t="s">
        <v>26</v>
      </c>
      <c r="AX214" s="12" t="s">
        <v>26</v>
      </c>
      <c r="AY214" s="12"/>
      <c r="AZ214" s="12" t="s">
        <v>26</v>
      </c>
      <c r="BA214" s="12"/>
      <c r="BB214" s="12" t="s">
        <v>26</v>
      </c>
      <c r="BC214" s="12" t="s">
        <v>26</v>
      </c>
      <c r="BD214" s="12"/>
      <c r="BE214" s="12" t="s">
        <v>26</v>
      </c>
      <c r="BF214" s="12"/>
    </row>
    <row r="215" spans="48:58" ht="28.5" customHeight="1">
      <c r="AV215" s="12" t="s">
        <v>26</v>
      </c>
      <c r="AW215" s="12" t="s">
        <v>26</v>
      </c>
      <c r="AX215" s="12" t="s">
        <v>26</v>
      </c>
      <c r="AY215" s="12"/>
      <c r="AZ215" s="12" t="s">
        <v>26</v>
      </c>
      <c r="BA215" s="12"/>
      <c r="BB215" s="12" t="s">
        <v>26</v>
      </c>
      <c r="BC215" s="12" t="s">
        <v>26</v>
      </c>
      <c r="BD215" s="12"/>
      <c r="BE215" s="12" t="s">
        <v>26</v>
      </c>
      <c r="BF215" s="12"/>
    </row>
    <row r="216" spans="48:58" ht="28.5" customHeight="1">
      <c r="AV216" s="12" t="s">
        <v>26</v>
      </c>
      <c r="AW216" s="12" t="s">
        <v>26</v>
      </c>
      <c r="AX216" s="12" t="s">
        <v>26</v>
      </c>
      <c r="AY216" s="12"/>
      <c r="AZ216" s="12" t="s">
        <v>26</v>
      </c>
      <c r="BA216" s="12"/>
      <c r="BB216" s="12" t="s">
        <v>26</v>
      </c>
      <c r="BC216" s="12" t="s">
        <v>26</v>
      </c>
      <c r="BD216" s="12"/>
      <c r="BE216" s="12" t="s">
        <v>26</v>
      </c>
      <c r="BF216" s="12"/>
    </row>
    <row r="217" spans="48:58" ht="28.5" customHeight="1">
      <c r="AV217" s="12" t="s">
        <v>26</v>
      </c>
      <c r="AW217" s="12" t="s">
        <v>26</v>
      </c>
      <c r="AX217" s="12" t="s">
        <v>26</v>
      </c>
      <c r="AY217" s="12"/>
      <c r="AZ217" s="12" t="s">
        <v>26</v>
      </c>
      <c r="BA217" s="12"/>
      <c r="BB217" s="12" t="s">
        <v>26</v>
      </c>
      <c r="BC217" s="12" t="s">
        <v>26</v>
      </c>
      <c r="BD217" s="12"/>
      <c r="BE217" s="12" t="s">
        <v>26</v>
      </c>
      <c r="BF217" s="12"/>
    </row>
    <row r="218" spans="48:58" ht="28.5" customHeight="1">
      <c r="AV218" s="12" t="s">
        <v>26</v>
      </c>
      <c r="AW218" s="12" t="s">
        <v>26</v>
      </c>
      <c r="AX218" s="12" t="s">
        <v>26</v>
      </c>
      <c r="AY218" s="12"/>
      <c r="AZ218" s="12" t="s">
        <v>26</v>
      </c>
      <c r="BA218" s="12"/>
      <c r="BB218" s="12" t="s">
        <v>26</v>
      </c>
      <c r="BC218" s="12" t="s">
        <v>26</v>
      </c>
      <c r="BD218" s="12"/>
      <c r="BE218" s="12" t="s">
        <v>26</v>
      </c>
      <c r="BF218" s="12"/>
    </row>
    <row r="219" spans="48:58" ht="28.5" customHeight="1">
      <c r="AV219" s="12" t="s">
        <v>26</v>
      </c>
      <c r="AW219" s="12" t="s">
        <v>26</v>
      </c>
      <c r="AX219" s="12" t="s">
        <v>26</v>
      </c>
      <c r="AY219" s="12"/>
      <c r="AZ219" s="12" t="s">
        <v>26</v>
      </c>
      <c r="BA219" s="12"/>
      <c r="BB219" s="12" t="s">
        <v>26</v>
      </c>
      <c r="BC219" s="12" t="s">
        <v>26</v>
      </c>
      <c r="BD219" s="12"/>
      <c r="BE219" s="12" t="s">
        <v>26</v>
      </c>
      <c r="BF219" s="12"/>
    </row>
    <row r="220" spans="48:58" ht="28.5" customHeight="1">
      <c r="AV220" s="12" t="s">
        <v>26</v>
      </c>
      <c r="AW220" s="12" t="s">
        <v>26</v>
      </c>
      <c r="AX220" s="12" t="s">
        <v>26</v>
      </c>
      <c r="AY220" s="12"/>
      <c r="AZ220" s="12" t="s">
        <v>26</v>
      </c>
      <c r="BA220" s="12"/>
      <c r="BB220" s="12" t="s">
        <v>26</v>
      </c>
      <c r="BC220" s="12" t="s">
        <v>26</v>
      </c>
      <c r="BD220" s="12"/>
      <c r="BE220" s="12" t="s">
        <v>26</v>
      </c>
      <c r="BF220" s="12"/>
    </row>
    <row r="221" spans="48:58" ht="28.5" customHeight="1">
      <c r="AV221" s="12" t="s">
        <v>26</v>
      </c>
      <c r="AW221" s="12" t="s">
        <v>26</v>
      </c>
      <c r="AX221" s="12" t="s">
        <v>26</v>
      </c>
      <c r="AY221" s="12"/>
      <c r="AZ221" s="12" t="s">
        <v>26</v>
      </c>
      <c r="BA221" s="12"/>
      <c r="BB221" s="12" t="s">
        <v>26</v>
      </c>
      <c r="BC221" s="12" t="s">
        <v>26</v>
      </c>
      <c r="BD221" s="12"/>
      <c r="BE221" s="12" t="s">
        <v>26</v>
      </c>
      <c r="BF221" s="12"/>
    </row>
    <row r="222" spans="48:58" ht="28.5" customHeight="1">
      <c r="AV222" s="12" t="s">
        <v>26</v>
      </c>
      <c r="AW222" s="12" t="s">
        <v>26</v>
      </c>
      <c r="AX222" s="12" t="s">
        <v>26</v>
      </c>
      <c r="AY222" s="12"/>
      <c r="AZ222" s="12" t="s">
        <v>26</v>
      </c>
      <c r="BA222" s="12"/>
      <c r="BB222" s="12" t="s">
        <v>26</v>
      </c>
      <c r="BC222" s="12" t="s">
        <v>26</v>
      </c>
      <c r="BD222" s="12"/>
      <c r="BE222" s="12" t="s">
        <v>26</v>
      </c>
      <c r="BF222" s="12"/>
    </row>
    <row r="223" spans="48:58" ht="28.5" customHeight="1">
      <c r="AV223" s="12" t="s">
        <v>26</v>
      </c>
      <c r="AW223" s="12" t="s">
        <v>26</v>
      </c>
      <c r="AX223" s="12" t="s">
        <v>26</v>
      </c>
      <c r="AY223" s="12"/>
      <c r="AZ223" s="12" t="s">
        <v>26</v>
      </c>
      <c r="BA223" s="12"/>
      <c r="BB223" s="12" t="s">
        <v>26</v>
      </c>
      <c r="BC223" s="12" t="s">
        <v>26</v>
      </c>
      <c r="BD223" s="12"/>
      <c r="BE223" s="12" t="s">
        <v>26</v>
      </c>
      <c r="BF223" s="12"/>
    </row>
    <row r="224" spans="48:58" ht="28.5" customHeight="1">
      <c r="AV224" s="12" t="s">
        <v>26</v>
      </c>
      <c r="AW224" s="12" t="s">
        <v>26</v>
      </c>
      <c r="AX224" s="12" t="s">
        <v>26</v>
      </c>
      <c r="AY224" s="12"/>
      <c r="AZ224" s="12" t="s">
        <v>26</v>
      </c>
      <c r="BA224" s="12"/>
      <c r="BB224" s="12" t="s">
        <v>26</v>
      </c>
      <c r="BC224" s="12" t="s">
        <v>26</v>
      </c>
      <c r="BD224" s="12"/>
      <c r="BE224" s="12" t="s">
        <v>26</v>
      </c>
      <c r="BF224" s="12"/>
    </row>
    <row r="225" spans="48:58" ht="28.5" customHeight="1">
      <c r="AV225" s="12" t="s">
        <v>26</v>
      </c>
      <c r="AW225" s="12" t="s">
        <v>26</v>
      </c>
      <c r="AX225" s="12" t="s">
        <v>26</v>
      </c>
      <c r="AY225" s="12"/>
      <c r="AZ225" s="12" t="s">
        <v>26</v>
      </c>
      <c r="BA225" s="12"/>
      <c r="BB225" s="12" t="s">
        <v>26</v>
      </c>
      <c r="BC225" s="12" t="s">
        <v>26</v>
      </c>
      <c r="BD225" s="12"/>
      <c r="BE225" s="12" t="s">
        <v>26</v>
      </c>
      <c r="BF225" s="12"/>
    </row>
    <row r="226" spans="48:58" ht="28.5" customHeight="1">
      <c r="AV226" s="12" t="s">
        <v>26</v>
      </c>
      <c r="AW226" s="12" t="s">
        <v>26</v>
      </c>
      <c r="AX226" s="12" t="s">
        <v>26</v>
      </c>
      <c r="AY226" s="12"/>
      <c r="AZ226" s="12" t="s">
        <v>26</v>
      </c>
      <c r="BA226" s="12"/>
      <c r="BB226" s="12" t="s">
        <v>26</v>
      </c>
      <c r="BC226" s="12" t="s">
        <v>26</v>
      </c>
      <c r="BD226" s="12"/>
      <c r="BE226" s="12" t="s">
        <v>26</v>
      </c>
      <c r="BF226" s="12"/>
    </row>
    <row r="227" spans="48:58" ht="28.5" customHeight="1">
      <c r="AV227" s="12" t="s">
        <v>26</v>
      </c>
      <c r="AW227" s="12" t="s">
        <v>26</v>
      </c>
      <c r="AX227" s="12" t="s">
        <v>26</v>
      </c>
      <c r="AY227" s="12"/>
      <c r="AZ227" s="12" t="s">
        <v>26</v>
      </c>
      <c r="BA227" s="12"/>
      <c r="BB227" s="12" t="s">
        <v>26</v>
      </c>
      <c r="BC227" s="12" t="s">
        <v>26</v>
      </c>
      <c r="BD227" s="12"/>
      <c r="BE227" s="12" t="s">
        <v>26</v>
      </c>
      <c r="BF227" s="12"/>
    </row>
    <row r="228" spans="48:58" ht="28.5" customHeight="1">
      <c r="AV228" s="12" t="s">
        <v>26</v>
      </c>
      <c r="AW228" s="12" t="s">
        <v>26</v>
      </c>
      <c r="AX228" s="12" t="s">
        <v>26</v>
      </c>
      <c r="AY228" s="12"/>
      <c r="AZ228" s="12" t="s">
        <v>26</v>
      </c>
      <c r="BA228" s="12"/>
      <c r="BB228" s="12" t="s">
        <v>26</v>
      </c>
      <c r="BC228" s="12" t="s">
        <v>26</v>
      </c>
      <c r="BD228" s="12"/>
      <c r="BE228" s="12" t="s">
        <v>26</v>
      </c>
      <c r="BF228" s="12"/>
    </row>
    <row r="229" spans="48:58" ht="28.5" customHeight="1">
      <c r="AV229" s="12" t="s">
        <v>26</v>
      </c>
      <c r="AW229" s="12" t="s">
        <v>26</v>
      </c>
      <c r="AX229" s="12" t="s">
        <v>26</v>
      </c>
      <c r="AY229" s="12"/>
      <c r="AZ229" s="12" t="s">
        <v>26</v>
      </c>
      <c r="BA229" s="12"/>
      <c r="BB229" s="12" t="s">
        <v>26</v>
      </c>
      <c r="BC229" s="12" t="s">
        <v>26</v>
      </c>
      <c r="BD229" s="12"/>
      <c r="BE229" s="12" t="s">
        <v>26</v>
      </c>
      <c r="BF229" s="12"/>
    </row>
    <row r="230" spans="48:58" ht="28.5" customHeight="1">
      <c r="AV230" s="12" t="s">
        <v>26</v>
      </c>
      <c r="AW230" s="12" t="s">
        <v>26</v>
      </c>
      <c r="AX230" s="12" t="s">
        <v>26</v>
      </c>
      <c r="AY230" s="12"/>
      <c r="AZ230" s="12" t="s">
        <v>26</v>
      </c>
      <c r="BA230" s="12"/>
      <c r="BB230" s="12" t="s">
        <v>26</v>
      </c>
      <c r="BC230" s="12" t="s">
        <v>26</v>
      </c>
      <c r="BD230" s="12"/>
      <c r="BE230" s="12" t="s">
        <v>26</v>
      </c>
      <c r="BF230" s="12"/>
    </row>
    <row r="231" spans="48:58" ht="28.5" customHeight="1">
      <c r="AV231" s="12" t="s">
        <v>26</v>
      </c>
      <c r="AW231" s="12" t="s">
        <v>26</v>
      </c>
      <c r="AX231" s="12" t="s">
        <v>26</v>
      </c>
      <c r="AY231" s="12"/>
      <c r="AZ231" s="12" t="s">
        <v>26</v>
      </c>
      <c r="BA231" s="12"/>
      <c r="BB231" s="12" t="s">
        <v>26</v>
      </c>
      <c r="BC231" s="12" t="s">
        <v>26</v>
      </c>
      <c r="BD231" s="12"/>
      <c r="BE231" s="12" t="s">
        <v>26</v>
      </c>
      <c r="BF231" s="12"/>
    </row>
    <row r="232" spans="48:58" ht="28.5" customHeight="1">
      <c r="AV232" s="12" t="s">
        <v>26</v>
      </c>
      <c r="AW232" s="12" t="s">
        <v>26</v>
      </c>
      <c r="AX232" s="12" t="s">
        <v>26</v>
      </c>
      <c r="AY232" s="12"/>
      <c r="AZ232" s="12" t="s">
        <v>26</v>
      </c>
      <c r="BA232" s="12"/>
      <c r="BB232" s="12" t="s">
        <v>26</v>
      </c>
      <c r="BC232" s="12" t="s">
        <v>26</v>
      </c>
      <c r="BD232" s="12"/>
      <c r="BE232" s="12" t="s">
        <v>26</v>
      </c>
      <c r="BF232" s="12"/>
    </row>
    <row r="233" spans="48:58" ht="28.5" customHeight="1">
      <c r="AV233" s="12" t="s">
        <v>26</v>
      </c>
      <c r="AW233" s="12" t="s">
        <v>26</v>
      </c>
      <c r="AX233" s="12" t="s">
        <v>26</v>
      </c>
      <c r="AY233" s="12"/>
      <c r="AZ233" s="12" t="s">
        <v>26</v>
      </c>
      <c r="BA233" s="12"/>
      <c r="BB233" s="12" t="s">
        <v>26</v>
      </c>
      <c r="BC233" s="12" t="s">
        <v>26</v>
      </c>
      <c r="BD233" s="12"/>
      <c r="BE233" s="12" t="s">
        <v>26</v>
      </c>
      <c r="BF233" s="12"/>
    </row>
    <row r="234" spans="48:58" ht="28.5" customHeight="1">
      <c r="AV234" s="12" t="s">
        <v>26</v>
      </c>
      <c r="AW234" s="12" t="s">
        <v>26</v>
      </c>
      <c r="AX234" s="12" t="s">
        <v>26</v>
      </c>
      <c r="AY234" s="12"/>
      <c r="AZ234" s="12" t="s">
        <v>26</v>
      </c>
      <c r="BA234" s="12"/>
      <c r="BB234" s="12" t="s">
        <v>26</v>
      </c>
      <c r="BC234" s="12" t="s">
        <v>26</v>
      </c>
      <c r="BD234" s="12"/>
      <c r="BE234" s="12" t="s">
        <v>26</v>
      </c>
      <c r="BF234" s="12"/>
    </row>
    <row r="235" spans="48:58" ht="28.5" customHeight="1">
      <c r="AV235" s="12" t="s">
        <v>26</v>
      </c>
      <c r="AW235" s="12" t="s">
        <v>26</v>
      </c>
      <c r="AX235" s="12" t="s">
        <v>26</v>
      </c>
      <c r="AY235" s="12"/>
      <c r="AZ235" s="12" t="s">
        <v>26</v>
      </c>
      <c r="BA235" s="12"/>
      <c r="BB235" s="12" t="s">
        <v>26</v>
      </c>
      <c r="BC235" s="12" t="s">
        <v>26</v>
      </c>
      <c r="BD235" s="12"/>
      <c r="BE235" s="12" t="s">
        <v>26</v>
      </c>
      <c r="BF235" s="12"/>
    </row>
    <row r="236" spans="48:58" ht="28.5" customHeight="1">
      <c r="AV236" s="12" t="s">
        <v>26</v>
      </c>
      <c r="AW236" s="12" t="s">
        <v>26</v>
      </c>
      <c r="AX236" s="12" t="s">
        <v>26</v>
      </c>
      <c r="AY236" s="12"/>
      <c r="AZ236" s="12" t="s">
        <v>26</v>
      </c>
      <c r="BA236" s="12"/>
      <c r="BB236" s="12" t="s">
        <v>26</v>
      </c>
      <c r="BC236" s="12" t="s">
        <v>26</v>
      </c>
      <c r="BD236" s="12"/>
      <c r="BE236" s="12" t="s">
        <v>26</v>
      </c>
      <c r="BF236" s="12"/>
    </row>
    <row r="237" spans="48:58" ht="28.5" customHeight="1">
      <c r="AV237" s="12" t="s">
        <v>26</v>
      </c>
      <c r="AW237" s="12" t="s">
        <v>26</v>
      </c>
      <c r="AX237" s="12" t="s">
        <v>26</v>
      </c>
      <c r="AY237" s="12"/>
      <c r="AZ237" s="12" t="s">
        <v>26</v>
      </c>
      <c r="BA237" s="12"/>
      <c r="BB237" s="12" t="s">
        <v>26</v>
      </c>
      <c r="BC237" s="12" t="s">
        <v>26</v>
      </c>
      <c r="BD237" s="12"/>
      <c r="BE237" s="12" t="s">
        <v>26</v>
      </c>
      <c r="BF237" s="12"/>
    </row>
    <row r="238" spans="48:58" ht="28.5" customHeight="1">
      <c r="AV238" s="12" t="s">
        <v>26</v>
      </c>
      <c r="AW238" s="12" t="s">
        <v>26</v>
      </c>
      <c r="AX238" s="12" t="s">
        <v>26</v>
      </c>
      <c r="AY238" s="12"/>
      <c r="AZ238" s="12" t="s">
        <v>26</v>
      </c>
      <c r="BA238" s="12"/>
      <c r="BB238" s="12" t="s">
        <v>26</v>
      </c>
      <c r="BC238" s="12" t="s">
        <v>26</v>
      </c>
      <c r="BD238" s="12"/>
      <c r="BE238" s="12" t="s">
        <v>26</v>
      </c>
      <c r="BF238" s="12"/>
    </row>
    <row r="239" spans="48:58" ht="28.5" customHeight="1">
      <c r="AV239" s="12" t="s">
        <v>26</v>
      </c>
      <c r="AW239" s="12" t="s">
        <v>26</v>
      </c>
      <c r="AX239" s="12" t="s">
        <v>26</v>
      </c>
      <c r="AY239" s="12"/>
      <c r="AZ239" s="12" t="s">
        <v>26</v>
      </c>
      <c r="BA239" s="12"/>
      <c r="BB239" s="12" t="s">
        <v>26</v>
      </c>
      <c r="BC239" s="12" t="s">
        <v>26</v>
      </c>
      <c r="BD239" s="12"/>
      <c r="BE239" s="12" t="s">
        <v>26</v>
      </c>
      <c r="BF239" s="12"/>
    </row>
    <row r="240" spans="48:58" ht="28.5" customHeight="1">
      <c r="AV240" s="12" t="s">
        <v>26</v>
      </c>
      <c r="AW240" s="12" t="s">
        <v>26</v>
      </c>
      <c r="AX240" s="12" t="s">
        <v>26</v>
      </c>
      <c r="AY240" s="12"/>
      <c r="AZ240" s="12" t="s">
        <v>26</v>
      </c>
      <c r="BA240" s="12"/>
      <c r="BB240" s="12" t="s">
        <v>26</v>
      </c>
      <c r="BC240" s="12" t="s">
        <v>26</v>
      </c>
      <c r="BD240" s="12"/>
      <c r="BE240" s="12" t="s">
        <v>26</v>
      </c>
      <c r="BF240" s="12"/>
    </row>
    <row r="241" spans="48:58" ht="28.5" customHeight="1">
      <c r="AV241" s="12" t="s">
        <v>26</v>
      </c>
      <c r="AW241" s="12" t="s">
        <v>26</v>
      </c>
      <c r="AX241" s="12" t="s">
        <v>26</v>
      </c>
      <c r="AY241" s="12"/>
      <c r="AZ241" s="12" t="s">
        <v>26</v>
      </c>
      <c r="BA241" s="12"/>
      <c r="BB241" s="12" t="s">
        <v>26</v>
      </c>
      <c r="BC241" s="12" t="s">
        <v>26</v>
      </c>
      <c r="BD241" s="12"/>
      <c r="BE241" s="12" t="s">
        <v>26</v>
      </c>
      <c r="BF241" s="12"/>
    </row>
    <row r="242" spans="48:58" ht="28.5" customHeight="1">
      <c r="AV242" s="12" t="s">
        <v>26</v>
      </c>
      <c r="AW242" s="12" t="s">
        <v>26</v>
      </c>
      <c r="AX242" s="12" t="s">
        <v>26</v>
      </c>
      <c r="AY242" s="12"/>
      <c r="AZ242" s="12" t="s">
        <v>26</v>
      </c>
      <c r="BA242" s="12"/>
      <c r="BB242" s="12" t="s">
        <v>26</v>
      </c>
      <c r="BC242" s="12" t="s">
        <v>26</v>
      </c>
      <c r="BD242" s="12"/>
      <c r="BE242" s="12" t="s">
        <v>26</v>
      </c>
      <c r="BF242" s="12"/>
    </row>
    <row r="243" spans="48:58" ht="28.5" customHeight="1">
      <c r="AV243" s="12" t="s">
        <v>26</v>
      </c>
      <c r="AW243" s="12" t="s">
        <v>26</v>
      </c>
      <c r="AX243" s="12" t="s">
        <v>26</v>
      </c>
      <c r="AY243" s="12"/>
      <c r="AZ243" s="12" t="s">
        <v>26</v>
      </c>
      <c r="BA243" s="12"/>
      <c r="BB243" s="12" t="s">
        <v>26</v>
      </c>
      <c r="BC243" s="12" t="s">
        <v>26</v>
      </c>
      <c r="BD243" s="12"/>
      <c r="BE243" s="12" t="s">
        <v>26</v>
      </c>
      <c r="BF243" s="12"/>
    </row>
    <row r="244" spans="48:58" ht="28.5" customHeight="1">
      <c r="AV244" s="12" t="s">
        <v>26</v>
      </c>
      <c r="AW244" s="12" t="s">
        <v>26</v>
      </c>
      <c r="AX244" s="12" t="s">
        <v>26</v>
      </c>
      <c r="AY244" s="12"/>
      <c r="AZ244" s="12" t="s">
        <v>26</v>
      </c>
      <c r="BA244" s="12"/>
      <c r="BB244" s="12" t="s">
        <v>26</v>
      </c>
      <c r="BC244" s="12" t="s">
        <v>26</v>
      </c>
      <c r="BD244" s="12"/>
      <c r="BE244" s="12" t="s">
        <v>26</v>
      </c>
      <c r="BF244" s="12"/>
    </row>
    <row r="245" spans="48:58" ht="28.5" customHeight="1">
      <c r="AV245" s="12" t="s">
        <v>26</v>
      </c>
      <c r="AW245" s="12" t="s">
        <v>26</v>
      </c>
      <c r="AX245" s="12" t="s">
        <v>26</v>
      </c>
      <c r="AY245" s="12"/>
      <c r="AZ245" s="12" t="s">
        <v>26</v>
      </c>
      <c r="BA245" s="12"/>
      <c r="BB245" s="12" t="s">
        <v>26</v>
      </c>
      <c r="BC245" s="12" t="s">
        <v>26</v>
      </c>
      <c r="BD245" s="12"/>
      <c r="BE245" s="12" t="s">
        <v>26</v>
      </c>
      <c r="BF245" s="12"/>
    </row>
    <row r="246" spans="48:58" ht="28.5" customHeight="1">
      <c r="AV246" s="12" t="s">
        <v>26</v>
      </c>
      <c r="AW246" s="12" t="s">
        <v>26</v>
      </c>
      <c r="AX246" s="12" t="s">
        <v>26</v>
      </c>
      <c r="AY246" s="12"/>
      <c r="AZ246" s="12" t="s">
        <v>26</v>
      </c>
      <c r="BA246" s="12"/>
      <c r="BB246" s="12" t="s">
        <v>26</v>
      </c>
      <c r="BC246" s="12" t="s">
        <v>26</v>
      </c>
      <c r="BD246" s="12"/>
      <c r="BE246" s="12" t="s">
        <v>26</v>
      </c>
      <c r="BF246" s="12"/>
    </row>
    <row r="247" spans="48:58" ht="28.5" customHeight="1">
      <c r="AV247" s="12" t="s">
        <v>26</v>
      </c>
      <c r="AW247" s="12" t="s">
        <v>26</v>
      </c>
      <c r="AX247" s="12" t="s">
        <v>26</v>
      </c>
      <c r="AY247" s="12"/>
      <c r="AZ247" s="12" t="s">
        <v>26</v>
      </c>
      <c r="BA247" s="12"/>
      <c r="BB247" s="12" t="s">
        <v>26</v>
      </c>
      <c r="BC247" s="12" t="s">
        <v>26</v>
      </c>
      <c r="BD247" s="12"/>
      <c r="BE247" s="12" t="s">
        <v>26</v>
      </c>
      <c r="BF247" s="12"/>
    </row>
    <row r="248" spans="48:58" ht="28.5" customHeight="1">
      <c r="AV248" s="12" t="s">
        <v>26</v>
      </c>
      <c r="AW248" s="12" t="s">
        <v>26</v>
      </c>
      <c r="AX248" s="12" t="s">
        <v>26</v>
      </c>
      <c r="AY248" s="12"/>
      <c r="AZ248" s="12" t="s">
        <v>26</v>
      </c>
      <c r="BA248" s="12"/>
      <c r="BB248" s="12" t="s">
        <v>26</v>
      </c>
      <c r="BC248" s="12" t="s">
        <v>26</v>
      </c>
      <c r="BD248" s="12"/>
      <c r="BE248" s="12" t="s">
        <v>26</v>
      </c>
      <c r="BF248" s="12"/>
    </row>
    <row r="249" spans="48:58" ht="28.5" customHeight="1">
      <c r="AV249" s="12" t="s">
        <v>26</v>
      </c>
      <c r="AW249" s="12" t="s">
        <v>26</v>
      </c>
      <c r="AX249" s="12" t="s">
        <v>26</v>
      </c>
      <c r="AY249" s="12"/>
      <c r="AZ249" s="12" t="s">
        <v>26</v>
      </c>
      <c r="BA249" s="12"/>
      <c r="BB249" s="12" t="s">
        <v>26</v>
      </c>
      <c r="BC249" s="12" t="s">
        <v>26</v>
      </c>
      <c r="BD249" s="12"/>
      <c r="BE249" s="12" t="s">
        <v>26</v>
      </c>
      <c r="BF249" s="12"/>
    </row>
    <row r="250" spans="48:58" ht="28.5" customHeight="1">
      <c r="AV250" s="12" t="s">
        <v>26</v>
      </c>
      <c r="AW250" s="12" t="s">
        <v>26</v>
      </c>
      <c r="AX250" s="12" t="s">
        <v>26</v>
      </c>
      <c r="AY250" s="12"/>
      <c r="AZ250" s="12" t="s">
        <v>26</v>
      </c>
      <c r="BA250" s="12"/>
      <c r="BB250" s="12" t="s">
        <v>26</v>
      </c>
      <c r="BC250" s="12" t="s">
        <v>26</v>
      </c>
      <c r="BD250" s="12"/>
      <c r="BE250" s="12" t="s">
        <v>26</v>
      </c>
      <c r="BF250" s="12"/>
    </row>
    <row r="251" spans="48:58" ht="28.5" customHeight="1">
      <c r="AV251" s="12" t="s">
        <v>26</v>
      </c>
      <c r="AW251" s="12" t="s">
        <v>26</v>
      </c>
      <c r="AX251" s="12" t="s">
        <v>26</v>
      </c>
      <c r="AY251" s="12"/>
      <c r="AZ251" s="12" t="s">
        <v>26</v>
      </c>
      <c r="BA251" s="12"/>
      <c r="BB251" s="12" t="s">
        <v>26</v>
      </c>
      <c r="BC251" s="12" t="s">
        <v>26</v>
      </c>
      <c r="BD251" s="12"/>
      <c r="BE251" s="12" t="s">
        <v>26</v>
      </c>
      <c r="BF251" s="12"/>
    </row>
    <row r="252" spans="48:58" ht="28.5" customHeight="1">
      <c r="AV252" s="12" t="s">
        <v>26</v>
      </c>
      <c r="AW252" s="12" t="s">
        <v>26</v>
      </c>
      <c r="AX252" s="12" t="s">
        <v>26</v>
      </c>
      <c r="AY252" s="12"/>
      <c r="AZ252" s="12" t="s">
        <v>26</v>
      </c>
      <c r="BA252" s="12"/>
      <c r="BB252" s="12" t="s">
        <v>26</v>
      </c>
      <c r="BC252" s="12" t="s">
        <v>26</v>
      </c>
      <c r="BD252" s="12"/>
      <c r="BE252" s="12" t="s">
        <v>26</v>
      </c>
      <c r="BF252" s="12"/>
    </row>
    <row r="253" spans="48:58" ht="28.5" customHeight="1">
      <c r="AV253" s="12" t="s">
        <v>26</v>
      </c>
      <c r="AW253" s="12" t="s">
        <v>26</v>
      </c>
      <c r="AX253" s="12" t="s">
        <v>26</v>
      </c>
      <c r="AY253" s="12"/>
      <c r="AZ253" s="12" t="s">
        <v>26</v>
      </c>
      <c r="BA253" s="12"/>
      <c r="BB253" s="12" t="s">
        <v>26</v>
      </c>
      <c r="BC253" s="12" t="s">
        <v>26</v>
      </c>
      <c r="BD253" s="12"/>
      <c r="BE253" s="12" t="s">
        <v>26</v>
      </c>
      <c r="BF253" s="12"/>
    </row>
    <row r="254" spans="48:58" ht="28.5" customHeight="1">
      <c r="AV254" s="12" t="s">
        <v>26</v>
      </c>
      <c r="AW254" s="12" t="s">
        <v>26</v>
      </c>
      <c r="AX254" s="12" t="s">
        <v>26</v>
      </c>
      <c r="AY254" s="12"/>
      <c r="AZ254" s="12" t="s">
        <v>26</v>
      </c>
      <c r="BA254" s="12"/>
      <c r="BB254" s="12" t="s">
        <v>26</v>
      </c>
      <c r="BC254" s="12" t="s">
        <v>26</v>
      </c>
      <c r="BD254" s="12"/>
      <c r="BE254" s="12" t="s">
        <v>26</v>
      </c>
      <c r="BF254" s="12"/>
    </row>
    <row r="255" spans="48:58" ht="28.5" customHeight="1">
      <c r="AV255" s="12" t="s">
        <v>26</v>
      </c>
      <c r="AW255" s="12" t="s">
        <v>26</v>
      </c>
      <c r="AX255" s="12" t="s">
        <v>26</v>
      </c>
      <c r="AY255" s="12"/>
      <c r="AZ255" s="12" t="s">
        <v>26</v>
      </c>
      <c r="BA255" s="12"/>
      <c r="BB255" s="12" t="s">
        <v>26</v>
      </c>
      <c r="BC255" s="12" t="s">
        <v>26</v>
      </c>
      <c r="BD255" s="12"/>
      <c r="BE255" s="12" t="s">
        <v>26</v>
      </c>
      <c r="BF255" s="12"/>
    </row>
    <row r="256" spans="48:58" ht="28.5" customHeight="1">
      <c r="AV256" s="12" t="s">
        <v>26</v>
      </c>
      <c r="AW256" s="12" t="s">
        <v>26</v>
      </c>
      <c r="AX256" s="12" t="s">
        <v>26</v>
      </c>
      <c r="AY256" s="12"/>
      <c r="AZ256" s="12" t="s">
        <v>26</v>
      </c>
      <c r="BA256" s="12"/>
      <c r="BB256" s="12" t="s">
        <v>26</v>
      </c>
      <c r="BC256" s="12" t="s">
        <v>26</v>
      </c>
      <c r="BD256" s="12"/>
      <c r="BE256" s="12" t="s">
        <v>26</v>
      </c>
      <c r="BF256" s="12"/>
    </row>
    <row r="257" spans="48:58" ht="28.5" customHeight="1">
      <c r="AV257" s="12" t="s">
        <v>26</v>
      </c>
      <c r="AW257" s="12" t="s">
        <v>26</v>
      </c>
      <c r="AX257" s="12" t="s">
        <v>26</v>
      </c>
      <c r="AY257" s="12"/>
      <c r="AZ257" s="12" t="s">
        <v>26</v>
      </c>
      <c r="BA257" s="12"/>
      <c r="BB257" s="12" t="s">
        <v>26</v>
      </c>
      <c r="BC257" s="12" t="s">
        <v>26</v>
      </c>
      <c r="BD257" s="12"/>
      <c r="BE257" s="12" t="s">
        <v>26</v>
      </c>
      <c r="BF257" s="12"/>
    </row>
    <row r="258" spans="48:58" ht="28.5" customHeight="1">
      <c r="AV258" s="12" t="s">
        <v>26</v>
      </c>
      <c r="AW258" s="12" t="s">
        <v>26</v>
      </c>
      <c r="AX258" s="12" t="s">
        <v>26</v>
      </c>
      <c r="AY258" s="12"/>
      <c r="AZ258" s="12" t="s">
        <v>26</v>
      </c>
      <c r="BA258" s="12"/>
      <c r="BB258" s="12" t="s">
        <v>26</v>
      </c>
      <c r="BC258" s="12" t="s">
        <v>26</v>
      </c>
      <c r="BD258" s="12"/>
      <c r="BE258" s="12" t="s">
        <v>26</v>
      </c>
      <c r="BF258" s="12"/>
    </row>
    <row r="259" spans="48:58" ht="28.5" customHeight="1">
      <c r="AV259" s="12" t="s">
        <v>26</v>
      </c>
      <c r="AW259" s="12" t="s">
        <v>26</v>
      </c>
      <c r="AX259" s="12" t="s">
        <v>26</v>
      </c>
      <c r="AY259" s="12"/>
      <c r="AZ259" s="12" t="s">
        <v>26</v>
      </c>
      <c r="BA259" s="12"/>
      <c r="BB259" s="12" t="s">
        <v>26</v>
      </c>
      <c r="BC259" s="12" t="s">
        <v>26</v>
      </c>
      <c r="BD259" s="12"/>
      <c r="BE259" s="12" t="s">
        <v>26</v>
      </c>
      <c r="BF259" s="12"/>
    </row>
    <row r="260" spans="48:58" ht="28.5" customHeight="1">
      <c r="AV260" s="12" t="s">
        <v>26</v>
      </c>
      <c r="AW260" s="12" t="s">
        <v>26</v>
      </c>
      <c r="AX260" s="12" t="s">
        <v>26</v>
      </c>
      <c r="AY260" s="12"/>
      <c r="AZ260" s="12" t="s">
        <v>26</v>
      </c>
      <c r="BA260" s="12"/>
      <c r="BB260" s="12" t="s">
        <v>26</v>
      </c>
      <c r="BC260" s="12" t="s">
        <v>26</v>
      </c>
      <c r="BD260" s="12"/>
      <c r="BE260" s="12" t="s">
        <v>26</v>
      </c>
      <c r="BF260" s="12"/>
    </row>
    <row r="261" spans="48:58" ht="28.5" customHeight="1">
      <c r="AV261" s="12" t="s">
        <v>26</v>
      </c>
      <c r="AW261" s="12" t="s">
        <v>26</v>
      </c>
      <c r="AX261" s="12" t="s">
        <v>26</v>
      </c>
      <c r="AY261" s="12"/>
      <c r="AZ261" s="12" t="s">
        <v>26</v>
      </c>
      <c r="BA261" s="12"/>
      <c r="BB261" s="12" t="s">
        <v>26</v>
      </c>
      <c r="BC261" s="12" t="s">
        <v>26</v>
      </c>
      <c r="BD261" s="12"/>
      <c r="BE261" s="12" t="s">
        <v>26</v>
      </c>
      <c r="BF261" s="12"/>
    </row>
    <row r="262" spans="48:58" ht="28.5" customHeight="1">
      <c r="AV262" s="12" t="s">
        <v>26</v>
      </c>
      <c r="AW262" s="12" t="s">
        <v>26</v>
      </c>
      <c r="AX262" s="12" t="s">
        <v>26</v>
      </c>
      <c r="AY262" s="12"/>
      <c r="AZ262" s="12" t="s">
        <v>26</v>
      </c>
      <c r="BA262" s="12"/>
      <c r="BB262" s="12" t="s">
        <v>26</v>
      </c>
      <c r="BC262" s="12" t="s">
        <v>26</v>
      </c>
      <c r="BD262" s="12"/>
      <c r="BE262" s="12" t="s">
        <v>26</v>
      </c>
      <c r="BF262" s="12"/>
    </row>
    <row r="263" spans="48:58" ht="28.5" customHeight="1">
      <c r="AV263" s="12" t="s">
        <v>26</v>
      </c>
      <c r="AW263" s="12" t="s">
        <v>26</v>
      </c>
      <c r="AX263" s="12" t="s">
        <v>26</v>
      </c>
      <c r="AY263" s="12"/>
      <c r="AZ263" s="12" t="s">
        <v>26</v>
      </c>
      <c r="BA263" s="12"/>
      <c r="BB263" s="12" t="s">
        <v>26</v>
      </c>
      <c r="BC263" s="12" t="s">
        <v>26</v>
      </c>
      <c r="BD263" s="12"/>
      <c r="BE263" s="12" t="s">
        <v>26</v>
      </c>
      <c r="BF263" s="12"/>
    </row>
    <row r="264" spans="48:58" ht="28.5" customHeight="1">
      <c r="AV264" s="12" t="s">
        <v>26</v>
      </c>
      <c r="AW264" s="12" t="s">
        <v>26</v>
      </c>
      <c r="AX264" s="12" t="s">
        <v>26</v>
      </c>
      <c r="AY264" s="12"/>
      <c r="AZ264" s="12" t="s">
        <v>26</v>
      </c>
      <c r="BA264" s="12"/>
      <c r="BB264" s="12" t="s">
        <v>26</v>
      </c>
      <c r="BC264" s="12" t="s">
        <v>26</v>
      </c>
      <c r="BD264" s="12"/>
      <c r="BE264" s="12" t="s">
        <v>26</v>
      </c>
      <c r="BF264" s="12"/>
    </row>
    <row r="265" spans="48:58" ht="28.5" customHeight="1">
      <c r="AV265" s="12" t="s">
        <v>26</v>
      </c>
      <c r="AW265" s="12" t="s">
        <v>26</v>
      </c>
      <c r="AX265" s="12" t="s">
        <v>26</v>
      </c>
      <c r="AY265" s="12"/>
      <c r="AZ265" s="12" t="s">
        <v>26</v>
      </c>
      <c r="BA265" s="12"/>
      <c r="BB265" s="12" t="s">
        <v>26</v>
      </c>
      <c r="BC265" s="12" t="s">
        <v>26</v>
      </c>
      <c r="BD265" s="12"/>
      <c r="BE265" s="12" t="s">
        <v>26</v>
      </c>
      <c r="BF265" s="12"/>
    </row>
    <row r="266" spans="48:58" ht="28.5" customHeight="1">
      <c r="AV266" s="12" t="s">
        <v>26</v>
      </c>
      <c r="AW266" s="12" t="s">
        <v>26</v>
      </c>
      <c r="AX266" s="12" t="s">
        <v>26</v>
      </c>
      <c r="AY266" s="12"/>
      <c r="AZ266" s="12" t="s">
        <v>26</v>
      </c>
      <c r="BA266" s="12"/>
      <c r="BB266" s="12" t="s">
        <v>26</v>
      </c>
      <c r="BC266" s="12" t="s">
        <v>26</v>
      </c>
      <c r="BD266" s="12"/>
      <c r="BE266" s="12" t="s">
        <v>26</v>
      </c>
      <c r="BF266" s="12"/>
    </row>
    <row r="267" spans="48:58" ht="28.5" customHeight="1">
      <c r="AV267" s="12" t="s">
        <v>26</v>
      </c>
      <c r="AW267" s="12" t="s">
        <v>26</v>
      </c>
      <c r="AX267" s="12" t="s">
        <v>26</v>
      </c>
      <c r="AY267" s="12"/>
      <c r="AZ267" s="12" t="s">
        <v>26</v>
      </c>
      <c r="BA267" s="12"/>
      <c r="BB267" s="12" t="s">
        <v>26</v>
      </c>
      <c r="BC267" s="12" t="s">
        <v>26</v>
      </c>
      <c r="BD267" s="12"/>
      <c r="BE267" s="12" t="s">
        <v>26</v>
      </c>
      <c r="BF267" s="12"/>
    </row>
    <row r="268" spans="48:58" ht="28.5" customHeight="1">
      <c r="AV268" s="12" t="s">
        <v>26</v>
      </c>
      <c r="AW268" s="12" t="s">
        <v>26</v>
      </c>
      <c r="AX268" s="12" t="s">
        <v>26</v>
      </c>
      <c r="AY268" s="12"/>
      <c r="AZ268" s="12" t="s">
        <v>26</v>
      </c>
      <c r="BA268" s="12"/>
      <c r="BB268" s="12" t="s">
        <v>26</v>
      </c>
      <c r="BC268" s="12" t="s">
        <v>26</v>
      </c>
      <c r="BD268" s="12"/>
      <c r="BE268" s="12" t="s">
        <v>26</v>
      </c>
      <c r="BF268" s="12"/>
    </row>
    <row r="269" spans="48:58" ht="28.5" customHeight="1">
      <c r="AV269" s="12" t="s">
        <v>26</v>
      </c>
      <c r="AW269" s="12" t="s">
        <v>26</v>
      </c>
      <c r="AX269" s="12" t="s">
        <v>26</v>
      </c>
      <c r="AY269" s="12"/>
      <c r="AZ269" s="12" t="s">
        <v>26</v>
      </c>
      <c r="BA269" s="12"/>
      <c r="BB269" s="12" t="s">
        <v>26</v>
      </c>
      <c r="BC269" s="12" t="s">
        <v>26</v>
      </c>
      <c r="BD269" s="12"/>
      <c r="BE269" s="12" t="s">
        <v>26</v>
      </c>
      <c r="BF269" s="12"/>
    </row>
    <row r="270" spans="48:58" ht="28.5" customHeight="1">
      <c r="AV270" s="12" t="s">
        <v>26</v>
      </c>
      <c r="AW270" s="12" t="s">
        <v>26</v>
      </c>
      <c r="AX270" s="12" t="s">
        <v>26</v>
      </c>
      <c r="AY270" s="12"/>
      <c r="AZ270" s="12" t="s">
        <v>26</v>
      </c>
      <c r="BA270" s="12"/>
      <c r="BB270" s="12" t="s">
        <v>26</v>
      </c>
      <c r="BC270" s="12" t="s">
        <v>26</v>
      </c>
      <c r="BD270" s="12"/>
      <c r="BE270" s="12" t="s">
        <v>26</v>
      </c>
      <c r="BF270" s="12"/>
    </row>
    <row r="271" spans="48:58" ht="28.5" customHeight="1">
      <c r="AV271" s="12" t="s">
        <v>26</v>
      </c>
      <c r="AW271" s="12" t="s">
        <v>26</v>
      </c>
      <c r="AX271" s="12" t="s">
        <v>26</v>
      </c>
      <c r="AY271" s="12"/>
      <c r="AZ271" s="12" t="s">
        <v>26</v>
      </c>
      <c r="BA271" s="12"/>
      <c r="BB271" s="12" t="s">
        <v>26</v>
      </c>
      <c r="BC271" s="12" t="s">
        <v>26</v>
      </c>
      <c r="BD271" s="12"/>
      <c r="BE271" s="12" t="s">
        <v>26</v>
      </c>
      <c r="BF271" s="12"/>
    </row>
    <row r="272" spans="48:58" ht="28.5" customHeight="1">
      <c r="AV272" s="12" t="s">
        <v>26</v>
      </c>
      <c r="AW272" s="12" t="s">
        <v>26</v>
      </c>
      <c r="AX272" s="12" t="s">
        <v>26</v>
      </c>
      <c r="AY272" s="12"/>
      <c r="AZ272" s="12" t="s">
        <v>26</v>
      </c>
      <c r="BA272" s="12"/>
      <c r="BB272" s="12" t="s">
        <v>26</v>
      </c>
      <c r="BC272" s="12" t="s">
        <v>26</v>
      </c>
      <c r="BD272" s="12"/>
      <c r="BE272" s="12" t="s">
        <v>26</v>
      </c>
      <c r="BF272" s="12"/>
    </row>
    <row r="273" spans="48:58" ht="28.5" customHeight="1">
      <c r="AV273" s="12" t="s">
        <v>26</v>
      </c>
      <c r="AW273" s="12" t="s">
        <v>26</v>
      </c>
      <c r="AX273" s="12" t="s">
        <v>26</v>
      </c>
      <c r="AY273" s="12"/>
      <c r="AZ273" s="12" t="s">
        <v>26</v>
      </c>
      <c r="BA273" s="12"/>
      <c r="BB273" s="12" t="s">
        <v>26</v>
      </c>
      <c r="BC273" s="12" t="s">
        <v>26</v>
      </c>
      <c r="BD273" s="12"/>
      <c r="BE273" s="12" t="s">
        <v>26</v>
      </c>
      <c r="BF273" s="12"/>
    </row>
    <row r="274" spans="48:58" ht="28.5" customHeight="1">
      <c r="AV274" s="12" t="s">
        <v>26</v>
      </c>
      <c r="AW274" s="12" t="s">
        <v>26</v>
      </c>
      <c r="AX274" s="12" t="s">
        <v>26</v>
      </c>
      <c r="AY274" s="12"/>
      <c r="AZ274" s="12" t="s">
        <v>26</v>
      </c>
      <c r="BA274" s="12"/>
      <c r="BB274" s="12" t="s">
        <v>26</v>
      </c>
      <c r="BC274" s="12" t="s">
        <v>26</v>
      </c>
      <c r="BD274" s="12"/>
      <c r="BE274" s="12" t="s">
        <v>26</v>
      </c>
      <c r="BF274" s="12"/>
    </row>
    <row r="275" spans="48:58" ht="28.5" customHeight="1">
      <c r="AV275" s="12" t="s">
        <v>26</v>
      </c>
      <c r="AW275" s="12" t="s">
        <v>26</v>
      </c>
      <c r="AX275" s="12" t="s">
        <v>26</v>
      </c>
      <c r="AY275" s="12"/>
      <c r="AZ275" s="12" t="s">
        <v>26</v>
      </c>
      <c r="BA275" s="12"/>
      <c r="BB275" s="12" t="s">
        <v>26</v>
      </c>
      <c r="BC275" s="12" t="s">
        <v>26</v>
      </c>
      <c r="BD275" s="12"/>
      <c r="BE275" s="12" t="s">
        <v>26</v>
      </c>
      <c r="BF275" s="12"/>
    </row>
    <row r="276" spans="48:58" ht="28.5" customHeight="1">
      <c r="AV276" s="12" t="s">
        <v>26</v>
      </c>
      <c r="AW276" s="12" t="s">
        <v>26</v>
      </c>
      <c r="AX276" s="12" t="s">
        <v>26</v>
      </c>
      <c r="AY276" s="12"/>
      <c r="AZ276" s="12" t="s">
        <v>26</v>
      </c>
      <c r="BA276" s="12"/>
      <c r="BB276" s="12" t="s">
        <v>26</v>
      </c>
      <c r="BC276" s="12" t="s">
        <v>26</v>
      </c>
      <c r="BD276" s="12"/>
      <c r="BE276" s="12" t="s">
        <v>26</v>
      </c>
      <c r="BF276" s="12"/>
    </row>
    <row r="277" spans="48:58" ht="28.5" customHeight="1">
      <c r="AV277" s="12" t="s">
        <v>26</v>
      </c>
      <c r="AW277" s="12" t="s">
        <v>26</v>
      </c>
      <c r="AX277" s="12" t="s">
        <v>26</v>
      </c>
      <c r="AY277" s="12"/>
      <c r="AZ277" s="12" t="s">
        <v>26</v>
      </c>
      <c r="BA277" s="12"/>
      <c r="BB277" s="12" t="s">
        <v>26</v>
      </c>
      <c r="BC277" s="12" t="s">
        <v>26</v>
      </c>
      <c r="BD277" s="12"/>
      <c r="BE277" s="12" t="s">
        <v>26</v>
      </c>
      <c r="BF277" s="12"/>
    </row>
    <row r="278" spans="48:58" ht="28.5" customHeight="1">
      <c r="AV278" s="12" t="s">
        <v>26</v>
      </c>
      <c r="AW278" s="12" t="s">
        <v>26</v>
      </c>
      <c r="AX278" s="12" t="s">
        <v>26</v>
      </c>
      <c r="AY278" s="12"/>
      <c r="AZ278" s="12" t="s">
        <v>26</v>
      </c>
      <c r="BA278" s="12"/>
      <c r="BB278" s="12" t="s">
        <v>26</v>
      </c>
      <c r="BC278" s="12" t="s">
        <v>26</v>
      </c>
      <c r="BD278" s="12"/>
      <c r="BE278" s="12" t="s">
        <v>26</v>
      </c>
      <c r="BF278" s="12"/>
    </row>
    <row r="279" spans="48:58" ht="28.5" customHeight="1">
      <c r="AV279" s="12" t="s">
        <v>26</v>
      </c>
      <c r="AW279" s="12" t="s">
        <v>26</v>
      </c>
      <c r="AX279" s="12" t="s">
        <v>26</v>
      </c>
      <c r="AY279" s="12"/>
      <c r="AZ279" s="12" t="s">
        <v>26</v>
      </c>
      <c r="BA279" s="12"/>
      <c r="BB279" s="12" t="s">
        <v>26</v>
      </c>
      <c r="BC279" s="12" t="s">
        <v>26</v>
      </c>
      <c r="BD279" s="12"/>
      <c r="BE279" s="12" t="s">
        <v>26</v>
      </c>
      <c r="BF279" s="12"/>
    </row>
    <row r="280" spans="48:58" ht="28.5" customHeight="1">
      <c r="AV280" s="12" t="s">
        <v>26</v>
      </c>
      <c r="AW280" s="12" t="s">
        <v>26</v>
      </c>
      <c r="AX280" s="12" t="s">
        <v>26</v>
      </c>
      <c r="AY280" s="12"/>
      <c r="AZ280" s="12" t="s">
        <v>26</v>
      </c>
      <c r="BA280" s="12"/>
      <c r="BB280" s="12" t="s">
        <v>26</v>
      </c>
      <c r="BC280" s="12" t="s">
        <v>26</v>
      </c>
      <c r="BD280" s="12"/>
      <c r="BE280" s="12" t="s">
        <v>26</v>
      </c>
      <c r="BF280" s="12"/>
    </row>
    <row r="281" spans="48:58" ht="28.5" customHeight="1">
      <c r="AV281" s="12" t="s">
        <v>26</v>
      </c>
      <c r="AW281" s="12" t="s">
        <v>26</v>
      </c>
      <c r="AX281" s="12" t="s">
        <v>26</v>
      </c>
      <c r="AY281" s="12"/>
      <c r="AZ281" s="12" t="s">
        <v>26</v>
      </c>
      <c r="BA281" s="12"/>
      <c r="BB281" s="12" t="s">
        <v>26</v>
      </c>
      <c r="BC281" s="12" t="s">
        <v>26</v>
      </c>
      <c r="BD281" s="12"/>
      <c r="BE281" s="12" t="s">
        <v>26</v>
      </c>
      <c r="BF281" s="12"/>
    </row>
    <row r="282" spans="48:58" ht="28.5" customHeight="1">
      <c r="AV282" s="12" t="s">
        <v>26</v>
      </c>
      <c r="AW282" s="12" t="s">
        <v>26</v>
      </c>
      <c r="AX282" s="12" t="s">
        <v>26</v>
      </c>
      <c r="AY282" s="12"/>
      <c r="AZ282" s="12" t="s">
        <v>26</v>
      </c>
      <c r="BA282" s="12"/>
      <c r="BB282" s="12" t="s">
        <v>26</v>
      </c>
      <c r="BC282" s="12" t="s">
        <v>26</v>
      </c>
      <c r="BD282" s="12"/>
      <c r="BE282" s="12" t="s">
        <v>26</v>
      </c>
      <c r="BF282" s="12"/>
    </row>
    <row r="283" spans="48:58" ht="28.5" customHeight="1">
      <c r="AV283" s="12" t="s">
        <v>26</v>
      </c>
      <c r="AW283" s="12" t="s">
        <v>26</v>
      </c>
      <c r="AX283" s="12" t="s">
        <v>26</v>
      </c>
      <c r="AY283" s="12"/>
      <c r="AZ283" s="12" t="s">
        <v>26</v>
      </c>
      <c r="BA283" s="12"/>
      <c r="BB283" s="12" t="s">
        <v>26</v>
      </c>
      <c r="BC283" s="12" t="s">
        <v>26</v>
      </c>
      <c r="BD283" s="12"/>
      <c r="BE283" s="12" t="s">
        <v>26</v>
      </c>
      <c r="BF283" s="12"/>
    </row>
    <row r="284" spans="48:58" ht="28.5" customHeight="1">
      <c r="AV284" s="12" t="s">
        <v>26</v>
      </c>
      <c r="AW284" s="12" t="s">
        <v>26</v>
      </c>
      <c r="AX284" s="12" t="s">
        <v>26</v>
      </c>
      <c r="AY284" s="12"/>
      <c r="AZ284" s="12" t="s">
        <v>26</v>
      </c>
      <c r="BA284" s="12"/>
      <c r="BB284" s="12" t="s">
        <v>26</v>
      </c>
      <c r="BC284" s="12" t="s">
        <v>26</v>
      </c>
      <c r="BD284" s="12"/>
      <c r="BE284" s="12" t="s">
        <v>26</v>
      </c>
      <c r="BF284" s="12"/>
    </row>
    <row r="285" spans="48:58" ht="28.5" customHeight="1">
      <c r="AV285" s="12" t="s">
        <v>26</v>
      </c>
      <c r="AW285" s="12" t="s">
        <v>26</v>
      </c>
      <c r="AX285" s="12" t="s">
        <v>26</v>
      </c>
      <c r="AY285" s="12"/>
      <c r="AZ285" s="12" t="s">
        <v>26</v>
      </c>
      <c r="BA285" s="12"/>
      <c r="BB285" s="12" t="s">
        <v>26</v>
      </c>
      <c r="BC285" s="12" t="s">
        <v>26</v>
      </c>
      <c r="BD285" s="12"/>
      <c r="BE285" s="12" t="s">
        <v>26</v>
      </c>
      <c r="BF285" s="12"/>
    </row>
    <row r="286" spans="48:58" ht="28.5" customHeight="1">
      <c r="AV286" s="12" t="s">
        <v>26</v>
      </c>
      <c r="AW286" s="12" t="s">
        <v>26</v>
      </c>
      <c r="AX286" s="12" t="s">
        <v>26</v>
      </c>
      <c r="AY286" s="12"/>
      <c r="AZ286" s="12" t="s">
        <v>26</v>
      </c>
      <c r="BA286" s="12"/>
      <c r="BB286" s="12" t="s">
        <v>26</v>
      </c>
      <c r="BC286" s="12" t="s">
        <v>26</v>
      </c>
      <c r="BD286" s="12"/>
      <c r="BE286" s="12" t="s">
        <v>26</v>
      </c>
      <c r="BF286" s="12"/>
    </row>
    <row r="287" spans="48:58" ht="28.5" customHeight="1">
      <c r="AV287" s="12" t="s">
        <v>26</v>
      </c>
      <c r="AW287" s="12" t="s">
        <v>26</v>
      </c>
      <c r="AX287" s="12" t="s">
        <v>26</v>
      </c>
      <c r="AY287" s="12"/>
      <c r="AZ287" s="12" t="s">
        <v>26</v>
      </c>
      <c r="BA287" s="12"/>
      <c r="BB287" s="12" t="s">
        <v>26</v>
      </c>
      <c r="BC287" s="12" t="s">
        <v>26</v>
      </c>
      <c r="BD287" s="12"/>
      <c r="BE287" s="12" t="s">
        <v>26</v>
      </c>
      <c r="BF287" s="12"/>
    </row>
    <row r="288" spans="48:58" ht="28.5" customHeight="1">
      <c r="AV288" s="12" t="s">
        <v>26</v>
      </c>
      <c r="AW288" s="12" t="s">
        <v>26</v>
      </c>
      <c r="AX288" s="12" t="s">
        <v>26</v>
      </c>
      <c r="AY288" s="12"/>
      <c r="AZ288" s="12" t="s">
        <v>26</v>
      </c>
      <c r="BA288" s="12"/>
      <c r="BB288" s="12" t="s">
        <v>26</v>
      </c>
      <c r="BC288" s="12" t="s">
        <v>26</v>
      </c>
      <c r="BD288" s="12"/>
      <c r="BE288" s="12" t="s">
        <v>26</v>
      </c>
      <c r="BF288" s="12"/>
    </row>
    <row r="289" spans="48:58" ht="28.5" customHeight="1">
      <c r="AV289" s="12" t="s">
        <v>26</v>
      </c>
      <c r="AW289" s="12" t="s">
        <v>26</v>
      </c>
      <c r="AX289" s="12" t="s">
        <v>26</v>
      </c>
      <c r="AY289" s="12"/>
      <c r="AZ289" s="12" t="s">
        <v>26</v>
      </c>
      <c r="BA289" s="12"/>
      <c r="BB289" s="12" t="s">
        <v>26</v>
      </c>
      <c r="BC289" s="12" t="s">
        <v>26</v>
      </c>
      <c r="BD289" s="12"/>
      <c r="BE289" s="12" t="s">
        <v>26</v>
      </c>
      <c r="BF289" s="12"/>
    </row>
    <row r="290" spans="48:58" ht="28.5" customHeight="1">
      <c r="AV290" s="12" t="s">
        <v>26</v>
      </c>
      <c r="AW290" s="12" t="s">
        <v>26</v>
      </c>
      <c r="AX290" s="12" t="s">
        <v>26</v>
      </c>
      <c r="AY290" s="12"/>
      <c r="AZ290" s="12" t="s">
        <v>26</v>
      </c>
      <c r="BA290" s="12"/>
      <c r="BB290" s="12" t="s">
        <v>26</v>
      </c>
      <c r="BC290" s="12" t="s">
        <v>26</v>
      </c>
      <c r="BD290" s="12"/>
      <c r="BE290" s="12" t="s">
        <v>26</v>
      </c>
      <c r="BF290" s="12"/>
    </row>
    <row r="291" spans="48:58" ht="28.5" customHeight="1">
      <c r="AV291" s="12" t="s">
        <v>26</v>
      </c>
      <c r="AW291" s="12" t="s">
        <v>26</v>
      </c>
      <c r="AX291" s="12" t="s">
        <v>26</v>
      </c>
      <c r="AY291" s="12"/>
      <c r="AZ291" s="12" t="s">
        <v>26</v>
      </c>
      <c r="BA291" s="12"/>
      <c r="BB291" s="12" t="s">
        <v>26</v>
      </c>
      <c r="BC291" s="12" t="s">
        <v>26</v>
      </c>
      <c r="BD291" s="12"/>
      <c r="BE291" s="12" t="s">
        <v>26</v>
      </c>
      <c r="BF291" s="12"/>
    </row>
    <row r="292" spans="48:58" ht="28.5" customHeight="1">
      <c r="AV292" s="12" t="s">
        <v>26</v>
      </c>
      <c r="AW292" s="12" t="s">
        <v>26</v>
      </c>
      <c r="AX292" s="12" t="s">
        <v>26</v>
      </c>
      <c r="AY292" s="12"/>
      <c r="AZ292" s="12" t="s">
        <v>26</v>
      </c>
      <c r="BA292" s="12"/>
      <c r="BB292" s="12" t="s">
        <v>26</v>
      </c>
      <c r="BC292" s="12" t="s">
        <v>26</v>
      </c>
      <c r="BD292" s="12"/>
      <c r="BE292" s="12" t="s">
        <v>26</v>
      </c>
      <c r="BF292" s="12"/>
    </row>
    <row r="293" spans="48:58" ht="28.5" customHeight="1">
      <c r="AV293" s="12" t="s">
        <v>26</v>
      </c>
      <c r="AW293" s="12" t="s">
        <v>26</v>
      </c>
      <c r="AX293" s="12" t="s">
        <v>26</v>
      </c>
      <c r="AY293" s="12"/>
      <c r="AZ293" s="12" t="s">
        <v>26</v>
      </c>
      <c r="BA293" s="12"/>
      <c r="BB293" s="12" t="s">
        <v>26</v>
      </c>
      <c r="BC293" s="12" t="s">
        <v>26</v>
      </c>
      <c r="BD293" s="12"/>
      <c r="BE293" s="12" t="s">
        <v>26</v>
      </c>
      <c r="BF293" s="12"/>
    </row>
    <row r="294" spans="48:58" ht="28.5" customHeight="1">
      <c r="AV294" s="12" t="s">
        <v>26</v>
      </c>
      <c r="AW294" s="12" t="s">
        <v>26</v>
      </c>
      <c r="AX294" s="12" t="s">
        <v>26</v>
      </c>
      <c r="AY294" s="12"/>
      <c r="AZ294" s="12" t="s">
        <v>26</v>
      </c>
      <c r="BA294" s="12"/>
      <c r="BB294" s="12" t="s">
        <v>26</v>
      </c>
      <c r="BC294" s="12" t="s">
        <v>26</v>
      </c>
      <c r="BD294" s="12"/>
      <c r="BE294" s="12" t="s">
        <v>26</v>
      </c>
      <c r="BF294" s="12"/>
    </row>
    <row r="295" spans="48:58" ht="28.5" customHeight="1">
      <c r="AV295" s="12" t="s">
        <v>26</v>
      </c>
      <c r="AW295" s="12" t="s">
        <v>26</v>
      </c>
      <c r="AX295" s="12" t="s">
        <v>26</v>
      </c>
      <c r="AY295" s="12"/>
      <c r="AZ295" s="12" t="s">
        <v>26</v>
      </c>
      <c r="BA295" s="12"/>
      <c r="BB295" s="12" t="s">
        <v>26</v>
      </c>
      <c r="BC295" s="12" t="s">
        <v>26</v>
      </c>
      <c r="BD295" s="12"/>
      <c r="BE295" s="12" t="s">
        <v>26</v>
      </c>
      <c r="BF295" s="12"/>
    </row>
    <row r="296" spans="48:58" ht="28.5" customHeight="1">
      <c r="AV296" s="12" t="s">
        <v>26</v>
      </c>
      <c r="AW296" s="12" t="s">
        <v>26</v>
      </c>
      <c r="AX296" s="12" t="s">
        <v>26</v>
      </c>
      <c r="AY296" s="12"/>
      <c r="AZ296" s="12" t="s">
        <v>26</v>
      </c>
      <c r="BA296" s="12"/>
      <c r="BB296" s="12" t="s">
        <v>26</v>
      </c>
      <c r="BC296" s="12" t="s">
        <v>26</v>
      </c>
      <c r="BD296" s="12"/>
      <c r="BE296" s="12" t="s">
        <v>26</v>
      </c>
      <c r="BF296" s="12"/>
    </row>
    <row r="297" spans="48:58" ht="28.5" customHeight="1">
      <c r="AV297" s="12" t="s">
        <v>26</v>
      </c>
      <c r="AW297" s="12" t="s">
        <v>26</v>
      </c>
      <c r="AX297" s="12" t="s">
        <v>26</v>
      </c>
      <c r="AY297" s="12"/>
      <c r="AZ297" s="12" t="s">
        <v>26</v>
      </c>
      <c r="BA297" s="12"/>
      <c r="BB297" s="12" t="s">
        <v>26</v>
      </c>
      <c r="BC297" s="12" t="s">
        <v>26</v>
      </c>
      <c r="BD297" s="12"/>
      <c r="BE297" s="12" t="s">
        <v>26</v>
      </c>
      <c r="BF297" s="12"/>
    </row>
    <row r="298" spans="48:58" ht="28.5" customHeight="1">
      <c r="AV298" s="12" t="s">
        <v>26</v>
      </c>
      <c r="AW298" s="12" t="s">
        <v>26</v>
      </c>
      <c r="AX298" s="12" t="s">
        <v>26</v>
      </c>
      <c r="AY298" s="12"/>
      <c r="AZ298" s="12" t="s">
        <v>26</v>
      </c>
      <c r="BA298" s="12"/>
      <c r="BB298" s="12" t="s">
        <v>26</v>
      </c>
      <c r="BC298" s="12" t="s">
        <v>26</v>
      </c>
      <c r="BD298" s="12"/>
      <c r="BE298" s="12" t="s">
        <v>26</v>
      </c>
      <c r="BF298" s="12"/>
    </row>
    <row r="299" spans="48:58" ht="28.5" customHeight="1">
      <c r="AV299" s="12" t="s">
        <v>26</v>
      </c>
      <c r="AW299" s="12" t="s">
        <v>26</v>
      </c>
      <c r="AX299" s="12" t="s">
        <v>26</v>
      </c>
      <c r="AY299" s="12"/>
      <c r="AZ299" s="12" t="s">
        <v>26</v>
      </c>
      <c r="BA299" s="12"/>
      <c r="BB299" s="12" t="s">
        <v>26</v>
      </c>
      <c r="BC299" s="12" t="s">
        <v>26</v>
      </c>
      <c r="BD299" s="12"/>
      <c r="BE299" s="12" t="s">
        <v>26</v>
      </c>
      <c r="BF299" s="12"/>
    </row>
    <row r="300" spans="48:58" ht="28.5" customHeight="1">
      <c r="AV300" s="12" t="s">
        <v>26</v>
      </c>
      <c r="AW300" s="12" t="s">
        <v>26</v>
      </c>
      <c r="AX300" s="12" t="s">
        <v>26</v>
      </c>
      <c r="AY300" s="12"/>
      <c r="AZ300" s="12" t="s">
        <v>26</v>
      </c>
      <c r="BA300" s="12"/>
      <c r="BB300" s="12" t="s">
        <v>26</v>
      </c>
      <c r="BC300" s="12" t="s">
        <v>26</v>
      </c>
      <c r="BD300" s="12"/>
      <c r="BE300" s="12" t="s">
        <v>26</v>
      </c>
      <c r="BF300" s="12"/>
    </row>
  </sheetData>
  <mergeCells count="41">
    <mergeCell ref="AV1:BF1"/>
    <mergeCell ref="A2:B2"/>
    <mergeCell ref="C2:D2"/>
    <mergeCell ref="F2:G2"/>
    <mergeCell ref="H2:I2"/>
    <mergeCell ref="J2:K2"/>
    <mergeCell ref="W2:X2"/>
    <mergeCell ref="C1:M1"/>
    <mergeCell ref="N1:X1"/>
    <mergeCell ref="Y1:AJ1"/>
    <mergeCell ref="AK1:AU1"/>
    <mergeCell ref="L2:M2"/>
    <mergeCell ref="N2:O2"/>
    <mergeCell ref="Q2:R2"/>
    <mergeCell ref="S2:T2"/>
    <mergeCell ref="U2:V2"/>
    <mergeCell ref="Y2:Z2"/>
    <mergeCell ref="AB2:AC2"/>
    <mergeCell ref="AD2:AE2"/>
    <mergeCell ref="AF2:AF3"/>
    <mergeCell ref="AG2:AH2"/>
    <mergeCell ref="BC2:BD2"/>
    <mergeCell ref="BE2:BF2"/>
    <mergeCell ref="AK2:AL2"/>
    <mergeCell ref="AM2:AN2"/>
    <mergeCell ref="AO2:AP2"/>
    <mergeCell ref="AQ2:AQ3"/>
    <mergeCell ref="AR2:AS2"/>
    <mergeCell ref="AT2:AU2"/>
    <mergeCell ref="AB24:AJ24"/>
    <mergeCell ref="AV2:AW2"/>
    <mergeCell ref="AX2:AY2"/>
    <mergeCell ref="AZ2:BA2"/>
    <mergeCell ref="BB2:BB3"/>
    <mergeCell ref="AI2:AJ2"/>
    <mergeCell ref="AV24:AW24"/>
    <mergeCell ref="A4:B4"/>
    <mergeCell ref="A24:B24"/>
    <mergeCell ref="C24:D24"/>
    <mergeCell ref="N24:O24"/>
    <mergeCell ref="Y24:Z24"/>
  </mergeCells>
  <phoneticPr fontId="3"/>
  <conditionalFormatting sqref="A5:AU22 BG5:XFD22">
    <cfRule type="cellIs" dxfId="844" priority="12" operator="equal">
      <formula>0</formula>
    </cfRule>
  </conditionalFormatting>
  <conditionalFormatting sqref="BE5">
    <cfRule type="cellIs" dxfId="843" priority="11" operator="equal">
      <formula>0</formula>
    </cfRule>
  </conditionalFormatting>
  <conditionalFormatting sqref="AV26:BF300 AX24:BF25 BE10:BE11 AV21:BF23 BC6:BC20 BE7:BE8 BE14:BE20">
    <cfRule type="cellIs" dxfId="842" priority="10" operator="equal">
      <formula>0</formula>
    </cfRule>
  </conditionalFormatting>
  <conditionalFormatting sqref="BE6">
    <cfRule type="cellIs" dxfId="841" priority="9" operator="equal">
      <formula>0</formula>
    </cfRule>
  </conditionalFormatting>
  <conditionalFormatting sqref="BE9">
    <cfRule type="cellIs" dxfId="840" priority="8" operator="equal">
      <formula>0</formula>
    </cfRule>
  </conditionalFormatting>
  <conditionalFormatting sqref="BE12">
    <cfRule type="cellIs" dxfId="839" priority="7" operator="equal">
      <formula>0</formula>
    </cfRule>
  </conditionalFormatting>
  <conditionalFormatting sqref="BE13">
    <cfRule type="cellIs" dxfId="838" priority="6" operator="equal">
      <formula>0</formula>
    </cfRule>
  </conditionalFormatting>
  <conditionalFormatting sqref="AV25:AW25">
    <cfRule type="cellIs" dxfId="837" priority="5" operator="equal">
      <formula>0</formula>
    </cfRule>
  </conditionalFormatting>
  <conditionalFormatting sqref="BC5">
    <cfRule type="cellIs" dxfId="836" priority="4" operator="equal">
      <formula>0</formula>
    </cfRule>
  </conditionalFormatting>
  <conditionalFormatting sqref="AV5:BB20">
    <cfRule type="cellIs" dxfId="835" priority="3" operator="equal">
      <formula>0</formula>
    </cfRule>
  </conditionalFormatting>
  <conditionalFormatting sqref="BD5:BD20">
    <cfRule type="cellIs" dxfId="834" priority="2" operator="equal">
      <formula>0</formula>
    </cfRule>
  </conditionalFormatting>
  <conditionalFormatting sqref="BF5:BF20">
    <cfRule type="cellIs" dxfId="833"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DE69F-2C43-4D50-9596-51E28A48B888}">
  <sheetPr>
    <pageSetUpPr fitToPage="1"/>
  </sheetPr>
  <dimension ref="A1:BF108"/>
  <sheetViews>
    <sheetView view="pageBreakPreview" zoomScale="90" zoomScaleNormal="40" zoomScaleSheetLayoutView="90" workbookViewId="0">
      <pane xSplit="36" ySplit="4" topLeftCell="AV5" activePane="bottomRight" state="frozen"/>
      <selection activeCell="S5" sqref="S5"/>
      <selection pane="topRight" activeCell="S5" sqref="S5"/>
      <selection pane="bottomLeft" activeCell="S5" sqref="S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38" width="9" style="17" customWidth="1"/>
    <col min="39" max="40" width="9" style="30" customWidth="1"/>
    <col min="41"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63" t="s">
        <v>8</v>
      </c>
      <c r="AN2" s="264"/>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57" t="s">
        <v>18</v>
      </c>
      <c r="AN3" s="157"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26</v>
      </c>
      <c r="D4" s="132">
        <v>16</v>
      </c>
      <c r="E4" s="132"/>
      <c r="F4" s="132">
        <v>15</v>
      </c>
      <c r="G4" s="132">
        <v>32</v>
      </c>
      <c r="H4" s="132">
        <v>9</v>
      </c>
      <c r="I4" s="132">
        <v>32</v>
      </c>
      <c r="J4" s="132">
        <v>5</v>
      </c>
      <c r="K4" s="132">
        <v>23</v>
      </c>
      <c r="L4" s="132">
        <v>0</v>
      </c>
      <c r="M4" s="132">
        <v>2</v>
      </c>
      <c r="N4" s="132">
        <v>25</v>
      </c>
      <c r="O4" s="132">
        <v>11</v>
      </c>
      <c r="P4" s="132"/>
      <c r="Q4" s="132">
        <v>18</v>
      </c>
      <c r="R4" s="132">
        <v>30</v>
      </c>
      <c r="S4" s="132">
        <v>10</v>
      </c>
      <c r="T4" s="132">
        <v>24</v>
      </c>
      <c r="U4" s="132">
        <v>6</v>
      </c>
      <c r="V4" s="132">
        <v>10</v>
      </c>
      <c r="W4" s="132">
        <v>0</v>
      </c>
      <c r="X4" s="132">
        <v>1</v>
      </c>
      <c r="Y4" s="132">
        <v>13</v>
      </c>
      <c r="Z4" s="132">
        <v>6</v>
      </c>
      <c r="AA4" s="132"/>
      <c r="AB4" s="132">
        <v>11</v>
      </c>
      <c r="AC4" s="132">
        <v>34</v>
      </c>
      <c r="AD4" s="132">
        <v>9</v>
      </c>
      <c r="AE4" s="132">
        <v>26</v>
      </c>
      <c r="AF4" s="132">
        <v>0</v>
      </c>
      <c r="AG4" s="132">
        <v>5</v>
      </c>
      <c r="AH4" s="132">
        <v>10</v>
      </c>
      <c r="AI4" s="132">
        <v>0</v>
      </c>
      <c r="AJ4" s="166">
        <v>1</v>
      </c>
      <c r="AK4" s="137">
        <v>19</v>
      </c>
      <c r="AL4" s="138">
        <v>8</v>
      </c>
      <c r="AM4" s="158">
        <v>23</v>
      </c>
      <c r="AN4" s="158">
        <v>27</v>
      </c>
      <c r="AO4" s="138">
        <v>18</v>
      </c>
      <c r="AP4" s="138">
        <v>27</v>
      </c>
      <c r="AQ4" s="158">
        <v>25</v>
      </c>
      <c r="AR4" s="158">
        <v>7</v>
      </c>
      <c r="AS4" s="158">
        <v>10</v>
      </c>
      <c r="AT4" s="158">
        <v>4</v>
      </c>
      <c r="AU4" s="139">
        <v>10</v>
      </c>
      <c r="AV4" s="137">
        <f t="shared" ref="AV4:BF4" si="0">COUNTIF(AV5:AV87,"○")</f>
        <v>0</v>
      </c>
      <c r="AW4" s="138">
        <f t="shared" si="0"/>
        <v>0</v>
      </c>
      <c r="AX4" s="138">
        <f t="shared" si="0"/>
        <v>0</v>
      </c>
      <c r="AY4" s="138">
        <f t="shared" si="0"/>
        <v>0</v>
      </c>
      <c r="AZ4" s="138">
        <f t="shared" si="0"/>
        <v>0</v>
      </c>
      <c r="BA4" s="138">
        <f t="shared" si="0"/>
        <v>0</v>
      </c>
      <c r="BB4" s="138">
        <f t="shared" si="0"/>
        <v>0</v>
      </c>
      <c r="BC4" s="138">
        <f t="shared" si="0"/>
        <v>5</v>
      </c>
      <c r="BD4" s="138">
        <f t="shared" si="0"/>
        <v>0</v>
      </c>
      <c r="BE4" s="138">
        <f t="shared" si="0"/>
        <v>4</v>
      </c>
      <c r="BF4" s="139">
        <f t="shared" si="0"/>
        <v>0</v>
      </c>
    </row>
    <row r="5" spans="1:58" ht="28.5" customHeight="1">
      <c r="A5" s="123">
        <v>32001</v>
      </c>
      <c r="B5" s="124" t="s">
        <v>1371</v>
      </c>
      <c r="C5" s="125" t="s">
        <v>22</v>
      </c>
      <c r="D5" s="78" t="s">
        <v>25</v>
      </c>
      <c r="E5" s="78">
        <v>1</v>
      </c>
      <c r="F5" s="78"/>
      <c r="G5" s="78"/>
      <c r="H5" s="78"/>
      <c r="I5" s="125" t="s">
        <v>22</v>
      </c>
      <c r="J5" s="78"/>
      <c r="K5" s="125" t="s">
        <v>22</v>
      </c>
      <c r="L5" s="78"/>
      <c r="M5" s="78"/>
      <c r="N5" s="78" t="s">
        <v>23</v>
      </c>
      <c r="O5" s="78" t="s">
        <v>24</v>
      </c>
      <c r="P5" s="78">
        <v>1</v>
      </c>
      <c r="Q5" s="78"/>
      <c r="R5" s="78" t="s">
        <v>23</v>
      </c>
      <c r="S5" s="78"/>
      <c r="T5" s="78" t="s">
        <v>23</v>
      </c>
      <c r="U5" s="78"/>
      <c r="V5" s="78"/>
      <c r="W5" s="78"/>
      <c r="X5" s="78"/>
      <c r="Y5" s="78" t="s">
        <v>22</v>
      </c>
      <c r="Z5" s="78" t="s">
        <v>25</v>
      </c>
      <c r="AA5" s="78" t="s">
        <v>25</v>
      </c>
      <c r="AB5" s="78" t="s">
        <v>26</v>
      </c>
      <c r="AC5" s="78" t="s">
        <v>22</v>
      </c>
      <c r="AD5" s="78" t="s">
        <v>26</v>
      </c>
      <c r="AE5" s="78" t="s">
        <v>22</v>
      </c>
      <c r="AF5" s="78"/>
      <c r="AG5" s="78" t="s">
        <v>26</v>
      </c>
      <c r="AH5" s="78" t="s">
        <v>25</v>
      </c>
      <c r="AI5" s="78" t="s">
        <v>25</v>
      </c>
      <c r="AJ5" s="165" t="s">
        <v>25</v>
      </c>
      <c r="AK5" s="128" t="s">
        <v>22</v>
      </c>
      <c r="AL5" s="74" t="s">
        <v>25</v>
      </c>
      <c r="AM5" s="76" t="s">
        <v>25</v>
      </c>
      <c r="AN5" s="76" t="s">
        <v>22</v>
      </c>
      <c r="AO5" s="74">
        <v>0</v>
      </c>
      <c r="AP5" s="74" t="s">
        <v>22</v>
      </c>
      <c r="AQ5" s="76" t="s">
        <v>27</v>
      </c>
      <c r="AR5" s="76" t="s">
        <v>26</v>
      </c>
      <c r="AS5" s="76" t="s">
        <v>25</v>
      </c>
      <c r="AT5" s="76" t="s">
        <v>26</v>
      </c>
      <c r="AU5" s="131"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83" t="s">
        <v>25</v>
      </c>
      <c r="BF5" s="316" t="str">
        <f>SUBSTITUTE(SUBSTITUTE(IFERROR(VLOOKUP($A5,単組回答!$E:$T,16,FALSE),""),"① 行った","○"),"② 行っていない","×")</f>
        <v/>
      </c>
    </row>
    <row r="6" spans="1:58" ht="28.5" customHeight="1">
      <c r="A6" s="20">
        <v>32002</v>
      </c>
      <c r="B6" s="21" t="s">
        <v>1372</v>
      </c>
      <c r="C6" s="45"/>
      <c r="D6" s="18"/>
      <c r="E6" s="18">
        <v>0</v>
      </c>
      <c r="F6" s="18"/>
      <c r="G6" s="18"/>
      <c r="H6" s="18"/>
      <c r="I6" s="18"/>
      <c r="J6" s="18"/>
      <c r="K6" s="18"/>
      <c r="L6" s="18"/>
      <c r="M6" s="18"/>
      <c r="N6" s="18"/>
      <c r="O6" s="18"/>
      <c r="P6" s="18">
        <v>0</v>
      </c>
      <c r="Q6" s="18"/>
      <c r="R6" s="18"/>
      <c r="S6" s="18"/>
      <c r="T6" s="18"/>
      <c r="U6" s="18"/>
      <c r="V6" s="18"/>
      <c r="W6" s="18"/>
      <c r="X6" s="18"/>
      <c r="Y6" s="18" t="s">
        <v>26</v>
      </c>
      <c r="Z6" s="18" t="s">
        <v>26</v>
      </c>
      <c r="AA6" s="18" t="e">
        <v>#N/A</v>
      </c>
      <c r="AB6" s="18" t="s">
        <v>26</v>
      </c>
      <c r="AC6" s="18" t="s">
        <v>26</v>
      </c>
      <c r="AD6" s="18" t="s">
        <v>26</v>
      </c>
      <c r="AE6" s="18" t="s">
        <v>26</v>
      </c>
      <c r="AF6" s="18"/>
      <c r="AG6" s="18" t="s">
        <v>26</v>
      </c>
      <c r="AH6" s="18" t="s">
        <v>26</v>
      </c>
      <c r="AI6" s="18" t="s">
        <v>26</v>
      </c>
      <c r="AJ6" s="71" t="s">
        <v>26</v>
      </c>
      <c r="AK6" s="102" t="s">
        <v>26</v>
      </c>
      <c r="AL6" s="83" t="s">
        <v>26</v>
      </c>
      <c r="AM6" s="3" t="s">
        <v>26</v>
      </c>
      <c r="AN6" s="3" t="s">
        <v>26</v>
      </c>
      <c r="AO6" s="83" t="s">
        <v>26</v>
      </c>
      <c r="AP6" s="83" t="s">
        <v>26</v>
      </c>
      <c r="AQ6" s="3" t="s">
        <v>26</v>
      </c>
      <c r="AR6" s="3" t="s">
        <v>26</v>
      </c>
      <c r="AS6" s="3" t="s">
        <v>26</v>
      </c>
      <c r="AT6" s="3" t="s">
        <v>26</v>
      </c>
      <c r="AU6" s="112" t="s">
        <v>26</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32003</v>
      </c>
      <c r="B7" s="21" t="s">
        <v>1373</v>
      </c>
      <c r="C7" s="45" t="s">
        <v>22</v>
      </c>
      <c r="D7" s="45" t="s">
        <v>22</v>
      </c>
      <c r="E7" s="18">
        <v>2</v>
      </c>
      <c r="F7" s="45" t="s">
        <v>22</v>
      </c>
      <c r="G7" s="45" t="s">
        <v>22</v>
      </c>
      <c r="H7" s="18" t="s">
        <v>22</v>
      </c>
      <c r="I7" s="45" t="s">
        <v>22</v>
      </c>
      <c r="J7" s="18"/>
      <c r="K7" s="45" t="s">
        <v>22</v>
      </c>
      <c r="L7" s="18"/>
      <c r="M7" s="18"/>
      <c r="N7" s="18" t="s">
        <v>23</v>
      </c>
      <c r="O7" s="18" t="s">
        <v>23</v>
      </c>
      <c r="P7" s="18">
        <v>2</v>
      </c>
      <c r="Q7" s="18" t="s">
        <v>22</v>
      </c>
      <c r="R7" s="18"/>
      <c r="S7" s="18" t="s">
        <v>22</v>
      </c>
      <c r="T7" s="18" t="s">
        <v>23</v>
      </c>
      <c r="U7" s="18" t="s">
        <v>125</v>
      </c>
      <c r="V7" s="18"/>
      <c r="W7" s="18" t="s">
        <v>125</v>
      </c>
      <c r="X7" s="18"/>
      <c r="Y7" s="18" t="s">
        <v>22</v>
      </c>
      <c r="Z7" s="18" t="s">
        <v>22</v>
      </c>
      <c r="AA7" s="18" t="s">
        <v>22</v>
      </c>
      <c r="AB7" s="18" t="s">
        <v>22</v>
      </c>
      <c r="AC7" s="18" t="s">
        <v>22</v>
      </c>
      <c r="AD7" s="18" t="s">
        <v>22</v>
      </c>
      <c r="AE7" s="18" t="s">
        <v>25</v>
      </c>
      <c r="AF7" s="18"/>
      <c r="AG7" s="18" t="s">
        <v>22</v>
      </c>
      <c r="AH7" s="18">
        <v>0</v>
      </c>
      <c r="AI7" s="18" t="s">
        <v>25</v>
      </c>
      <c r="AJ7" s="71" t="s">
        <v>25</v>
      </c>
      <c r="AK7" s="102" t="s">
        <v>22</v>
      </c>
      <c r="AL7" s="83" t="s">
        <v>25</v>
      </c>
      <c r="AM7" s="3" t="s">
        <v>22</v>
      </c>
      <c r="AN7" s="3" t="s">
        <v>22</v>
      </c>
      <c r="AO7" s="83" t="s">
        <v>22</v>
      </c>
      <c r="AP7" s="83" t="s">
        <v>22</v>
      </c>
      <c r="AQ7" s="3" t="s">
        <v>27</v>
      </c>
      <c r="AR7" s="3" t="s">
        <v>26</v>
      </c>
      <c r="AS7" s="3" t="s">
        <v>25</v>
      </c>
      <c r="AT7" s="3" t="s">
        <v>26</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32006</v>
      </c>
      <c r="B8" s="21" t="s">
        <v>1374</v>
      </c>
      <c r="C8" s="45" t="s">
        <v>22</v>
      </c>
      <c r="D8" s="18" t="s">
        <v>25</v>
      </c>
      <c r="E8" s="18">
        <v>1</v>
      </c>
      <c r="F8" s="18"/>
      <c r="G8" s="45" t="s">
        <v>22</v>
      </c>
      <c r="H8" s="18"/>
      <c r="I8" s="45" t="s">
        <v>22</v>
      </c>
      <c r="J8" s="18"/>
      <c r="K8" s="45" t="s">
        <v>22</v>
      </c>
      <c r="L8" s="18"/>
      <c r="M8" s="18"/>
      <c r="N8" s="18" t="s">
        <v>23</v>
      </c>
      <c r="O8" s="18" t="s">
        <v>24</v>
      </c>
      <c r="P8" s="18">
        <v>1</v>
      </c>
      <c r="Q8" s="18"/>
      <c r="R8" s="18" t="s">
        <v>23</v>
      </c>
      <c r="S8" s="18"/>
      <c r="T8" s="18" t="s">
        <v>23</v>
      </c>
      <c r="U8" s="18"/>
      <c r="V8" s="18"/>
      <c r="W8" s="18"/>
      <c r="X8" s="18" t="s">
        <v>23</v>
      </c>
      <c r="Y8" s="18" t="s">
        <v>26</v>
      </c>
      <c r="Z8" s="18" t="s">
        <v>26</v>
      </c>
      <c r="AA8" s="18" t="e">
        <v>#N/A</v>
      </c>
      <c r="AB8" s="18" t="s">
        <v>26</v>
      </c>
      <c r="AC8" s="18" t="s">
        <v>22</v>
      </c>
      <c r="AD8" s="18" t="s">
        <v>26</v>
      </c>
      <c r="AE8" s="18" t="s">
        <v>22</v>
      </c>
      <c r="AF8" s="18"/>
      <c r="AG8" s="18" t="s">
        <v>26</v>
      </c>
      <c r="AH8" s="18" t="s">
        <v>25</v>
      </c>
      <c r="AI8" s="18" t="s">
        <v>26</v>
      </c>
      <c r="AJ8" s="71" t="s">
        <v>25</v>
      </c>
      <c r="AK8" s="102" t="s">
        <v>22</v>
      </c>
      <c r="AL8" s="83" t="s">
        <v>22</v>
      </c>
      <c r="AM8" s="3" t="s">
        <v>22</v>
      </c>
      <c r="AN8" s="3" t="s">
        <v>22</v>
      </c>
      <c r="AO8" s="83">
        <v>0</v>
      </c>
      <c r="AP8" s="83" t="s">
        <v>22</v>
      </c>
      <c r="AQ8" s="3" t="s">
        <v>27</v>
      </c>
      <c r="AR8" s="3" t="s">
        <v>26</v>
      </c>
      <c r="AS8" s="3" t="s">
        <v>25</v>
      </c>
      <c r="AT8" s="3" t="s">
        <v>26</v>
      </c>
      <c r="AU8" s="112"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32008</v>
      </c>
      <c r="B9" s="21" t="s">
        <v>1375</v>
      </c>
      <c r="C9" s="18" t="s">
        <v>25</v>
      </c>
      <c r="D9" s="18" t="s">
        <v>25</v>
      </c>
      <c r="E9" s="18">
        <v>0</v>
      </c>
      <c r="F9" s="18"/>
      <c r="G9" s="45" t="s">
        <v>22</v>
      </c>
      <c r="H9" s="18"/>
      <c r="I9" s="45" t="s">
        <v>22</v>
      </c>
      <c r="J9" s="18"/>
      <c r="K9" s="45" t="s">
        <v>22</v>
      </c>
      <c r="L9" s="18"/>
      <c r="M9" s="18"/>
      <c r="N9" s="18" t="s">
        <v>24</v>
      </c>
      <c r="O9" s="18" t="s">
        <v>24</v>
      </c>
      <c r="P9" s="18">
        <v>0</v>
      </c>
      <c r="Q9" s="18"/>
      <c r="R9" s="18" t="s">
        <v>23</v>
      </c>
      <c r="S9" s="18"/>
      <c r="T9" s="18" t="s">
        <v>23</v>
      </c>
      <c r="U9" s="18"/>
      <c r="V9" s="18" t="s">
        <v>23</v>
      </c>
      <c r="W9" s="18"/>
      <c r="X9" s="18"/>
      <c r="Y9" s="18" t="s">
        <v>26</v>
      </c>
      <c r="Z9" s="18" t="s">
        <v>26</v>
      </c>
      <c r="AA9" s="18" t="e">
        <v>#N/A</v>
      </c>
      <c r="AB9" s="18" t="s">
        <v>26</v>
      </c>
      <c r="AC9" s="18" t="s">
        <v>26</v>
      </c>
      <c r="AD9" s="18" t="s">
        <v>26</v>
      </c>
      <c r="AE9" s="18" t="s">
        <v>26</v>
      </c>
      <c r="AF9" s="18"/>
      <c r="AG9" s="18" t="s">
        <v>26</v>
      </c>
      <c r="AH9" s="18" t="s">
        <v>26</v>
      </c>
      <c r="AI9" s="18" t="s">
        <v>26</v>
      </c>
      <c r="AJ9" s="71" t="s">
        <v>26</v>
      </c>
      <c r="AK9" s="102" t="s">
        <v>25</v>
      </c>
      <c r="AL9" s="83" t="s">
        <v>25</v>
      </c>
      <c r="AM9" s="3" t="s">
        <v>25</v>
      </c>
      <c r="AN9" s="3" t="s">
        <v>22</v>
      </c>
      <c r="AO9" s="83">
        <v>0</v>
      </c>
      <c r="AP9" s="83" t="s">
        <v>22</v>
      </c>
      <c r="AQ9" s="3" t="s">
        <v>25</v>
      </c>
      <c r="AR9" s="3" t="s">
        <v>26</v>
      </c>
      <c r="AS9" s="3" t="s">
        <v>22</v>
      </c>
      <c r="AT9" s="3" t="s">
        <v>26</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32009</v>
      </c>
      <c r="B10" s="21" t="s">
        <v>1376</v>
      </c>
      <c r="C10" s="18" t="s">
        <v>25</v>
      </c>
      <c r="D10" s="18" t="s">
        <v>25</v>
      </c>
      <c r="E10" s="18">
        <v>0</v>
      </c>
      <c r="F10" s="18"/>
      <c r="G10" s="45" t="s">
        <v>22</v>
      </c>
      <c r="H10" s="45"/>
      <c r="I10" s="45" t="s">
        <v>22</v>
      </c>
      <c r="J10" s="18"/>
      <c r="K10" s="18"/>
      <c r="L10" s="18"/>
      <c r="M10" s="18"/>
      <c r="N10" s="18" t="s">
        <v>24</v>
      </c>
      <c r="O10" s="18" t="s">
        <v>24</v>
      </c>
      <c r="P10" s="18">
        <v>0</v>
      </c>
      <c r="Q10" s="18"/>
      <c r="R10" s="18" t="s">
        <v>23</v>
      </c>
      <c r="S10" s="18"/>
      <c r="T10" s="18"/>
      <c r="U10" s="18"/>
      <c r="V10" s="18" t="s">
        <v>23</v>
      </c>
      <c r="W10" s="18"/>
      <c r="X10" s="18"/>
      <c r="Y10" s="18" t="s">
        <v>26</v>
      </c>
      <c r="Z10" s="18" t="s">
        <v>26</v>
      </c>
      <c r="AA10" s="18" t="e">
        <v>#N/A</v>
      </c>
      <c r="AB10" s="18" t="s">
        <v>26</v>
      </c>
      <c r="AC10" s="18" t="s">
        <v>22</v>
      </c>
      <c r="AD10" s="18" t="s">
        <v>26</v>
      </c>
      <c r="AE10" s="18" t="s">
        <v>25</v>
      </c>
      <c r="AF10" s="18"/>
      <c r="AG10" s="18" t="s">
        <v>26</v>
      </c>
      <c r="AH10" s="18">
        <v>0</v>
      </c>
      <c r="AI10" s="18" t="s">
        <v>26</v>
      </c>
      <c r="AJ10" s="71" t="s">
        <v>25</v>
      </c>
      <c r="AK10" s="102" t="s">
        <v>25</v>
      </c>
      <c r="AL10" s="83" t="s">
        <v>25</v>
      </c>
      <c r="AM10" s="3" t="s">
        <v>22</v>
      </c>
      <c r="AN10" s="3" t="s">
        <v>22</v>
      </c>
      <c r="AO10" s="83" t="s">
        <v>25</v>
      </c>
      <c r="AP10" s="83" t="s">
        <v>22</v>
      </c>
      <c r="AQ10" s="3" t="s">
        <v>27</v>
      </c>
      <c r="AR10" s="3" t="s">
        <v>26</v>
      </c>
      <c r="AS10" s="3" t="s">
        <v>22</v>
      </c>
      <c r="AT10" s="3" t="s">
        <v>26</v>
      </c>
      <c r="AU10" s="112" t="s">
        <v>22</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32013</v>
      </c>
      <c r="B11" s="21" t="s">
        <v>1377</v>
      </c>
      <c r="C11" s="18" t="s">
        <v>25</v>
      </c>
      <c r="D11" s="18" t="s">
        <v>22</v>
      </c>
      <c r="E11" s="18">
        <v>1</v>
      </c>
      <c r="F11" s="18"/>
      <c r="G11" s="18" t="s">
        <v>22</v>
      </c>
      <c r="H11" s="18"/>
      <c r="I11" s="18" t="s">
        <v>22</v>
      </c>
      <c r="J11" s="18"/>
      <c r="K11" s="18"/>
      <c r="L11" s="18"/>
      <c r="M11" s="18"/>
      <c r="N11" s="18" t="s">
        <v>24</v>
      </c>
      <c r="O11" s="18" t="s">
        <v>24</v>
      </c>
      <c r="P11" s="18">
        <v>0</v>
      </c>
      <c r="Q11" s="18"/>
      <c r="R11" s="18" t="s">
        <v>23</v>
      </c>
      <c r="S11" s="18"/>
      <c r="T11" s="18"/>
      <c r="U11" s="18"/>
      <c r="V11" s="18" t="s">
        <v>23</v>
      </c>
      <c r="W11" s="18"/>
      <c r="X11" s="18"/>
      <c r="Y11" s="18" t="s">
        <v>26</v>
      </c>
      <c r="Z11" s="18" t="s">
        <v>26</v>
      </c>
      <c r="AA11" s="18" t="e">
        <v>#N/A</v>
      </c>
      <c r="AB11" s="18" t="s">
        <v>26</v>
      </c>
      <c r="AC11" s="18" t="s">
        <v>26</v>
      </c>
      <c r="AD11" s="18" t="s">
        <v>26</v>
      </c>
      <c r="AE11" s="18" t="s">
        <v>26</v>
      </c>
      <c r="AF11" s="18"/>
      <c r="AG11" s="18" t="s">
        <v>26</v>
      </c>
      <c r="AH11" s="18" t="s">
        <v>26</v>
      </c>
      <c r="AI11" s="18" t="s">
        <v>26</v>
      </c>
      <c r="AJ11" s="71" t="s">
        <v>26</v>
      </c>
      <c r="AK11" s="102" t="s">
        <v>26</v>
      </c>
      <c r="AL11" s="83" t="s">
        <v>26</v>
      </c>
      <c r="AM11" s="3" t="s">
        <v>26</v>
      </c>
      <c r="AN11" s="3" t="s">
        <v>26</v>
      </c>
      <c r="AO11" s="83" t="s">
        <v>26</v>
      </c>
      <c r="AP11" s="83" t="s">
        <v>26</v>
      </c>
      <c r="AQ11" s="3" t="s">
        <v>26</v>
      </c>
      <c r="AR11" s="3" t="s">
        <v>26</v>
      </c>
      <c r="AS11" s="3" t="s">
        <v>26</v>
      </c>
      <c r="AT11" s="3" t="s">
        <v>26</v>
      </c>
      <c r="AU11" s="112" t="s">
        <v>26</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32014</v>
      </c>
      <c r="B12" s="21" t="s">
        <v>1378</v>
      </c>
      <c r="C12" s="45" t="s">
        <v>22</v>
      </c>
      <c r="D12" s="45" t="s">
        <v>22</v>
      </c>
      <c r="E12" s="18">
        <v>2</v>
      </c>
      <c r="F12" s="45" t="s">
        <v>22</v>
      </c>
      <c r="G12" s="18" t="s">
        <v>22</v>
      </c>
      <c r="H12" s="45" t="s">
        <v>22</v>
      </c>
      <c r="I12" s="18" t="s">
        <v>22</v>
      </c>
      <c r="J12" s="45" t="s">
        <v>22</v>
      </c>
      <c r="K12" s="18" t="s">
        <v>22</v>
      </c>
      <c r="L12" s="18"/>
      <c r="M12" s="18"/>
      <c r="N12" s="18" t="s">
        <v>22</v>
      </c>
      <c r="O12" s="18" t="s">
        <v>22</v>
      </c>
      <c r="P12" s="18">
        <v>2</v>
      </c>
      <c r="Q12" s="18" t="s">
        <v>22</v>
      </c>
      <c r="R12" s="18" t="s">
        <v>23</v>
      </c>
      <c r="S12" s="18" t="s">
        <v>22</v>
      </c>
      <c r="T12" s="18" t="s">
        <v>23</v>
      </c>
      <c r="U12" s="18" t="s">
        <v>22</v>
      </c>
      <c r="V12" s="18" t="s">
        <v>23</v>
      </c>
      <c r="W12" s="18" t="s">
        <v>125</v>
      </c>
      <c r="X12" s="18"/>
      <c r="Y12" s="18" t="s">
        <v>26</v>
      </c>
      <c r="Z12" s="18" t="s">
        <v>26</v>
      </c>
      <c r="AA12" s="18" t="e">
        <v>#N/A</v>
      </c>
      <c r="AB12" s="18" t="s">
        <v>26</v>
      </c>
      <c r="AC12" s="18" t="s">
        <v>22</v>
      </c>
      <c r="AD12" s="18" t="s">
        <v>26</v>
      </c>
      <c r="AE12" s="18" t="s">
        <v>22</v>
      </c>
      <c r="AF12" s="18"/>
      <c r="AG12" s="18" t="s">
        <v>26</v>
      </c>
      <c r="AH12" s="18" t="s">
        <v>22</v>
      </c>
      <c r="AI12" s="18" t="s">
        <v>26</v>
      </c>
      <c r="AJ12" s="71" t="s">
        <v>25</v>
      </c>
      <c r="AK12" s="102" t="s">
        <v>22</v>
      </c>
      <c r="AL12" s="83" t="s">
        <v>22</v>
      </c>
      <c r="AM12" s="3" t="s">
        <v>22</v>
      </c>
      <c r="AN12" s="3" t="s">
        <v>22</v>
      </c>
      <c r="AO12" s="83" t="s">
        <v>22</v>
      </c>
      <c r="AP12" s="83" t="s">
        <v>22</v>
      </c>
      <c r="AQ12" s="3" t="s">
        <v>27</v>
      </c>
      <c r="AR12" s="3" t="s">
        <v>22</v>
      </c>
      <c r="AS12" s="3" t="s">
        <v>22</v>
      </c>
      <c r="AT12" s="3" t="s">
        <v>25</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22</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32015</v>
      </c>
      <c r="B13" s="21" t="s">
        <v>1379</v>
      </c>
      <c r="C13" s="18" t="s">
        <v>25</v>
      </c>
      <c r="D13" s="45" t="s">
        <v>22</v>
      </c>
      <c r="E13" s="18">
        <v>1</v>
      </c>
      <c r="F13" s="18"/>
      <c r="G13" s="18" t="s">
        <v>22</v>
      </c>
      <c r="H13" s="18"/>
      <c r="I13" s="18" t="s">
        <v>22</v>
      </c>
      <c r="J13" s="18"/>
      <c r="K13" s="18" t="s">
        <v>22</v>
      </c>
      <c r="L13" s="18"/>
      <c r="M13" s="18"/>
      <c r="N13" s="18"/>
      <c r="O13" s="18"/>
      <c r="P13" s="18">
        <v>0</v>
      </c>
      <c r="Q13" s="18"/>
      <c r="R13" s="18"/>
      <c r="S13" s="18"/>
      <c r="T13" s="18"/>
      <c r="U13" s="18"/>
      <c r="V13" s="18"/>
      <c r="W13" s="18"/>
      <c r="X13" s="18"/>
      <c r="Y13" s="18" t="s">
        <v>26</v>
      </c>
      <c r="Z13" s="18" t="s">
        <v>26</v>
      </c>
      <c r="AA13" s="18" t="e">
        <v>#N/A</v>
      </c>
      <c r="AB13" s="18" t="s">
        <v>26</v>
      </c>
      <c r="AC13" s="18" t="s">
        <v>26</v>
      </c>
      <c r="AD13" s="18" t="s">
        <v>26</v>
      </c>
      <c r="AE13" s="18" t="s">
        <v>26</v>
      </c>
      <c r="AF13" s="18"/>
      <c r="AG13" s="18" t="s">
        <v>26</v>
      </c>
      <c r="AH13" s="18" t="s">
        <v>26</v>
      </c>
      <c r="AI13" s="18" t="s">
        <v>26</v>
      </c>
      <c r="AJ13" s="71" t="s">
        <v>26</v>
      </c>
      <c r="AK13" s="102" t="s">
        <v>26</v>
      </c>
      <c r="AL13" s="83" t="s">
        <v>26</v>
      </c>
      <c r="AM13" s="3" t="s">
        <v>26</v>
      </c>
      <c r="AN13" s="3" t="s">
        <v>26</v>
      </c>
      <c r="AO13" s="83" t="s">
        <v>26</v>
      </c>
      <c r="AP13" s="83" t="s">
        <v>26</v>
      </c>
      <c r="AQ13" s="3" t="s">
        <v>26</v>
      </c>
      <c r="AR13" s="3" t="s">
        <v>26</v>
      </c>
      <c r="AS13" s="3" t="s">
        <v>26</v>
      </c>
      <c r="AT13" s="3" t="s">
        <v>26</v>
      </c>
      <c r="AU13" s="112" t="s">
        <v>26</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32016</v>
      </c>
      <c r="B14" s="21" t="s">
        <v>1380</v>
      </c>
      <c r="C14" s="45" t="s">
        <v>22</v>
      </c>
      <c r="D14" s="18" t="s">
        <v>25</v>
      </c>
      <c r="E14" s="18">
        <v>1</v>
      </c>
      <c r="F14" s="45" t="s">
        <v>22</v>
      </c>
      <c r="G14" s="18" t="s">
        <v>22</v>
      </c>
      <c r="H14" s="45" t="s">
        <v>22</v>
      </c>
      <c r="I14" s="18" t="s">
        <v>22</v>
      </c>
      <c r="J14" s="18"/>
      <c r="K14" s="18"/>
      <c r="L14" s="18"/>
      <c r="M14" s="18"/>
      <c r="N14" s="18" t="s">
        <v>23</v>
      </c>
      <c r="O14" s="18" t="s">
        <v>24</v>
      </c>
      <c r="P14" s="18">
        <v>1</v>
      </c>
      <c r="Q14" s="18" t="s">
        <v>23</v>
      </c>
      <c r="R14" s="18" t="s">
        <v>23</v>
      </c>
      <c r="S14" s="18"/>
      <c r="T14" s="18" t="s">
        <v>23</v>
      </c>
      <c r="U14" s="18"/>
      <c r="V14" s="18"/>
      <c r="W14" s="18"/>
      <c r="X14" s="18"/>
      <c r="Y14" s="18" t="s">
        <v>22</v>
      </c>
      <c r="Z14" s="18" t="s">
        <v>25</v>
      </c>
      <c r="AA14" s="18" t="s">
        <v>25</v>
      </c>
      <c r="AB14" s="18" t="s">
        <v>22</v>
      </c>
      <c r="AC14" s="18" t="s">
        <v>22</v>
      </c>
      <c r="AD14" s="18" t="s">
        <v>22</v>
      </c>
      <c r="AE14" s="18" t="s">
        <v>22</v>
      </c>
      <c r="AF14" s="18"/>
      <c r="AG14" s="18" t="s">
        <v>22</v>
      </c>
      <c r="AH14" s="18" t="s">
        <v>22</v>
      </c>
      <c r="AI14" s="18" t="s">
        <v>25</v>
      </c>
      <c r="AJ14" s="71" t="s">
        <v>25</v>
      </c>
      <c r="AK14" s="102" t="s">
        <v>22</v>
      </c>
      <c r="AL14" s="83" t="s">
        <v>25</v>
      </c>
      <c r="AM14" s="3" t="s">
        <v>22</v>
      </c>
      <c r="AN14" s="3" t="s">
        <v>22</v>
      </c>
      <c r="AO14" s="83" t="s">
        <v>22</v>
      </c>
      <c r="AP14" s="83" t="s">
        <v>22</v>
      </c>
      <c r="AQ14" s="3" t="s">
        <v>27</v>
      </c>
      <c r="AR14" s="3" t="s">
        <v>22</v>
      </c>
      <c r="AS14" s="3" t="s">
        <v>22</v>
      </c>
      <c r="AT14" s="3" t="s">
        <v>22</v>
      </c>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22</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32018</v>
      </c>
      <c r="B15" s="21" t="s">
        <v>1381</v>
      </c>
      <c r="C15" s="45" t="s">
        <v>22</v>
      </c>
      <c r="D15" s="18" t="s">
        <v>25</v>
      </c>
      <c r="E15" s="18">
        <v>1</v>
      </c>
      <c r="F15" s="45" t="s">
        <v>22</v>
      </c>
      <c r="G15" s="18" t="s">
        <v>22</v>
      </c>
      <c r="H15" s="45" t="s">
        <v>22</v>
      </c>
      <c r="I15" s="18" t="s">
        <v>22</v>
      </c>
      <c r="J15" s="18"/>
      <c r="K15" s="18"/>
      <c r="L15" s="18"/>
      <c r="M15" s="18"/>
      <c r="N15" s="18" t="s">
        <v>23</v>
      </c>
      <c r="O15" s="18" t="s">
        <v>24</v>
      </c>
      <c r="P15" s="18">
        <v>1</v>
      </c>
      <c r="Q15" s="18" t="s">
        <v>23</v>
      </c>
      <c r="R15" s="18" t="s">
        <v>23</v>
      </c>
      <c r="S15" s="18"/>
      <c r="T15" s="18" t="s">
        <v>23</v>
      </c>
      <c r="U15" s="18"/>
      <c r="V15" s="18"/>
      <c r="W15" s="18"/>
      <c r="X15" s="18"/>
      <c r="Y15" s="18" t="s">
        <v>22</v>
      </c>
      <c r="Z15" s="18" t="s">
        <v>25</v>
      </c>
      <c r="AA15" s="18" t="s">
        <v>25</v>
      </c>
      <c r="AB15" s="18" t="s">
        <v>22</v>
      </c>
      <c r="AC15" s="18" t="s">
        <v>22</v>
      </c>
      <c r="AD15" s="18" t="s">
        <v>22</v>
      </c>
      <c r="AE15" s="18" t="s">
        <v>22</v>
      </c>
      <c r="AF15" s="18"/>
      <c r="AG15" s="18" t="s">
        <v>22</v>
      </c>
      <c r="AH15" s="18" t="s">
        <v>22</v>
      </c>
      <c r="AI15" s="18" t="s">
        <v>25</v>
      </c>
      <c r="AJ15" s="71" t="s">
        <v>25</v>
      </c>
      <c r="AK15" s="102"/>
      <c r="AL15" s="83"/>
      <c r="AM15" s="3"/>
      <c r="AN15" s="3"/>
      <c r="AO15" s="83"/>
      <c r="AP15" s="83"/>
      <c r="AQ15" s="3"/>
      <c r="AR15" s="3"/>
      <c r="AS15" s="3"/>
      <c r="AT15" s="3"/>
      <c r="AU15" s="112"/>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32019</v>
      </c>
      <c r="B16" s="21" t="s">
        <v>1382</v>
      </c>
      <c r="C16" s="45" t="s">
        <v>22</v>
      </c>
      <c r="D16" s="18" t="s">
        <v>25</v>
      </c>
      <c r="E16" s="18">
        <v>1</v>
      </c>
      <c r="F16" s="45" t="s">
        <v>22</v>
      </c>
      <c r="G16" s="18"/>
      <c r="H16" s="18"/>
      <c r="I16" s="18"/>
      <c r="J16" s="18"/>
      <c r="K16" s="18"/>
      <c r="L16" s="18"/>
      <c r="M16" s="18"/>
      <c r="N16" s="18" t="s">
        <v>22</v>
      </c>
      <c r="O16" s="18" t="s">
        <v>25</v>
      </c>
      <c r="P16" s="18">
        <v>1</v>
      </c>
      <c r="Q16" s="18" t="s">
        <v>22</v>
      </c>
      <c r="R16" s="18" t="s">
        <v>23</v>
      </c>
      <c r="S16" s="18" t="s">
        <v>125</v>
      </c>
      <c r="T16" s="18" t="s">
        <v>23</v>
      </c>
      <c r="U16" s="18"/>
      <c r="V16" s="18" t="s">
        <v>23</v>
      </c>
      <c r="W16" s="18"/>
      <c r="X16" s="18"/>
      <c r="Y16" s="18" t="s">
        <v>22</v>
      </c>
      <c r="Z16" s="18" t="s">
        <v>25</v>
      </c>
      <c r="AA16" s="18" t="s">
        <v>25</v>
      </c>
      <c r="AB16" s="18" t="s">
        <v>22</v>
      </c>
      <c r="AC16" s="18" t="s">
        <v>22</v>
      </c>
      <c r="AD16" s="18" t="s">
        <v>22</v>
      </c>
      <c r="AE16" s="18" t="s">
        <v>22</v>
      </c>
      <c r="AF16" s="18"/>
      <c r="AG16" s="18" t="s">
        <v>25</v>
      </c>
      <c r="AH16" s="18" t="s">
        <v>22</v>
      </c>
      <c r="AI16" s="18" t="s">
        <v>25</v>
      </c>
      <c r="AJ16" s="71" t="s">
        <v>22</v>
      </c>
      <c r="AK16" s="102" t="s">
        <v>22</v>
      </c>
      <c r="AL16" s="83" t="s">
        <v>25</v>
      </c>
      <c r="AM16" s="3" t="s">
        <v>22</v>
      </c>
      <c r="AN16" s="3" t="s">
        <v>22</v>
      </c>
      <c r="AO16" s="83" t="s">
        <v>22</v>
      </c>
      <c r="AP16" s="83" t="s">
        <v>22</v>
      </c>
      <c r="AQ16" s="3" t="s">
        <v>27</v>
      </c>
      <c r="AR16" s="3" t="s">
        <v>26</v>
      </c>
      <c r="AS16" s="3" t="s">
        <v>22</v>
      </c>
      <c r="AT16" s="3" t="s">
        <v>26</v>
      </c>
      <c r="AU16" s="112" t="s">
        <v>25</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32020</v>
      </c>
      <c r="B17" s="21" t="s">
        <v>1383</v>
      </c>
      <c r="C17" s="18" t="s">
        <v>22</v>
      </c>
      <c r="D17" s="18" t="s">
        <v>25</v>
      </c>
      <c r="E17" s="18">
        <v>1</v>
      </c>
      <c r="F17" s="18" t="s">
        <v>22</v>
      </c>
      <c r="G17" s="18" t="s">
        <v>22</v>
      </c>
      <c r="H17" s="18" t="s">
        <v>22</v>
      </c>
      <c r="I17" s="18" t="s">
        <v>22</v>
      </c>
      <c r="J17" s="18"/>
      <c r="K17" s="18" t="s">
        <v>22</v>
      </c>
      <c r="L17" s="18"/>
      <c r="M17" s="18"/>
      <c r="N17" s="18" t="s">
        <v>22</v>
      </c>
      <c r="O17" s="18" t="s">
        <v>25</v>
      </c>
      <c r="P17" s="18">
        <v>1</v>
      </c>
      <c r="Q17" s="18" t="s">
        <v>22</v>
      </c>
      <c r="R17" s="18"/>
      <c r="S17" s="18" t="s">
        <v>22</v>
      </c>
      <c r="T17" s="18"/>
      <c r="U17" s="18" t="s">
        <v>125</v>
      </c>
      <c r="V17" s="18"/>
      <c r="W17" s="18" t="s">
        <v>125</v>
      </c>
      <c r="X17" s="18"/>
      <c r="Y17" s="18" t="s">
        <v>26</v>
      </c>
      <c r="Z17" s="18" t="s">
        <v>26</v>
      </c>
      <c r="AA17" s="18" t="e">
        <v>#N/A</v>
      </c>
      <c r="AB17" s="18" t="s">
        <v>26</v>
      </c>
      <c r="AC17" s="18" t="s">
        <v>22</v>
      </c>
      <c r="AD17" s="18" t="s">
        <v>26</v>
      </c>
      <c r="AE17" s="18" t="s">
        <v>22</v>
      </c>
      <c r="AF17" s="18"/>
      <c r="AG17" s="18" t="s">
        <v>26</v>
      </c>
      <c r="AH17" s="18" t="s">
        <v>25</v>
      </c>
      <c r="AI17" s="18" t="s">
        <v>26</v>
      </c>
      <c r="AJ17" s="71" t="s">
        <v>25</v>
      </c>
      <c r="AK17" s="102" t="s">
        <v>22</v>
      </c>
      <c r="AL17" s="83" t="s">
        <v>25</v>
      </c>
      <c r="AM17" s="3" t="s">
        <v>22</v>
      </c>
      <c r="AN17" s="3" t="s">
        <v>22</v>
      </c>
      <c r="AO17" s="83" t="s">
        <v>22</v>
      </c>
      <c r="AP17" s="83" t="s">
        <v>22</v>
      </c>
      <c r="AQ17" s="3" t="s">
        <v>27</v>
      </c>
      <c r="AR17" s="3" t="s">
        <v>25</v>
      </c>
      <c r="AS17" s="3" t="s">
        <v>25</v>
      </c>
      <c r="AT17" s="3" t="s">
        <v>25</v>
      </c>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32021</v>
      </c>
      <c r="B18" s="21" t="s">
        <v>1384</v>
      </c>
      <c r="C18" s="18" t="s">
        <v>25</v>
      </c>
      <c r="D18" s="18" t="s">
        <v>25</v>
      </c>
      <c r="E18" s="18">
        <v>0</v>
      </c>
      <c r="F18" s="18"/>
      <c r="G18" s="18" t="s">
        <v>22</v>
      </c>
      <c r="H18" s="18"/>
      <c r="I18" s="18" t="s">
        <v>22</v>
      </c>
      <c r="J18" s="18"/>
      <c r="K18" s="18" t="s">
        <v>22</v>
      </c>
      <c r="L18" s="18"/>
      <c r="M18" s="18"/>
      <c r="N18" s="18" t="s">
        <v>24</v>
      </c>
      <c r="O18" s="18" t="s">
        <v>24</v>
      </c>
      <c r="P18" s="18">
        <v>0</v>
      </c>
      <c r="Q18" s="18"/>
      <c r="R18" s="18" t="s">
        <v>23</v>
      </c>
      <c r="S18" s="18"/>
      <c r="T18" s="18" t="s">
        <v>23</v>
      </c>
      <c r="U18" s="18"/>
      <c r="V18" s="18"/>
      <c r="W18" s="18"/>
      <c r="X18" s="18"/>
      <c r="Y18" s="18" t="s">
        <v>26</v>
      </c>
      <c r="Z18" s="18" t="s">
        <v>26</v>
      </c>
      <c r="AA18" s="18" t="e">
        <v>#N/A</v>
      </c>
      <c r="AB18" s="18" t="s">
        <v>26</v>
      </c>
      <c r="AC18" s="18" t="s">
        <v>22</v>
      </c>
      <c r="AD18" s="18" t="s">
        <v>26</v>
      </c>
      <c r="AE18" s="18" t="s">
        <v>22</v>
      </c>
      <c r="AF18" s="18"/>
      <c r="AG18" s="18" t="s">
        <v>26</v>
      </c>
      <c r="AH18" s="18" t="s">
        <v>25</v>
      </c>
      <c r="AI18" s="18" t="s">
        <v>26</v>
      </c>
      <c r="AJ18" s="71" t="s">
        <v>25</v>
      </c>
      <c r="AK18" s="102" t="s">
        <v>25</v>
      </c>
      <c r="AL18" s="83" t="s">
        <v>25</v>
      </c>
      <c r="AM18" s="3" t="s">
        <v>25</v>
      </c>
      <c r="AN18" s="3" t="s">
        <v>22</v>
      </c>
      <c r="AO18" s="83">
        <v>0</v>
      </c>
      <c r="AP18" s="83" t="s">
        <v>22</v>
      </c>
      <c r="AQ18" s="3" t="s">
        <v>27</v>
      </c>
      <c r="AR18" s="3" t="s">
        <v>26</v>
      </c>
      <c r="AS18" s="3" t="s">
        <v>25</v>
      </c>
      <c r="AT18" s="3" t="s">
        <v>26</v>
      </c>
      <c r="AU18" s="112" t="s">
        <v>22</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32022</v>
      </c>
      <c r="B19" s="21" t="s">
        <v>1385</v>
      </c>
      <c r="C19" s="18" t="s">
        <v>25</v>
      </c>
      <c r="D19" s="18" t="s">
        <v>25</v>
      </c>
      <c r="E19" s="18">
        <v>0</v>
      </c>
      <c r="F19" s="18"/>
      <c r="G19" s="18"/>
      <c r="H19" s="18"/>
      <c r="I19" s="18"/>
      <c r="J19" s="18"/>
      <c r="K19" s="18"/>
      <c r="L19" s="18"/>
      <c r="M19" s="18"/>
      <c r="N19" s="18" t="s">
        <v>24</v>
      </c>
      <c r="O19" s="18" t="s">
        <v>24</v>
      </c>
      <c r="P19" s="18">
        <v>0</v>
      </c>
      <c r="Q19" s="18"/>
      <c r="R19" s="18" t="s">
        <v>23</v>
      </c>
      <c r="S19" s="18"/>
      <c r="T19" s="18"/>
      <c r="U19" s="18"/>
      <c r="V19" s="18"/>
      <c r="W19" s="18"/>
      <c r="X19" s="18"/>
      <c r="Y19" s="18" t="s">
        <v>26</v>
      </c>
      <c r="Z19" s="18" t="s">
        <v>26</v>
      </c>
      <c r="AA19" s="18" t="e">
        <v>#N/A</v>
      </c>
      <c r="AB19" s="18" t="s">
        <v>26</v>
      </c>
      <c r="AC19" s="18" t="s">
        <v>22</v>
      </c>
      <c r="AD19" s="18" t="s">
        <v>26</v>
      </c>
      <c r="AE19" s="18" t="s">
        <v>25</v>
      </c>
      <c r="AF19" s="18"/>
      <c r="AG19" s="18" t="s">
        <v>26</v>
      </c>
      <c r="AH19" s="18">
        <v>0</v>
      </c>
      <c r="AI19" s="18" t="s">
        <v>26</v>
      </c>
      <c r="AJ19" s="71" t="s">
        <v>25</v>
      </c>
      <c r="AK19" s="102" t="s">
        <v>26</v>
      </c>
      <c r="AL19" s="83" t="s">
        <v>26</v>
      </c>
      <c r="AM19" s="3" t="s">
        <v>26</v>
      </c>
      <c r="AN19" s="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32023</v>
      </c>
      <c r="B20" s="21" t="s">
        <v>1386</v>
      </c>
      <c r="C20" s="18" t="s">
        <v>25</v>
      </c>
      <c r="D20" s="18" t="s">
        <v>25</v>
      </c>
      <c r="E20" s="18">
        <v>0</v>
      </c>
      <c r="F20" s="18"/>
      <c r="G20" s="18"/>
      <c r="H20" s="18"/>
      <c r="I20" s="18"/>
      <c r="J20" s="18"/>
      <c r="K20" s="18"/>
      <c r="L20" s="18"/>
      <c r="M20" s="18"/>
      <c r="N20" s="18"/>
      <c r="O20" s="18"/>
      <c r="P20" s="18">
        <v>0</v>
      </c>
      <c r="Q20" s="18"/>
      <c r="R20" s="18"/>
      <c r="S20" s="18"/>
      <c r="T20" s="18"/>
      <c r="U20" s="18"/>
      <c r="V20" s="18"/>
      <c r="W20" s="18"/>
      <c r="X20" s="18"/>
      <c r="Y20" s="18" t="s">
        <v>26</v>
      </c>
      <c r="Z20" s="18" t="s">
        <v>26</v>
      </c>
      <c r="AA20" s="18" t="e">
        <v>#N/A</v>
      </c>
      <c r="AB20" s="18" t="s">
        <v>26</v>
      </c>
      <c r="AC20" s="18" t="s">
        <v>26</v>
      </c>
      <c r="AD20" s="18" t="s">
        <v>26</v>
      </c>
      <c r="AE20" s="18" t="s">
        <v>26</v>
      </c>
      <c r="AF20" s="18"/>
      <c r="AG20" s="18" t="s">
        <v>26</v>
      </c>
      <c r="AH20" s="18" t="s">
        <v>26</v>
      </c>
      <c r="AI20" s="18" t="s">
        <v>26</v>
      </c>
      <c r="AJ20" s="71" t="s">
        <v>26</v>
      </c>
      <c r="AK20" s="102" t="s">
        <v>22</v>
      </c>
      <c r="AL20" s="83" t="s">
        <v>25</v>
      </c>
      <c r="AM20" s="3" t="s">
        <v>22</v>
      </c>
      <c r="AN20" s="3" t="s">
        <v>22</v>
      </c>
      <c r="AO20" s="83" t="s">
        <v>25</v>
      </c>
      <c r="AP20" s="83" t="s">
        <v>22</v>
      </c>
      <c r="AQ20" s="3" t="s">
        <v>25</v>
      </c>
      <c r="AR20" s="3" t="s">
        <v>26</v>
      </c>
      <c r="AS20" s="3" t="s">
        <v>25</v>
      </c>
      <c r="AT20" s="3" t="s">
        <v>26</v>
      </c>
      <c r="AU20" s="112"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32024</v>
      </c>
      <c r="B21" s="21" t="s">
        <v>1387</v>
      </c>
      <c r="C21" s="45"/>
      <c r="D21" s="18"/>
      <c r="E21" s="18">
        <v>0</v>
      </c>
      <c r="F21" s="18"/>
      <c r="G21" s="18"/>
      <c r="H21" s="18"/>
      <c r="I21" s="18"/>
      <c r="J21" s="18"/>
      <c r="K21" s="18"/>
      <c r="L21" s="18"/>
      <c r="M21" s="18"/>
      <c r="N21" s="18"/>
      <c r="O21" s="18"/>
      <c r="P21" s="18">
        <v>0</v>
      </c>
      <c r="Q21" s="18"/>
      <c r="R21" s="18"/>
      <c r="S21" s="18"/>
      <c r="T21" s="18"/>
      <c r="U21" s="18"/>
      <c r="V21" s="18"/>
      <c r="W21" s="18"/>
      <c r="X21" s="18"/>
      <c r="Y21" s="18" t="s">
        <v>26</v>
      </c>
      <c r="Z21" s="18" t="s">
        <v>26</v>
      </c>
      <c r="AA21" s="18" t="e">
        <v>#N/A</v>
      </c>
      <c r="AB21" s="18" t="s">
        <v>26</v>
      </c>
      <c r="AC21" s="18" t="s">
        <v>26</v>
      </c>
      <c r="AD21" s="18" t="s">
        <v>26</v>
      </c>
      <c r="AE21" s="18" t="s">
        <v>26</v>
      </c>
      <c r="AF21" s="18"/>
      <c r="AG21" s="18" t="s">
        <v>26</v>
      </c>
      <c r="AH21" s="18" t="s">
        <v>26</v>
      </c>
      <c r="AI21" s="18" t="s">
        <v>26</v>
      </c>
      <c r="AJ21" s="71" t="s">
        <v>26</v>
      </c>
      <c r="AK21" s="102" t="s">
        <v>26</v>
      </c>
      <c r="AL21" s="83" t="s">
        <v>26</v>
      </c>
      <c r="AM21" s="3" t="s">
        <v>26</v>
      </c>
      <c r="AN21" s="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32025</v>
      </c>
      <c r="B22" s="21" t="s">
        <v>1388</v>
      </c>
      <c r="C22" s="18" t="s">
        <v>25</v>
      </c>
      <c r="D22" s="18" t="s">
        <v>22</v>
      </c>
      <c r="E22" s="18">
        <v>1</v>
      </c>
      <c r="F22" s="18"/>
      <c r="G22" s="18"/>
      <c r="H22" s="18" t="s">
        <v>22</v>
      </c>
      <c r="I22" s="18"/>
      <c r="J22" s="18"/>
      <c r="K22" s="18"/>
      <c r="L22" s="18"/>
      <c r="M22" s="18"/>
      <c r="N22" s="18"/>
      <c r="O22" s="18"/>
      <c r="P22" s="18">
        <v>0</v>
      </c>
      <c r="Q22" s="18"/>
      <c r="R22" s="18"/>
      <c r="S22" s="18"/>
      <c r="T22" s="18"/>
      <c r="U22" s="18"/>
      <c r="V22" s="18"/>
      <c r="W22" s="18"/>
      <c r="X22" s="18"/>
      <c r="Y22" s="18" t="s">
        <v>26</v>
      </c>
      <c r="Z22" s="18" t="s">
        <v>26</v>
      </c>
      <c r="AA22" s="18" t="e">
        <v>#N/A</v>
      </c>
      <c r="AB22" s="18" t="s">
        <v>26</v>
      </c>
      <c r="AC22" s="18" t="s">
        <v>26</v>
      </c>
      <c r="AD22" s="18" t="s">
        <v>26</v>
      </c>
      <c r="AE22" s="18" t="s">
        <v>26</v>
      </c>
      <c r="AF22" s="18"/>
      <c r="AG22" s="18" t="s">
        <v>26</v>
      </c>
      <c r="AH22" s="18" t="s">
        <v>26</v>
      </c>
      <c r="AI22" s="18" t="s">
        <v>26</v>
      </c>
      <c r="AJ22" s="71" t="s">
        <v>26</v>
      </c>
      <c r="AK22" s="102" t="s">
        <v>26</v>
      </c>
      <c r="AL22" s="83" t="s">
        <v>26</v>
      </c>
      <c r="AM22" s="3" t="s">
        <v>26</v>
      </c>
      <c r="AN22" s="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32026</v>
      </c>
      <c r="B23" s="21" t="s">
        <v>1389</v>
      </c>
      <c r="C23" s="18" t="s">
        <v>25</v>
      </c>
      <c r="D23" s="18" t="s">
        <v>25</v>
      </c>
      <c r="E23" s="18">
        <v>0</v>
      </c>
      <c r="F23" s="18"/>
      <c r="G23" s="18"/>
      <c r="H23" s="18"/>
      <c r="I23" s="18"/>
      <c r="J23" s="18"/>
      <c r="K23" s="18"/>
      <c r="L23" s="18"/>
      <c r="M23" s="18"/>
      <c r="N23" s="18" t="s">
        <v>23</v>
      </c>
      <c r="O23" s="18" t="s">
        <v>23</v>
      </c>
      <c r="P23" s="18">
        <v>2</v>
      </c>
      <c r="Q23" s="18"/>
      <c r="R23" s="18"/>
      <c r="S23" s="18"/>
      <c r="T23" s="18"/>
      <c r="U23" s="18"/>
      <c r="V23" s="18"/>
      <c r="W23" s="18"/>
      <c r="X23" s="18"/>
      <c r="Y23" s="18" t="s">
        <v>22</v>
      </c>
      <c r="Z23" s="18" t="s">
        <v>22</v>
      </c>
      <c r="AA23" s="18" t="s">
        <v>22</v>
      </c>
      <c r="AB23" s="18" t="s">
        <v>26</v>
      </c>
      <c r="AC23" s="18" t="s">
        <v>22</v>
      </c>
      <c r="AD23" s="18" t="s">
        <v>26</v>
      </c>
      <c r="AE23" s="18" t="s">
        <v>22</v>
      </c>
      <c r="AF23" s="18"/>
      <c r="AG23" s="18" t="s">
        <v>26</v>
      </c>
      <c r="AH23" s="18">
        <v>0</v>
      </c>
      <c r="AI23" s="18" t="s">
        <v>26</v>
      </c>
      <c r="AJ23" s="71" t="s">
        <v>25</v>
      </c>
      <c r="AK23" s="102" t="s">
        <v>26</v>
      </c>
      <c r="AL23" s="83" t="s">
        <v>26</v>
      </c>
      <c r="AM23" s="3" t="s">
        <v>26</v>
      </c>
      <c r="AN23" s="3" t="s">
        <v>26</v>
      </c>
      <c r="AO23" s="83" t="s">
        <v>26</v>
      </c>
      <c r="AP23" s="83" t="s">
        <v>26</v>
      </c>
      <c r="AQ23" s="3" t="s">
        <v>26</v>
      </c>
      <c r="AR23" s="3" t="s">
        <v>28</v>
      </c>
      <c r="AS23" s="3" t="s">
        <v>26</v>
      </c>
      <c r="AT23" s="3" t="s">
        <v>25</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32027</v>
      </c>
      <c r="B24" s="21" t="s">
        <v>1390</v>
      </c>
      <c r="C24" s="18" t="s">
        <v>25</v>
      </c>
      <c r="D24" s="18" t="s">
        <v>25</v>
      </c>
      <c r="E24" s="18">
        <v>0</v>
      </c>
      <c r="F24" s="18"/>
      <c r="G24" s="18"/>
      <c r="H24" s="18"/>
      <c r="I24" s="18"/>
      <c r="J24" s="18" t="s">
        <v>22</v>
      </c>
      <c r="K24" s="18"/>
      <c r="L24" s="18"/>
      <c r="M24" s="18"/>
      <c r="N24" s="18" t="s">
        <v>22</v>
      </c>
      <c r="O24" s="18" t="s">
        <v>24</v>
      </c>
      <c r="P24" s="18">
        <v>1</v>
      </c>
      <c r="Q24" s="18" t="s">
        <v>125</v>
      </c>
      <c r="R24" s="18" t="s">
        <v>23</v>
      </c>
      <c r="S24" s="18"/>
      <c r="T24" s="18" t="s">
        <v>23</v>
      </c>
      <c r="U24" s="18" t="s">
        <v>22</v>
      </c>
      <c r="V24" s="18" t="s">
        <v>23</v>
      </c>
      <c r="W24" s="18" t="s">
        <v>125</v>
      </c>
      <c r="X24" s="18"/>
      <c r="Y24" s="18" t="s">
        <v>26</v>
      </c>
      <c r="Z24" s="18" t="s">
        <v>26</v>
      </c>
      <c r="AA24" s="18" t="e">
        <v>#N/A</v>
      </c>
      <c r="AB24" s="18" t="s">
        <v>26</v>
      </c>
      <c r="AC24" s="18" t="s">
        <v>22</v>
      </c>
      <c r="AD24" s="18" t="s">
        <v>26</v>
      </c>
      <c r="AE24" s="18" t="s">
        <v>25</v>
      </c>
      <c r="AF24" s="18"/>
      <c r="AG24" s="18" t="s">
        <v>26</v>
      </c>
      <c r="AH24" s="18">
        <v>0</v>
      </c>
      <c r="AI24" s="18" t="s">
        <v>26</v>
      </c>
      <c r="AJ24" s="71" t="s">
        <v>25</v>
      </c>
      <c r="AK24" s="102" t="s">
        <v>25</v>
      </c>
      <c r="AL24" s="83" t="s">
        <v>25</v>
      </c>
      <c r="AM24" s="3" t="s">
        <v>22</v>
      </c>
      <c r="AN24" s="3" t="s">
        <v>22</v>
      </c>
      <c r="AO24" s="83" t="s">
        <v>22</v>
      </c>
      <c r="AP24" s="83" t="s">
        <v>22</v>
      </c>
      <c r="AQ24" s="3" t="s">
        <v>27</v>
      </c>
      <c r="AR24" s="3" t="s">
        <v>26</v>
      </c>
      <c r="AS24" s="3" t="s">
        <v>28</v>
      </c>
      <c r="AT24" s="3" t="s">
        <v>26</v>
      </c>
      <c r="AU24" s="112" t="s">
        <v>25</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32028</v>
      </c>
      <c r="B25" s="21" t="s">
        <v>1391</v>
      </c>
      <c r="C25" s="18" t="s">
        <v>22</v>
      </c>
      <c r="D25" s="18" t="s">
        <v>25</v>
      </c>
      <c r="E25" s="18">
        <v>1</v>
      </c>
      <c r="F25" s="18"/>
      <c r="G25" s="18" t="s">
        <v>22</v>
      </c>
      <c r="H25" s="18"/>
      <c r="I25" s="18" t="s">
        <v>22</v>
      </c>
      <c r="J25" s="18"/>
      <c r="K25" s="18"/>
      <c r="L25" s="18"/>
      <c r="M25" s="18"/>
      <c r="N25" s="18"/>
      <c r="O25" s="18"/>
      <c r="P25" s="18">
        <v>0</v>
      </c>
      <c r="Q25" s="18"/>
      <c r="R25" s="18"/>
      <c r="S25" s="18"/>
      <c r="T25" s="18"/>
      <c r="U25" s="18"/>
      <c r="V25" s="18"/>
      <c r="W25" s="18"/>
      <c r="X25" s="18"/>
      <c r="Y25" s="18" t="s">
        <v>26</v>
      </c>
      <c r="Z25" s="18" t="s">
        <v>26</v>
      </c>
      <c r="AA25" s="18" t="e">
        <v>#N/A</v>
      </c>
      <c r="AB25" s="18" t="s">
        <v>26</v>
      </c>
      <c r="AC25" s="18" t="s">
        <v>26</v>
      </c>
      <c r="AD25" s="18" t="s">
        <v>26</v>
      </c>
      <c r="AE25" s="18" t="s">
        <v>26</v>
      </c>
      <c r="AF25" s="18"/>
      <c r="AG25" s="18" t="s">
        <v>26</v>
      </c>
      <c r="AH25" s="18" t="s">
        <v>26</v>
      </c>
      <c r="AI25" s="18" t="s">
        <v>26</v>
      </c>
      <c r="AJ25" s="71" t="s">
        <v>26</v>
      </c>
      <c r="AK25" s="102" t="s">
        <v>26</v>
      </c>
      <c r="AL25" s="83" t="s">
        <v>26</v>
      </c>
      <c r="AM25" s="3" t="s">
        <v>26</v>
      </c>
      <c r="AN25" s="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32029</v>
      </c>
      <c r="B26" s="21" t="s">
        <v>1392</v>
      </c>
      <c r="C26" s="18" t="s">
        <v>22</v>
      </c>
      <c r="D26" s="18" t="s">
        <v>25</v>
      </c>
      <c r="E26" s="18">
        <v>1</v>
      </c>
      <c r="F26" s="18" t="s">
        <v>22</v>
      </c>
      <c r="G26" s="18" t="s">
        <v>22</v>
      </c>
      <c r="H26" s="18" t="s">
        <v>22</v>
      </c>
      <c r="I26" s="18" t="s">
        <v>22</v>
      </c>
      <c r="J26" s="18" t="s">
        <v>22</v>
      </c>
      <c r="K26" s="18" t="s">
        <v>22</v>
      </c>
      <c r="L26" s="18"/>
      <c r="M26" s="18"/>
      <c r="N26" s="18" t="s">
        <v>22</v>
      </c>
      <c r="O26" s="18" t="s">
        <v>25</v>
      </c>
      <c r="P26" s="18">
        <v>1</v>
      </c>
      <c r="Q26" s="18" t="s">
        <v>22</v>
      </c>
      <c r="R26" s="18"/>
      <c r="S26" s="18" t="s">
        <v>22</v>
      </c>
      <c r="T26" s="18"/>
      <c r="U26" s="18" t="s">
        <v>22</v>
      </c>
      <c r="V26" s="18"/>
      <c r="W26" s="18" t="s">
        <v>125</v>
      </c>
      <c r="X26" s="18"/>
      <c r="Y26" s="18" t="s">
        <v>22</v>
      </c>
      <c r="Z26" s="18" t="s">
        <v>25</v>
      </c>
      <c r="AA26" s="18" t="s">
        <v>25</v>
      </c>
      <c r="AB26" s="18" t="s">
        <v>22</v>
      </c>
      <c r="AC26" s="18" t="s">
        <v>22</v>
      </c>
      <c r="AD26" s="18" t="s">
        <v>22</v>
      </c>
      <c r="AE26" s="18" t="s">
        <v>22</v>
      </c>
      <c r="AF26" s="18"/>
      <c r="AG26" s="18" t="s">
        <v>22</v>
      </c>
      <c r="AH26" s="18" t="s">
        <v>25</v>
      </c>
      <c r="AI26" s="18" t="s">
        <v>25</v>
      </c>
      <c r="AJ26" s="71" t="s">
        <v>25</v>
      </c>
      <c r="AK26" s="102" t="s">
        <v>26</v>
      </c>
      <c r="AL26" s="83" t="s">
        <v>26</v>
      </c>
      <c r="AM26" s="3" t="s">
        <v>26</v>
      </c>
      <c r="AN26" s="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22</v>
      </c>
      <c r="BF26" s="316" t="str">
        <f>SUBSTITUTE(SUBSTITUTE(IFERROR(VLOOKUP($A26,単組回答!$E:$T,16,FALSE),""),"① 行った","○"),"② 行っていない","×")</f>
        <v/>
      </c>
    </row>
    <row r="27" spans="1:58" ht="28.5" customHeight="1">
      <c r="A27" s="20">
        <v>32030</v>
      </c>
      <c r="B27" s="21" t="s">
        <v>1393</v>
      </c>
      <c r="C27" s="18" t="s">
        <v>25</v>
      </c>
      <c r="D27" s="18" t="s">
        <v>22</v>
      </c>
      <c r="E27" s="18">
        <v>1</v>
      </c>
      <c r="F27" s="18" t="s">
        <v>22</v>
      </c>
      <c r="G27" s="18" t="s">
        <v>22</v>
      </c>
      <c r="H27" s="18"/>
      <c r="I27" s="18" t="s">
        <v>22</v>
      </c>
      <c r="J27" s="18"/>
      <c r="K27" s="18" t="s">
        <v>22</v>
      </c>
      <c r="L27" s="18"/>
      <c r="M27" s="18"/>
      <c r="N27" s="18" t="s">
        <v>24</v>
      </c>
      <c r="O27" s="18" t="s">
        <v>23</v>
      </c>
      <c r="P27" s="18">
        <v>1</v>
      </c>
      <c r="Q27" s="18"/>
      <c r="R27" s="18" t="s">
        <v>23</v>
      </c>
      <c r="S27" s="18"/>
      <c r="T27" s="18" t="s">
        <v>23</v>
      </c>
      <c r="U27" s="18"/>
      <c r="V27" s="18" t="s">
        <v>23</v>
      </c>
      <c r="W27" s="18"/>
      <c r="X27" s="18"/>
      <c r="Y27" s="18" t="s">
        <v>26</v>
      </c>
      <c r="Z27" s="18" t="s">
        <v>26</v>
      </c>
      <c r="AA27" s="18" t="e">
        <v>#N/A</v>
      </c>
      <c r="AB27" s="18" t="s">
        <v>26</v>
      </c>
      <c r="AC27" s="18" t="s">
        <v>22</v>
      </c>
      <c r="AD27" s="18" t="s">
        <v>26</v>
      </c>
      <c r="AE27" s="18" t="s">
        <v>22</v>
      </c>
      <c r="AF27" s="18"/>
      <c r="AG27" s="18" t="s">
        <v>26</v>
      </c>
      <c r="AH27" s="18" t="s">
        <v>22</v>
      </c>
      <c r="AI27" s="18" t="s">
        <v>26</v>
      </c>
      <c r="AJ27" s="71" t="s">
        <v>25</v>
      </c>
      <c r="AK27" s="102" t="s">
        <v>26</v>
      </c>
      <c r="AL27" s="83" t="s">
        <v>26</v>
      </c>
      <c r="AM27" s="3" t="s">
        <v>26</v>
      </c>
      <c r="AN27" s="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32032</v>
      </c>
      <c r="B28" s="21" t="s">
        <v>1394</v>
      </c>
      <c r="C28" s="18" t="s">
        <v>22</v>
      </c>
      <c r="D28" s="18" t="s">
        <v>25</v>
      </c>
      <c r="E28" s="18">
        <v>1</v>
      </c>
      <c r="F28" s="18"/>
      <c r="G28" s="18" t="s">
        <v>22</v>
      </c>
      <c r="H28" s="18"/>
      <c r="I28" s="18" t="s">
        <v>22</v>
      </c>
      <c r="J28" s="18"/>
      <c r="K28" s="18" t="s">
        <v>22</v>
      </c>
      <c r="L28" s="18"/>
      <c r="M28" s="18"/>
      <c r="N28" s="18" t="s">
        <v>23</v>
      </c>
      <c r="O28" s="18" t="s">
        <v>23</v>
      </c>
      <c r="P28" s="18">
        <v>2</v>
      </c>
      <c r="Q28" s="18"/>
      <c r="R28" s="18" t="s">
        <v>23</v>
      </c>
      <c r="S28" s="18"/>
      <c r="T28" s="18" t="s">
        <v>23</v>
      </c>
      <c r="U28" s="18"/>
      <c r="V28" s="18"/>
      <c r="W28" s="18"/>
      <c r="X28" s="18"/>
      <c r="Y28" s="18" t="s">
        <v>25</v>
      </c>
      <c r="Z28" s="18" t="s">
        <v>25</v>
      </c>
      <c r="AA28" s="18" t="s">
        <v>25</v>
      </c>
      <c r="AB28" s="18" t="s">
        <v>22</v>
      </c>
      <c r="AC28" s="18" t="s">
        <v>22</v>
      </c>
      <c r="AD28" s="18" t="s">
        <v>22</v>
      </c>
      <c r="AE28" s="18" t="s">
        <v>22</v>
      </c>
      <c r="AF28" s="18"/>
      <c r="AG28" s="18" t="s">
        <v>25</v>
      </c>
      <c r="AH28" s="18" t="s">
        <v>25</v>
      </c>
      <c r="AI28" s="18" t="s">
        <v>25</v>
      </c>
      <c r="AJ28" s="71" t="s">
        <v>25</v>
      </c>
      <c r="AK28" s="102" t="s">
        <v>22</v>
      </c>
      <c r="AL28" s="83" t="s">
        <v>25</v>
      </c>
      <c r="AM28" s="3" t="s">
        <v>25</v>
      </c>
      <c r="AN28" s="3" t="s">
        <v>22</v>
      </c>
      <c r="AO28" s="83">
        <v>0</v>
      </c>
      <c r="AP28" s="83" t="s">
        <v>22</v>
      </c>
      <c r="AQ28" s="3" t="s">
        <v>27</v>
      </c>
      <c r="AR28" s="3" t="s">
        <v>25</v>
      </c>
      <c r="AS28" s="3" t="s">
        <v>25</v>
      </c>
      <c r="AT28" s="3" t="s">
        <v>25</v>
      </c>
      <c r="AU28" s="112" t="s">
        <v>25</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1320</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32033</v>
      </c>
      <c r="B29" s="21" t="s">
        <v>1395</v>
      </c>
      <c r="C29" s="18" t="s">
        <v>22</v>
      </c>
      <c r="D29" s="18" t="s">
        <v>25</v>
      </c>
      <c r="E29" s="18">
        <v>1</v>
      </c>
      <c r="F29" s="18"/>
      <c r="G29" s="18" t="s">
        <v>22</v>
      </c>
      <c r="H29" s="18"/>
      <c r="I29" s="18" t="s">
        <v>22</v>
      </c>
      <c r="J29" s="18"/>
      <c r="K29" s="18"/>
      <c r="L29" s="18"/>
      <c r="M29" s="18"/>
      <c r="N29" s="18" t="s">
        <v>22</v>
      </c>
      <c r="O29" s="18" t="s">
        <v>24</v>
      </c>
      <c r="P29" s="18">
        <v>1</v>
      </c>
      <c r="Q29" s="18" t="s">
        <v>125</v>
      </c>
      <c r="R29" s="18" t="s">
        <v>23</v>
      </c>
      <c r="S29" s="18"/>
      <c r="T29" s="18" t="s">
        <v>23</v>
      </c>
      <c r="U29" s="18"/>
      <c r="V29" s="18"/>
      <c r="W29" s="18"/>
      <c r="X29" s="18"/>
      <c r="Y29" s="18" t="s">
        <v>22</v>
      </c>
      <c r="Z29" s="18" t="s">
        <v>25</v>
      </c>
      <c r="AA29" s="18" t="s">
        <v>25</v>
      </c>
      <c r="AB29" s="18" t="s">
        <v>26</v>
      </c>
      <c r="AC29" s="18" t="s">
        <v>22</v>
      </c>
      <c r="AD29" s="18" t="s">
        <v>26</v>
      </c>
      <c r="AE29" s="18" t="s">
        <v>22</v>
      </c>
      <c r="AF29" s="18"/>
      <c r="AG29" s="18" t="s">
        <v>26</v>
      </c>
      <c r="AH29" s="18" t="s">
        <v>25</v>
      </c>
      <c r="AI29" s="18" t="s">
        <v>25</v>
      </c>
      <c r="AJ29" s="71" t="s">
        <v>25</v>
      </c>
      <c r="AK29" s="102" t="s">
        <v>22</v>
      </c>
      <c r="AL29" s="83" t="s">
        <v>25</v>
      </c>
      <c r="AM29" s="3" t="s">
        <v>22</v>
      </c>
      <c r="AN29" s="3" t="s">
        <v>22</v>
      </c>
      <c r="AO29" s="83">
        <v>0</v>
      </c>
      <c r="AP29" s="83" t="s">
        <v>22</v>
      </c>
      <c r="AQ29" s="3" t="s">
        <v>27</v>
      </c>
      <c r="AR29" s="3"/>
      <c r="AS29" s="3" t="s">
        <v>22</v>
      </c>
      <c r="AT29" s="3"/>
      <c r="AU29" s="112" t="s">
        <v>22</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32037</v>
      </c>
      <c r="B30" s="21" t="s">
        <v>1396</v>
      </c>
      <c r="C30" s="45"/>
      <c r="D30" s="18"/>
      <c r="E30" s="18">
        <v>0</v>
      </c>
      <c r="F30" s="18"/>
      <c r="G30" s="18"/>
      <c r="H30" s="18"/>
      <c r="I30" s="18"/>
      <c r="J30" s="18"/>
      <c r="K30" s="18"/>
      <c r="L30" s="18"/>
      <c r="M30" s="18"/>
      <c r="N30" s="18"/>
      <c r="O30" s="18"/>
      <c r="P30" s="18">
        <v>0</v>
      </c>
      <c r="Q30" s="18"/>
      <c r="R30" s="18"/>
      <c r="S30" s="18"/>
      <c r="T30" s="18"/>
      <c r="U30" s="18"/>
      <c r="V30" s="18"/>
      <c r="W30" s="18"/>
      <c r="X30" s="18"/>
      <c r="Y30" s="18" t="s">
        <v>26</v>
      </c>
      <c r="Z30" s="18" t="s">
        <v>26</v>
      </c>
      <c r="AA30" s="18" t="e">
        <v>#N/A</v>
      </c>
      <c r="AB30" s="18" t="s">
        <v>26</v>
      </c>
      <c r="AC30" s="18" t="s">
        <v>26</v>
      </c>
      <c r="AD30" s="18" t="s">
        <v>26</v>
      </c>
      <c r="AE30" s="18" t="s">
        <v>26</v>
      </c>
      <c r="AF30" s="18"/>
      <c r="AG30" s="18" t="s">
        <v>26</v>
      </c>
      <c r="AH30" s="18" t="s">
        <v>26</v>
      </c>
      <c r="AI30" s="18" t="s">
        <v>26</v>
      </c>
      <c r="AJ30" s="71" t="s">
        <v>26</v>
      </c>
      <c r="AK30" s="102" t="s">
        <v>26</v>
      </c>
      <c r="AL30" s="83" t="s">
        <v>26</v>
      </c>
      <c r="AM30" s="3" t="s">
        <v>26</v>
      </c>
      <c r="AN30" s="3" t="s">
        <v>26</v>
      </c>
      <c r="AO30" s="83" t="s">
        <v>26</v>
      </c>
      <c r="AP30" s="83"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32038</v>
      </c>
      <c r="B31" s="21" t="s">
        <v>1397</v>
      </c>
      <c r="C31" s="18" t="s">
        <v>22</v>
      </c>
      <c r="D31" s="18" t="s">
        <v>25</v>
      </c>
      <c r="E31" s="18">
        <v>1</v>
      </c>
      <c r="F31" s="18" t="s">
        <v>22</v>
      </c>
      <c r="G31" s="18" t="s">
        <v>22</v>
      </c>
      <c r="H31" s="45" t="s">
        <v>22</v>
      </c>
      <c r="I31" s="18"/>
      <c r="J31" s="45" t="s">
        <v>22</v>
      </c>
      <c r="K31" s="18"/>
      <c r="L31" s="18"/>
      <c r="M31" s="18"/>
      <c r="N31" s="18" t="s">
        <v>22</v>
      </c>
      <c r="O31" s="18" t="s">
        <v>23</v>
      </c>
      <c r="P31" s="18">
        <v>2</v>
      </c>
      <c r="Q31" s="18" t="s">
        <v>22</v>
      </c>
      <c r="R31" s="18" t="s">
        <v>23</v>
      </c>
      <c r="S31" s="18" t="s">
        <v>22</v>
      </c>
      <c r="T31" s="18" t="s">
        <v>23</v>
      </c>
      <c r="U31" s="18" t="s">
        <v>22</v>
      </c>
      <c r="V31" s="18" t="s">
        <v>23</v>
      </c>
      <c r="W31" s="18" t="s">
        <v>125</v>
      </c>
      <c r="X31" s="18"/>
      <c r="Y31" s="18" t="s">
        <v>22</v>
      </c>
      <c r="Z31" s="18" t="s">
        <v>22</v>
      </c>
      <c r="AA31" s="18" t="s">
        <v>22</v>
      </c>
      <c r="AB31" s="18" t="s">
        <v>22</v>
      </c>
      <c r="AC31" s="18" t="s">
        <v>22</v>
      </c>
      <c r="AD31" s="18" t="s">
        <v>22</v>
      </c>
      <c r="AE31" s="18" t="s">
        <v>22</v>
      </c>
      <c r="AF31" s="18"/>
      <c r="AG31" s="18" t="s">
        <v>22</v>
      </c>
      <c r="AH31" s="18" t="s">
        <v>22</v>
      </c>
      <c r="AI31" s="18" t="s">
        <v>25</v>
      </c>
      <c r="AJ31" s="71" t="s">
        <v>25</v>
      </c>
      <c r="AK31" s="102" t="s">
        <v>22</v>
      </c>
      <c r="AL31" s="83" t="s">
        <v>22</v>
      </c>
      <c r="AM31" s="3" t="s">
        <v>22</v>
      </c>
      <c r="AN31" s="3" t="s">
        <v>22</v>
      </c>
      <c r="AO31" s="83" t="s">
        <v>22</v>
      </c>
      <c r="AP31" s="83" t="s">
        <v>22</v>
      </c>
      <c r="AQ31" s="3" t="s">
        <v>27</v>
      </c>
      <c r="AR31" s="3" t="s">
        <v>26</v>
      </c>
      <c r="AS31" s="3" t="s">
        <v>22</v>
      </c>
      <c r="AT31" s="3" t="s">
        <v>26</v>
      </c>
      <c r="AU31" s="112" t="s">
        <v>25</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32039</v>
      </c>
      <c r="B32" s="21" t="s">
        <v>1398</v>
      </c>
      <c r="C32" s="18" t="s">
        <v>25</v>
      </c>
      <c r="D32" s="45" t="s">
        <v>22</v>
      </c>
      <c r="E32" s="18">
        <v>1</v>
      </c>
      <c r="F32" s="18"/>
      <c r="G32" s="45" t="s">
        <v>22</v>
      </c>
      <c r="H32" s="18"/>
      <c r="I32" s="45" t="s">
        <v>22</v>
      </c>
      <c r="J32" s="18"/>
      <c r="K32" s="18"/>
      <c r="L32" s="18"/>
      <c r="M32" s="18"/>
      <c r="N32" s="18" t="s">
        <v>25</v>
      </c>
      <c r="O32" s="18" t="s">
        <v>22</v>
      </c>
      <c r="P32" s="18">
        <v>1</v>
      </c>
      <c r="Q32" s="18" t="s">
        <v>22</v>
      </c>
      <c r="R32" s="18" t="s">
        <v>23</v>
      </c>
      <c r="S32" s="18" t="s">
        <v>22</v>
      </c>
      <c r="T32" s="18" t="s">
        <v>23</v>
      </c>
      <c r="U32" s="18" t="s">
        <v>125</v>
      </c>
      <c r="V32" s="18"/>
      <c r="W32" s="18" t="s">
        <v>125</v>
      </c>
      <c r="X32" s="18"/>
      <c r="Y32" s="18" t="s">
        <v>25</v>
      </c>
      <c r="Z32" s="18" t="s">
        <v>22</v>
      </c>
      <c r="AA32" s="18" t="s">
        <v>22</v>
      </c>
      <c r="AB32" s="18" t="s">
        <v>22</v>
      </c>
      <c r="AC32" s="18" t="s">
        <v>22</v>
      </c>
      <c r="AD32" s="18" t="s">
        <v>22</v>
      </c>
      <c r="AE32" s="18" t="s">
        <v>22</v>
      </c>
      <c r="AF32" s="18"/>
      <c r="AG32" s="18" t="s">
        <v>25</v>
      </c>
      <c r="AH32" s="18" t="s">
        <v>25</v>
      </c>
      <c r="AI32" s="18" t="s">
        <v>25</v>
      </c>
      <c r="AJ32" s="71" t="s">
        <v>25</v>
      </c>
      <c r="AK32" s="102" t="s">
        <v>25</v>
      </c>
      <c r="AL32" s="83" t="s">
        <v>22</v>
      </c>
      <c r="AM32" s="3" t="s">
        <v>22</v>
      </c>
      <c r="AN32" s="3" t="s">
        <v>22</v>
      </c>
      <c r="AO32" s="83" t="s">
        <v>22</v>
      </c>
      <c r="AP32" s="83" t="s">
        <v>22</v>
      </c>
      <c r="AQ32" s="3" t="s">
        <v>27</v>
      </c>
      <c r="AR32" s="3" t="s">
        <v>25</v>
      </c>
      <c r="AS32" s="3" t="s">
        <v>25</v>
      </c>
      <c r="AT32" s="3" t="s">
        <v>25</v>
      </c>
      <c r="AU32" s="112" t="s">
        <v>25</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25</v>
      </c>
      <c r="BD32" s="313" t="str">
        <f>SUBSTITUTE(SUBSTITUTE(IFERROR(VLOOKUP($A32,単組回答!$E:$R,14,FALSE),""),"① 行った","○"),"② 行っていない","×")</f>
        <v/>
      </c>
      <c r="BE32" s="83" t="s">
        <v>25</v>
      </c>
      <c r="BF32" s="316" t="str">
        <f>SUBSTITUTE(SUBSTITUTE(IFERROR(VLOOKUP($A32,単組回答!$E:$T,16,FALSE),""),"① 行った","○"),"② 行っていない","×")</f>
        <v/>
      </c>
    </row>
    <row r="33" spans="1:58" ht="28.5" customHeight="1">
      <c r="A33" s="20">
        <v>32040</v>
      </c>
      <c r="B33" s="21" t="s">
        <v>1399</v>
      </c>
      <c r="C33" s="18" t="s">
        <v>22</v>
      </c>
      <c r="D33" s="18" t="s">
        <v>25</v>
      </c>
      <c r="E33" s="18">
        <v>1</v>
      </c>
      <c r="F33" s="18" t="s">
        <v>22</v>
      </c>
      <c r="G33" s="18"/>
      <c r="H33" s="18"/>
      <c r="I33" s="18" t="s">
        <v>22</v>
      </c>
      <c r="J33" s="18"/>
      <c r="K33" s="18"/>
      <c r="L33" s="18"/>
      <c r="M33" s="18"/>
      <c r="N33" s="18" t="s">
        <v>22</v>
      </c>
      <c r="O33" s="18" t="s">
        <v>25</v>
      </c>
      <c r="P33" s="18">
        <v>1</v>
      </c>
      <c r="Q33" s="18"/>
      <c r="R33" s="18" t="s">
        <v>23</v>
      </c>
      <c r="S33" s="18" t="s">
        <v>22</v>
      </c>
      <c r="T33" s="18"/>
      <c r="U33" s="18" t="s">
        <v>125</v>
      </c>
      <c r="V33" s="18"/>
      <c r="W33" s="18" t="s">
        <v>125</v>
      </c>
      <c r="X33" s="18"/>
      <c r="Y33" s="18" t="s">
        <v>25</v>
      </c>
      <c r="Z33" s="18" t="s">
        <v>25</v>
      </c>
      <c r="AA33" s="18" t="s">
        <v>25</v>
      </c>
      <c r="AB33" s="18" t="s">
        <v>26</v>
      </c>
      <c r="AC33" s="18" t="s">
        <v>22</v>
      </c>
      <c r="AD33" s="18" t="s">
        <v>26</v>
      </c>
      <c r="AE33" s="18" t="s">
        <v>25</v>
      </c>
      <c r="AF33" s="18"/>
      <c r="AG33" s="18" t="s">
        <v>26</v>
      </c>
      <c r="AH33" s="18">
        <v>0</v>
      </c>
      <c r="AI33" s="18" t="s">
        <v>25</v>
      </c>
      <c r="AJ33" s="71" t="s">
        <v>25</v>
      </c>
      <c r="AK33" s="102" t="s">
        <v>26</v>
      </c>
      <c r="AL33" s="83" t="s">
        <v>26</v>
      </c>
      <c r="AM33" s="3" t="s">
        <v>26</v>
      </c>
      <c r="AN33" s="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25</v>
      </c>
      <c r="BF33" s="316" t="str">
        <f>SUBSTITUTE(SUBSTITUTE(IFERROR(VLOOKUP($A33,単組回答!$E:$T,16,FALSE),""),"① 行った","○"),"② 行っていない","×")</f>
        <v/>
      </c>
    </row>
    <row r="34" spans="1:58" ht="28.5" customHeight="1">
      <c r="A34" s="20">
        <v>32043</v>
      </c>
      <c r="B34" s="21" t="s">
        <v>1400</v>
      </c>
      <c r="C34" s="18" t="s">
        <v>22</v>
      </c>
      <c r="D34" s="18" t="s">
        <v>25</v>
      </c>
      <c r="E34" s="18">
        <v>1</v>
      </c>
      <c r="F34" s="18" t="s">
        <v>22</v>
      </c>
      <c r="G34" s="18" t="s">
        <v>22</v>
      </c>
      <c r="H34" s="18"/>
      <c r="I34" s="18" t="s">
        <v>22</v>
      </c>
      <c r="J34" s="18"/>
      <c r="K34" s="18" t="s">
        <v>22</v>
      </c>
      <c r="L34" s="18"/>
      <c r="M34" s="18"/>
      <c r="N34" s="18" t="s">
        <v>22</v>
      </c>
      <c r="O34" s="18" t="s">
        <v>24</v>
      </c>
      <c r="P34" s="18">
        <v>1</v>
      </c>
      <c r="Q34" s="18" t="s">
        <v>22</v>
      </c>
      <c r="R34" s="18" t="s">
        <v>23</v>
      </c>
      <c r="S34" s="18" t="s">
        <v>125</v>
      </c>
      <c r="T34" s="18" t="s">
        <v>23</v>
      </c>
      <c r="U34" s="18" t="s">
        <v>125</v>
      </c>
      <c r="V34" s="18" t="s">
        <v>23</v>
      </c>
      <c r="W34" s="18" t="s">
        <v>125</v>
      </c>
      <c r="X34" s="18"/>
      <c r="Y34" s="18" t="s">
        <v>26</v>
      </c>
      <c r="Z34" s="18" t="s">
        <v>26</v>
      </c>
      <c r="AA34" s="18" t="e">
        <v>#N/A</v>
      </c>
      <c r="AB34" s="18" t="s">
        <v>26</v>
      </c>
      <c r="AC34" s="18" t="s">
        <v>22</v>
      </c>
      <c r="AD34" s="18" t="s">
        <v>26</v>
      </c>
      <c r="AE34" s="18" t="s">
        <v>22</v>
      </c>
      <c r="AF34" s="18"/>
      <c r="AG34" s="18" t="s">
        <v>26</v>
      </c>
      <c r="AH34" s="18" t="s">
        <v>25</v>
      </c>
      <c r="AI34" s="18" t="s">
        <v>26</v>
      </c>
      <c r="AJ34" s="71" t="s">
        <v>25</v>
      </c>
      <c r="AK34" s="102" t="s">
        <v>22</v>
      </c>
      <c r="AL34" s="83" t="s">
        <v>25</v>
      </c>
      <c r="AM34" s="3" t="s">
        <v>22</v>
      </c>
      <c r="AN34" s="3" t="s">
        <v>22</v>
      </c>
      <c r="AO34" s="83" t="s">
        <v>22</v>
      </c>
      <c r="AP34" s="83" t="s">
        <v>22</v>
      </c>
      <c r="AQ34" s="3" t="s">
        <v>27</v>
      </c>
      <c r="AR34" s="3" t="s">
        <v>25</v>
      </c>
      <c r="AS34" s="3" t="s">
        <v>25</v>
      </c>
      <c r="AT34" s="3" t="s">
        <v>22</v>
      </c>
      <c r="AU34" s="112" t="s">
        <v>22</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25</v>
      </c>
      <c r="BD34" s="313" t="str">
        <f>SUBSTITUTE(SUBSTITUTE(IFERROR(VLOOKUP($A34,単組回答!$E:$R,14,FALSE),""),"① 行った","○"),"② 行っていない","×")</f>
        <v/>
      </c>
      <c r="BE34" s="83" t="s">
        <v>25</v>
      </c>
      <c r="BF34" s="316" t="str">
        <f>SUBSTITUTE(SUBSTITUTE(IFERROR(VLOOKUP($A34,単組回答!$E:$T,16,FALSE),""),"① 行った","○"),"② 行っていない","×")</f>
        <v/>
      </c>
    </row>
    <row r="35" spans="1:58" ht="28.5" customHeight="1">
      <c r="A35" s="20">
        <v>32044</v>
      </c>
      <c r="B35" s="21" t="s">
        <v>1401</v>
      </c>
      <c r="C35" s="18" t="s">
        <v>25</v>
      </c>
      <c r="D35" s="18" t="s">
        <v>25</v>
      </c>
      <c r="E35" s="18">
        <v>0</v>
      </c>
      <c r="F35" s="18"/>
      <c r="G35" s="18"/>
      <c r="H35" s="18"/>
      <c r="I35" s="18"/>
      <c r="J35" s="18"/>
      <c r="K35" s="18"/>
      <c r="L35" s="18"/>
      <c r="M35" s="18"/>
      <c r="N35" s="18"/>
      <c r="O35" s="18"/>
      <c r="P35" s="18">
        <v>0</v>
      </c>
      <c r="Q35" s="18"/>
      <c r="R35" s="18"/>
      <c r="S35" s="18"/>
      <c r="T35" s="18"/>
      <c r="U35" s="18"/>
      <c r="V35" s="18"/>
      <c r="W35" s="18"/>
      <c r="X35" s="18"/>
      <c r="Y35" s="18" t="s">
        <v>26</v>
      </c>
      <c r="Z35" s="18" t="s">
        <v>26</v>
      </c>
      <c r="AA35" s="18" t="e">
        <v>#N/A</v>
      </c>
      <c r="AB35" s="18" t="s">
        <v>26</v>
      </c>
      <c r="AC35" s="18" t="s">
        <v>26</v>
      </c>
      <c r="AD35" s="18" t="s">
        <v>26</v>
      </c>
      <c r="AE35" s="18" t="s">
        <v>26</v>
      </c>
      <c r="AF35" s="18"/>
      <c r="AG35" s="18" t="s">
        <v>26</v>
      </c>
      <c r="AH35" s="18" t="s">
        <v>26</v>
      </c>
      <c r="AI35" s="18" t="s">
        <v>26</v>
      </c>
      <c r="AJ35" s="71" t="s">
        <v>26</v>
      </c>
      <c r="AK35" s="102" t="s">
        <v>26</v>
      </c>
      <c r="AL35" s="83" t="s">
        <v>26</v>
      </c>
      <c r="AM35" s="3" t="s">
        <v>26</v>
      </c>
      <c r="AN35" s="3" t="s">
        <v>26</v>
      </c>
      <c r="AO35" s="83" t="s">
        <v>26</v>
      </c>
      <c r="AP35" s="83" t="s">
        <v>26</v>
      </c>
      <c r="AQ35" s="3" t="s">
        <v>26</v>
      </c>
      <c r="AR35" s="3" t="s">
        <v>26</v>
      </c>
      <c r="AS35" s="3" t="s">
        <v>26</v>
      </c>
      <c r="AT35" s="3" t="s">
        <v>26</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25</v>
      </c>
      <c r="BD35" s="313" t="str">
        <f>SUBSTITUTE(SUBSTITUTE(IFERROR(VLOOKUP($A35,単組回答!$E:$R,14,FALSE),""),"① 行った","○"),"② 行っていない","×")</f>
        <v/>
      </c>
      <c r="BE35" s="83" t="s">
        <v>25</v>
      </c>
      <c r="BF35" s="316" t="str">
        <f>SUBSTITUTE(SUBSTITUTE(IFERROR(VLOOKUP($A35,単組回答!$E:$T,16,FALSE),""),"① 行った","○"),"② 行っていない","×")</f>
        <v/>
      </c>
    </row>
    <row r="36" spans="1:58" ht="28.5" customHeight="1">
      <c r="A36" s="20">
        <v>32048</v>
      </c>
      <c r="B36" s="21" t="s">
        <v>1402</v>
      </c>
      <c r="C36" s="18" t="s">
        <v>25</v>
      </c>
      <c r="D36" s="18" t="s">
        <v>25</v>
      </c>
      <c r="E36" s="18">
        <v>0</v>
      </c>
      <c r="F36" s="18"/>
      <c r="G36" s="18"/>
      <c r="H36" s="18"/>
      <c r="I36" s="18"/>
      <c r="J36" s="18"/>
      <c r="K36" s="18"/>
      <c r="L36" s="18"/>
      <c r="M36" s="18"/>
      <c r="N36" s="18" t="s">
        <v>24</v>
      </c>
      <c r="O36" s="18" t="s">
        <v>24</v>
      </c>
      <c r="P36" s="18">
        <v>0</v>
      </c>
      <c r="Q36" s="18" t="s">
        <v>23</v>
      </c>
      <c r="R36" s="18" t="s">
        <v>23</v>
      </c>
      <c r="S36" s="18"/>
      <c r="T36" s="18" t="s">
        <v>23</v>
      </c>
      <c r="U36" s="18"/>
      <c r="V36" s="18"/>
      <c r="W36" s="18"/>
      <c r="X36" s="18"/>
      <c r="Y36" s="18" t="s">
        <v>26</v>
      </c>
      <c r="Z36" s="18" t="s">
        <v>26</v>
      </c>
      <c r="AA36" s="18" t="e">
        <v>#N/A</v>
      </c>
      <c r="AB36" s="18" t="s">
        <v>26</v>
      </c>
      <c r="AC36" s="18" t="s">
        <v>26</v>
      </c>
      <c r="AD36" s="18" t="s">
        <v>26</v>
      </c>
      <c r="AE36" s="18" t="s">
        <v>26</v>
      </c>
      <c r="AF36" s="18"/>
      <c r="AG36" s="18" t="s">
        <v>26</v>
      </c>
      <c r="AH36" s="18" t="s">
        <v>26</v>
      </c>
      <c r="AI36" s="18" t="s">
        <v>26</v>
      </c>
      <c r="AJ36" s="71" t="s">
        <v>26</v>
      </c>
      <c r="AK36" s="102" t="s">
        <v>26</v>
      </c>
      <c r="AL36" s="83" t="s">
        <v>26</v>
      </c>
      <c r="AM36" s="3" t="s">
        <v>26</v>
      </c>
      <c r="AN36" s="3" t="s">
        <v>26</v>
      </c>
      <c r="AO36" s="83" t="s">
        <v>26</v>
      </c>
      <c r="AP36" s="83" t="s">
        <v>26</v>
      </c>
      <c r="AQ36" s="3" t="s">
        <v>26</v>
      </c>
      <c r="AR36" s="3" t="s">
        <v>26</v>
      </c>
      <c r="AS36" s="3" t="s">
        <v>26</v>
      </c>
      <c r="AT36" s="3" t="s">
        <v>26</v>
      </c>
      <c r="AU36" s="112" t="s">
        <v>26</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25</v>
      </c>
      <c r="BD36" s="313" t="str">
        <f>SUBSTITUTE(SUBSTITUTE(IFERROR(VLOOKUP($A36,単組回答!$E:$R,14,FALSE),""),"① 行った","○"),"② 行っていない","×")</f>
        <v/>
      </c>
      <c r="BE36" s="83" t="s">
        <v>25</v>
      </c>
      <c r="BF36" s="316" t="str">
        <f>SUBSTITUTE(SUBSTITUTE(IFERROR(VLOOKUP($A36,単組回答!$E:$T,16,FALSE),""),"① 行った","○"),"② 行っていない","×")</f>
        <v/>
      </c>
    </row>
    <row r="37" spans="1:58" ht="28.5" customHeight="1">
      <c r="A37" s="20">
        <v>32049</v>
      </c>
      <c r="B37" s="21" t="s">
        <v>1403</v>
      </c>
      <c r="C37" s="18" t="s">
        <v>25</v>
      </c>
      <c r="D37" s="18" t="s">
        <v>25</v>
      </c>
      <c r="E37" s="18">
        <v>0</v>
      </c>
      <c r="F37" s="18"/>
      <c r="G37" s="18" t="s">
        <v>22</v>
      </c>
      <c r="H37" s="18"/>
      <c r="I37" s="18" t="s">
        <v>22</v>
      </c>
      <c r="J37" s="18"/>
      <c r="K37" s="18"/>
      <c r="L37" s="18"/>
      <c r="M37" s="18"/>
      <c r="N37" s="18" t="s">
        <v>24</v>
      </c>
      <c r="O37" s="18" t="s">
        <v>24</v>
      </c>
      <c r="P37" s="18">
        <v>0</v>
      </c>
      <c r="Q37" s="18" t="s">
        <v>23</v>
      </c>
      <c r="R37" s="18" t="s">
        <v>23</v>
      </c>
      <c r="S37" s="18"/>
      <c r="T37" s="18" t="s">
        <v>23</v>
      </c>
      <c r="U37" s="18"/>
      <c r="V37" s="18"/>
      <c r="W37" s="18"/>
      <c r="X37" s="18"/>
      <c r="Y37" s="18" t="s">
        <v>25</v>
      </c>
      <c r="Z37" s="18" t="s">
        <v>25</v>
      </c>
      <c r="AA37" s="18" t="s">
        <v>25</v>
      </c>
      <c r="AB37" s="18" t="s">
        <v>22</v>
      </c>
      <c r="AC37" s="18" t="s">
        <v>22</v>
      </c>
      <c r="AD37" s="18" t="s">
        <v>25</v>
      </c>
      <c r="AE37" s="18" t="s">
        <v>25</v>
      </c>
      <c r="AF37" s="18"/>
      <c r="AG37" s="18" t="s">
        <v>26</v>
      </c>
      <c r="AH37" s="18">
        <v>0</v>
      </c>
      <c r="AI37" s="18" t="s">
        <v>25</v>
      </c>
      <c r="AJ37" s="71" t="s">
        <v>25</v>
      </c>
      <c r="AK37" s="102" t="s">
        <v>25</v>
      </c>
      <c r="AL37" s="83" t="s">
        <v>25</v>
      </c>
      <c r="AM37" s="3" t="s">
        <v>22</v>
      </c>
      <c r="AN37" s="3" t="s">
        <v>22</v>
      </c>
      <c r="AO37" s="83" t="s">
        <v>22</v>
      </c>
      <c r="AP37" s="83" t="s">
        <v>22</v>
      </c>
      <c r="AQ37" s="3" t="s">
        <v>27</v>
      </c>
      <c r="AR37" s="3" t="s">
        <v>26</v>
      </c>
      <c r="AS37" s="3" t="s">
        <v>28</v>
      </c>
      <c r="AT37" s="3" t="s">
        <v>26</v>
      </c>
      <c r="AU37" s="112" t="s">
        <v>25</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25</v>
      </c>
      <c r="BD37" s="313" t="str">
        <f>SUBSTITUTE(SUBSTITUTE(IFERROR(VLOOKUP($A37,単組回答!$E:$R,14,FALSE),""),"① 行った","○"),"② 行っていない","×")</f>
        <v/>
      </c>
      <c r="BE37" s="83" t="s">
        <v>25</v>
      </c>
      <c r="BF37" s="316" t="str">
        <f>SUBSTITUTE(SUBSTITUTE(IFERROR(VLOOKUP($A37,単組回答!$E:$T,16,FALSE),""),"① 行った","○"),"② 行っていない","×")</f>
        <v/>
      </c>
    </row>
    <row r="38" spans="1:58" ht="28.5" customHeight="1">
      <c r="A38" s="20">
        <v>32052</v>
      </c>
      <c r="B38" s="21" t="s">
        <v>1404</v>
      </c>
      <c r="C38" s="18" t="s">
        <v>25</v>
      </c>
      <c r="D38" s="18" t="s">
        <v>25</v>
      </c>
      <c r="E38" s="18">
        <v>0</v>
      </c>
      <c r="F38" s="18"/>
      <c r="G38" s="18"/>
      <c r="H38" s="18"/>
      <c r="I38" s="18"/>
      <c r="J38" s="18"/>
      <c r="K38" s="18"/>
      <c r="L38" s="18"/>
      <c r="M38" s="18"/>
      <c r="N38" s="18" t="s">
        <v>23</v>
      </c>
      <c r="O38" s="18" t="s">
        <v>24</v>
      </c>
      <c r="P38" s="18">
        <v>1</v>
      </c>
      <c r="Q38" s="18" t="s">
        <v>23</v>
      </c>
      <c r="R38" s="18" t="s">
        <v>23</v>
      </c>
      <c r="S38" s="18"/>
      <c r="T38" s="18" t="s">
        <v>23</v>
      </c>
      <c r="U38" s="18"/>
      <c r="V38" s="18"/>
      <c r="W38" s="18"/>
      <c r="X38" s="18"/>
      <c r="Y38" s="18" t="s">
        <v>26</v>
      </c>
      <c r="Z38" s="18" t="s">
        <v>26</v>
      </c>
      <c r="AA38" s="18" t="e">
        <v>#N/A</v>
      </c>
      <c r="AB38" s="18" t="s">
        <v>26</v>
      </c>
      <c r="AC38" s="18" t="s">
        <v>22</v>
      </c>
      <c r="AD38" s="18" t="s">
        <v>26</v>
      </c>
      <c r="AE38" s="18" t="s">
        <v>22</v>
      </c>
      <c r="AF38" s="18"/>
      <c r="AG38" s="18" t="s">
        <v>26</v>
      </c>
      <c r="AH38" s="18" t="s">
        <v>25</v>
      </c>
      <c r="AI38" s="18" t="s">
        <v>26</v>
      </c>
      <c r="AJ38" s="71" t="s">
        <v>25</v>
      </c>
      <c r="AK38" s="102" t="s">
        <v>26</v>
      </c>
      <c r="AL38" s="83" t="s">
        <v>26</v>
      </c>
      <c r="AM38" s="3" t="s">
        <v>26</v>
      </c>
      <c r="AN38" s="3" t="s">
        <v>26</v>
      </c>
      <c r="AO38" s="83" t="s">
        <v>26</v>
      </c>
      <c r="AP38" s="83" t="s">
        <v>26</v>
      </c>
      <c r="AQ38" s="3" t="s">
        <v>26</v>
      </c>
      <c r="AR38" s="3" t="s">
        <v>26</v>
      </c>
      <c r="AS38" s="3" t="s">
        <v>26</v>
      </c>
      <c r="AT38" s="3" t="s">
        <v>26</v>
      </c>
      <c r="AU38" s="112" t="s">
        <v>26</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25</v>
      </c>
      <c r="BD38" s="313" t="str">
        <f>SUBSTITUTE(SUBSTITUTE(IFERROR(VLOOKUP($A38,単組回答!$E:$R,14,FALSE),""),"① 行った","○"),"② 行っていない","×")</f>
        <v/>
      </c>
      <c r="BE38" s="83" t="s">
        <v>25</v>
      </c>
      <c r="BF38" s="316" t="str">
        <f>SUBSTITUTE(SUBSTITUTE(IFERROR(VLOOKUP($A38,単組回答!$E:$T,16,FALSE),""),"① 行った","○"),"② 行っていない","×")</f>
        <v/>
      </c>
    </row>
    <row r="39" spans="1:58" ht="28.5" customHeight="1">
      <c r="A39" s="20">
        <v>32053</v>
      </c>
      <c r="B39" s="21" t="s">
        <v>1405</v>
      </c>
      <c r="C39" s="18" t="s">
        <v>25</v>
      </c>
      <c r="D39" s="18" t="s">
        <v>25</v>
      </c>
      <c r="E39" s="18">
        <v>0</v>
      </c>
      <c r="F39" s="18"/>
      <c r="G39" s="18"/>
      <c r="H39" s="18"/>
      <c r="I39" s="18"/>
      <c r="J39" s="18"/>
      <c r="K39" s="18"/>
      <c r="L39" s="18"/>
      <c r="M39" s="18"/>
      <c r="N39" s="18"/>
      <c r="O39" s="18"/>
      <c r="P39" s="18">
        <v>0</v>
      </c>
      <c r="Q39" s="18"/>
      <c r="R39" s="18"/>
      <c r="S39" s="18"/>
      <c r="T39" s="18"/>
      <c r="U39" s="18"/>
      <c r="V39" s="18"/>
      <c r="W39" s="18"/>
      <c r="X39" s="18"/>
      <c r="Y39" s="18" t="s">
        <v>26</v>
      </c>
      <c r="Z39" s="18" t="s">
        <v>26</v>
      </c>
      <c r="AA39" s="18" t="e">
        <v>#N/A</v>
      </c>
      <c r="AB39" s="18" t="s">
        <v>26</v>
      </c>
      <c r="AC39" s="18" t="s">
        <v>26</v>
      </c>
      <c r="AD39" s="18" t="s">
        <v>26</v>
      </c>
      <c r="AE39" s="18" t="s">
        <v>26</v>
      </c>
      <c r="AF39" s="18"/>
      <c r="AG39" s="18" t="s">
        <v>26</v>
      </c>
      <c r="AH39" s="18" t="s">
        <v>26</v>
      </c>
      <c r="AI39" s="18" t="s">
        <v>26</v>
      </c>
      <c r="AJ39" s="71" t="s">
        <v>26</v>
      </c>
      <c r="AK39" s="102" t="s">
        <v>26</v>
      </c>
      <c r="AL39" s="83" t="s">
        <v>26</v>
      </c>
      <c r="AM39" s="3" t="s">
        <v>26</v>
      </c>
      <c r="AN39" s="3" t="s">
        <v>26</v>
      </c>
      <c r="AO39" s="83" t="s">
        <v>26</v>
      </c>
      <c r="AP39" s="83" t="s">
        <v>26</v>
      </c>
      <c r="AQ39" s="3" t="s">
        <v>26</v>
      </c>
      <c r="AR39" s="3" t="s">
        <v>26</v>
      </c>
      <c r="AS39" s="3" t="s">
        <v>26</v>
      </c>
      <c r="AT39" s="3" t="s">
        <v>26</v>
      </c>
      <c r="AU39" s="112" t="s">
        <v>26</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83" t="s">
        <v>25</v>
      </c>
      <c r="BD39" s="313" t="str">
        <f>SUBSTITUTE(SUBSTITUTE(IFERROR(VLOOKUP($A39,単組回答!$E:$R,14,FALSE),""),"① 行った","○"),"② 行っていない","×")</f>
        <v/>
      </c>
      <c r="BE39" s="83" t="s">
        <v>25</v>
      </c>
      <c r="BF39" s="316" t="str">
        <f>SUBSTITUTE(SUBSTITUTE(IFERROR(VLOOKUP($A39,単組回答!$E:$T,16,FALSE),""),"① 行った","○"),"② 行っていない","×")</f>
        <v/>
      </c>
    </row>
    <row r="40" spans="1:58" ht="28.5" customHeight="1">
      <c r="A40" s="20">
        <v>32055</v>
      </c>
      <c r="B40" s="21" t="s">
        <v>1406</v>
      </c>
      <c r="C40" s="18" t="s">
        <v>25</v>
      </c>
      <c r="D40" s="18" t="s">
        <v>25</v>
      </c>
      <c r="E40" s="18">
        <v>0</v>
      </c>
      <c r="F40" s="18"/>
      <c r="G40" s="18"/>
      <c r="H40" s="18"/>
      <c r="I40" s="18"/>
      <c r="J40" s="18"/>
      <c r="K40" s="18"/>
      <c r="L40" s="18"/>
      <c r="M40" s="18"/>
      <c r="N40" s="18"/>
      <c r="O40" s="18"/>
      <c r="P40" s="18">
        <v>0</v>
      </c>
      <c r="Q40" s="18"/>
      <c r="R40" s="18"/>
      <c r="S40" s="18"/>
      <c r="T40" s="18"/>
      <c r="U40" s="18"/>
      <c r="V40" s="18"/>
      <c r="W40" s="18"/>
      <c r="X40" s="18"/>
      <c r="Y40" s="18" t="s">
        <v>26</v>
      </c>
      <c r="Z40" s="18" t="s">
        <v>26</v>
      </c>
      <c r="AA40" s="18" t="e">
        <v>#N/A</v>
      </c>
      <c r="AB40" s="18" t="s">
        <v>26</v>
      </c>
      <c r="AC40" s="18" t="s">
        <v>26</v>
      </c>
      <c r="AD40" s="18" t="s">
        <v>26</v>
      </c>
      <c r="AE40" s="18" t="s">
        <v>26</v>
      </c>
      <c r="AF40" s="18"/>
      <c r="AG40" s="18" t="s">
        <v>26</v>
      </c>
      <c r="AH40" s="18" t="s">
        <v>26</v>
      </c>
      <c r="AI40" s="18" t="s">
        <v>26</v>
      </c>
      <c r="AJ40" s="71" t="s">
        <v>26</v>
      </c>
      <c r="AK40" s="102" t="s">
        <v>26</v>
      </c>
      <c r="AL40" s="83" t="s">
        <v>26</v>
      </c>
      <c r="AM40" s="3" t="s">
        <v>26</v>
      </c>
      <c r="AN40" s="3" t="s">
        <v>26</v>
      </c>
      <c r="AO40" s="83" t="s">
        <v>26</v>
      </c>
      <c r="AP40" s="83" t="s">
        <v>26</v>
      </c>
      <c r="AQ40" s="3" t="s">
        <v>26</v>
      </c>
      <c r="AR40" s="3" t="s">
        <v>26</v>
      </c>
      <c r="AS40" s="3" t="s">
        <v>26</v>
      </c>
      <c r="AT40" s="3" t="s">
        <v>26</v>
      </c>
      <c r="AU40" s="112" t="s">
        <v>26</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83" t="s">
        <v>25</v>
      </c>
      <c r="BD40" s="313" t="str">
        <f>SUBSTITUTE(SUBSTITUTE(IFERROR(VLOOKUP($A40,単組回答!$E:$R,14,FALSE),""),"① 行った","○"),"② 行っていない","×")</f>
        <v/>
      </c>
      <c r="BE40" s="83" t="s">
        <v>25</v>
      </c>
      <c r="BF40" s="316" t="str">
        <f>SUBSTITUTE(SUBSTITUTE(IFERROR(VLOOKUP($A40,単組回答!$E:$T,16,FALSE),""),"① 行った","○"),"② 行っていない","×")</f>
        <v/>
      </c>
    </row>
    <row r="41" spans="1:58" ht="28.5" customHeight="1">
      <c r="A41" s="20">
        <v>32056</v>
      </c>
      <c r="B41" s="21" t="s">
        <v>1407</v>
      </c>
      <c r="C41" s="18" t="s">
        <v>25</v>
      </c>
      <c r="D41" s="18" t="s">
        <v>25</v>
      </c>
      <c r="E41" s="18">
        <v>0</v>
      </c>
      <c r="F41" s="18"/>
      <c r="G41" s="18"/>
      <c r="H41" s="18"/>
      <c r="I41" s="18"/>
      <c r="J41" s="18"/>
      <c r="K41" s="18"/>
      <c r="L41" s="18"/>
      <c r="M41" s="18"/>
      <c r="N41" s="18" t="s">
        <v>24</v>
      </c>
      <c r="O41" s="18" t="s">
        <v>24</v>
      </c>
      <c r="P41" s="18">
        <v>0</v>
      </c>
      <c r="Q41" s="18"/>
      <c r="R41" s="18"/>
      <c r="S41" s="18"/>
      <c r="T41" s="18"/>
      <c r="U41" s="18"/>
      <c r="V41" s="18"/>
      <c r="W41" s="18"/>
      <c r="X41" s="18"/>
      <c r="Y41" s="18" t="s">
        <v>26</v>
      </c>
      <c r="Z41" s="18" t="s">
        <v>26</v>
      </c>
      <c r="AA41" s="18" t="e">
        <v>#N/A</v>
      </c>
      <c r="AB41" s="18" t="s">
        <v>26</v>
      </c>
      <c r="AC41" s="18" t="s">
        <v>26</v>
      </c>
      <c r="AD41" s="18" t="s">
        <v>26</v>
      </c>
      <c r="AE41" s="18" t="s">
        <v>26</v>
      </c>
      <c r="AF41" s="18"/>
      <c r="AG41" s="18" t="s">
        <v>26</v>
      </c>
      <c r="AH41" s="18" t="s">
        <v>26</v>
      </c>
      <c r="AI41" s="18" t="s">
        <v>26</v>
      </c>
      <c r="AJ41" s="71" t="s">
        <v>26</v>
      </c>
      <c r="AK41" s="102" t="s">
        <v>26</v>
      </c>
      <c r="AL41" s="83" t="s">
        <v>26</v>
      </c>
      <c r="AM41" s="3" t="s">
        <v>26</v>
      </c>
      <c r="AN41" s="3" t="s">
        <v>26</v>
      </c>
      <c r="AO41" s="83" t="s">
        <v>26</v>
      </c>
      <c r="AP41" s="83" t="s">
        <v>26</v>
      </c>
      <c r="AQ41" s="3" t="s">
        <v>26</v>
      </c>
      <c r="AR41" s="3" t="s">
        <v>26</v>
      </c>
      <c r="AS41" s="3" t="s">
        <v>26</v>
      </c>
      <c r="AT41" s="3" t="s">
        <v>26</v>
      </c>
      <c r="AU41" s="112" t="s">
        <v>26</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83" t="s">
        <v>25</v>
      </c>
      <c r="BD41" s="313" t="str">
        <f>SUBSTITUTE(SUBSTITUTE(IFERROR(VLOOKUP($A41,単組回答!$E:$R,14,FALSE),""),"① 行った","○"),"② 行っていない","×")</f>
        <v/>
      </c>
      <c r="BE41" s="83" t="s">
        <v>25</v>
      </c>
      <c r="BF41" s="316" t="str">
        <f>SUBSTITUTE(SUBSTITUTE(IFERROR(VLOOKUP($A41,単組回答!$E:$T,16,FALSE),""),"① 行った","○"),"② 行っていない","×")</f>
        <v/>
      </c>
    </row>
    <row r="42" spans="1:58" ht="28.5" customHeight="1">
      <c r="A42" s="20">
        <v>32061</v>
      </c>
      <c r="B42" s="21" t="s">
        <v>1408</v>
      </c>
      <c r="C42" s="18" t="s">
        <v>22</v>
      </c>
      <c r="D42" s="18" t="s">
        <v>25</v>
      </c>
      <c r="E42" s="18">
        <v>1</v>
      </c>
      <c r="F42" s="18" t="s">
        <v>22</v>
      </c>
      <c r="G42" s="18"/>
      <c r="H42" s="18"/>
      <c r="I42" s="18"/>
      <c r="J42" s="18"/>
      <c r="K42" s="18" t="s">
        <v>22</v>
      </c>
      <c r="L42" s="18"/>
      <c r="M42" s="18"/>
      <c r="N42" s="18"/>
      <c r="O42" s="18"/>
      <c r="P42" s="18">
        <v>0</v>
      </c>
      <c r="Q42" s="18"/>
      <c r="R42" s="18"/>
      <c r="S42" s="18"/>
      <c r="T42" s="18"/>
      <c r="U42" s="18"/>
      <c r="V42" s="18"/>
      <c r="W42" s="18"/>
      <c r="X42" s="18"/>
      <c r="Y42" s="18" t="s">
        <v>26</v>
      </c>
      <c r="Z42" s="18" t="s">
        <v>26</v>
      </c>
      <c r="AA42" s="18" t="e">
        <v>#N/A</v>
      </c>
      <c r="AB42" s="18" t="s">
        <v>26</v>
      </c>
      <c r="AC42" s="18" t="s">
        <v>25</v>
      </c>
      <c r="AD42" s="18" t="s">
        <v>26</v>
      </c>
      <c r="AE42" s="18" t="s">
        <v>25</v>
      </c>
      <c r="AF42" s="18"/>
      <c r="AG42" s="18" t="s">
        <v>26</v>
      </c>
      <c r="AH42" s="18">
        <v>0</v>
      </c>
      <c r="AI42" s="18" t="s">
        <v>26</v>
      </c>
      <c r="AJ42" s="71" t="s">
        <v>25</v>
      </c>
      <c r="AK42" s="102" t="s">
        <v>26</v>
      </c>
      <c r="AL42" s="83" t="s">
        <v>26</v>
      </c>
      <c r="AM42" s="3" t="s">
        <v>26</v>
      </c>
      <c r="AN42" s="3" t="s">
        <v>26</v>
      </c>
      <c r="AO42" s="83" t="s">
        <v>26</v>
      </c>
      <c r="AP42" s="83" t="s">
        <v>26</v>
      </c>
      <c r="AQ42" s="3" t="s">
        <v>26</v>
      </c>
      <c r="AR42" s="3" t="s">
        <v>26</v>
      </c>
      <c r="AS42" s="3" t="s">
        <v>26</v>
      </c>
      <c r="AT42" s="3" t="s">
        <v>26</v>
      </c>
      <c r="AU42" s="112" t="s">
        <v>26</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83" t="s">
        <v>25</v>
      </c>
      <c r="BD42" s="313" t="str">
        <f>SUBSTITUTE(SUBSTITUTE(IFERROR(VLOOKUP($A42,単組回答!$E:$R,14,FALSE),""),"① 行った","○"),"② 行っていない","×")</f>
        <v/>
      </c>
      <c r="BE42" s="83" t="s">
        <v>25</v>
      </c>
      <c r="BF42" s="316" t="str">
        <f>SUBSTITUTE(SUBSTITUTE(IFERROR(VLOOKUP($A42,単組回答!$E:$T,16,FALSE),""),"① 行った","○"),"② 行っていない","×")</f>
        <v/>
      </c>
    </row>
    <row r="43" spans="1:58" ht="28.5" customHeight="1">
      <c r="A43" s="20">
        <v>32062</v>
      </c>
      <c r="B43" s="21" t="s">
        <v>1409</v>
      </c>
      <c r="C43" s="18" t="s">
        <v>22</v>
      </c>
      <c r="D43" s="18" t="s">
        <v>25</v>
      </c>
      <c r="E43" s="18">
        <v>1</v>
      </c>
      <c r="F43" s="18" t="s">
        <v>22</v>
      </c>
      <c r="G43" s="18" t="s">
        <v>22</v>
      </c>
      <c r="H43" s="18"/>
      <c r="I43" s="18" t="s">
        <v>22</v>
      </c>
      <c r="J43" s="18"/>
      <c r="K43" s="18" t="s">
        <v>22</v>
      </c>
      <c r="L43" s="18"/>
      <c r="M43" s="18"/>
      <c r="N43" s="18" t="s">
        <v>22</v>
      </c>
      <c r="O43" s="18" t="s">
        <v>25</v>
      </c>
      <c r="P43" s="18">
        <v>1</v>
      </c>
      <c r="Q43" s="18" t="s">
        <v>22</v>
      </c>
      <c r="R43" s="18" t="s">
        <v>23</v>
      </c>
      <c r="S43" s="18" t="s">
        <v>125</v>
      </c>
      <c r="T43" s="18" t="s">
        <v>23</v>
      </c>
      <c r="U43" s="18" t="s">
        <v>125</v>
      </c>
      <c r="V43" s="18"/>
      <c r="W43" s="18" t="s">
        <v>125</v>
      </c>
      <c r="X43" s="18"/>
      <c r="Y43" s="18" t="s">
        <v>22</v>
      </c>
      <c r="Z43" s="18" t="s">
        <v>25</v>
      </c>
      <c r="AA43" s="18" t="s">
        <v>25</v>
      </c>
      <c r="AB43" s="18" t="s">
        <v>22</v>
      </c>
      <c r="AC43" s="18" t="s">
        <v>22</v>
      </c>
      <c r="AD43" s="18" t="s">
        <v>22</v>
      </c>
      <c r="AE43" s="18" t="s">
        <v>22</v>
      </c>
      <c r="AF43" s="18"/>
      <c r="AG43" s="18" t="s">
        <v>25</v>
      </c>
      <c r="AH43" s="18" t="s">
        <v>25</v>
      </c>
      <c r="AI43" s="18" t="s">
        <v>25</v>
      </c>
      <c r="AJ43" s="71" t="s">
        <v>25</v>
      </c>
      <c r="AK43" s="102" t="s">
        <v>22</v>
      </c>
      <c r="AL43" s="83" t="s">
        <v>25</v>
      </c>
      <c r="AM43" s="3" t="s">
        <v>22</v>
      </c>
      <c r="AN43" s="3" t="s">
        <v>22</v>
      </c>
      <c r="AO43" s="83" t="s">
        <v>22</v>
      </c>
      <c r="AP43" s="83" t="s">
        <v>22</v>
      </c>
      <c r="AQ43" s="3" t="s">
        <v>27</v>
      </c>
      <c r="AR43" s="3" t="s">
        <v>26</v>
      </c>
      <c r="AS43" s="3" t="s">
        <v>25</v>
      </c>
      <c r="AT43" s="3" t="s">
        <v>26</v>
      </c>
      <c r="AU43" s="112" t="s">
        <v>22</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83" t="s">
        <v>25</v>
      </c>
      <c r="BD43" s="313" t="str">
        <f>SUBSTITUTE(SUBSTITUTE(IFERROR(VLOOKUP($A43,単組回答!$E:$R,14,FALSE),""),"① 行った","○"),"② 行っていない","×")</f>
        <v/>
      </c>
      <c r="BE43" s="83" t="s">
        <v>25</v>
      </c>
      <c r="BF43" s="316" t="str">
        <f>SUBSTITUTE(SUBSTITUTE(IFERROR(VLOOKUP($A43,単組回答!$E:$T,16,FALSE),""),"① 行った","○"),"② 行っていない","×")</f>
        <v/>
      </c>
    </row>
    <row r="44" spans="1:58" ht="28.5" customHeight="1">
      <c r="A44" s="20">
        <v>32073</v>
      </c>
      <c r="B44" s="21" t="s">
        <v>1410</v>
      </c>
      <c r="C44" s="18" t="s">
        <v>22</v>
      </c>
      <c r="D44" s="18" t="s">
        <v>25</v>
      </c>
      <c r="E44" s="18">
        <v>1</v>
      </c>
      <c r="F44" s="18"/>
      <c r="G44" s="18" t="s">
        <v>22</v>
      </c>
      <c r="H44" s="18"/>
      <c r="I44" s="18" t="s">
        <v>22</v>
      </c>
      <c r="J44" s="18"/>
      <c r="K44" s="18" t="s">
        <v>22</v>
      </c>
      <c r="L44" s="18"/>
      <c r="M44" s="18" t="s">
        <v>22</v>
      </c>
      <c r="N44" s="18" t="s">
        <v>22</v>
      </c>
      <c r="O44" s="18" t="s">
        <v>25</v>
      </c>
      <c r="P44" s="18">
        <v>1</v>
      </c>
      <c r="Q44" s="18" t="s">
        <v>125</v>
      </c>
      <c r="R44" s="18"/>
      <c r="S44" s="18" t="s">
        <v>125</v>
      </c>
      <c r="T44" s="18"/>
      <c r="U44" s="18" t="s">
        <v>125</v>
      </c>
      <c r="V44" s="18"/>
      <c r="W44" s="18" t="s">
        <v>125</v>
      </c>
      <c r="X44" s="18"/>
      <c r="Y44" s="18" t="s">
        <v>26</v>
      </c>
      <c r="Z44" s="18" t="s">
        <v>26</v>
      </c>
      <c r="AA44" s="18" t="e">
        <v>#N/A</v>
      </c>
      <c r="AB44" s="18" t="s">
        <v>26</v>
      </c>
      <c r="AC44" s="18" t="s">
        <v>22</v>
      </c>
      <c r="AD44" s="18" t="s">
        <v>26</v>
      </c>
      <c r="AE44" s="18" t="s">
        <v>22</v>
      </c>
      <c r="AF44" s="18"/>
      <c r="AG44" s="18" t="s">
        <v>26</v>
      </c>
      <c r="AH44" s="18" t="s">
        <v>22</v>
      </c>
      <c r="AI44" s="18" t="s">
        <v>26</v>
      </c>
      <c r="AJ44" s="71" t="s">
        <v>25</v>
      </c>
      <c r="AK44" s="102" t="s">
        <v>22</v>
      </c>
      <c r="AL44" s="83" t="s">
        <v>25</v>
      </c>
      <c r="AM44" s="3" t="s">
        <v>22</v>
      </c>
      <c r="AN44" s="3" t="s">
        <v>22</v>
      </c>
      <c r="AO44" s="83" t="s">
        <v>22</v>
      </c>
      <c r="AP44" s="83" t="s">
        <v>22</v>
      </c>
      <c r="AQ44" s="3" t="s">
        <v>27</v>
      </c>
      <c r="AR44" s="3" t="s">
        <v>26</v>
      </c>
      <c r="AS44" s="3" t="s">
        <v>28</v>
      </c>
      <c r="AT44" s="3" t="s">
        <v>26</v>
      </c>
      <c r="AU44" s="112" t="s">
        <v>25</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83" t="s">
        <v>25</v>
      </c>
      <c r="BD44" s="313" t="str">
        <f>SUBSTITUTE(SUBSTITUTE(IFERROR(VLOOKUP($A44,単組回答!$E:$R,14,FALSE),""),"① 行った","○"),"② 行っていない","×")</f>
        <v/>
      </c>
      <c r="BE44" s="83" t="s">
        <v>22</v>
      </c>
      <c r="BF44" s="316" t="str">
        <f>SUBSTITUTE(SUBSTITUTE(IFERROR(VLOOKUP($A44,単組回答!$E:$T,16,FALSE),""),"① 行った","○"),"② 行っていない","×")</f>
        <v/>
      </c>
    </row>
    <row r="45" spans="1:58" ht="28.5" customHeight="1">
      <c r="A45" s="20">
        <v>32080</v>
      </c>
      <c r="B45" s="21" t="s">
        <v>1411</v>
      </c>
      <c r="C45" s="18" t="s">
        <v>22</v>
      </c>
      <c r="D45" s="18" t="s">
        <v>25</v>
      </c>
      <c r="E45" s="18">
        <v>1</v>
      </c>
      <c r="F45" s="18"/>
      <c r="G45" s="18" t="s">
        <v>22</v>
      </c>
      <c r="H45" s="18"/>
      <c r="I45" s="18"/>
      <c r="J45" s="18"/>
      <c r="K45" s="18"/>
      <c r="L45" s="18"/>
      <c r="M45" s="18" t="s">
        <v>22</v>
      </c>
      <c r="N45" s="18" t="s">
        <v>22</v>
      </c>
      <c r="O45" s="18" t="s">
        <v>25</v>
      </c>
      <c r="P45" s="18">
        <v>1</v>
      </c>
      <c r="Q45" s="18" t="s">
        <v>125</v>
      </c>
      <c r="R45" s="18" t="s">
        <v>23</v>
      </c>
      <c r="S45" s="18"/>
      <c r="T45" s="18"/>
      <c r="U45" s="18" t="s">
        <v>125</v>
      </c>
      <c r="V45" s="18"/>
      <c r="W45" s="18" t="s">
        <v>125</v>
      </c>
      <c r="X45" s="18"/>
      <c r="Y45" s="18" t="s">
        <v>22</v>
      </c>
      <c r="Z45" s="18" t="s">
        <v>25</v>
      </c>
      <c r="AA45" s="18" t="s">
        <v>25</v>
      </c>
      <c r="AB45" s="18" t="s">
        <v>26</v>
      </c>
      <c r="AC45" s="18" t="s">
        <v>25</v>
      </c>
      <c r="AD45" s="18" t="s">
        <v>26</v>
      </c>
      <c r="AE45" s="18" t="s">
        <v>25</v>
      </c>
      <c r="AF45" s="18"/>
      <c r="AG45" s="18" t="s">
        <v>26</v>
      </c>
      <c r="AH45" s="18">
        <v>0</v>
      </c>
      <c r="AI45" s="18" t="s">
        <v>25</v>
      </c>
      <c r="AJ45" s="71" t="s">
        <v>25</v>
      </c>
      <c r="AK45" s="102" t="s">
        <v>26</v>
      </c>
      <c r="AL45" s="83" t="s">
        <v>26</v>
      </c>
      <c r="AM45" s="3" t="s">
        <v>26</v>
      </c>
      <c r="AN45" s="3" t="s">
        <v>26</v>
      </c>
      <c r="AO45" s="83" t="s">
        <v>26</v>
      </c>
      <c r="AP45" s="83" t="s">
        <v>26</v>
      </c>
      <c r="AQ45" s="3" t="s">
        <v>26</v>
      </c>
      <c r="AR45" s="3" t="s">
        <v>25</v>
      </c>
      <c r="AS45" s="3" t="s">
        <v>26</v>
      </c>
      <c r="AT45" s="3" t="s">
        <v>25</v>
      </c>
      <c r="AU45" s="112" t="s">
        <v>26</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83" t="s">
        <v>25</v>
      </c>
      <c r="BD45" s="313" t="str">
        <f>SUBSTITUTE(SUBSTITUTE(IFERROR(VLOOKUP($A45,単組回答!$E:$R,14,FALSE),""),"① 行った","○"),"② 行っていない","×")</f>
        <v/>
      </c>
      <c r="BE45" s="83" t="s">
        <v>25</v>
      </c>
      <c r="BF45" s="316" t="str">
        <f>SUBSTITUTE(SUBSTITUTE(IFERROR(VLOOKUP($A45,単組回答!$E:$T,16,FALSE),""),"① 行った","○"),"② 行っていない","×")</f>
        <v/>
      </c>
    </row>
    <row r="46" spans="1:58" ht="28.5" customHeight="1">
      <c r="A46" s="20">
        <v>32081</v>
      </c>
      <c r="B46" s="21" t="s">
        <v>1412</v>
      </c>
      <c r="C46" s="18" t="s">
        <v>22</v>
      </c>
      <c r="D46" s="18" t="s">
        <v>22</v>
      </c>
      <c r="E46" s="18">
        <v>2</v>
      </c>
      <c r="F46" s="18"/>
      <c r="G46" s="18" t="s">
        <v>22</v>
      </c>
      <c r="H46" s="18"/>
      <c r="I46" s="18"/>
      <c r="J46" s="18"/>
      <c r="K46" s="18" t="s">
        <v>22</v>
      </c>
      <c r="L46" s="18"/>
      <c r="M46" s="18"/>
      <c r="N46" s="18"/>
      <c r="O46" s="18"/>
      <c r="P46" s="18">
        <v>0</v>
      </c>
      <c r="Q46" s="18"/>
      <c r="R46" s="18"/>
      <c r="S46" s="18"/>
      <c r="T46" s="18"/>
      <c r="U46" s="18"/>
      <c r="V46" s="18"/>
      <c r="W46" s="18"/>
      <c r="X46" s="18"/>
      <c r="Y46" s="18" t="s">
        <v>26</v>
      </c>
      <c r="Z46" s="18" t="s">
        <v>26</v>
      </c>
      <c r="AA46" s="18" t="e">
        <v>#N/A</v>
      </c>
      <c r="AB46" s="18" t="s">
        <v>26</v>
      </c>
      <c r="AC46" s="18" t="s">
        <v>22</v>
      </c>
      <c r="AD46" s="18" t="s">
        <v>26</v>
      </c>
      <c r="AE46" s="18" t="s">
        <v>25</v>
      </c>
      <c r="AF46" s="18"/>
      <c r="AG46" s="18" t="s">
        <v>26</v>
      </c>
      <c r="AH46" s="18">
        <v>0</v>
      </c>
      <c r="AI46" s="18" t="s">
        <v>26</v>
      </c>
      <c r="AJ46" s="71" t="s">
        <v>25</v>
      </c>
      <c r="AK46" s="102" t="s">
        <v>26</v>
      </c>
      <c r="AL46" s="83" t="s">
        <v>26</v>
      </c>
      <c r="AM46" s="3" t="s">
        <v>26</v>
      </c>
      <c r="AN46" s="3" t="s">
        <v>26</v>
      </c>
      <c r="AO46" s="83" t="s">
        <v>26</v>
      </c>
      <c r="AP46" s="83" t="s">
        <v>26</v>
      </c>
      <c r="AQ46" s="3" t="s">
        <v>26</v>
      </c>
      <c r="AR46" s="3" t="s">
        <v>26</v>
      </c>
      <c r="AS46" s="3" t="s">
        <v>26</v>
      </c>
      <c r="AT46" s="3" t="s">
        <v>26</v>
      </c>
      <c r="AU46" s="112" t="s">
        <v>26</v>
      </c>
      <c r="AV46" s="314" t="str">
        <f>SUBSTITUTE(SUBSTITUTE(IFERROR(VLOOKUP($A46,単組回答!$E:$F,2,FALSE),""),"あり","○"),"なし","×")</f>
        <v/>
      </c>
      <c r="AW46" s="317" t="str">
        <f>SUBSTITUTE(SUBSTITUTE(IFERROR(VLOOKUP($A46,単組回答!$E:$G,3,FALSE),""),"あり","○"),"なし","×")</f>
        <v/>
      </c>
      <c r="AX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6" s="313" t="str">
        <f>SUBSTITUTE(SUBSTITUTE(IFERROR(VLOOKUP($A46,単組回答!$E:$H,4,FALSE),""),"あり","○"),"なし","×")</f>
        <v/>
      </c>
      <c r="BC46" s="83" t="s">
        <v>25</v>
      </c>
      <c r="BD46" s="313" t="str">
        <f>SUBSTITUTE(SUBSTITUTE(IFERROR(VLOOKUP($A46,単組回答!$E:$R,14,FALSE),""),"① 行った","○"),"② 行っていない","×")</f>
        <v/>
      </c>
      <c r="BE46" s="83" t="s">
        <v>25</v>
      </c>
      <c r="BF46" s="316" t="str">
        <f>SUBSTITUTE(SUBSTITUTE(IFERROR(VLOOKUP($A46,単組回答!$E:$T,16,FALSE),""),"① 行った","○"),"② 行っていない","×")</f>
        <v/>
      </c>
    </row>
    <row r="47" spans="1:58" ht="28.5" customHeight="1">
      <c r="A47" s="20">
        <v>32082</v>
      </c>
      <c r="B47" s="21" t="s">
        <v>1413</v>
      </c>
      <c r="C47" s="18" t="s">
        <v>25</v>
      </c>
      <c r="D47" s="18" t="s">
        <v>25</v>
      </c>
      <c r="E47" s="18">
        <v>0</v>
      </c>
      <c r="F47" s="18"/>
      <c r="G47" s="18"/>
      <c r="H47" s="18"/>
      <c r="I47" s="18"/>
      <c r="J47" s="18"/>
      <c r="K47" s="18"/>
      <c r="L47" s="18"/>
      <c r="M47" s="18"/>
      <c r="N47" s="18" t="s">
        <v>22</v>
      </c>
      <c r="O47" s="18" t="s">
        <v>25</v>
      </c>
      <c r="P47" s="18">
        <v>1</v>
      </c>
      <c r="Q47" s="18" t="s">
        <v>125</v>
      </c>
      <c r="R47" s="18"/>
      <c r="S47" s="18"/>
      <c r="T47" s="18"/>
      <c r="U47" s="18" t="s">
        <v>125</v>
      </c>
      <c r="V47" s="18"/>
      <c r="W47" s="18" t="s">
        <v>125</v>
      </c>
      <c r="X47" s="18"/>
      <c r="Y47" s="18" t="s">
        <v>26</v>
      </c>
      <c r="Z47" s="18" t="s">
        <v>26</v>
      </c>
      <c r="AA47" s="18" t="e">
        <v>#N/A</v>
      </c>
      <c r="AB47" s="18" t="s">
        <v>26</v>
      </c>
      <c r="AC47" s="18" t="s">
        <v>22</v>
      </c>
      <c r="AD47" s="18" t="s">
        <v>26</v>
      </c>
      <c r="AE47" s="18" t="s">
        <v>22</v>
      </c>
      <c r="AF47" s="18"/>
      <c r="AG47" s="18" t="s">
        <v>26</v>
      </c>
      <c r="AH47" s="18" t="s">
        <v>25</v>
      </c>
      <c r="AI47" s="18" t="s">
        <v>26</v>
      </c>
      <c r="AJ47" s="71" t="s">
        <v>25</v>
      </c>
      <c r="AK47" s="102" t="s">
        <v>26</v>
      </c>
      <c r="AL47" s="83" t="s">
        <v>26</v>
      </c>
      <c r="AM47" s="3" t="s">
        <v>26</v>
      </c>
      <c r="AN47" s="3" t="s">
        <v>26</v>
      </c>
      <c r="AO47" s="83" t="s">
        <v>26</v>
      </c>
      <c r="AP47" s="83" t="s">
        <v>26</v>
      </c>
      <c r="AQ47" s="3" t="s">
        <v>26</v>
      </c>
      <c r="AR47" s="3" t="s">
        <v>22</v>
      </c>
      <c r="AS47" s="3" t="s">
        <v>26</v>
      </c>
      <c r="AT47" s="3" t="s">
        <v>25</v>
      </c>
      <c r="AU47" s="112" t="s">
        <v>26</v>
      </c>
      <c r="AV47" s="314" t="str">
        <f>SUBSTITUTE(SUBSTITUTE(IFERROR(VLOOKUP($A47,単組回答!$E:$F,2,FALSE),""),"あり","○"),"なし","×")</f>
        <v/>
      </c>
      <c r="AW47" s="317" t="str">
        <f>SUBSTITUTE(SUBSTITUTE(IFERROR(VLOOKUP($A47,単組回答!$E:$G,3,FALSE),""),"あり","○"),"なし","×")</f>
        <v/>
      </c>
      <c r="AX47" s="313" t="str">
        <f>SUBSTITUTE(SUBSTITUTE(SUBSTITUTE(SUBSTITUTE(SUBSTITUTE(SUBSTITUTE(IFERROR(VLOOKUP($A47,単組回答!$E:$I,5,FALSE),""),"①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7" s="313" t="str">
        <f>SUBSTITUTE(SUBSTITUTE(SUBSTITUTE(SUBSTITUTE(SUBSTITUTE(SUBSTITUTE(SUBSTITUTE(IFERROR(VLOOKUP($A47,単組回答!$E:$L,8,FALSE),""),"①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7" s="313" t="str">
        <f>SUBSTITUTE(SUBSTITUTE(SUBSTITUTE(SUBSTITUTE(SUBSTITUTE(SUBSTITUTE(IFERROR(VLOOKUP($A47,単組回答!$E:$J,6,FALSE),""),"①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7" s="313" t="str">
        <f>SUBSTITUTE(SUBSTITUTE(SUBSTITUTE(SUBSTITUTE(SUBSTITUTE(SUBSTITUTE(SUBSTITUTE(IFERROR(VLOOKUP($A47,単組回答!$E:$P,12,FALSE),""),"①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7" s="313" t="str">
        <f>SUBSTITUTE(SUBSTITUTE(IFERROR(VLOOKUP($A47,単組回答!$E:$H,4,FALSE),""),"あり","○"),"なし","×")</f>
        <v/>
      </c>
      <c r="BC47" s="83" t="s">
        <v>25</v>
      </c>
      <c r="BD47" s="313" t="str">
        <f>SUBSTITUTE(SUBSTITUTE(IFERROR(VLOOKUP($A47,単組回答!$E:$R,14,FALSE),""),"① 行った","○"),"② 行っていない","×")</f>
        <v/>
      </c>
      <c r="BE47" s="83" t="s">
        <v>25</v>
      </c>
      <c r="BF47" s="316" t="str">
        <f>SUBSTITUTE(SUBSTITUTE(IFERROR(VLOOKUP($A47,単組回答!$E:$T,16,FALSE),""),"① 行った","○"),"② 行っていない","×")</f>
        <v/>
      </c>
    </row>
    <row r="48" spans="1:58" ht="28.5" customHeight="1">
      <c r="A48" s="20">
        <v>32086</v>
      </c>
      <c r="B48" s="21" t="s">
        <v>1414</v>
      </c>
      <c r="C48" s="18" t="s">
        <v>22</v>
      </c>
      <c r="D48" s="18" t="s">
        <v>22</v>
      </c>
      <c r="E48" s="18">
        <v>2</v>
      </c>
      <c r="F48" s="18"/>
      <c r="G48" s="18" t="s">
        <v>22</v>
      </c>
      <c r="H48" s="18"/>
      <c r="I48" s="18" t="s">
        <v>22</v>
      </c>
      <c r="J48" s="18"/>
      <c r="K48" s="18" t="s">
        <v>22</v>
      </c>
      <c r="L48" s="18"/>
      <c r="M48" s="18"/>
      <c r="N48" s="18" t="s">
        <v>22</v>
      </c>
      <c r="O48" s="18" t="s">
        <v>23</v>
      </c>
      <c r="P48" s="18">
        <v>2</v>
      </c>
      <c r="Q48" s="18" t="s">
        <v>125</v>
      </c>
      <c r="R48" s="18" t="s">
        <v>23</v>
      </c>
      <c r="S48" s="18"/>
      <c r="T48" s="18"/>
      <c r="U48" s="18" t="s">
        <v>125</v>
      </c>
      <c r="V48" s="18"/>
      <c r="W48" s="18" t="s">
        <v>125</v>
      </c>
      <c r="X48" s="18"/>
      <c r="Y48" s="18" t="s">
        <v>22</v>
      </c>
      <c r="Z48" s="18" t="s">
        <v>22</v>
      </c>
      <c r="AA48" s="18" t="s">
        <v>22</v>
      </c>
      <c r="AB48" s="18" t="s">
        <v>26</v>
      </c>
      <c r="AC48" s="18" t="s">
        <v>22</v>
      </c>
      <c r="AD48" s="18" t="s">
        <v>26</v>
      </c>
      <c r="AE48" s="18" t="s">
        <v>22</v>
      </c>
      <c r="AF48" s="18"/>
      <c r="AG48" s="18" t="s">
        <v>26</v>
      </c>
      <c r="AH48" s="18">
        <v>0</v>
      </c>
      <c r="AI48" s="18" t="s">
        <v>25</v>
      </c>
      <c r="AJ48" s="71" t="s">
        <v>25</v>
      </c>
      <c r="AK48" s="102" t="s">
        <v>22</v>
      </c>
      <c r="AL48" s="83" t="s">
        <v>22</v>
      </c>
      <c r="AM48" s="3" t="s">
        <v>25</v>
      </c>
      <c r="AN48" s="3" t="s">
        <v>22</v>
      </c>
      <c r="AO48" s="83">
        <v>0</v>
      </c>
      <c r="AP48" s="83" t="s">
        <v>22</v>
      </c>
      <c r="AQ48" s="3" t="s">
        <v>27</v>
      </c>
      <c r="AR48" s="3" t="s">
        <v>28</v>
      </c>
      <c r="AS48" s="3" t="s">
        <v>28</v>
      </c>
      <c r="AT48" s="3" t="s">
        <v>25</v>
      </c>
      <c r="AU48" s="112" t="s">
        <v>25</v>
      </c>
      <c r="AV48" s="314" t="str">
        <f>SUBSTITUTE(SUBSTITUTE(IFERROR(VLOOKUP($A48,単組回答!$E:$F,2,FALSE),""),"あり","○"),"なし","×")</f>
        <v/>
      </c>
      <c r="AW48" s="317" t="str">
        <f>SUBSTITUTE(SUBSTITUTE(IFERROR(VLOOKUP($A48,単組回答!$E:$G,3,FALSE),""),"あり","○"),"なし","×")</f>
        <v/>
      </c>
      <c r="AX48" s="313" t="str">
        <f>SUBSTITUTE(SUBSTITUTE(SUBSTITUTE(SUBSTITUTE(SUBSTITUTE(SUBSTITUTE(IFERROR(VLOOKUP($A48,単組回答!$E:$I,5,FALSE),""),"①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8" s="313" t="str">
        <f>SUBSTITUTE(SUBSTITUTE(SUBSTITUTE(SUBSTITUTE(SUBSTITUTE(SUBSTITUTE(SUBSTITUTE(IFERROR(VLOOKUP($A48,単組回答!$E:$L,8,FALSE),""),"①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8" s="313" t="str">
        <f>SUBSTITUTE(SUBSTITUTE(SUBSTITUTE(SUBSTITUTE(SUBSTITUTE(SUBSTITUTE(IFERROR(VLOOKUP($A48,単組回答!$E:$J,6,FALSE),""),"①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8" s="313" t="str">
        <f>SUBSTITUTE(SUBSTITUTE(SUBSTITUTE(SUBSTITUTE(SUBSTITUTE(SUBSTITUTE(SUBSTITUTE(IFERROR(VLOOKUP($A48,単組回答!$E:$P,12,FALSE),""),"①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8" s="313" t="str">
        <f>SUBSTITUTE(SUBSTITUTE(IFERROR(VLOOKUP($A48,単組回答!$E:$H,4,FALSE),""),"あり","○"),"なし","×")</f>
        <v/>
      </c>
      <c r="BC48" s="83" t="s">
        <v>25</v>
      </c>
      <c r="BD48" s="313" t="str">
        <f>SUBSTITUTE(SUBSTITUTE(IFERROR(VLOOKUP($A48,単組回答!$E:$R,14,FALSE),""),"① 行った","○"),"② 行っていない","×")</f>
        <v/>
      </c>
      <c r="BE48" s="83" t="s">
        <v>25</v>
      </c>
      <c r="BF48" s="316" t="str">
        <f>SUBSTITUTE(SUBSTITUTE(IFERROR(VLOOKUP($A48,単組回答!$E:$T,16,FALSE),""),"① 行った","○"),"② 行っていない","×")</f>
        <v/>
      </c>
    </row>
    <row r="49" spans="1:58" ht="28.5" customHeight="1">
      <c r="A49" s="20">
        <v>32091</v>
      </c>
      <c r="B49" s="21" t="s">
        <v>1415</v>
      </c>
      <c r="C49" s="18" t="s">
        <v>22</v>
      </c>
      <c r="D49" s="18" t="s">
        <v>22</v>
      </c>
      <c r="E49" s="18">
        <v>2</v>
      </c>
      <c r="F49" s="18"/>
      <c r="G49" s="18" t="s">
        <v>22</v>
      </c>
      <c r="H49" s="18"/>
      <c r="I49" s="18" t="s">
        <v>22</v>
      </c>
      <c r="J49" s="18"/>
      <c r="K49" s="18" t="s">
        <v>22</v>
      </c>
      <c r="L49" s="18"/>
      <c r="M49" s="18"/>
      <c r="N49" s="18" t="s">
        <v>22</v>
      </c>
      <c r="O49" s="18" t="s">
        <v>22</v>
      </c>
      <c r="P49" s="18">
        <v>2</v>
      </c>
      <c r="Q49" s="18" t="s">
        <v>22</v>
      </c>
      <c r="R49" s="18" t="s">
        <v>23</v>
      </c>
      <c r="S49" s="18" t="s">
        <v>22</v>
      </c>
      <c r="T49" s="18"/>
      <c r="U49" s="18"/>
      <c r="V49" s="18"/>
      <c r="W49" s="18" t="s">
        <v>125</v>
      </c>
      <c r="X49" s="18"/>
      <c r="Y49" s="18" t="s">
        <v>26</v>
      </c>
      <c r="Z49" s="18" t="s">
        <v>26</v>
      </c>
      <c r="AA49" s="18" t="e">
        <v>#N/A</v>
      </c>
      <c r="AB49" s="18" t="s">
        <v>26</v>
      </c>
      <c r="AC49" s="18" t="s">
        <v>22</v>
      </c>
      <c r="AD49" s="18" t="s">
        <v>26</v>
      </c>
      <c r="AE49" s="18" t="s">
        <v>22</v>
      </c>
      <c r="AF49" s="18"/>
      <c r="AG49" s="18" t="s">
        <v>26</v>
      </c>
      <c r="AH49" s="18" t="s">
        <v>22</v>
      </c>
      <c r="AI49" s="18" t="s">
        <v>26</v>
      </c>
      <c r="AJ49" s="71" t="s">
        <v>25</v>
      </c>
      <c r="AK49" s="102" t="s">
        <v>22</v>
      </c>
      <c r="AL49" s="83" t="s">
        <v>22</v>
      </c>
      <c r="AM49" s="3" t="s">
        <v>22</v>
      </c>
      <c r="AN49" s="3" t="s">
        <v>22</v>
      </c>
      <c r="AO49" s="83" t="s">
        <v>22</v>
      </c>
      <c r="AP49" s="83" t="s">
        <v>22</v>
      </c>
      <c r="AQ49" s="3" t="s">
        <v>27</v>
      </c>
      <c r="AR49" s="3" t="s">
        <v>22</v>
      </c>
      <c r="AS49" s="3" t="s">
        <v>25</v>
      </c>
      <c r="AT49" s="3" t="s">
        <v>22</v>
      </c>
      <c r="AU49" s="112" t="s">
        <v>22</v>
      </c>
      <c r="AV49" s="314" t="str">
        <f>SUBSTITUTE(SUBSTITUTE(IFERROR(VLOOKUP($A49,単組回答!$E:$F,2,FALSE),""),"あり","○"),"なし","×")</f>
        <v/>
      </c>
      <c r="AW49" s="317" t="str">
        <f>SUBSTITUTE(SUBSTITUTE(IFERROR(VLOOKUP($A49,単組回答!$E:$G,3,FALSE),""),"あり","○"),"なし","×")</f>
        <v/>
      </c>
      <c r="AX49" s="313" t="str">
        <f>SUBSTITUTE(SUBSTITUTE(SUBSTITUTE(SUBSTITUTE(SUBSTITUTE(SUBSTITUTE(IFERROR(VLOOKUP($A49,単組回答!$E:$I,5,FALSE),""),"①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9" s="313" t="str">
        <f>SUBSTITUTE(SUBSTITUTE(SUBSTITUTE(SUBSTITUTE(SUBSTITUTE(SUBSTITUTE(SUBSTITUTE(IFERROR(VLOOKUP($A49,単組回答!$E:$L,8,FALSE),""),"①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9" s="313" t="str">
        <f>SUBSTITUTE(SUBSTITUTE(SUBSTITUTE(SUBSTITUTE(SUBSTITUTE(SUBSTITUTE(IFERROR(VLOOKUP($A49,単組回答!$E:$J,6,FALSE),""),"①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9" s="313" t="str">
        <f>SUBSTITUTE(SUBSTITUTE(SUBSTITUTE(SUBSTITUTE(SUBSTITUTE(SUBSTITUTE(SUBSTITUTE(IFERROR(VLOOKUP($A49,単組回答!$E:$P,12,FALSE),""),"①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9" s="313" t="str">
        <f>SUBSTITUTE(SUBSTITUTE(IFERROR(VLOOKUP($A49,単組回答!$E:$H,4,FALSE),""),"あり","○"),"なし","×")</f>
        <v/>
      </c>
      <c r="BC49" s="83" t="s">
        <v>22</v>
      </c>
      <c r="BD49" s="313" t="str">
        <f>SUBSTITUTE(SUBSTITUTE(IFERROR(VLOOKUP($A49,単組回答!$E:$R,14,FALSE),""),"① 行った","○"),"② 行っていない","×")</f>
        <v/>
      </c>
      <c r="BE49" s="83" t="s">
        <v>22</v>
      </c>
      <c r="BF49" s="316" t="str">
        <f>SUBSTITUTE(SUBSTITUTE(IFERROR(VLOOKUP($A49,単組回答!$E:$T,16,FALSE),""),"① 行った","○"),"② 行っていない","×")</f>
        <v/>
      </c>
    </row>
    <row r="50" spans="1:58" ht="28.5" customHeight="1">
      <c r="A50" s="20">
        <v>32099</v>
      </c>
      <c r="B50" s="21" t="s">
        <v>1416</v>
      </c>
      <c r="C50" s="45" t="s">
        <v>22</v>
      </c>
      <c r="D50" s="18" t="s">
        <v>22</v>
      </c>
      <c r="E50" s="18">
        <v>2</v>
      </c>
      <c r="F50" s="18"/>
      <c r="G50" s="18" t="s">
        <v>22</v>
      </c>
      <c r="H50" s="18"/>
      <c r="I50" s="18" t="s">
        <v>22</v>
      </c>
      <c r="J50" s="18"/>
      <c r="K50" s="18" t="s">
        <v>22</v>
      </c>
      <c r="L50" s="18"/>
      <c r="M50" s="18"/>
      <c r="N50" s="18" t="s">
        <v>22</v>
      </c>
      <c r="O50" s="18" t="s">
        <v>22</v>
      </c>
      <c r="P50" s="18">
        <v>2</v>
      </c>
      <c r="Q50" s="18" t="s">
        <v>22</v>
      </c>
      <c r="R50" s="18" t="s">
        <v>23</v>
      </c>
      <c r="S50" s="18" t="s">
        <v>22</v>
      </c>
      <c r="T50" s="18" t="s">
        <v>23</v>
      </c>
      <c r="U50" s="18" t="s">
        <v>22</v>
      </c>
      <c r="V50" s="18" t="s">
        <v>23</v>
      </c>
      <c r="W50" s="18"/>
      <c r="X50" s="18"/>
      <c r="Y50" s="18" t="s">
        <v>22</v>
      </c>
      <c r="Z50" s="18" t="s">
        <v>22</v>
      </c>
      <c r="AA50" s="18" t="s">
        <v>22</v>
      </c>
      <c r="AB50" s="18" t="s">
        <v>22</v>
      </c>
      <c r="AC50" s="18" t="s">
        <v>22</v>
      </c>
      <c r="AD50" s="18" t="s">
        <v>22</v>
      </c>
      <c r="AE50" s="18" t="s">
        <v>22</v>
      </c>
      <c r="AF50" s="18"/>
      <c r="AG50" s="18" t="s">
        <v>22</v>
      </c>
      <c r="AH50" s="18" t="s">
        <v>22</v>
      </c>
      <c r="AI50" s="18" t="s">
        <v>25</v>
      </c>
      <c r="AJ50" s="71" t="s">
        <v>25</v>
      </c>
      <c r="AK50" s="102" t="s">
        <v>22</v>
      </c>
      <c r="AL50" s="83" t="s">
        <v>22</v>
      </c>
      <c r="AM50" s="3" t="s">
        <v>22</v>
      </c>
      <c r="AN50" s="3" t="s">
        <v>22</v>
      </c>
      <c r="AO50" s="83" t="s">
        <v>22</v>
      </c>
      <c r="AP50" s="83" t="s">
        <v>22</v>
      </c>
      <c r="AQ50" s="3" t="s">
        <v>27</v>
      </c>
      <c r="AR50" s="3" t="s">
        <v>22</v>
      </c>
      <c r="AS50" s="3" t="s">
        <v>22</v>
      </c>
      <c r="AT50" s="3" t="s">
        <v>25</v>
      </c>
      <c r="AU50" s="112" t="s">
        <v>25</v>
      </c>
      <c r="AV50" s="314" t="str">
        <f>SUBSTITUTE(SUBSTITUTE(IFERROR(VLOOKUP($A50,単組回答!$E:$F,2,FALSE),""),"あり","○"),"なし","×")</f>
        <v/>
      </c>
      <c r="AW50" s="317" t="str">
        <f>SUBSTITUTE(SUBSTITUTE(IFERROR(VLOOKUP($A50,単組回答!$E:$G,3,FALSE),""),"あり","○"),"なし","×")</f>
        <v/>
      </c>
      <c r="AX50" s="313" t="str">
        <f>SUBSTITUTE(SUBSTITUTE(SUBSTITUTE(SUBSTITUTE(SUBSTITUTE(SUBSTITUTE(IFERROR(VLOOKUP($A50,単組回答!$E:$I,5,FALSE),""),"①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0" s="313" t="str">
        <f>SUBSTITUTE(SUBSTITUTE(SUBSTITUTE(SUBSTITUTE(SUBSTITUTE(SUBSTITUTE(SUBSTITUTE(IFERROR(VLOOKUP($A50,単組回答!$E:$L,8,FALSE),""),"①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0" s="313" t="str">
        <f>SUBSTITUTE(SUBSTITUTE(SUBSTITUTE(SUBSTITUTE(SUBSTITUTE(SUBSTITUTE(IFERROR(VLOOKUP($A50,単組回答!$E:$J,6,FALSE),""),"①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0" s="313" t="str">
        <f>SUBSTITUTE(SUBSTITUTE(SUBSTITUTE(SUBSTITUTE(SUBSTITUTE(SUBSTITUTE(SUBSTITUTE(IFERROR(VLOOKUP($A50,単組回答!$E:$P,12,FALSE),""),"①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0" s="313" t="str">
        <f>SUBSTITUTE(SUBSTITUTE(IFERROR(VLOOKUP($A50,単組回答!$E:$H,4,FALSE),""),"あり","○"),"なし","×")</f>
        <v/>
      </c>
      <c r="BC50" s="83" t="s">
        <v>22</v>
      </c>
      <c r="BD50" s="313" t="str">
        <f>SUBSTITUTE(SUBSTITUTE(IFERROR(VLOOKUP($A50,単組回答!$E:$R,14,FALSE),""),"① 行った","○"),"② 行っていない","×")</f>
        <v/>
      </c>
      <c r="BE50" s="83" t="s">
        <v>25</v>
      </c>
      <c r="BF50" s="316" t="str">
        <f>SUBSTITUTE(SUBSTITUTE(IFERROR(VLOOKUP($A50,単組回答!$E:$T,16,FALSE),""),"① 行った","○"),"② 行っていない","×")</f>
        <v/>
      </c>
    </row>
    <row r="51" spans="1:58" ht="28.5" customHeight="1">
      <c r="A51" s="20">
        <v>32102</v>
      </c>
      <c r="B51" s="21" t="s">
        <v>1417</v>
      </c>
      <c r="C51" s="45" t="s">
        <v>22</v>
      </c>
      <c r="D51" s="18" t="s">
        <v>22</v>
      </c>
      <c r="E51" s="18">
        <v>2</v>
      </c>
      <c r="F51" s="18"/>
      <c r="G51" s="18" t="s">
        <v>22</v>
      </c>
      <c r="H51" s="18"/>
      <c r="I51" s="18" t="s">
        <v>22</v>
      </c>
      <c r="J51" s="18"/>
      <c r="K51" s="18" t="s">
        <v>22</v>
      </c>
      <c r="L51" s="18"/>
      <c r="M51" s="18"/>
      <c r="N51" s="18" t="s">
        <v>23</v>
      </c>
      <c r="O51" s="18" t="s">
        <v>24</v>
      </c>
      <c r="P51" s="18">
        <v>1</v>
      </c>
      <c r="Q51" s="18"/>
      <c r="R51" s="18" t="s">
        <v>23</v>
      </c>
      <c r="S51" s="18"/>
      <c r="T51" s="18" t="s">
        <v>23</v>
      </c>
      <c r="U51" s="18"/>
      <c r="V51" s="18"/>
      <c r="W51" s="18"/>
      <c r="X51" s="18"/>
      <c r="Y51" s="18" t="s">
        <v>26</v>
      </c>
      <c r="Z51" s="18" t="s">
        <v>26</v>
      </c>
      <c r="AA51" s="18" t="e">
        <v>#N/A</v>
      </c>
      <c r="AB51" s="18" t="s">
        <v>26</v>
      </c>
      <c r="AC51" s="18" t="s">
        <v>22</v>
      </c>
      <c r="AD51" s="18" t="s">
        <v>26</v>
      </c>
      <c r="AE51" s="18" t="s">
        <v>22</v>
      </c>
      <c r="AF51" s="18"/>
      <c r="AG51" s="18" t="s">
        <v>26</v>
      </c>
      <c r="AH51" s="18" t="s">
        <v>22</v>
      </c>
      <c r="AI51" s="18" t="s">
        <v>26</v>
      </c>
      <c r="AJ51" s="71" t="s">
        <v>25</v>
      </c>
      <c r="AK51" s="102" t="s">
        <v>22</v>
      </c>
      <c r="AL51" s="83" t="s">
        <v>22</v>
      </c>
      <c r="AM51" s="3" t="s">
        <v>22</v>
      </c>
      <c r="AN51" s="3" t="s">
        <v>22</v>
      </c>
      <c r="AO51" s="83" t="s">
        <v>22</v>
      </c>
      <c r="AP51" s="83" t="s">
        <v>22</v>
      </c>
      <c r="AQ51" s="3" t="s">
        <v>27</v>
      </c>
      <c r="AR51" s="3" t="s">
        <v>26</v>
      </c>
      <c r="AS51" s="3" t="s">
        <v>22</v>
      </c>
      <c r="AT51" s="3" t="s">
        <v>26</v>
      </c>
      <c r="AU51" s="112" t="s">
        <v>25</v>
      </c>
      <c r="AV51" s="314" t="str">
        <f>SUBSTITUTE(SUBSTITUTE(IFERROR(VLOOKUP($A51,単組回答!$E:$F,2,FALSE),""),"あり","○"),"なし","×")</f>
        <v/>
      </c>
      <c r="AW51" s="317" t="str">
        <f>SUBSTITUTE(SUBSTITUTE(IFERROR(VLOOKUP($A51,単組回答!$E:$G,3,FALSE),""),"あり","○"),"なし","×")</f>
        <v/>
      </c>
      <c r="AX51" s="313" t="str">
        <f>SUBSTITUTE(SUBSTITUTE(SUBSTITUTE(SUBSTITUTE(SUBSTITUTE(SUBSTITUTE(IFERROR(VLOOKUP($A51,単組回答!$E:$I,5,FALSE),""),"①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1" s="313" t="str">
        <f>SUBSTITUTE(SUBSTITUTE(SUBSTITUTE(SUBSTITUTE(SUBSTITUTE(SUBSTITUTE(SUBSTITUTE(IFERROR(VLOOKUP($A51,単組回答!$E:$L,8,FALSE),""),"①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1" s="313" t="str">
        <f>SUBSTITUTE(SUBSTITUTE(SUBSTITUTE(SUBSTITUTE(SUBSTITUTE(SUBSTITUTE(IFERROR(VLOOKUP($A51,単組回答!$E:$J,6,FALSE),""),"①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1" s="313" t="str">
        <f>SUBSTITUTE(SUBSTITUTE(SUBSTITUTE(SUBSTITUTE(SUBSTITUTE(SUBSTITUTE(SUBSTITUTE(IFERROR(VLOOKUP($A51,単組回答!$E:$P,12,FALSE),""),"①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1" s="313" t="str">
        <f>SUBSTITUTE(SUBSTITUTE(IFERROR(VLOOKUP($A51,単組回答!$E:$H,4,FALSE),""),"あり","○"),"なし","×")</f>
        <v/>
      </c>
      <c r="BC51" s="83" t="s">
        <v>25</v>
      </c>
      <c r="BD51" s="313" t="str">
        <f>SUBSTITUTE(SUBSTITUTE(IFERROR(VLOOKUP($A51,単組回答!$E:$R,14,FALSE),""),"① 行った","○"),"② 行っていない","×")</f>
        <v/>
      </c>
      <c r="BE51" s="83" t="s">
        <v>25</v>
      </c>
      <c r="BF51" s="316" t="str">
        <f>SUBSTITUTE(SUBSTITUTE(IFERROR(VLOOKUP($A51,単組回答!$E:$T,16,FALSE),""),"① 行った","○"),"② 行っていない","×")</f>
        <v/>
      </c>
    </row>
    <row r="52" spans="1:58" ht="28.5" customHeight="1">
      <c r="A52" s="20">
        <v>32111</v>
      </c>
      <c r="B52" s="21" t="s">
        <v>1418</v>
      </c>
      <c r="C52" s="18" t="s">
        <v>22</v>
      </c>
      <c r="D52" s="18" t="s">
        <v>24</v>
      </c>
      <c r="E52" s="18">
        <v>1</v>
      </c>
      <c r="F52" s="18"/>
      <c r="G52" s="18" t="s">
        <v>22</v>
      </c>
      <c r="H52" s="18"/>
      <c r="I52" s="18" t="s">
        <v>22</v>
      </c>
      <c r="J52" s="18"/>
      <c r="K52" s="18"/>
      <c r="L52" s="18"/>
      <c r="M52" s="18"/>
      <c r="N52" s="18"/>
      <c r="O52" s="18"/>
      <c r="P52" s="18">
        <v>0</v>
      </c>
      <c r="Q52" s="18"/>
      <c r="R52" s="18"/>
      <c r="S52" s="18"/>
      <c r="T52" s="18"/>
      <c r="U52" s="18"/>
      <c r="V52" s="18"/>
      <c r="W52" s="18"/>
      <c r="X52" s="18"/>
      <c r="Y52" s="18" t="s">
        <v>26</v>
      </c>
      <c r="Z52" s="18" t="s">
        <v>26</v>
      </c>
      <c r="AA52" s="18" t="e">
        <v>#N/A</v>
      </c>
      <c r="AB52" s="18" t="s">
        <v>26</v>
      </c>
      <c r="AC52" s="18" t="s">
        <v>26</v>
      </c>
      <c r="AD52" s="18" t="s">
        <v>26</v>
      </c>
      <c r="AE52" s="18" t="s">
        <v>26</v>
      </c>
      <c r="AF52" s="18"/>
      <c r="AG52" s="18" t="s">
        <v>26</v>
      </c>
      <c r="AH52" s="18" t="s">
        <v>26</v>
      </c>
      <c r="AI52" s="18" t="s">
        <v>26</v>
      </c>
      <c r="AJ52" s="71" t="s">
        <v>26</v>
      </c>
      <c r="AK52" s="102" t="s">
        <v>26</v>
      </c>
      <c r="AL52" s="83" t="s">
        <v>26</v>
      </c>
      <c r="AM52" s="3" t="s">
        <v>26</v>
      </c>
      <c r="AN52" s="3" t="s">
        <v>26</v>
      </c>
      <c r="AO52" s="83" t="s">
        <v>26</v>
      </c>
      <c r="AP52" s="83" t="s">
        <v>26</v>
      </c>
      <c r="AQ52" s="3" t="s">
        <v>26</v>
      </c>
      <c r="AR52" s="3" t="s">
        <v>26</v>
      </c>
      <c r="AS52" s="3" t="s">
        <v>26</v>
      </c>
      <c r="AT52" s="3" t="s">
        <v>26</v>
      </c>
      <c r="AU52" s="112" t="s">
        <v>26</v>
      </c>
      <c r="AV52" s="314" t="str">
        <f>SUBSTITUTE(SUBSTITUTE(IFERROR(VLOOKUP($A52,単組回答!$E:$F,2,FALSE),""),"あり","○"),"なし","×")</f>
        <v/>
      </c>
      <c r="AW52" s="317" t="str">
        <f>SUBSTITUTE(SUBSTITUTE(IFERROR(VLOOKUP($A52,単組回答!$E:$G,3,FALSE),""),"あり","○"),"なし","×")</f>
        <v/>
      </c>
      <c r="AX52" s="313" t="str">
        <f>SUBSTITUTE(SUBSTITUTE(SUBSTITUTE(SUBSTITUTE(SUBSTITUTE(SUBSTITUTE(IFERROR(VLOOKUP($A52,単組回答!$E:$I,5,FALSE),""),"①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2" s="313" t="str">
        <f>SUBSTITUTE(SUBSTITUTE(SUBSTITUTE(SUBSTITUTE(SUBSTITUTE(SUBSTITUTE(SUBSTITUTE(IFERROR(VLOOKUP($A52,単組回答!$E:$L,8,FALSE),""),"①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2" s="313" t="str">
        <f>SUBSTITUTE(SUBSTITUTE(SUBSTITUTE(SUBSTITUTE(SUBSTITUTE(SUBSTITUTE(IFERROR(VLOOKUP($A52,単組回答!$E:$J,6,FALSE),""),"①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2" s="313" t="str">
        <f>SUBSTITUTE(SUBSTITUTE(SUBSTITUTE(SUBSTITUTE(SUBSTITUTE(SUBSTITUTE(SUBSTITUTE(IFERROR(VLOOKUP($A52,単組回答!$E:$P,12,FALSE),""),"①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2" s="313" t="str">
        <f>SUBSTITUTE(SUBSTITUTE(IFERROR(VLOOKUP($A52,単組回答!$E:$H,4,FALSE),""),"あり","○"),"なし","×")</f>
        <v/>
      </c>
      <c r="BC52" s="83" t="s">
        <v>25</v>
      </c>
      <c r="BD52" s="313" t="str">
        <f>SUBSTITUTE(SUBSTITUTE(IFERROR(VLOOKUP($A52,単組回答!$E:$R,14,FALSE),""),"① 行った","○"),"② 行っていない","×")</f>
        <v/>
      </c>
      <c r="BE52" s="83" t="s">
        <v>25</v>
      </c>
      <c r="BF52" s="316" t="str">
        <f>SUBSTITUTE(SUBSTITUTE(IFERROR(VLOOKUP($A52,単組回答!$E:$T,16,FALSE),""),"① 行った","○"),"② 行っていない","×")</f>
        <v/>
      </c>
    </row>
    <row r="53" spans="1:58" ht="28.5" customHeight="1">
      <c r="A53" s="20">
        <v>32123</v>
      </c>
      <c r="B53" s="21" t="s">
        <v>373</v>
      </c>
      <c r="C53" s="18" t="s">
        <v>25</v>
      </c>
      <c r="D53" s="18" t="s">
        <v>25</v>
      </c>
      <c r="E53" s="18">
        <v>0</v>
      </c>
      <c r="F53" s="18"/>
      <c r="G53" s="18"/>
      <c r="H53" s="18"/>
      <c r="I53" s="18"/>
      <c r="J53" s="18"/>
      <c r="K53" s="18"/>
      <c r="L53" s="18"/>
      <c r="M53" s="18"/>
      <c r="N53" s="18"/>
      <c r="O53" s="18"/>
      <c r="P53" s="18">
        <v>0</v>
      </c>
      <c r="Q53" s="18"/>
      <c r="R53" s="18"/>
      <c r="S53" s="18"/>
      <c r="T53" s="18"/>
      <c r="U53" s="18"/>
      <c r="V53" s="18"/>
      <c r="W53" s="18"/>
      <c r="X53" s="18"/>
      <c r="Y53" s="18" t="s">
        <v>26</v>
      </c>
      <c r="Z53" s="18" t="s">
        <v>26</v>
      </c>
      <c r="AA53" s="18" t="e">
        <v>#N/A</v>
      </c>
      <c r="AB53" s="18" t="s">
        <v>26</v>
      </c>
      <c r="AC53" s="18" t="s">
        <v>26</v>
      </c>
      <c r="AD53" s="18" t="s">
        <v>26</v>
      </c>
      <c r="AE53" s="18" t="s">
        <v>26</v>
      </c>
      <c r="AF53" s="18"/>
      <c r="AG53" s="18" t="s">
        <v>26</v>
      </c>
      <c r="AH53" s="18" t="s">
        <v>26</v>
      </c>
      <c r="AI53" s="18" t="s">
        <v>26</v>
      </c>
      <c r="AJ53" s="71" t="s">
        <v>26</v>
      </c>
      <c r="AK53" s="102" t="s">
        <v>26</v>
      </c>
      <c r="AL53" s="83" t="s">
        <v>26</v>
      </c>
      <c r="AM53" s="3" t="s">
        <v>26</v>
      </c>
      <c r="AN53" s="3" t="s">
        <v>26</v>
      </c>
      <c r="AO53" s="83" t="s">
        <v>26</v>
      </c>
      <c r="AP53" s="83" t="s">
        <v>26</v>
      </c>
      <c r="AQ53" s="3" t="s">
        <v>26</v>
      </c>
      <c r="AR53" s="3" t="s">
        <v>26</v>
      </c>
      <c r="AS53" s="3" t="s">
        <v>26</v>
      </c>
      <c r="AT53" s="3" t="s">
        <v>26</v>
      </c>
      <c r="AU53" s="112" t="s">
        <v>26</v>
      </c>
      <c r="AV53" s="314" t="str">
        <f>SUBSTITUTE(SUBSTITUTE(IFERROR(VLOOKUP($A53,単組回答!$E:$F,2,FALSE),""),"あり","○"),"なし","×")</f>
        <v/>
      </c>
      <c r="AW53" s="317" t="str">
        <f>SUBSTITUTE(SUBSTITUTE(IFERROR(VLOOKUP($A53,単組回答!$E:$G,3,FALSE),""),"あり","○"),"なし","×")</f>
        <v/>
      </c>
      <c r="AX53" s="313" t="str">
        <f>SUBSTITUTE(SUBSTITUTE(SUBSTITUTE(SUBSTITUTE(SUBSTITUTE(SUBSTITUTE(IFERROR(VLOOKUP($A53,単組回答!$E:$I,5,FALSE),""),"①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3" s="313" t="str">
        <f>SUBSTITUTE(SUBSTITUTE(SUBSTITUTE(SUBSTITUTE(SUBSTITUTE(SUBSTITUTE(SUBSTITUTE(IFERROR(VLOOKUP($A53,単組回答!$E:$L,8,FALSE),""),"①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3" s="313" t="str">
        <f>SUBSTITUTE(SUBSTITUTE(SUBSTITUTE(SUBSTITUTE(SUBSTITUTE(SUBSTITUTE(IFERROR(VLOOKUP($A53,単組回答!$E:$J,6,FALSE),""),"①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3" s="313" t="str">
        <f>SUBSTITUTE(SUBSTITUTE(SUBSTITUTE(SUBSTITUTE(SUBSTITUTE(SUBSTITUTE(SUBSTITUTE(IFERROR(VLOOKUP($A53,単組回答!$E:$P,12,FALSE),""),"①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3" s="313" t="str">
        <f>SUBSTITUTE(SUBSTITUTE(IFERROR(VLOOKUP($A53,単組回答!$E:$H,4,FALSE),""),"あり","○"),"なし","×")</f>
        <v/>
      </c>
      <c r="BC53" s="83" t="s">
        <v>25</v>
      </c>
      <c r="BD53" s="313" t="str">
        <f>SUBSTITUTE(SUBSTITUTE(IFERROR(VLOOKUP($A53,単組回答!$E:$R,14,FALSE),""),"① 行った","○"),"② 行っていない","×")</f>
        <v/>
      </c>
      <c r="BE53" s="83" t="s">
        <v>25</v>
      </c>
      <c r="BF53" s="316" t="str">
        <f>SUBSTITUTE(SUBSTITUTE(IFERROR(VLOOKUP($A53,単組回答!$E:$T,16,FALSE),""),"① 行った","○"),"② 行っていない","×")</f>
        <v/>
      </c>
    </row>
    <row r="54" spans="1:58" ht="28.5" customHeight="1">
      <c r="A54" s="20">
        <v>32126</v>
      </c>
      <c r="B54" s="21" t="s">
        <v>1419</v>
      </c>
      <c r="C54" s="45"/>
      <c r="D54" s="18"/>
      <c r="E54" s="18">
        <v>0</v>
      </c>
      <c r="F54" s="18"/>
      <c r="G54" s="18"/>
      <c r="H54" s="18"/>
      <c r="I54" s="18"/>
      <c r="J54" s="18"/>
      <c r="K54" s="18"/>
      <c r="L54" s="18"/>
      <c r="M54" s="18"/>
      <c r="N54" s="18"/>
      <c r="O54" s="18"/>
      <c r="P54" s="18">
        <v>0</v>
      </c>
      <c r="Q54" s="18"/>
      <c r="R54" s="18"/>
      <c r="S54" s="18"/>
      <c r="T54" s="18"/>
      <c r="U54" s="18"/>
      <c r="V54" s="18"/>
      <c r="W54" s="18"/>
      <c r="X54" s="18"/>
      <c r="Y54" s="18" t="s">
        <v>26</v>
      </c>
      <c r="Z54" s="18" t="s">
        <v>26</v>
      </c>
      <c r="AA54" s="18" t="e">
        <v>#N/A</v>
      </c>
      <c r="AB54" s="18" t="s">
        <v>26</v>
      </c>
      <c r="AC54" s="18" t="s">
        <v>26</v>
      </c>
      <c r="AD54" s="18" t="s">
        <v>26</v>
      </c>
      <c r="AE54" s="18" t="s">
        <v>26</v>
      </c>
      <c r="AF54" s="18"/>
      <c r="AG54" s="18" t="s">
        <v>26</v>
      </c>
      <c r="AH54" s="18" t="s">
        <v>26</v>
      </c>
      <c r="AI54" s="18" t="s">
        <v>26</v>
      </c>
      <c r="AJ54" s="71" t="s">
        <v>26</v>
      </c>
      <c r="AK54" s="102" t="s">
        <v>26</v>
      </c>
      <c r="AL54" s="83" t="s">
        <v>26</v>
      </c>
      <c r="AM54" s="3" t="s">
        <v>26</v>
      </c>
      <c r="AN54" s="3" t="s">
        <v>26</v>
      </c>
      <c r="AO54" s="83" t="s">
        <v>26</v>
      </c>
      <c r="AP54" s="83" t="s">
        <v>26</v>
      </c>
      <c r="AQ54" s="3" t="s">
        <v>26</v>
      </c>
      <c r="AR54" s="3" t="s">
        <v>26</v>
      </c>
      <c r="AS54" s="3" t="s">
        <v>26</v>
      </c>
      <c r="AT54" s="3" t="s">
        <v>26</v>
      </c>
      <c r="AU54" s="112" t="s">
        <v>26</v>
      </c>
      <c r="AV54" s="314" t="str">
        <f>SUBSTITUTE(SUBSTITUTE(IFERROR(VLOOKUP($A54,単組回答!$E:$F,2,FALSE),""),"あり","○"),"なし","×")</f>
        <v/>
      </c>
      <c r="AW54" s="317" t="str">
        <f>SUBSTITUTE(SUBSTITUTE(IFERROR(VLOOKUP($A54,単組回答!$E:$G,3,FALSE),""),"あり","○"),"なし","×")</f>
        <v/>
      </c>
      <c r="AX54" s="313" t="str">
        <f>SUBSTITUTE(SUBSTITUTE(SUBSTITUTE(SUBSTITUTE(SUBSTITUTE(SUBSTITUTE(IFERROR(VLOOKUP($A54,単組回答!$E:$I,5,FALSE),""),"①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4" s="313" t="str">
        <f>SUBSTITUTE(SUBSTITUTE(SUBSTITUTE(SUBSTITUTE(SUBSTITUTE(SUBSTITUTE(SUBSTITUTE(IFERROR(VLOOKUP($A54,単組回答!$E:$L,8,FALSE),""),"①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4" s="313" t="str">
        <f>SUBSTITUTE(SUBSTITUTE(SUBSTITUTE(SUBSTITUTE(SUBSTITUTE(SUBSTITUTE(IFERROR(VLOOKUP($A54,単組回答!$E:$J,6,FALSE),""),"①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4" s="313" t="str">
        <f>SUBSTITUTE(SUBSTITUTE(SUBSTITUTE(SUBSTITUTE(SUBSTITUTE(SUBSTITUTE(SUBSTITUTE(IFERROR(VLOOKUP($A54,単組回答!$E:$P,12,FALSE),""),"①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4" s="313" t="str">
        <f>SUBSTITUTE(SUBSTITUTE(IFERROR(VLOOKUP($A54,単組回答!$E:$H,4,FALSE),""),"あり","○"),"なし","×")</f>
        <v/>
      </c>
      <c r="BC54" s="83" t="s">
        <v>25</v>
      </c>
      <c r="BD54" s="313" t="str">
        <f>SUBSTITUTE(SUBSTITUTE(IFERROR(VLOOKUP($A54,単組回答!$E:$R,14,FALSE),""),"① 行った","○"),"② 行っていない","×")</f>
        <v/>
      </c>
      <c r="BE54" s="83" t="s">
        <v>25</v>
      </c>
      <c r="BF54" s="316" t="str">
        <f>SUBSTITUTE(SUBSTITUTE(IFERROR(VLOOKUP($A54,単組回答!$E:$T,16,FALSE),""),"① 行った","○"),"② 行っていない","×")</f>
        <v/>
      </c>
    </row>
    <row r="55" spans="1:58" ht="28.5" customHeight="1">
      <c r="A55" s="20">
        <v>32128</v>
      </c>
      <c r="B55" s="21" t="s">
        <v>1420</v>
      </c>
      <c r="C55" s="45"/>
      <c r="D55" s="18"/>
      <c r="E55" s="18">
        <v>0</v>
      </c>
      <c r="F55" s="18"/>
      <c r="G55" s="18"/>
      <c r="H55" s="18"/>
      <c r="I55" s="18"/>
      <c r="J55" s="18"/>
      <c r="K55" s="18"/>
      <c r="L55" s="18"/>
      <c r="M55" s="18"/>
      <c r="N55" s="18"/>
      <c r="O55" s="18"/>
      <c r="P55" s="18">
        <v>0</v>
      </c>
      <c r="Q55" s="18"/>
      <c r="R55" s="18"/>
      <c r="S55" s="18"/>
      <c r="T55" s="18"/>
      <c r="U55" s="18"/>
      <c r="V55" s="18"/>
      <c r="W55" s="18"/>
      <c r="X55" s="18"/>
      <c r="Y55" s="18" t="s">
        <v>26</v>
      </c>
      <c r="Z55" s="18" t="s">
        <v>26</v>
      </c>
      <c r="AA55" s="18" t="e">
        <v>#N/A</v>
      </c>
      <c r="AB55" s="18" t="s">
        <v>26</v>
      </c>
      <c r="AC55" s="18" t="s">
        <v>26</v>
      </c>
      <c r="AD55" s="18" t="s">
        <v>26</v>
      </c>
      <c r="AE55" s="18" t="s">
        <v>26</v>
      </c>
      <c r="AF55" s="18"/>
      <c r="AG55" s="18" t="s">
        <v>26</v>
      </c>
      <c r="AH55" s="18" t="s">
        <v>26</v>
      </c>
      <c r="AI55" s="18" t="s">
        <v>26</v>
      </c>
      <c r="AJ55" s="71" t="s">
        <v>26</v>
      </c>
      <c r="AK55" s="102" t="s">
        <v>26</v>
      </c>
      <c r="AL55" s="83" t="s">
        <v>26</v>
      </c>
      <c r="AM55" s="3" t="s">
        <v>26</v>
      </c>
      <c r="AN55" s="3" t="s">
        <v>26</v>
      </c>
      <c r="AO55" s="83" t="s">
        <v>26</v>
      </c>
      <c r="AP55" s="83" t="s">
        <v>26</v>
      </c>
      <c r="AQ55" s="3" t="s">
        <v>26</v>
      </c>
      <c r="AR55" s="3" t="s">
        <v>26</v>
      </c>
      <c r="AS55" s="3" t="s">
        <v>26</v>
      </c>
      <c r="AT55" s="3" t="s">
        <v>26</v>
      </c>
      <c r="AU55" s="112" t="s">
        <v>26</v>
      </c>
      <c r="AV55" s="314" t="str">
        <f>SUBSTITUTE(SUBSTITUTE(IFERROR(VLOOKUP($A55,単組回答!$E:$F,2,FALSE),""),"あり","○"),"なし","×")</f>
        <v/>
      </c>
      <c r="AW55" s="317" t="str">
        <f>SUBSTITUTE(SUBSTITUTE(IFERROR(VLOOKUP($A55,単組回答!$E:$G,3,FALSE),""),"あり","○"),"なし","×")</f>
        <v/>
      </c>
      <c r="AX55" s="313" t="str">
        <f>SUBSTITUTE(SUBSTITUTE(SUBSTITUTE(SUBSTITUTE(SUBSTITUTE(SUBSTITUTE(IFERROR(VLOOKUP($A55,単組回答!$E:$I,5,FALSE),""),"①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5" s="313" t="str">
        <f>SUBSTITUTE(SUBSTITUTE(SUBSTITUTE(SUBSTITUTE(SUBSTITUTE(SUBSTITUTE(SUBSTITUTE(IFERROR(VLOOKUP($A55,単組回答!$E:$L,8,FALSE),""),"①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5" s="313" t="str">
        <f>SUBSTITUTE(SUBSTITUTE(SUBSTITUTE(SUBSTITUTE(SUBSTITUTE(SUBSTITUTE(IFERROR(VLOOKUP($A55,単組回答!$E:$J,6,FALSE),""),"①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5" s="313" t="str">
        <f>SUBSTITUTE(SUBSTITUTE(SUBSTITUTE(SUBSTITUTE(SUBSTITUTE(SUBSTITUTE(SUBSTITUTE(IFERROR(VLOOKUP($A55,単組回答!$E:$P,12,FALSE),""),"①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5" s="313" t="str">
        <f>SUBSTITUTE(SUBSTITUTE(IFERROR(VLOOKUP($A55,単組回答!$E:$H,4,FALSE),""),"あり","○"),"なし","×")</f>
        <v/>
      </c>
      <c r="BC55" s="83" t="s">
        <v>25</v>
      </c>
      <c r="BD55" s="313" t="str">
        <f>SUBSTITUTE(SUBSTITUTE(IFERROR(VLOOKUP($A55,単組回答!$E:$R,14,FALSE),""),"① 行った","○"),"② 行っていない","×")</f>
        <v/>
      </c>
      <c r="BE55" s="83" t="s">
        <v>25</v>
      </c>
      <c r="BF55" s="316" t="str">
        <f>SUBSTITUTE(SUBSTITUTE(IFERROR(VLOOKUP($A55,単組回答!$E:$T,16,FALSE),""),"① 行った","○"),"② 行っていない","×")</f>
        <v/>
      </c>
    </row>
    <row r="56" spans="1:58" ht="28.5" customHeight="1">
      <c r="A56" s="20">
        <v>32130</v>
      </c>
      <c r="B56" s="21" t="s">
        <v>1421</v>
      </c>
      <c r="C56" s="45"/>
      <c r="D56" s="18"/>
      <c r="E56" s="18">
        <v>0</v>
      </c>
      <c r="F56" s="18"/>
      <c r="G56" s="18"/>
      <c r="H56" s="18"/>
      <c r="I56" s="18"/>
      <c r="J56" s="18"/>
      <c r="K56" s="18"/>
      <c r="L56" s="18"/>
      <c r="M56" s="18"/>
      <c r="N56" s="18"/>
      <c r="O56" s="18"/>
      <c r="P56" s="18">
        <v>0</v>
      </c>
      <c r="Q56" s="18"/>
      <c r="R56" s="18"/>
      <c r="S56" s="18"/>
      <c r="T56" s="18"/>
      <c r="U56" s="18"/>
      <c r="V56" s="18"/>
      <c r="W56" s="18"/>
      <c r="X56" s="18"/>
      <c r="Y56" s="18" t="s">
        <v>26</v>
      </c>
      <c r="Z56" s="18" t="s">
        <v>26</v>
      </c>
      <c r="AA56" s="18" t="e">
        <v>#N/A</v>
      </c>
      <c r="AB56" s="18" t="s">
        <v>26</v>
      </c>
      <c r="AC56" s="18" t="s">
        <v>26</v>
      </c>
      <c r="AD56" s="18" t="s">
        <v>26</v>
      </c>
      <c r="AE56" s="18" t="s">
        <v>26</v>
      </c>
      <c r="AF56" s="18"/>
      <c r="AG56" s="18" t="s">
        <v>26</v>
      </c>
      <c r="AH56" s="18" t="s">
        <v>26</v>
      </c>
      <c r="AI56" s="18" t="s">
        <v>26</v>
      </c>
      <c r="AJ56" s="71" t="s">
        <v>26</v>
      </c>
      <c r="AK56" s="102" t="s">
        <v>26</v>
      </c>
      <c r="AL56" s="83" t="s">
        <v>26</v>
      </c>
      <c r="AM56" s="3" t="s">
        <v>26</v>
      </c>
      <c r="AN56" s="3" t="s">
        <v>26</v>
      </c>
      <c r="AO56" s="83" t="s">
        <v>26</v>
      </c>
      <c r="AP56" s="83" t="s">
        <v>26</v>
      </c>
      <c r="AQ56" s="3" t="s">
        <v>26</v>
      </c>
      <c r="AR56" s="3" t="s">
        <v>26</v>
      </c>
      <c r="AS56" s="3" t="s">
        <v>26</v>
      </c>
      <c r="AT56" s="3" t="s">
        <v>26</v>
      </c>
      <c r="AU56" s="112" t="s">
        <v>26</v>
      </c>
      <c r="AV56" s="314" t="str">
        <f>SUBSTITUTE(SUBSTITUTE(IFERROR(VLOOKUP($A56,単組回答!$E:$F,2,FALSE),""),"あり","○"),"なし","×")</f>
        <v/>
      </c>
      <c r="AW56" s="317" t="str">
        <f>SUBSTITUTE(SUBSTITUTE(IFERROR(VLOOKUP($A56,単組回答!$E:$G,3,FALSE),""),"あり","○"),"なし","×")</f>
        <v/>
      </c>
      <c r="AX56" s="313" t="str">
        <f>SUBSTITUTE(SUBSTITUTE(SUBSTITUTE(SUBSTITUTE(SUBSTITUTE(SUBSTITUTE(IFERROR(VLOOKUP($A56,単組回答!$E:$I,5,FALSE),""),"①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6" s="313" t="str">
        <f>SUBSTITUTE(SUBSTITUTE(SUBSTITUTE(SUBSTITUTE(SUBSTITUTE(SUBSTITUTE(SUBSTITUTE(IFERROR(VLOOKUP($A56,単組回答!$E:$L,8,FALSE),""),"①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6" s="313" t="str">
        <f>SUBSTITUTE(SUBSTITUTE(SUBSTITUTE(SUBSTITUTE(SUBSTITUTE(SUBSTITUTE(IFERROR(VLOOKUP($A56,単組回答!$E:$J,6,FALSE),""),"①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6" s="313" t="str">
        <f>SUBSTITUTE(SUBSTITUTE(SUBSTITUTE(SUBSTITUTE(SUBSTITUTE(SUBSTITUTE(SUBSTITUTE(IFERROR(VLOOKUP($A56,単組回答!$E:$P,12,FALSE),""),"①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6" s="313" t="str">
        <f>SUBSTITUTE(SUBSTITUTE(IFERROR(VLOOKUP($A56,単組回答!$E:$H,4,FALSE),""),"あり","○"),"なし","×")</f>
        <v/>
      </c>
      <c r="BC56" s="83" t="s">
        <v>25</v>
      </c>
      <c r="BD56" s="313" t="str">
        <f>SUBSTITUTE(SUBSTITUTE(IFERROR(VLOOKUP($A56,単組回答!$E:$R,14,FALSE),""),"① 行った","○"),"② 行っていない","×")</f>
        <v/>
      </c>
      <c r="BE56" s="83" t="s">
        <v>25</v>
      </c>
      <c r="BF56" s="316" t="str">
        <f>SUBSTITUTE(SUBSTITUTE(IFERROR(VLOOKUP($A56,単組回答!$E:$T,16,FALSE),""),"① 行った","○"),"② 行っていない","×")</f>
        <v/>
      </c>
    </row>
    <row r="57" spans="1:58" ht="28.5" customHeight="1">
      <c r="A57" s="20">
        <v>32131</v>
      </c>
      <c r="B57" s="21" t="s">
        <v>1422</v>
      </c>
      <c r="C57" s="18" t="s">
        <v>24</v>
      </c>
      <c r="D57" s="18" t="s">
        <v>22</v>
      </c>
      <c r="E57" s="18">
        <v>1</v>
      </c>
      <c r="F57" s="18" t="s">
        <v>22</v>
      </c>
      <c r="G57" s="18" t="s">
        <v>22</v>
      </c>
      <c r="H57" s="18" t="s">
        <v>22</v>
      </c>
      <c r="I57" s="18" t="s">
        <v>22</v>
      </c>
      <c r="J57" s="18"/>
      <c r="K57" s="18"/>
      <c r="L57" s="18"/>
      <c r="M57" s="18"/>
      <c r="N57" s="18" t="s">
        <v>24</v>
      </c>
      <c r="O57" s="18" t="s">
        <v>23</v>
      </c>
      <c r="P57" s="18">
        <v>1</v>
      </c>
      <c r="Q57" s="18" t="s">
        <v>23</v>
      </c>
      <c r="R57" s="18" t="s">
        <v>23</v>
      </c>
      <c r="S57" s="18"/>
      <c r="T57" s="18" t="s">
        <v>23</v>
      </c>
      <c r="U57" s="18"/>
      <c r="V57" s="18"/>
      <c r="W57" s="18"/>
      <c r="X57" s="18"/>
      <c r="Y57" s="18" t="s">
        <v>26</v>
      </c>
      <c r="Z57" s="18" t="s">
        <v>26</v>
      </c>
      <c r="AA57" s="18" t="e">
        <v>#N/A</v>
      </c>
      <c r="AB57" s="18" t="s">
        <v>26</v>
      </c>
      <c r="AC57" s="18" t="s">
        <v>26</v>
      </c>
      <c r="AD57" s="18" t="s">
        <v>26</v>
      </c>
      <c r="AE57" s="18" t="s">
        <v>26</v>
      </c>
      <c r="AF57" s="18"/>
      <c r="AG57" s="18" t="s">
        <v>26</v>
      </c>
      <c r="AH57" s="18" t="s">
        <v>26</v>
      </c>
      <c r="AI57" s="18" t="s">
        <v>26</v>
      </c>
      <c r="AJ57" s="71" t="s">
        <v>26</v>
      </c>
      <c r="AK57" s="102" t="s">
        <v>25</v>
      </c>
      <c r="AL57" s="83" t="s">
        <v>25</v>
      </c>
      <c r="AM57" s="3" t="s">
        <v>22</v>
      </c>
      <c r="AN57" s="3" t="s">
        <v>22</v>
      </c>
      <c r="AO57" s="83" t="s">
        <v>22</v>
      </c>
      <c r="AP57" s="83" t="s">
        <v>22</v>
      </c>
      <c r="AQ57" s="3" t="s">
        <v>27</v>
      </c>
      <c r="AR57" s="3" t="s">
        <v>26</v>
      </c>
      <c r="AS57" s="3" t="s">
        <v>25</v>
      </c>
      <c r="AT57" s="3" t="s">
        <v>26</v>
      </c>
      <c r="AU57" s="112" t="s">
        <v>25</v>
      </c>
      <c r="AV57" s="314" t="str">
        <f>SUBSTITUTE(SUBSTITUTE(IFERROR(VLOOKUP($A57,単組回答!$E:$F,2,FALSE),""),"あり","○"),"なし","×")</f>
        <v/>
      </c>
      <c r="AW57" s="317" t="str">
        <f>SUBSTITUTE(SUBSTITUTE(IFERROR(VLOOKUP($A57,単組回答!$E:$G,3,FALSE),""),"あり","○"),"なし","×")</f>
        <v/>
      </c>
      <c r="AX57" s="313" t="str">
        <f>SUBSTITUTE(SUBSTITUTE(SUBSTITUTE(SUBSTITUTE(SUBSTITUTE(SUBSTITUTE(IFERROR(VLOOKUP($A57,単組回答!$E:$I,5,FALSE),""),"①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7" s="313" t="str">
        <f>SUBSTITUTE(SUBSTITUTE(SUBSTITUTE(SUBSTITUTE(SUBSTITUTE(SUBSTITUTE(SUBSTITUTE(IFERROR(VLOOKUP($A57,単組回答!$E:$L,8,FALSE),""),"①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7" s="313" t="str">
        <f>SUBSTITUTE(SUBSTITUTE(SUBSTITUTE(SUBSTITUTE(SUBSTITUTE(SUBSTITUTE(IFERROR(VLOOKUP($A57,単組回答!$E:$J,6,FALSE),""),"①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7" s="313" t="str">
        <f>SUBSTITUTE(SUBSTITUTE(SUBSTITUTE(SUBSTITUTE(SUBSTITUTE(SUBSTITUTE(SUBSTITUTE(IFERROR(VLOOKUP($A57,単組回答!$E:$P,12,FALSE),""),"①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7" s="313" t="str">
        <f>SUBSTITUTE(SUBSTITUTE(IFERROR(VLOOKUP($A57,単組回答!$E:$H,4,FALSE),""),"あり","○"),"なし","×")</f>
        <v/>
      </c>
      <c r="BC57" s="83" t="s">
        <v>25</v>
      </c>
      <c r="BD57" s="313" t="str">
        <f>SUBSTITUTE(SUBSTITUTE(IFERROR(VLOOKUP($A57,単組回答!$E:$R,14,FALSE),""),"① 行った","○"),"② 行っていない","×")</f>
        <v/>
      </c>
      <c r="BE57" s="83" t="s">
        <v>22</v>
      </c>
      <c r="BF57" s="316" t="str">
        <f>SUBSTITUTE(SUBSTITUTE(IFERROR(VLOOKUP($A57,単組回答!$E:$T,16,FALSE),""),"① 行った","○"),"② 行っていない","×")</f>
        <v/>
      </c>
    </row>
    <row r="58" spans="1:58" ht="28.5" customHeight="1">
      <c r="A58" s="20">
        <v>32136</v>
      </c>
      <c r="B58" s="21" t="s">
        <v>1423</v>
      </c>
      <c r="C58" s="45"/>
      <c r="D58" s="18"/>
      <c r="E58" s="18">
        <v>0</v>
      </c>
      <c r="F58" s="18"/>
      <c r="G58" s="18"/>
      <c r="H58" s="18"/>
      <c r="I58" s="18"/>
      <c r="J58" s="18"/>
      <c r="K58" s="18"/>
      <c r="L58" s="18"/>
      <c r="M58" s="18"/>
      <c r="N58" s="18"/>
      <c r="O58" s="18"/>
      <c r="P58" s="18">
        <v>0</v>
      </c>
      <c r="Q58" s="18"/>
      <c r="R58" s="18"/>
      <c r="S58" s="18"/>
      <c r="T58" s="18"/>
      <c r="U58" s="18"/>
      <c r="V58" s="18"/>
      <c r="W58" s="18"/>
      <c r="X58" s="18"/>
      <c r="Y58" s="18" t="s">
        <v>26</v>
      </c>
      <c r="Z58" s="18" t="s">
        <v>26</v>
      </c>
      <c r="AA58" s="18" t="e">
        <v>#N/A</v>
      </c>
      <c r="AB58" s="18" t="s">
        <v>26</v>
      </c>
      <c r="AC58" s="18" t="s">
        <v>26</v>
      </c>
      <c r="AD58" s="18" t="s">
        <v>26</v>
      </c>
      <c r="AE58" s="18" t="s">
        <v>26</v>
      </c>
      <c r="AF58" s="18"/>
      <c r="AG58" s="18" t="s">
        <v>26</v>
      </c>
      <c r="AH58" s="18" t="s">
        <v>26</v>
      </c>
      <c r="AI58" s="18" t="s">
        <v>26</v>
      </c>
      <c r="AJ58" s="71" t="s">
        <v>26</v>
      </c>
      <c r="AK58" s="102" t="s">
        <v>26</v>
      </c>
      <c r="AL58" s="83" t="s">
        <v>26</v>
      </c>
      <c r="AM58" s="3" t="s">
        <v>26</v>
      </c>
      <c r="AN58" s="3" t="s">
        <v>26</v>
      </c>
      <c r="AO58" s="83" t="s">
        <v>26</v>
      </c>
      <c r="AP58" s="83" t="s">
        <v>26</v>
      </c>
      <c r="AQ58" s="3" t="s">
        <v>26</v>
      </c>
      <c r="AR58" s="3" t="s">
        <v>26</v>
      </c>
      <c r="AS58" s="3" t="s">
        <v>26</v>
      </c>
      <c r="AT58" s="3" t="s">
        <v>26</v>
      </c>
      <c r="AU58" s="112" t="s">
        <v>26</v>
      </c>
      <c r="AV58" s="314" t="str">
        <f>SUBSTITUTE(SUBSTITUTE(IFERROR(VLOOKUP($A58,単組回答!$E:$F,2,FALSE),""),"あり","○"),"なし","×")</f>
        <v/>
      </c>
      <c r="AW58" s="317" t="str">
        <f>SUBSTITUTE(SUBSTITUTE(IFERROR(VLOOKUP($A58,単組回答!$E:$G,3,FALSE),""),"あり","○"),"なし","×")</f>
        <v/>
      </c>
      <c r="AX58" s="313" t="str">
        <f>SUBSTITUTE(SUBSTITUTE(SUBSTITUTE(SUBSTITUTE(SUBSTITUTE(SUBSTITUTE(IFERROR(VLOOKUP($A58,単組回答!$E:$I,5,FALSE),""),"①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8" s="313" t="str">
        <f>SUBSTITUTE(SUBSTITUTE(SUBSTITUTE(SUBSTITUTE(SUBSTITUTE(SUBSTITUTE(SUBSTITUTE(IFERROR(VLOOKUP($A58,単組回答!$E:$L,8,FALSE),""),"①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8" s="313" t="str">
        <f>SUBSTITUTE(SUBSTITUTE(SUBSTITUTE(SUBSTITUTE(SUBSTITUTE(SUBSTITUTE(IFERROR(VLOOKUP($A58,単組回答!$E:$J,6,FALSE),""),"①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8" s="313" t="str">
        <f>SUBSTITUTE(SUBSTITUTE(SUBSTITUTE(SUBSTITUTE(SUBSTITUTE(SUBSTITUTE(SUBSTITUTE(IFERROR(VLOOKUP($A58,単組回答!$E:$P,12,FALSE),""),"①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8" s="313" t="str">
        <f>SUBSTITUTE(SUBSTITUTE(IFERROR(VLOOKUP($A58,単組回答!$E:$H,4,FALSE),""),"あり","○"),"なし","×")</f>
        <v/>
      </c>
      <c r="BC58" s="83" t="s">
        <v>25</v>
      </c>
      <c r="BD58" s="313" t="str">
        <f>SUBSTITUTE(SUBSTITUTE(IFERROR(VLOOKUP($A58,単組回答!$E:$R,14,FALSE),""),"① 行った","○"),"② 行っていない","×")</f>
        <v/>
      </c>
      <c r="BE58" s="83" t="s">
        <v>25</v>
      </c>
      <c r="BF58" s="316" t="str">
        <f>SUBSTITUTE(SUBSTITUTE(IFERROR(VLOOKUP($A58,単組回答!$E:$T,16,FALSE),""),"① 行った","○"),"② 行っていない","×")</f>
        <v/>
      </c>
    </row>
    <row r="59" spans="1:58" ht="28.5" customHeight="1">
      <c r="A59" s="20">
        <v>32137</v>
      </c>
      <c r="B59" s="21" t="s">
        <v>1424</v>
      </c>
      <c r="C59" s="18" t="s">
        <v>24</v>
      </c>
      <c r="D59" s="18" t="s">
        <v>22</v>
      </c>
      <c r="E59" s="18">
        <v>1</v>
      </c>
      <c r="F59" s="18"/>
      <c r="G59" s="18" t="s">
        <v>22</v>
      </c>
      <c r="H59" s="18"/>
      <c r="I59" s="18" t="s">
        <v>22</v>
      </c>
      <c r="J59" s="18"/>
      <c r="K59" s="18" t="s">
        <v>22</v>
      </c>
      <c r="L59" s="18"/>
      <c r="M59" s="18"/>
      <c r="N59" s="18"/>
      <c r="O59" s="18"/>
      <c r="P59" s="18">
        <v>0</v>
      </c>
      <c r="Q59" s="18"/>
      <c r="R59" s="18"/>
      <c r="S59" s="18"/>
      <c r="T59" s="18"/>
      <c r="U59" s="18"/>
      <c r="V59" s="18"/>
      <c r="W59" s="18"/>
      <c r="X59" s="18"/>
      <c r="Y59" s="18" t="s">
        <v>26</v>
      </c>
      <c r="Z59" s="18" t="s">
        <v>26</v>
      </c>
      <c r="AA59" s="18" t="e">
        <v>#N/A</v>
      </c>
      <c r="AB59" s="18" t="s">
        <v>26</v>
      </c>
      <c r="AC59" s="18" t="s">
        <v>22</v>
      </c>
      <c r="AD59" s="18" t="s">
        <v>26</v>
      </c>
      <c r="AE59" s="18" t="s">
        <v>22</v>
      </c>
      <c r="AF59" s="18"/>
      <c r="AG59" s="18" t="s">
        <v>26</v>
      </c>
      <c r="AH59" s="18" t="s">
        <v>25</v>
      </c>
      <c r="AI59" s="18" t="s">
        <v>26</v>
      </c>
      <c r="AJ59" s="71" t="s">
        <v>25</v>
      </c>
      <c r="AK59" s="102" t="s">
        <v>26</v>
      </c>
      <c r="AL59" s="83" t="s">
        <v>26</v>
      </c>
      <c r="AM59" s="3" t="s">
        <v>26</v>
      </c>
      <c r="AN59" s="3" t="s">
        <v>26</v>
      </c>
      <c r="AO59" s="83" t="s">
        <v>26</v>
      </c>
      <c r="AP59" s="83" t="s">
        <v>26</v>
      </c>
      <c r="AQ59" s="3" t="s">
        <v>26</v>
      </c>
      <c r="AR59" s="3" t="s">
        <v>26</v>
      </c>
      <c r="AS59" s="3" t="s">
        <v>26</v>
      </c>
      <c r="AT59" s="3" t="s">
        <v>26</v>
      </c>
      <c r="AU59" s="112" t="s">
        <v>26</v>
      </c>
      <c r="AV59" s="314" t="str">
        <f>SUBSTITUTE(SUBSTITUTE(IFERROR(VLOOKUP($A59,単組回答!$E:$F,2,FALSE),""),"あり","○"),"なし","×")</f>
        <v/>
      </c>
      <c r="AW59" s="317" t="str">
        <f>SUBSTITUTE(SUBSTITUTE(IFERROR(VLOOKUP($A59,単組回答!$E:$G,3,FALSE),""),"あり","○"),"なし","×")</f>
        <v/>
      </c>
      <c r="AX59" s="313" t="str">
        <f>SUBSTITUTE(SUBSTITUTE(SUBSTITUTE(SUBSTITUTE(SUBSTITUTE(SUBSTITUTE(IFERROR(VLOOKUP($A59,単組回答!$E:$I,5,FALSE),""),"①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9" s="313" t="str">
        <f>SUBSTITUTE(SUBSTITUTE(SUBSTITUTE(SUBSTITUTE(SUBSTITUTE(SUBSTITUTE(SUBSTITUTE(IFERROR(VLOOKUP($A59,単組回答!$E:$L,8,FALSE),""),"①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9" s="313" t="str">
        <f>SUBSTITUTE(SUBSTITUTE(SUBSTITUTE(SUBSTITUTE(SUBSTITUTE(SUBSTITUTE(IFERROR(VLOOKUP($A59,単組回答!$E:$J,6,FALSE),""),"①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9" s="313" t="str">
        <f>SUBSTITUTE(SUBSTITUTE(SUBSTITUTE(SUBSTITUTE(SUBSTITUTE(SUBSTITUTE(SUBSTITUTE(IFERROR(VLOOKUP($A59,単組回答!$E:$P,12,FALSE),""),"①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9" s="313" t="str">
        <f>SUBSTITUTE(SUBSTITUTE(IFERROR(VLOOKUP($A59,単組回答!$E:$H,4,FALSE),""),"あり","○"),"なし","×")</f>
        <v/>
      </c>
      <c r="BC59" s="83" t="s">
        <v>25</v>
      </c>
      <c r="BD59" s="313" t="str">
        <f>SUBSTITUTE(SUBSTITUTE(IFERROR(VLOOKUP($A59,単組回答!$E:$R,14,FALSE),""),"① 行った","○"),"② 行っていない","×")</f>
        <v/>
      </c>
      <c r="BE59" s="83" t="s">
        <v>25</v>
      </c>
      <c r="BF59" s="316" t="str">
        <f>SUBSTITUTE(SUBSTITUTE(IFERROR(VLOOKUP($A59,単組回答!$E:$T,16,FALSE),""),"① 行った","○"),"② 行っていない","×")</f>
        <v/>
      </c>
    </row>
    <row r="60" spans="1:58" ht="28.5" customHeight="1">
      <c r="A60" s="20">
        <v>32147</v>
      </c>
      <c r="B60" s="21" t="s">
        <v>1425</v>
      </c>
      <c r="C60" s="45"/>
      <c r="D60" s="18"/>
      <c r="E60" s="18">
        <v>0</v>
      </c>
      <c r="F60" s="18"/>
      <c r="G60" s="18"/>
      <c r="H60" s="18"/>
      <c r="I60" s="18"/>
      <c r="J60" s="18"/>
      <c r="K60" s="18"/>
      <c r="L60" s="18"/>
      <c r="M60" s="18"/>
      <c r="N60" s="18"/>
      <c r="O60" s="18"/>
      <c r="P60" s="18">
        <v>0</v>
      </c>
      <c r="Q60" s="18"/>
      <c r="R60" s="18"/>
      <c r="S60" s="18"/>
      <c r="T60" s="18"/>
      <c r="U60" s="18"/>
      <c r="V60" s="18"/>
      <c r="W60" s="18"/>
      <c r="X60" s="18"/>
      <c r="Y60" s="18" t="s">
        <v>26</v>
      </c>
      <c r="Z60" s="18" t="s">
        <v>26</v>
      </c>
      <c r="AA60" s="18" t="e">
        <v>#N/A</v>
      </c>
      <c r="AB60" s="18" t="s">
        <v>26</v>
      </c>
      <c r="AC60" s="18" t="s">
        <v>26</v>
      </c>
      <c r="AD60" s="18" t="s">
        <v>26</v>
      </c>
      <c r="AE60" s="18" t="s">
        <v>26</v>
      </c>
      <c r="AF60" s="18"/>
      <c r="AG60" s="18" t="s">
        <v>26</v>
      </c>
      <c r="AH60" s="18" t="s">
        <v>26</v>
      </c>
      <c r="AI60" s="18" t="s">
        <v>26</v>
      </c>
      <c r="AJ60" s="71" t="s">
        <v>26</v>
      </c>
      <c r="AK60" s="102" t="s">
        <v>26</v>
      </c>
      <c r="AL60" s="83" t="s">
        <v>26</v>
      </c>
      <c r="AM60" s="3" t="s">
        <v>26</v>
      </c>
      <c r="AN60" s="3" t="s">
        <v>26</v>
      </c>
      <c r="AO60" s="83" t="s">
        <v>26</v>
      </c>
      <c r="AP60" s="83" t="s">
        <v>26</v>
      </c>
      <c r="AQ60" s="3" t="s">
        <v>26</v>
      </c>
      <c r="AR60" s="3" t="s">
        <v>26</v>
      </c>
      <c r="AS60" s="3" t="s">
        <v>26</v>
      </c>
      <c r="AT60" s="3" t="s">
        <v>26</v>
      </c>
      <c r="AU60" s="112" t="s">
        <v>26</v>
      </c>
      <c r="AV60" s="314" t="str">
        <f>SUBSTITUTE(SUBSTITUTE(IFERROR(VLOOKUP($A60,単組回答!$E:$F,2,FALSE),""),"あり","○"),"なし","×")</f>
        <v/>
      </c>
      <c r="AW60" s="317" t="str">
        <f>SUBSTITUTE(SUBSTITUTE(IFERROR(VLOOKUP($A60,単組回答!$E:$G,3,FALSE),""),"あり","○"),"なし","×")</f>
        <v/>
      </c>
      <c r="AX60" s="313" t="str">
        <f>SUBSTITUTE(SUBSTITUTE(SUBSTITUTE(SUBSTITUTE(SUBSTITUTE(SUBSTITUTE(IFERROR(VLOOKUP($A60,単組回答!$E:$I,5,FALSE),""),"①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0" s="313" t="str">
        <f>SUBSTITUTE(SUBSTITUTE(SUBSTITUTE(SUBSTITUTE(SUBSTITUTE(SUBSTITUTE(SUBSTITUTE(IFERROR(VLOOKUP($A60,単組回答!$E:$L,8,FALSE),""),"①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0" s="313" t="str">
        <f>SUBSTITUTE(SUBSTITUTE(SUBSTITUTE(SUBSTITUTE(SUBSTITUTE(SUBSTITUTE(IFERROR(VLOOKUP($A60,単組回答!$E:$J,6,FALSE),""),"①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0" s="313" t="str">
        <f>SUBSTITUTE(SUBSTITUTE(SUBSTITUTE(SUBSTITUTE(SUBSTITUTE(SUBSTITUTE(SUBSTITUTE(IFERROR(VLOOKUP($A60,単組回答!$E:$P,12,FALSE),""),"①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0" s="313" t="str">
        <f>SUBSTITUTE(SUBSTITUTE(IFERROR(VLOOKUP($A60,単組回答!$E:$H,4,FALSE),""),"あり","○"),"なし","×")</f>
        <v/>
      </c>
      <c r="BC60" s="83" t="s">
        <v>25</v>
      </c>
      <c r="BD60" s="313" t="str">
        <f>SUBSTITUTE(SUBSTITUTE(IFERROR(VLOOKUP($A60,単組回答!$E:$R,14,FALSE),""),"① 行った","○"),"② 行っていない","×")</f>
        <v/>
      </c>
      <c r="BE60" s="83" t="s">
        <v>25</v>
      </c>
      <c r="BF60" s="316" t="str">
        <f>SUBSTITUTE(SUBSTITUTE(IFERROR(VLOOKUP($A60,単組回答!$E:$T,16,FALSE),""),"① 行った","○"),"② 行っていない","×")</f>
        <v/>
      </c>
    </row>
    <row r="61" spans="1:58" ht="28.5" customHeight="1">
      <c r="A61" s="20">
        <v>32149</v>
      </c>
      <c r="B61" s="21" t="s">
        <v>1426</v>
      </c>
      <c r="C61" s="45"/>
      <c r="D61" s="18"/>
      <c r="E61" s="18">
        <v>0</v>
      </c>
      <c r="F61" s="18"/>
      <c r="G61" s="18"/>
      <c r="H61" s="18"/>
      <c r="I61" s="18"/>
      <c r="J61" s="18"/>
      <c r="K61" s="18"/>
      <c r="L61" s="18"/>
      <c r="M61" s="18"/>
      <c r="N61" s="18"/>
      <c r="O61" s="18"/>
      <c r="P61" s="18">
        <v>0</v>
      </c>
      <c r="Q61" s="18"/>
      <c r="R61" s="18"/>
      <c r="S61" s="18"/>
      <c r="T61" s="18"/>
      <c r="U61" s="18"/>
      <c r="V61" s="18"/>
      <c r="W61" s="18"/>
      <c r="X61" s="18"/>
      <c r="Y61" s="18" t="s">
        <v>26</v>
      </c>
      <c r="Z61" s="18" t="s">
        <v>26</v>
      </c>
      <c r="AA61" s="18" t="e">
        <v>#N/A</v>
      </c>
      <c r="AB61" s="18" t="s">
        <v>26</v>
      </c>
      <c r="AC61" s="18" t="s">
        <v>26</v>
      </c>
      <c r="AD61" s="18" t="s">
        <v>26</v>
      </c>
      <c r="AE61" s="18" t="s">
        <v>26</v>
      </c>
      <c r="AF61" s="18"/>
      <c r="AG61" s="18" t="s">
        <v>26</v>
      </c>
      <c r="AH61" s="18" t="s">
        <v>26</v>
      </c>
      <c r="AI61" s="18" t="s">
        <v>26</v>
      </c>
      <c r="AJ61" s="71" t="s">
        <v>26</v>
      </c>
      <c r="AK61" s="102" t="s">
        <v>26</v>
      </c>
      <c r="AL61" s="83" t="s">
        <v>26</v>
      </c>
      <c r="AM61" s="3" t="s">
        <v>26</v>
      </c>
      <c r="AN61" s="3" t="s">
        <v>26</v>
      </c>
      <c r="AO61" s="83" t="s">
        <v>26</v>
      </c>
      <c r="AP61" s="83" t="s">
        <v>26</v>
      </c>
      <c r="AQ61" s="3" t="s">
        <v>26</v>
      </c>
      <c r="AR61" s="3" t="s">
        <v>26</v>
      </c>
      <c r="AS61" s="3" t="s">
        <v>26</v>
      </c>
      <c r="AT61" s="3" t="s">
        <v>26</v>
      </c>
      <c r="AU61" s="112" t="s">
        <v>26</v>
      </c>
      <c r="AV61" s="314" t="str">
        <f>SUBSTITUTE(SUBSTITUTE(IFERROR(VLOOKUP($A61,単組回答!$E:$F,2,FALSE),""),"あり","○"),"なし","×")</f>
        <v/>
      </c>
      <c r="AW61" s="317" t="str">
        <f>SUBSTITUTE(SUBSTITUTE(IFERROR(VLOOKUP($A61,単組回答!$E:$G,3,FALSE),""),"あり","○"),"なし","×")</f>
        <v/>
      </c>
      <c r="AX61" s="313" t="str">
        <f>SUBSTITUTE(SUBSTITUTE(SUBSTITUTE(SUBSTITUTE(SUBSTITUTE(SUBSTITUTE(IFERROR(VLOOKUP($A61,単組回答!$E:$I,5,FALSE),""),"①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1" s="313" t="str">
        <f>SUBSTITUTE(SUBSTITUTE(SUBSTITUTE(SUBSTITUTE(SUBSTITUTE(SUBSTITUTE(SUBSTITUTE(IFERROR(VLOOKUP($A61,単組回答!$E:$L,8,FALSE),""),"①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1" s="313" t="str">
        <f>SUBSTITUTE(SUBSTITUTE(SUBSTITUTE(SUBSTITUTE(SUBSTITUTE(SUBSTITUTE(IFERROR(VLOOKUP($A61,単組回答!$E:$J,6,FALSE),""),"①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1" s="313" t="str">
        <f>SUBSTITUTE(SUBSTITUTE(SUBSTITUTE(SUBSTITUTE(SUBSTITUTE(SUBSTITUTE(SUBSTITUTE(IFERROR(VLOOKUP($A61,単組回答!$E:$P,12,FALSE),""),"①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1" s="313" t="str">
        <f>SUBSTITUTE(SUBSTITUTE(IFERROR(VLOOKUP($A61,単組回答!$E:$H,4,FALSE),""),"あり","○"),"なし","×")</f>
        <v/>
      </c>
      <c r="BC61" s="83" t="s">
        <v>25</v>
      </c>
      <c r="BD61" s="313" t="str">
        <f>SUBSTITUTE(SUBSTITUTE(IFERROR(VLOOKUP($A61,単組回答!$E:$R,14,FALSE),""),"① 行った","○"),"② 行っていない","×")</f>
        <v/>
      </c>
      <c r="BE61" s="83" t="s">
        <v>25</v>
      </c>
      <c r="BF61" s="316" t="str">
        <f>SUBSTITUTE(SUBSTITUTE(IFERROR(VLOOKUP($A61,単組回答!$E:$T,16,FALSE),""),"① 行った","○"),"② 行っていない","×")</f>
        <v/>
      </c>
    </row>
    <row r="62" spans="1:58" ht="28.5" customHeight="1">
      <c r="A62" s="20">
        <v>32157</v>
      </c>
      <c r="B62" s="21" t="s">
        <v>1427</v>
      </c>
      <c r="C62" s="45"/>
      <c r="D62" s="18"/>
      <c r="E62" s="18">
        <v>0</v>
      </c>
      <c r="F62" s="18"/>
      <c r="G62" s="18"/>
      <c r="H62" s="18"/>
      <c r="I62" s="18"/>
      <c r="J62" s="18"/>
      <c r="K62" s="18"/>
      <c r="L62" s="18"/>
      <c r="M62" s="18"/>
      <c r="N62" s="18"/>
      <c r="O62" s="18"/>
      <c r="P62" s="18">
        <v>0</v>
      </c>
      <c r="Q62" s="18"/>
      <c r="R62" s="18"/>
      <c r="S62" s="18"/>
      <c r="T62" s="18"/>
      <c r="U62" s="18"/>
      <c r="V62" s="18"/>
      <c r="W62" s="18"/>
      <c r="X62" s="18"/>
      <c r="Y62" s="18" t="s">
        <v>26</v>
      </c>
      <c r="Z62" s="18" t="s">
        <v>26</v>
      </c>
      <c r="AA62" s="18" t="e">
        <v>#N/A</v>
      </c>
      <c r="AB62" s="18" t="s">
        <v>26</v>
      </c>
      <c r="AC62" s="18" t="s">
        <v>26</v>
      </c>
      <c r="AD62" s="18" t="s">
        <v>26</v>
      </c>
      <c r="AE62" s="18" t="s">
        <v>26</v>
      </c>
      <c r="AF62" s="18"/>
      <c r="AG62" s="18" t="s">
        <v>26</v>
      </c>
      <c r="AH62" s="18" t="s">
        <v>26</v>
      </c>
      <c r="AI62" s="18" t="s">
        <v>26</v>
      </c>
      <c r="AJ62" s="71" t="s">
        <v>26</v>
      </c>
      <c r="AK62" s="102" t="s">
        <v>26</v>
      </c>
      <c r="AL62" s="83" t="s">
        <v>26</v>
      </c>
      <c r="AM62" s="3" t="s">
        <v>26</v>
      </c>
      <c r="AN62" s="3" t="s">
        <v>26</v>
      </c>
      <c r="AO62" s="83" t="s">
        <v>26</v>
      </c>
      <c r="AP62" s="83" t="s">
        <v>26</v>
      </c>
      <c r="AQ62" s="3" t="s">
        <v>26</v>
      </c>
      <c r="AR62" s="3" t="s">
        <v>26</v>
      </c>
      <c r="AS62" s="3" t="s">
        <v>26</v>
      </c>
      <c r="AT62" s="3" t="s">
        <v>26</v>
      </c>
      <c r="AU62" s="112" t="s">
        <v>26</v>
      </c>
      <c r="AV62" s="314" t="str">
        <f>SUBSTITUTE(SUBSTITUTE(IFERROR(VLOOKUP($A62,単組回答!$E:$F,2,FALSE),""),"あり","○"),"なし","×")</f>
        <v/>
      </c>
      <c r="AW62" s="317" t="str">
        <f>SUBSTITUTE(SUBSTITUTE(IFERROR(VLOOKUP($A62,単組回答!$E:$G,3,FALSE),""),"あり","○"),"なし","×")</f>
        <v/>
      </c>
      <c r="AX62" s="313" t="str">
        <f>SUBSTITUTE(SUBSTITUTE(SUBSTITUTE(SUBSTITUTE(SUBSTITUTE(SUBSTITUTE(IFERROR(VLOOKUP($A62,単組回答!$E:$I,5,FALSE),""),"①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2" s="313" t="str">
        <f>SUBSTITUTE(SUBSTITUTE(SUBSTITUTE(SUBSTITUTE(SUBSTITUTE(SUBSTITUTE(SUBSTITUTE(IFERROR(VLOOKUP($A62,単組回答!$E:$L,8,FALSE),""),"①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2" s="313" t="str">
        <f>SUBSTITUTE(SUBSTITUTE(SUBSTITUTE(SUBSTITUTE(SUBSTITUTE(SUBSTITUTE(IFERROR(VLOOKUP($A62,単組回答!$E:$J,6,FALSE),""),"①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2" s="313" t="str">
        <f>SUBSTITUTE(SUBSTITUTE(SUBSTITUTE(SUBSTITUTE(SUBSTITUTE(SUBSTITUTE(SUBSTITUTE(IFERROR(VLOOKUP($A62,単組回答!$E:$P,12,FALSE),""),"①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2" s="313" t="str">
        <f>SUBSTITUTE(SUBSTITUTE(IFERROR(VLOOKUP($A62,単組回答!$E:$H,4,FALSE),""),"あり","○"),"なし","×")</f>
        <v/>
      </c>
      <c r="BC62" s="83" t="s">
        <v>25</v>
      </c>
      <c r="BD62" s="313" t="str">
        <f>SUBSTITUTE(SUBSTITUTE(IFERROR(VLOOKUP($A62,単組回答!$E:$R,14,FALSE),""),"① 行った","○"),"② 行っていない","×")</f>
        <v/>
      </c>
      <c r="BE62" s="83" t="s">
        <v>25</v>
      </c>
      <c r="BF62" s="316" t="str">
        <f>SUBSTITUTE(SUBSTITUTE(IFERROR(VLOOKUP($A62,単組回答!$E:$T,16,FALSE),""),"① 行った","○"),"② 行っていない","×")</f>
        <v/>
      </c>
    </row>
    <row r="63" spans="1:58" ht="28.5" customHeight="1">
      <c r="A63" s="20">
        <v>32158</v>
      </c>
      <c r="B63" s="21" t="s">
        <v>1428</v>
      </c>
      <c r="C63" s="45"/>
      <c r="D63" s="18"/>
      <c r="E63" s="18">
        <v>0</v>
      </c>
      <c r="F63" s="18"/>
      <c r="G63" s="18"/>
      <c r="H63" s="18"/>
      <c r="I63" s="18"/>
      <c r="J63" s="18"/>
      <c r="K63" s="18"/>
      <c r="L63" s="18"/>
      <c r="M63" s="18"/>
      <c r="N63" s="18"/>
      <c r="O63" s="18"/>
      <c r="P63" s="18">
        <v>0</v>
      </c>
      <c r="Q63" s="18"/>
      <c r="R63" s="18"/>
      <c r="S63" s="18"/>
      <c r="T63" s="18"/>
      <c r="U63" s="18"/>
      <c r="V63" s="18"/>
      <c r="W63" s="18"/>
      <c r="X63" s="18"/>
      <c r="Y63" s="18" t="s">
        <v>26</v>
      </c>
      <c r="Z63" s="18" t="s">
        <v>26</v>
      </c>
      <c r="AA63" s="18" t="e">
        <v>#N/A</v>
      </c>
      <c r="AB63" s="18" t="s">
        <v>26</v>
      </c>
      <c r="AC63" s="18" t="s">
        <v>26</v>
      </c>
      <c r="AD63" s="18" t="s">
        <v>26</v>
      </c>
      <c r="AE63" s="18" t="s">
        <v>26</v>
      </c>
      <c r="AF63" s="18"/>
      <c r="AG63" s="18" t="s">
        <v>26</v>
      </c>
      <c r="AH63" s="18" t="s">
        <v>26</v>
      </c>
      <c r="AI63" s="18" t="s">
        <v>26</v>
      </c>
      <c r="AJ63" s="71" t="s">
        <v>26</v>
      </c>
      <c r="AK63" s="102" t="s">
        <v>26</v>
      </c>
      <c r="AL63" s="83" t="s">
        <v>26</v>
      </c>
      <c r="AM63" s="3" t="s">
        <v>26</v>
      </c>
      <c r="AN63" s="3" t="s">
        <v>26</v>
      </c>
      <c r="AO63" s="83" t="s">
        <v>26</v>
      </c>
      <c r="AP63" s="83" t="s">
        <v>26</v>
      </c>
      <c r="AQ63" s="3" t="s">
        <v>26</v>
      </c>
      <c r="AR63" s="3" t="s">
        <v>26</v>
      </c>
      <c r="AS63" s="3" t="s">
        <v>26</v>
      </c>
      <c r="AT63" s="3" t="s">
        <v>26</v>
      </c>
      <c r="AU63" s="112" t="s">
        <v>26</v>
      </c>
      <c r="AV63" s="314" t="str">
        <f>SUBSTITUTE(SUBSTITUTE(IFERROR(VLOOKUP($A63,単組回答!$E:$F,2,FALSE),""),"あり","○"),"なし","×")</f>
        <v/>
      </c>
      <c r="AW63" s="317" t="str">
        <f>SUBSTITUTE(SUBSTITUTE(IFERROR(VLOOKUP($A63,単組回答!$E:$G,3,FALSE),""),"あり","○"),"なし","×")</f>
        <v/>
      </c>
      <c r="AX63" s="313" t="str">
        <f>SUBSTITUTE(SUBSTITUTE(SUBSTITUTE(SUBSTITUTE(SUBSTITUTE(SUBSTITUTE(IFERROR(VLOOKUP($A63,単組回答!$E:$I,5,FALSE),""),"①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3" s="313" t="str">
        <f>SUBSTITUTE(SUBSTITUTE(SUBSTITUTE(SUBSTITUTE(SUBSTITUTE(SUBSTITUTE(SUBSTITUTE(IFERROR(VLOOKUP($A63,単組回答!$E:$L,8,FALSE),""),"①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3" s="313" t="str">
        <f>SUBSTITUTE(SUBSTITUTE(SUBSTITUTE(SUBSTITUTE(SUBSTITUTE(SUBSTITUTE(IFERROR(VLOOKUP($A63,単組回答!$E:$J,6,FALSE),""),"①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3" s="313" t="str">
        <f>SUBSTITUTE(SUBSTITUTE(SUBSTITUTE(SUBSTITUTE(SUBSTITUTE(SUBSTITUTE(SUBSTITUTE(IFERROR(VLOOKUP($A63,単組回答!$E:$P,12,FALSE),""),"①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3" s="313" t="str">
        <f>SUBSTITUTE(SUBSTITUTE(IFERROR(VLOOKUP($A63,単組回答!$E:$H,4,FALSE),""),"あり","○"),"なし","×")</f>
        <v/>
      </c>
      <c r="BC63" s="83" t="s">
        <v>25</v>
      </c>
      <c r="BD63" s="313" t="str">
        <f>SUBSTITUTE(SUBSTITUTE(IFERROR(VLOOKUP($A63,単組回答!$E:$R,14,FALSE),""),"① 行った","○"),"② 行っていない","×")</f>
        <v/>
      </c>
      <c r="BE63" s="83" t="s">
        <v>25</v>
      </c>
      <c r="BF63" s="316" t="str">
        <f>SUBSTITUTE(SUBSTITUTE(IFERROR(VLOOKUP($A63,単組回答!$E:$T,16,FALSE),""),"① 行った","○"),"② 行っていない","×")</f>
        <v/>
      </c>
    </row>
    <row r="64" spans="1:58" ht="28.5" customHeight="1">
      <c r="A64" s="20">
        <v>32161</v>
      </c>
      <c r="B64" s="21" t="s">
        <v>1429</v>
      </c>
      <c r="C64" s="18" t="s">
        <v>22</v>
      </c>
      <c r="D64" s="18" t="s">
        <v>24</v>
      </c>
      <c r="E64" s="18">
        <v>1</v>
      </c>
      <c r="F64" s="18" t="s">
        <v>22</v>
      </c>
      <c r="G64" s="18" t="s">
        <v>22</v>
      </c>
      <c r="H64" s="18"/>
      <c r="I64" s="18" t="s">
        <v>22</v>
      </c>
      <c r="J64" s="18"/>
      <c r="K64" s="18" t="s">
        <v>22</v>
      </c>
      <c r="L64" s="18"/>
      <c r="M64" s="18"/>
      <c r="N64" s="18" t="s">
        <v>23</v>
      </c>
      <c r="O64" s="18" t="s">
        <v>24</v>
      </c>
      <c r="P64" s="18">
        <v>1</v>
      </c>
      <c r="Q64" s="18" t="s">
        <v>23</v>
      </c>
      <c r="R64" s="18" t="s">
        <v>23</v>
      </c>
      <c r="S64" s="18"/>
      <c r="T64" s="18" t="s">
        <v>23</v>
      </c>
      <c r="U64" s="18"/>
      <c r="V64" s="18"/>
      <c r="W64" s="18"/>
      <c r="X64" s="18"/>
      <c r="Y64" s="18" t="s">
        <v>26</v>
      </c>
      <c r="Z64" s="18" t="s">
        <v>26</v>
      </c>
      <c r="AA64" s="18" t="e">
        <v>#N/A</v>
      </c>
      <c r="AB64" s="18" t="s">
        <v>26</v>
      </c>
      <c r="AC64" s="18" t="s">
        <v>22</v>
      </c>
      <c r="AD64" s="18" t="s">
        <v>26</v>
      </c>
      <c r="AE64" s="18" t="s">
        <v>22</v>
      </c>
      <c r="AF64" s="18"/>
      <c r="AG64" s="18" t="s">
        <v>26</v>
      </c>
      <c r="AH64" s="18" t="s">
        <v>25</v>
      </c>
      <c r="AI64" s="18" t="s">
        <v>26</v>
      </c>
      <c r="AJ64" s="71" t="s">
        <v>25</v>
      </c>
      <c r="AK64" s="102" t="s">
        <v>22</v>
      </c>
      <c r="AL64" s="83" t="s">
        <v>25</v>
      </c>
      <c r="AM64" s="3" t="s">
        <v>22</v>
      </c>
      <c r="AN64" s="3" t="s">
        <v>22</v>
      </c>
      <c r="AO64" s="83" t="s">
        <v>22</v>
      </c>
      <c r="AP64" s="83" t="s">
        <v>22</v>
      </c>
      <c r="AQ64" s="3" t="s">
        <v>27</v>
      </c>
      <c r="AR64" s="3" t="s">
        <v>22</v>
      </c>
      <c r="AS64" s="3" t="s">
        <v>28</v>
      </c>
      <c r="AT64" s="3" t="s">
        <v>22</v>
      </c>
      <c r="AU64" s="112" t="s">
        <v>22</v>
      </c>
      <c r="AV64" s="314" t="str">
        <f>SUBSTITUTE(SUBSTITUTE(IFERROR(VLOOKUP($A64,単組回答!$E:$F,2,FALSE),""),"あり","○"),"なし","×")</f>
        <v/>
      </c>
      <c r="AW64" s="317" t="str">
        <f>SUBSTITUTE(SUBSTITUTE(IFERROR(VLOOKUP($A64,単組回答!$E:$G,3,FALSE),""),"あり","○"),"なし","×")</f>
        <v/>
      </c>
      <c r="AX64" s="313" t="str">
        <f>SUBSTITUTE(SUBSTITUTE(SUBSTITUTE(SUBSTITUTE(SUBSTITUTE(SUBSTITUTE(IFERROR(VLOOKUP($A64,単組回答!$E:$I,5,FALSE),""),"①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4" s="313" t="str">
        <f>SUBSTITUTE(SUBSTITUTE(SUBSTITUTE(SUBSTITUTE(SUBSTITUTE(SUBSTITUTE(SUBSTITUTE(IFERROR(VLOOKUP($A64,単組回答!$E:$L,8,FALSE),""),"①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4" s="313" t="str">
        <f>SUBSTITUTE(SUBSTITUTE(SUBSTITUTE(SUBSTITUTE(SUBSTITUTE(SUBSTITUTE(IFERROR(VLOOKUP($A64,単組回答!$E:$J,6,FALSE),""),"①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4" s="313" t="str">
        <f>SUBSTITUTE(SUBSTITUTE(SUBSTITUTE(SUBSTITUTE(SUBSTITUTE(SUBSTITUTE(SUBSTITUTE(IFERROR(VLOOKUP($A64,単組回答!$E:$P,12,FALSE),""),"①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4" s="313" t="str">
        <f>SUBSTITUTE(SUBSTITUTE(IFERROR(VLOOKUP($A64,単組回答!$E:$H,4,FALSE),""),"あり","○"),"なし","×")</f>
        <v/>
      </c>
      <c r="BC64" s="83" t="s">
        <v>25</v>
      </c>
      <c r="BD64" s="313" t="str">
        <f>SUBSTITUTE(SUBSTITUTE(IFERROR(VLOOKUP($A64,単組回答!$E:$R,14,FALSE),""),"① 行った","○"),"② 行っていない","×")</f>
        <v/>
      </c>
      <c r="BE64" s="83" t="s">
        <v>25</v>
      </c>
      <c r="BF64" s="316" t="str">
        <f>SUBSTITUTE(SUBSTITUTE(IFERROR(VLOOKUP($A64,単組回答!$E:$T,16,FALSE),""),"① 行った","○"),"② 行っていない","×")</f>
        <v/>
      </c>
    </row>
    <row r="65" spans="1:58" ht="28.5" customHeight="1">
      <c r="A65" s="20">
        <v>32170</v>
      </c>
      <c r="B65" s="21" t="s">
        <v>1430</v>
      </c>
      <c r="C65" s="18" t="s">
        <v>22</v>
      </c>
      <c r="D65" s="18" t="s">
        <v>22</v>
      </c>
      <c r="E65" s="18">
        <v>2</v>
      </c>
      <c r="F65" s="18" t="s">
        <v>22</v>
      </c>
      <c r="G65" s="18" t="s">
        <v>22</v>
      </c>
      <c r="H65" s="18" t="s">
        <v>22</v>
      </c>
      <c r="I65" s="18" t="s">
        <v>22</v>
      </c>
      <c r="J65" s="18" t="s">
        <v>22</v>
      </c>
      <c r="K65" s="18" t="s">
        <v>22</v>
      </c>
      <c r="L65" s="18"/>
      <c r="M65" s="18"/>
      <c r="N65" s="18" t="s">
        <v>24</v>
      </c>
      <c r="O65" s="18" t="s">
        <v>24</v>
      </c>
      <c r="P65" s="18">
        <v>0</v>
      </c>
      <c r="Q65" s="18" t="s">
        <v>22</v>
      </c>
      <c r="R65" s="18" t="s">
        <v>23</v>
      </c>
      <c r="S65" s="18" t="s">
        <v>125</v>
      </c>
      <c r="T65" s="18" t="s">
        <v>23</v>
      </c>
      <c r="U65" s="18" t="s">
        <v>125</v>
      </c>
      <c r="V65" s="18"/>
      <c r="W65" s="18" t="s">
        <v>125</v>
      </c>
      <c r="X65" s="18"/>
      <c r="Y65" s="18" t="s">
        <v>22</v>
      </c>
      <c r="Z65" s="18" t="s">
        <v>25</v>
      </c>
      <c r="AA65" s="18" t="s">
        <v>25</v>
      </c>
      <c r="AB65" s="18" t="s">
        <v>22</v>
      </c>
      <c r="AC65" s="18" t="s">
        <v>22</v>
      </c>
      <c r="AD65" s="18" t="s">
        <v>25</v>
      </c>
      <c r="AE65" s="18" t="s">
        <v>25</v>
      </c>
      <c r="AF65" s="18"/>
      <c r="AG65" s="18" t="s">
        <v>26</v>
      </c>
      <c r="AH65" s="18">
        <v>0</v>
      </c>
      <c r="AI65" s="18" t="s">
        <v>25</v>
      </c>
      <c r="AJ65" s="71" t="s">
        <v>25</v>
      </c>
      <c r="AK65" s="102" t="s">
        <v>25</v>
      </c>
      <c r="AL65" s="83" t="s">
        <v>25</v>
      </c>
      <c r="AM65" s="3" t="s">
        <v>22</v>
      </c>
      <c r="AN65" s="3" t="s">
        <v>25</v>
      </c>
      <c r="AO65" s="83" t="s">
        <v>25</v>
      </c>
      <c r="AP65" s="83">
        <v>0</v>
      </c>
      <c r="AQ65" s="3">
        <v>0</v>
      </c>
      <c r="AR65" s="3" t="s">
        <v>26</v>
      </c>
      <c r="AS65" s="3">
        <v>0</v>
      </c>
      <c r="AT65" s="3" t="s">
        <v>26</v>
      </c>
      <c r="AU65" s="112">
        <v>0</v>
      </c>
      <c r="AV65" s="314" t="str">
        <f>SUBSTITUTE(SUBSTITUTE(IFERROR(VLOOKUP($A65,単組回答!$E:$F,2,FALSE),""),"あり","○"),"なし","×")</f>
        <v/>
      </c>
      <c r="AW65" s="317" t="str">
        <f>SUBSTITUTE(SUBSTITUTE(IFERROR(VLOOKUP($A65,単組回答!$E:$G,3,FALSE),""),"あり","○"),"なし","×")</f>
        <v/>
      </c>
      <c r="AX65" s="313" t="str">
        <f>SUBSTITUTE(SUBSTITUTE(SUBSTITUTE(SUBSTITUTE(SUBSTITUTE(SUBSTITUTE(IFERROR(VLOOKUP($A65,単組回答!$E:$I,5,FALSE),""),"①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5" s="313" t="str">
        <f>SUBSTITUTE(SUBSTITUTE(SUBSTITUTE(SUBSTITUTE(SUBSTITUTE(SUBSTITUTE(SUBSTITUTE(IFERROR(VLOOKUP($A65,単組回答!$E:$L,8,FALSE),""),"①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5" s="313" t="str">
        <f>SUBSTITUTE(SUBSTITUTE(SUBSTITUTE(SUBSTITUTE(SUBSTITUTE(SUBSTITUTE(IFERROR(VLOOKUP($A65,単組回答!$E:$J,6,FALSE),""),"①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5" s="313" t="str">
        <f>SUBSTITUTE(SUBSTITUTE(SUBSTITUTE(SUBSTITUTE(SUBSTITUTE(SUBSTITUTE(SUBSTITUTE(IFERROR(VLOOKUP($A65,単組回答!$E:$P,12,FALSE),""),"①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5" s="313" t="str">
        <f>SUBSTITUTE(SUBSTITUTE(IFERROR(VLOOKUP($A65,単組回答!$E:$H,4,FALSE),""),"あり","○"),"なし","×")</f>
        <v/>
      </c>
      <c r="BC65" s="83" t="s">
        <v>25</v>
      </c>
      <c r="BD65" s="313" t="str">
        <f>SUBSTITUTE(SUBSTITUTE(IFERROR(VLOOKUP($A65,単組回答!$E:$R,14,FALSE),""),"① 行った","○"),"② 行っていない","×")</f>
        <v/>
      </c>
      <c r="BE65" s="83" t="s">
        <v>25</v>
      </c>
      <c r="BF65" s="316" t="str">
        <f>SUBSTITUTE(SUBSTITUTE(IFERROR(VLOOKUP($A65,単組回答!$E:$T,16,FALSE),""),"① 行った","○"),"② 行っていない","×")</f>
        <v/>
      </c>
    </row>
    <row r="66" spans="1:58" ht="28.5" customHeight="1">
      <c r="A66" s="20">
        <v>32176</v>
      </c>
      <c r="B66" s="21" t="s">
        <v>1431</v>
      </c>
      <c r="C66" s="45"/>
      <c r="D66" s="18"/>
      <c r="E66" s="18">
        <v>0</v>
      </c>
      <c r="F66" s="18"/>
      <c r="G66" s="18"/>
      <c r="H66" s="18"/>
      <c r="I66" s="18"/>
      <c r="J66" s="18"/>
      <c r="K66" s="18"/>
      <c r="L66" s="18"/>
      <c r="M66" s="18"/>
      <c r="N66" s="18"/>
      <c r="O66" s="18"/>
      <c r="P66" s="18">
        <v>0</v>
      </c>
      <c r="Q66" s="18"/>
      <c r="R66" s="18"/>
      <c r="S66" s="18"/>
      <c r="T66" s="18"/>
      <c r="U66" s="18"/>
      <c r="V66" s="18"/>
      <c r="W66" s="18"/>
      <c r="X66" s="18"/>
      <c r="Y66" s="18" t="s">
        <v>26</v>
      </c>
      <c r="Z66" s="18" t="s">
        <v>26</v>
      </c>
      <c r="AA66" s="18" t="e">
        <v>#N/A</v>
      </c>
      <c r="AB66" s="18" t="s">
        <v>26</v>
      </c>
      <c r="AC66" s="18" t="s">
        <v>26</v>
      </c>
      <c r="AD66" s="18" t="s">
        <v>26</v>
      </c>
      <c r="AE66" s="18" t="s">
        <v>26</v>
      </c>
      <c r="AF66" s="18"/>
      <c r="AG66" s="18" t="s">
        <v>26</v>
      </c>
      <c r="AH66" s="18" t="s">
        <v>26</v>
      </c>
      <c r="AI66" s="18" t="s">
        <v>26</v>
      </c>
      <c r="AJ66" s="71" t="s">
        <v>26</v>
      </c>
      <c r="AK66" s="102" t="s">
        <v>26</v>
      </c>
      <c r="AL66" s="83" t="s">
        <v>26</v>
      </c>
      <c r="AM66" s="3" t="s">
        <v>26</v>
      </c>
      <c r="AN66" s="3" t="s">
        <v>26</v>
      </c>
      <c r="AO66" s="83" t="s">
        <v>26</v>
      </c>
      <c r="AP66" s="83" t="s">
        <v>26</v>
      </c>
      <c r="AQ66" s="3" t="s">
        <v>26</v>
      </c>
      <c r="AR66" s="3" t="s">
        <v>26</v>
      </c>
      <c r="AS66" s="3" t="s">
        <v>26</v>
      </c>
      <c r="AT66" s="3" t="s">
        <v>26</v>
      </c>
      <c r="AU66" s="112" t="s">
        <v>26</v>
      </c>
      <c r="AV66" s="314" t="str">
        <f>SUBSTITUTE(SUBSTITUTE(IFERROR(VLOOKUP($A66,単組回答!$E:$F,2,FALSE),""),"あり","○"),"なし","×")</f>
        <v/>
      </c>
      <c r="AW66" s="317" t="str">
        <f>SUBSTITUTE(SUBSTITUTE(IFERROR(VLOOKUP($A66,単組回答!$E:$G,3,FALSE),""),"あり","○"),"なし","×")</f>
        <v/>
      </c>
      <c r="AX66" s="313" t="str">
        <f>SUBSTITUTE(SUBSTITUTE(SUBSTITUTE(SUBSTITUTE(SUBSTITUTE(SUBSTITUTE(IFERROR(VLOOKUP($A66,単組回答!$E:$I,5,FALSE),""),"①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6" s="313" t="str">
        <f>SUBSTITUTE(SUBSTITUTE(SUBSTITUTE(SUBSTITUTE(SUBSTITUTE(SUBSTITUTE(SUBSTITUTE(IFERROR(VLOOKUP($A66,単組回答!$E:$L,8,FALSE),""),"①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6" s="313" t="str">
        <f>SUBSTITUTE(SUBSTITUTE(SUBSTITUTE(SUBSTITUTE(SUBSTITUTE(SUBSTITUTE(IFERROR(VLOOKUP($A66,単組回答!$E:$J,6,FALSE),""),"①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6" s="313" t="str">
        <f>SUBSTITUTE(SUBSTITUTE(SUBSTITUTE(SUBSTITUTE(SUBSTITUTE(SUBSTITUTE(SUBSTITUTE(IFERROR(VLOOKUP($A66,単組回答!$E:$P,12,FALSE),""),"①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6" s="313" t="str">
        <f>SUBSTITUTE(SUBSTITUTE(IFERROR(VLOOKUP($A66,単組回答!$E:$H,4,FALSE),""),"あり","○"),"なし","×")</f>
        <v/>
      </c>
      <c r="BC66" s="83" t="s">
        <v>25</v>
      </c>
      <c r="BD66" s="313" t="str">
        <f>SUBSTITUTE(SUBSTITUTE(IFERROR(VLOOKUP($A66,単組回答!$E:$R,14,FALSE),""),"① 行った","○"),"② 行っていない","×")</f>
        <v/>
      </c>
      <c r="BE66" s="83" t="s">
        <v>25</v>
      </c>
      <c r="BF66" s="316" t="str">
        <f>SUBSTITUTE(SUBSTITUTE(IFERROR(VLOOKUP($A66,単組回答!$E:$T,16,FALSE),""),"① 行った","○"),"② 行っていない","×")</f>
        <v/>
      </c>
    </row>
    <row r="67" spans="1:58" ht="28.5" customHeight="1">
      <c r="A67" s="20">
        <v>32178</v>
      </c>
      <c r="B67" s="21" t="s">
        <v>1432</v>
      </c>
      <c r="C67" s="45"/>
      <c r="D67" s="18"/>
      <c r="E67" s="18">
        <v>0</v>
      </c>
      <c r="F67" s="18"/>
      <c r="G67" s="18"/>
      <c r="H67" s="18"/>
      <c r="I67" s="18"/>
      <c r="J67" s="18"/>
      <c r="K67" s="18"/>
      <c r="L67" s="18"/>
      <c r="M67" s="18"/>
      <c r="N67" s="18"/>
      <c r="O67" s="18"/>
      <c r="P67" s="18">
        <v>0</v>
      </c>
      <c r="Q67" s="18"/>
      <c r="R67" s="18"/>
      <c r="S67" s="18"/>
      <c r="T67" s="18"/>
      <c r="U67" s="18"/>
      <c r="V67" s="18"/>
      <c r="W67" s="18"/>
      <c r="X67" s="18"/>
      <c r="Y67" s="18" t="s">
        <v>26</v>
      </c>
      <c r="Z67" s="18" t="s">
        <v>26</v>
      </c>
      <c r="AA67" s="18" t="e">
        <v>#N/A</v>
      </c>
      <c r="AB67" s="18" t="s">
        <v>26</v>
      </c>
      <c r="AC67" s="18" t="s">
        <v>26</v>
      </c>
      <c r="AD67" s="18" t="s">
        <v>26</v>
      </c>
      <c r="AE67" s="18" t="s">
        <v>26</v>
      </c>
      <c r="AF67" s="18"/>
      <c r="AG67" s="18" t="s">
        <v>26</v>
      </c>
      <c r="AH67" s="18" t="s">
        <v>26</v>
      </c>
      <c r="AI67" s="18" t="s">
        <v>26</v>
      </c>
      <c r="AJ67" s="71" t="s">
        <v>26</v>
      </c>
      <c r="AK67" s="102" t="s">
        <v>26</v>
      </c>
      <c r="AL67" s="83" t="s">
        <v>26</v>
      </c>
      <c r="AM67" s="3" t="s">
        <v>26</v>
      </c>
      <c r="AN67" s="3" t="s">
        <v>26</v>
      </c>
      <c r="AO67" s="83" t="s">
        <v>26</v>
      </c>
      <c r="AP67" s="83" t="s">
        <v>26</v>
      </c>
      <c r="AQ67" s="3" t="s">
        <v>26</v>
      </c>
      <c r="AR67" s="3" t="s">
        <v>26</v>
      </c>
      <c r="AS67" s="3" t="s">
        <v>26</v>
      </c>
      <c r="AT67" s="3" t="s">
        <v>26</v>
      </c>
      <c r="AU67" s="112" t="s">
        <v>26</v>
      </c>
      <c r="AV67" s="314" t="str">
        <f>SUBSTITUTE(SUBSTITUTE(IFERROR(VLOOKUP($A67,単組回答!$E:$F,2,FALSE),""),"あり","○"),"なし","×")</f>
        <v/>
      </c>
      <c r="AW67" s="317" t="str">
        <f>SUBSTITUTE(SUBSTITUTE(IFERROR(VLOOKUP($A67,単組回答!$E:$G,3,FALSE),""),"あり","○"),"なし","×")</f>
        <v/>
      </c>
      <c r="AX67" s="313" t="str">
        <f>SUBSTITUTE(SUBSTITUTE(SUBSTITUTE(SUBSTITUTE(SUBSTITUTE(SUBSTITUTE(IFERROR(VLOOKUP($A67,単組回答!$E:$I,5,FALSE),""),"①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7" s="313" t="str">
        <f>SUBSTITUTE(SUBSTITUTE(SUBSTITUTE(SUBSTITUTE(SUBSTITUTE(SUBSTITUTE(SUBSTITUTE(IFERROR(VLOOKUP($A67,単組回答!$E:$L,8,FALSE),""),"①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7" s="313" t="str">
        <f>SUBSTITUTE(SUBSTITUTE(SUBSTITUTE(SUBSTITUTE(SUBSTITUTE(SUBSTITUTE(IFERROR(VLOOKUP($A67,単組回答!$E:$J,6,FALSE),""),"①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7" s="313" t="str">
        <f>SUBSTITUTE(SUBSTITUTE(SUBSTITUTE(SUBSTITUTE(SUBSTITUTE(SUBSTITUTE(SUBSTITUTE(IFERROR(VLOOKUP($A67,単組回答!$E:$P,12,FALSE),""),"①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7" s="313" t="str">
        <f>SUBSTITUTE(SUBSTITUTE(IFERROR(VLOOKUP($A67,単組回答!$E:$H,4,FALSE),""),"あり","○"),"なし","×")</f>
        <v/>
      </c>
      <c r="BC67" s="83" t="s">
        <v>25</v>
      </c>
      <c r="BD67" s="313" t="str">
        <f>SUBSTITUTE(SUBSTITUTE(IFERROR(VLOOKUP($A67,単組回答!$E:$R,14,FALSE),""),"① 行った","○"),"② 行っていない","×")</f>
        <v/>
      </c>
      <c r="BE67" s="83" t="s">
        <v>25</v>
      </c>
      <c r="BF67" s="316" t="str">
        <f>SUBSTITUTE(SUBSTITUTE(IFERROR(VLOOKUP($A67,単組回答!$E:$T,16,FALSE),""),"① 行った","○"),"② 行っていない","×")</f>
        <v/>
      </c>
    </row>
    <row r="68" spans="1:58" ht="28.5" customHeight="1">
      <c r="A68" s="64">
        <v>32180</v>
      </c>
      <c r="B68" s="65" t="s">
        <v>1433</v>
      </c>
      <c r="C68" s="45"/>
      <c r="D68" s="18"/>
      <c r="E68" s="18">
        <v>0</v>
      </c>
      <c r="F68" s="18"/>
      <c r="G68" s="18"/>
      <c r="H68" s="18"/>
      <c r="I68" s="18"/>
      <c r="J68" s="18"/>
      <c r="K68" s="18"/>
      <c r="L68" s="18"/>
      <c r="M68" s="18"/>
      <c r="N68" s="18"/>
      <c r="O68" s="18"/>
      <c r="P68" s="18">
        <v>0</v>
      </c>
      <c r="Q68" s="18"/>
      <c r="R68" s="18"/>
      <c r="S68" s="18"/>
      <c r="T68" s="18"/>
      <c r="U68" s="18"/>
      <c r="V68" s="18"/>
      <c r="W68" s="18"/>
      <c r="X68" s="18"/>
      <c r="Y68" s="18" t="s">
        <v>26</v>
      </c>
      <c r="Z68" s="18" t="s">
        <v>26</v>
      </c>
      <c r="AA68" s="18" t="e">
        <v>#N/A</v>
      </c>
      <c r="AB68" s="18" t="s">
        <v>26</v>
      </c>
      <c r="AC68" s="18" t="s">
        <v>26</v>
      </c>
      <c r="AD68" s="18" t="s">
        <v>26</v>
      </c>
      <c r="AE68" s="18" t="s">
        <v>26</v>
      </c>
      <c r="AF68" s="18"/>
      <c r="AG68" s="18" t="s">
        <v>26</v>
      </c>
      <c r="AH68" s="18" t="s">
        <v>26</v>
      </c>
      <c r="AI68" s="18" t="s">
        <v>26</v>
      </c>
      <c r="AJ68" s="71" t="s">
        <v>26</v>
      </c>
      <c r="AK68" s="102" t="s">
        <v>26</v>
      </c>
      <c r="AL68" s="83" t="s">
        <v>26</v>
      </c>
      <c r="AM68" s="3" t="s">
        <v>26</v>
      </c>
      <c r="AN68" s="3" t="s">
        <v>26</v>
      </c>
      <c r="AO68" s="83" t="s">
        <v>26</v>
      </c>
      <c r="AP68" s="83" t="s">
        <v>26</v>
      </c>
      <c r="AQ68" s="3" t="s">
        <v>26</v>
      </c>
      <c r="AR68" s="3" t="s">
        <v>26</v>
      </c>
      <c r="AS68" s="3" t="s">
        <v>26</v>
      </c>
      <c r="AT68" s="3" t="s">
        <v>26</v>
      </c>
      <c r="AU68" s="112" t="s">
        <v>26</v>
      </c>
      <c r="AV68" s="314" t="str">
        <f>SUBSTITUTE(SUBSTITUTE(IFERROR(VLOOKUP($A68,単組回答!$E:$F,2,FALSE),""),"あり","○"),"なし","×")</f>
        <v/>
      </c>
      <c r="AW68" s="317" t="str">
        <f>SUBSTITUTE(SUBSTITUTE(IFERROR(VLOOKUP($A68,単組回答!$E:$G,3,FALSE),""),"あり","○"),"なし","×")</f>
        <v/>
      </c>
      <c r="AX68" s="313" t="str">
        <f>SUBSTITUTE(SUBSTITUTE(SUBSTITUTE(SUBSTITUTE(SUBSTITUTE(SUBSTITUTE(IFERROR(VLOOKUP($A68,単組回答!$E:$I,5,FALSE),""),"①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8" s="313" t="str">
        <f>SUBSTITUTE(SUBSTITUTE(SUBSTITUTE(SUBSTITUTE(SUBSTITUTE(SUBSTITUTE(SUBSTITUTE(IFERROR(VLOOKUP($A68,単組回答!$E:$L,8,FALSE),""),"①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8" s="313" t="str">
        <f>SUBSTITUTE(SUBSTITUTE(SUBSTITUTE(SUBSTITUTE(SUBSTITUTE(SUBSTITUTE(IFERROR(VLOOKUP($A68,単組回答!$E:$J,6,FALSE),""),"①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8" s="313" t="str">
        <f>SUBSTITUTE(SUBSTITUTE(SUBSTITUTE(SUBSTITUTE(SUBSTITUTE(SUBSTITUTE(SUBSTITUTE(IFERROR(VLOOKUP($A68,単組回答!$E:$P,12,FALSE),""),"①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8" s="313" t="str">
        <f>SUBSTITUTE(SUBSTITUTE(IFERROR(VLOOKUP($A68,単組回答!$E:$H,4,FALSE),""),"あり","○"),"なし","×")</f>
        <v/>
      </c>
      <c r="BC68" s="83" t="s">
        <v>25</v>
      </c>
      <c r="BD68" s="313" t="str">
        <f>SUBSTITUTE(SUBSTITUTE(IFERROR(VLOOKUP($A68,単組回答!$E:$R,14,FALSE),""),"① 行った","○"),"② 行っていない","×")</f>
        <v/>
      </c>
      <c r="BE68" s="83" t="s">
        <v>25</v>
      </c>
      <c r="BF68" s="316" t="str">
        <f>SUBSTITUTE(SUBSTITUTE(IFERROR(VLOOKUP($A68,単組回答!$E:$T,16,FALSE),""),"① 行った","○"),"② 行っていない","×")</f>
        <v/>
      </c>
    </row>
    <row r="69" spans="1:58" ht="28.5" customHeight="1">
      <c r="A69" s="20">
        <v>32182</v>
      </c>
      <c r="B69" s="21" t="s">
        <v>1434</v>
      </c>
      <c r="C69" s="45"/>
      <c r="D69" s="18"/>
      <c r="E69" s="18">
        <v>0</v>
      </c>
      <c r="F69" s="18"/>
      <c r="G69" s="18"/>
      <c r="H69" s="18"/>
      <c r="I69" s="18"/>
      <c r="J69" s="18"/>
      <c r="K69" s="18"/>
      <c r="L69" s="18"/>
      <c r="M69" s="18"/>
      <c r="N69" s="18"/>
      <c r="O69" s="18"/>
      <c r="P69" s="18">
        <v>0</v>
      </c>
      <c r="Q69" s="18"/>
      <c r="R69" s="18"/>
      <c r="S69" s="18"/>
      <c r="T69" s="18"/>
      <c r="U69" s="18"/>
      <c r="V69" s="18"/>
      <c r="W69" s="18"/>
      <c r="X69" s="18"/>
      <c r="Y69" s="18" t="s">
        <v>26</v>
      </c>
      <c r="Z69" s="18" t="s">
        <v>26</v>
      </c>
      <c r="AA69" s="18" t="e">
        <v>#N/A</v>
      </c>
      <c r="AB69" s="18" t="s">
        <v>26</v>
      </c>
      <c r="AC69" s="18" t="s">
        <v>26</v>
      </c>
      <c r="AD69" s="18" t="s">
        <v>26</v>
      </c>
      <c r="AE69" s="18" t="s">
        <v>26</v>
      </c>
      <c r="AF69" s="18"/>
      <c r="AG69" s="18" t="s">
        <v>26</v>
      </c>
      <c r="AH69" s="18" t="s">
        <v>26</v>
      </c>
      <c r="AI69" s="18" t="s">
        <v>26</v>
      </c>
      <c r="AJ69" s="71" t="s">
        <v>26</v>
      </c>
      <c r="AK69" s="102" t="s">
        <v>26</v>
      </c>
      <c r="AL69" s="83" t="s">
        <v>26</v>
      </c>
      <c r="AM69" s="3" t="s">
        <v>26</v>
      </c>
      <c r="AN69" s="3" t="s">
        <v>26</v>
      </c>
      <c r="AO69" s="83" t="s">
        <v>26</v>
      </c>
      <c r="AP69" s="83" t="s">
        <v>26</v>
      </c>
      <c r="AQ69" s="3" t="s">
        <v>26</v>
      </c>
      <c r="AR69" s="3" t="s">
        <v>26</v>
      </c>
      <c r="AS69" s="3" t="s">
        <v>26</v>
      </c>
      <c r="AT69" s="3" t="s">
        <v>26</v>
      </c>
      <c r="AU69" s="112" t="s">
        <v>26</v>
      </c>
      <c r="AV69" s="314" t="str">
        <f>SUBSTITUTE(SUBSTITUTE(IFERROR(VLOOKUP($A69,単組回答!$E:$F,2,FALSE),""),"あり","○"),"なし","×")</f>
        <v/>
      </c>
      <c r="AW69" s="317" t="str">
        <f>SUBSTITUTE(SUBSTITUTE(IFERROR(VLOOKUP($A69,単組回答!$E:$G,3,FALSE),""),"あり","○"),"なし","×")</f>
        <v/>
      </c>
      <c r="AX69" s="313" t="str">
        <f>SUBSTITUTE(SUBSTITUTE(SUBSTITUTE(SUBSTITUTE(SUBSTITUTE(SUBSTITUTE(IFERROR(VLOOKUP($A69,単組回答!$E:$I,5,FALSE),""),"①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9" s="313" t="str">
        <f>SUBSTITUTE(SUBSTITUTE(SUBSTITUTE(SUBSTITUTE(SUBSTITUTE(SUBSTITUTE(SUBSTITUTE(IFERROR(VLOOKUP($A69,単組回答!$E:$L,8,FALSE),""),"①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9" s="313" t="str">
        <f>SUBSTITUTE(SUBSTITUTE(SUBSTITUTE(SUBSTITUTE(SUBSTITUTE(SUBSTITUTE(IFERROR(VLOOKUP($A69,単組回答!$E:$J,6,FALSE),""),"①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9" s="313" t="str">
        <f>SUBSTITUTE(SUBSTITUTE(SUBSTITUTE(SUBSTITUTE(SUBSTITUTE(SUBSTITUTE(SUBSTITUTE(IFERROR(VLOOKUP($A69,単組回答!$E:$P,12,FALSE),""),"①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9" s="313" t="str">
        <f>SUBSTITUTE(SUBSTITUTE(IFERROR(VLOOKUP($A69,単組回答!$E:$H,4,FALSE),""),"あり","○"),"なし","×")</f>
        <v/>
      </c>
      <c r="BC69" s="83" t="s">
        <v>25</v>
      </c>
      <c r="BD69" s="313" t="str">
        <f>SUBSTITUTE(SUBSTITUTE(IFERROR(VLOOKUP($A69,単組回答!$E:$R,14,FALSE),""),"① 行った","○"),"② 行っていない","×")</f>
        <v/>
      </c>
      <c r="BE69" s="83" t="s">
        <v>25</v>
      </c>
      <c r="BF69" s="316" t="str">
        <f>SUBSTITUTE(SUBSTITUTE(IFERROR(VLOOKUP($A69,単組回答!$E:$T,16,FALSE),""),"① 行った","○"),"② 行っていない","×")</f>
        <v/>
      </c>
    </row>
    <row r="70" spans="1:58" ht="28.5" customHeight="1">
      <c r="A70" s="20">
        <v>32184</v>
      </c>
      <c r="B70" s="21" t="s">
        <v>1435</v>
      </c>
      <c r="C70" s="45"/>
      <c r="D70" s="18"/>
      <c r="E70" s="18">
        <v>0</v>
      </c>
      <c r="F70" s="18"/>
      <c r="G70" s="18"/>
      <c r="H70" s="18"/>
      <c r="I70" s="18"/>
      <c r="J70" s="18"/>
      <c r="K70" s="18"/>
      <c r="L70" s="18"/>
      <c r="M70" s="18"/>
      <c r="N70" s="18"/>
      <c r="O70" s="18"/>
      <c r="P70" s="18">
        <v>0</v>
      </c>
      <c r="Q70" s="18"/>
      <c r="R70" s="18"/>
      <c r="S70" s="18"/>
      <c r="T70" s="18"/>
      <c r="U70" s="18"/>
      <c r="V70" s="18"/>
      <c r="W70" s="18"/>
      <c r="X70" s="18"/>
      <c r="Y70" s="18" t="s">
        <v>26</v>
      </c>
      <c r="Z70" s="18" t="s">
        <v>26</v>
      </c>
      <c r="AA70" s="18" t="e">
        <v>#N/A</v>
      </c>
      <c r="AB70" s="18" t="s">
        <v>26</v>
      </c>
      <c r="AC70" s="18" t="s">
        <v>26</v>
      </c>
      <c r="AD70" s="18" t="s">
        <v>26</v>
      </c>
      <c r="AE70" s="18" t="s">
        <v>26</v>
      </c>
      <c r="AF70" s="18"/>
      <c r="AG70" s="18" t="s">
        <v>26</v>
      </c>
      <c r="AH70" s="18" t="s">
        <v>26</v>
      </c>
      <c r="AI70" s="18" t="s">
        <v>26</v>
      </c>
      <c r="AJ70" s="71" t="s">
        <v>26</v>
      </c>
      <c r="AK70" s="102" t="s">
        <v>26</v>
      </c>
      <c r="AL70" s="83" t="s">
        <v>26</v>
      </c>
      <c r="AM70" s="3" t="s">
        <v>26</v>
      </c>
      <c r="AN70" s="3" t="s">
        <v>26</v>
      </c>
      <c r="AO70" s="83" t="s">
        <v>26</v>
      </c>
      <c r="AP70" s="83" t="s">
        <v>26</v>
      </c>
      <c r="AQ70" s="3" t="s">
        <v>26</v>
      </c>
      <c r="AR70" s="3" t="s">
        <v>26</v>
      </c>
      <c r="AS70" s="3" t="s">
        <v>26</v>
      </c>
      <c r="AT70" s="3" t="s">
        <v>26</v>
      </c>
      <c r="AU70" s="112" t="s">
        <v>26</v>
      </c>
      <c r="AV70" s="314" t="str">
        <f>SUBSTITUTE(SUBSTITUTE(IFERROR(VLOOKUP($A70,単組回答!$E:$F,2,FALSE),""),"あり","○"),"なし","×")</f>
        <v/>
      </c>
      <c r="AW70" s="317" t="str">
        <f>SUBSTITUTE(SUBSTITUTE(IFERROR(VLOOKUP($A70,単組回答!$E:$G,3,FALSE),""),"あり","○"),"なし","×")</f>
        <v/>
      </c>
      <c r="AX70" s="313" t="str">
        <f>SUBSTITUTE(SUBSTITUTE(SUBSTITUTE(SUBSTITUTE(SUBSTITUTE(SUBSTITUTE(IFERROR(VLOOKUP($A70,単組回答!$E:$I,5,FALSE),""),"①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0" s="313" t="str">
        <f>SUBSTITUTE(SUBSTITUTE(SUBSTITUTE(SUBSTITUTE(SUBSTITUTE(SUBSTITUTE(SUBSTITUTE(IFERROR(VLOOKUP($A70,単組回答!$E:$L,8,FALSE),""),"①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0" s="313" t="str">
        <f>SUBSTITUTE(SUBSTITUTE(SUBSTITUTE(SUBSTITUTE(SUBSTITUTE(SUBSTITUTE(IFERROR(VLOOKUP($A70,単組回答!$E:$J,6,FALSE),""),"①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0" s="313" t="str">
        <f>SUBSTITUTE(SUBSTITUTE(SUBSTITUTE(SUBSTITUTE(SUBSTITUTE(SUBSTITUTE(SUBSTITUTE(IFERROR(VLOOKUP($A70,単組回答!$E:$P,12,FALSE),""),"①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0" s="313" t="str">
        <f>SUBSTITUTE(SUBSTITUTE(IFERROR(VLOOKUP($A70,単組回答!$E:$H,4,FALSE),""),"あり","○"),"なし","×")</f>
        <v/>
      </c>
      <c r="BC70" s="83" t="s">
        <v>25</v>
      </c>
      <c r="BD70" s="313" t="str">
        <f>SUBSTITUTE(SUBSTITUTE(IFERROR(VLOOKUP($A70,単組回答!$E:$R,14,FALSE),""),"① 行った","○"),"② 行っていない","×")</f>
        <v/>
      </c>
      <c r="BE70" s="83" t="s">
        <v>25</v>
      </c>
      <c r="BF70" s="316" t="str">
        <f>SUBSTITUTE(SUBSTITUTE(IFERROR(VLOOKUP($A70,単組回答!$E:$T,16,FALSE),""),"① 行った","○"),"② 行っていない","×")</f>
        <v/>
      </c>
    </row>
    <row r="71" spans="1:58" ht="28.5" customHeight="1">
      <c r="A71" s="20">
        <v>32185</v>
      </c>
      <c r="B71" s="21" t="s">
        <v>1436</v>
      </c>
      <c r="C71" s="45"/>
      <c r="D71" s="18"/>
      <c r="E71" s="18">
        <v>0</v>
      </c>
      <c r="F71" s="18"/>
      <c r="G71" s="18"/>
      <c r="H71" s="18"/>
      <c r="I71" s="18"/>
      <c r="J71" s="18"/>
      <c r="K71" s="18"/>
      <c r="L71" s="18"/>
      <c r="M71" s="18"/>
      <c r="N71" s="18"/>
      <c r="O71" s="18"/>
      <c r="P71" s="18">
        <v>0</v>
      </c>
      <c r="Q71" s="18"/>
      <c r="R71" s="18"/>
      <c r="S71" s="18"/>
      <c r="T71" s="18"/>
      <c r="U71" s="18"/>
      <c r="V71" s="18"/>
      <c r="W71" s="18"/>
      <c r="X71" s="18"/>
      <c r="Y71" s="18" t="s">
        <v>26</v>
      </c>
      <c r="Z71" s="18" t="s">
        <v>26</v>
      </c>
      <c r="AA71" s="18" t="e">
        <v>#N/A</v>
      </c>
      <c r="AB71" s="18" t="s">
        <v>26</v>
      </c>
      <c r="AC71" s="18" t="s">
        <v>26</v>
      </c>
      <c r="AD71" s="18" t="s">
        <v>26</v>
      </c>
      <c r="AE71" s="18" t="s">
        <v>26</v>
      </c>
      <c r="AF71" s="18"/>
      <c r="AG71" s="18" t="s">
        <v>26</v>
      </c>
      <c r="AH71" s="18" t="s">
        <v>26</v>
      </c>
      <c r="AI71" s="18" t="s">
        <v>26</v>
      </c>
      <c r="AJ71" s="71" t="s">
        <v>26</v>
      </c>
      <c r="AK71" s="102" t="s">
        <v>26</v>
      </c>
      <c r="AL71" s="83" t="s">
        <v>26</v>
      </c>
      <c r="AM71" s="3" t="s">
        <v>26</v>
      </c>
      <c r="AN71" s="3" t="s">
        <v>26</v>
      </c>
      <c r="AO71" s="83" t="s">
        <v>26</v>
      </c>
      <c r="AP71" s="83" t="s">
        <v>26</v>
      </c>
      <c r="AQ71" s="3" t="s">
        <v>26</v>
      </c>
      <c r="AR71" s="3" t="s">
        <v>26</v>
      </c>
      <c r="AS71" s="3" t="s">
        <v>26</v>
      </c>
      <c r="AT71" s="3" t="s">
        <v>26</v>
      </c>
      <c r="AU71" s="112" t="s">
        <v>26</v>
      </c>
      <c r="AV71" s="314" t="str">
        <f>SUBSTITUTE(SUBSTITUTE(IFERROR(VLOOKUP($A71,単組回答!$E:$F,2,FALSE),""),"あり","○"),"なし","×")</f>
        <v/>
      </c>
      <c r="AW71" s="317" t="str">
        <f>SUBSTITUTE(SUBSTITUTE(IFERROR(VLOOKUP($A71,単組回答!$E:$G,3,FALSE),""),"あり","○"),"なし","×")</f>
        <v/>
      </c>
      <c r="AX71" s="313" t="str">
        <f>SUBSTITUTE(SUBSTITUTE(SUBSTITUTE(SUBSTITUTE(SUBSTITUTE(SUBSTITUTE(IFERROR(VLOOKUP($A71,単組回答!$E:$I,5,FALSE),""),"①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1" s="313" t="str">
        <f>SUBSTITUTE(SUBSTITUTE(SUBSTITUTE(SUBSTITUTE(SUBSTITUTE(SUBSTITUTE(SUBSTITUTE(IFERROR(VLOOKUP($A71,単組回答!$E:$L,8,FALSE),""),"①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1" s="313" t="str">
        <f>SUBSTITUTE(SUBSTITUTE(SUBSTITUTE(SUBSTITUTE(SUBSTITUTE(SUBSTITUTE(IFERROR(VLOOKUP($A71,単組回答!$E:$J,6,FALSE),""),"①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1" s="313" t="str">
        <f>SUBSTITUTE(SUBSTITUTE(SUBSTITUTE(SUBSTITUTE(SUBSTITUTE(SUBSTITUTE(SUBSTITUTE(IFERROR(VLOOKUP($A71,単組回答!$E:$P,12,FALSE),""),"①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1" s="313" t="str">
        <f>SUBSTITUTE(SUBSTITUTE(IFERROR(VLOOKUP($A71,単組回答!$E:$H,4,FALSE),""),"あり","○"),"なし","×")</f>
        <v/>
      </c>
      <c r="BC71" s="83" t="s">
        <v>25</v>
      </c>
      <c r="BD71" s="313" t="str">
        <f>SUBSTITUTE(SUBSTITUTE(IFERROR(VLOOKUP($A71,単組回答!$E:$R,14,FALSE),""),"① 行った","○"),"② 行っていない","×")</f>
        <v/>
      </c>
      <c r="BE71" s="83" t="s">
        <v>25</v>
      </c>
      <c r="BF71" s="316" t="str">
        <f>SUBSTITUTE(SUBSTITUTE(IFERROR(VLOOKUP($A71,単組回答!$E:$T,16,FALSE),""),"① 行った","○"),"② 行っていない","×")</f>
        <v/>
      </c>
    </row>
    <row r="72" spans="1:58" ht="28.5" customHeight="1">
      <c r="A72" s="20">
        <v>32187</v>
      </c>
      <c r="B72" s="21" t="s">
        <v>1437</v>
      </c>
      <c r="C72" s="45"/>
      <c r="D72" s="18"/>
      <c r="E72" s="18">
        <v>0</v>
      </c>
      <c r="F72" s="18"/>
      <c r="G72" s="18"/>
      <c r="H72" s="18"/>
      <c r="I72" s="18"/>
      <c r="J72" s="18"/>
      <c r="K72" s="18"/>
      <c r="L72" s="18"/>
      <c r="M72" s="18"/>
      <c r="N72" s="18"/>
      <c r="O72" s="18"/>
      <c r="P72" s="18">
        <v>0</v>
      </c>
      <c r="Q72" s="18"/>
      <c r="R72" s="18"/>
      <c r="S72" s="18"/>
      <c r="T72" s="18"/>
      <c r="U72" s="18"/>
      <c r="V72" s="18"/>
      <c r="W72" s="18"/>
      <c r="X72" s="18"/>
      <c r="Y72" s="18" t="s">
        <v>26</v>
      </c>
      <c r="Z72" s="18" t="s">
        <v>26</v>
      </c>
      <c r="AA72" s="18" t="e">
        <v>#N/A</v>
      </c>
      <c r="AB72" s="18" t="s">
        <v>26</v>
      </c>
      <c r="AC72" s="18" t="s">
        <v>26</v>
      </c>
      <c r="AD72" s="18" t="s">
        <v>26</v>
      </c>
      <c r="AE72" s="18" t="s">
        <v>26</v>
      </c>
      <c r="AF72" s="18"/>
      <c r="AG72" s="18" t="s">
        <v>26</v>
      </c>
      <c r="AH72" s="18" t="s">
        <v>26</v>
      </c>
      <c r="AI72" s="18" t="s">
        <v>26</v>
      </c>
      <c r="AJ72" s="71" t="s">
        <v>26</v>
      </c>
      <c r="AK72" s="102" t="s">
        <v>26</v>
      </c>
      <c r="AL72" s="83" t="s">
        <v>26</v>
      </c>
      <c r="AM72" s="3" t="s">
        <v>26</v>
      </c>
      <c r="AN72" s="3" t="s">
        <v>26</v>
      </c>
      <c r="AO72" s="83" t="s">
        <v>26</v>
      </c>
      <c r="AP72" s="83" t="s">
        <v>26</v>
      </c>
      <c r="AQ72" s="3" t="s">
        <v>26</v>
      </c>
      <c r="AR72" s="3" t="s">
        <v>26</v>
      </c>
      <c r="AS72" s="3" t="s">
        <v>26</v>
      </c>
      <c r="AT72" s="3" t="s">
        <v>26</v>
      </c>
      <c r="AU72" s="112" t="s">
        <v>26</v>
      </c>
      <c r="AV72" s="314" t="str">
        <f>SUBSTITUTE(SUBSTITUTE(IFERROR(VLOOKUP($A72,単組回答!$E:$F,2,FALSE),""),"あり","○"),"なし","×")</f>
        <v/>
      </c>
      <c r="AW72" s="317" t="str">
        <f>SUBSTITUTE(SUBSTITUTE(IFERROR(VLOOKUP($A72,単組回答!$E:$G,3,FALSE),""),"あり","○"),"なし","×")</f>
        <v/>
      </c>
      <c r="AX72" s="313" t="str">
        <f>SUBSTITUTE(SUBSTITUTE(SUBSTITUTE(SUBSTITUTE(SUBSTITUTE(SUBSTITUTE(IFERROR(VLOOKUP($A72,単組回答!$E:$I,5,FALSE),""),"①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2" s="313" t="str">
        <f>SUBSTITUTE(SUBSTITUTE(SUBSTITUTE(SUBSTITUTE(SUBSTITUTE(SUBSTITUTE(SUBSTITUTE(IFERROR(VLOOKUP($A72,単組回答!$E:$L,8,FALSE),""),"①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2" s="313" t="str">
        <f>SUBSTITUTE(SUBSTITUTE(SUBSTITUTE(SUBSTITUTE(SUBSTITUTE(SUBSTITUTE(IFERROR(VLOOKUP($A72,単組回答!$E:$J,6,FALSE),""),"①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2" s="313" t="str">
        <f>SUBSTITUTE(SUBSTITUTE(SUBSTITUTE(SUBSTITUTE(SUBSTITUTE(SUBSTITUTE(SUBSTITUTE(IFERROR(VLOOKUP($A72,単組回答!$E:$P,12,FALSE),""),"①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2" s="313" t="str">
        <f>SUBSTITUTE(SUBSTITUTE(IFERROR(VLOOKUP($A72,単組回答!$E:$H,4,FALSE),""),"あり","○"),"なし","×")</f>
        <v/>
      </c>
      <c r="BC72" s="83" t="s">
        <v>25</v>
      </c>
      <c r="BD72" s="313" t="str">
        <f>SUBSTITUTE(SUBSTITUTE(IFERROR(VLOOKUP($A72,単組回答!$E:$R,14,FALSE),""),"① 行った","○"),"② 行っていない","×")</f>
        <v/>
      </c>
      <c r="BE72" s="83" t="s">
        <v>25</v>
      </c>
      <c r="BF72" s="316" t="str">
        <f>SUBSTITUTE(SUBSTITUTE(IFERROR(VLOOKUP($A72,単組回答!$E:$T,16,FALSE),""),"① 行った","○"),"② 行っていない","×")</f>
        <v/>
      </c>
    </row>
    <row r="73" spans="1:58" ht="28.5" customHeight="1">
      <c r="A73" s="20">
        <v>32188</v>
      </c>
      <c r="B73" s="21" t="s">
        <v>1438</v>
      </c>
      <c r="C73" s="45"/>
      <c r="D73" s="18"/>
      <c r="E73" s="18">
        <v>0</v>
      </c>
      <c r="F73" s="18"/>
      <c r="G73" s="18"/>
      <c r="H73" s="18"/>
      <c r="I73" s="18"/>
      <c r="J73" s="18"/>
      <c r="K73" s="18"/>
      <c r="L73" s="18"/>
      <c r="M73" s="18"/>
      <c r="N73" s="18"/>
      <c r="O73" s="18"/>
      <c r="P73" s="18">
        <v>0</v>
      </c>
      <c r="Q73" s="18"/>
      <c r="R73" s="18"/>
      <c r="S73" s="18"/>
      <c r="T73" s="18"/>
      <c r="U73" s="18"/>
      <c r="V73" s="18"/>
      <c r="W73" s="18"/>
      <c r="X73" s="18"/>
      <c r="Y73" s="18" t="s">
        <v>26</v>
      </c>
      <c r="Z73" s="18" t="s">
        <v>26</v>
      </c>
      <c r="AA73" s="18" t="e">
        <v>#N/A</v>
      </c>
      <c r="AB73" s="18" t="s">
        <v>26</v>
      </c>
      <c r="AC73" s="18" t="s">
        <v>26</v>
      </c>
      <c r="AD73" s="18" t="s">
        <v>26</v>
      </c>
      <c r="AE73" s="18" t="s">
        <v>26</v>
      </c>
      <c r="AF73" s="18"/>
      <c r="AG73" s="18" t="s">
        <v>26</v>
      </c>
      <c r="AH73" s="18" t="s">
        <v>26</v>
      </c>
      <c r="AI73" s="18" t="s">
        <v>26</v>
      </c>
      <c r="AJ73" s="71" t="s">
        <v>26</v>
      </c>
      <c r="AK73" s="102" t="s">
        <v>26</v>
      </c>
      <c r="AL73" s="83" t="s">
        <v>26</v>
      </c>
      <c r="AM73" s="3" t="s">
        <v>26</v>
      </c>
      <c r="AN73" s="3" t="s">
        <v>26</v>
      </c>
      <c r="AO73" s="83" t="s">
        <v>26</v>
      </c>
      <c r="AP73" s="83" t="s">
        <v>26</v>
      </c>
      <c r="AQ73" s="3" t="s">
        <v>26</v>
      </c>
      <c r="AR73" s="3" t="s">
        <v>26</v>
      </c>
      <c r="AS73" s="3" t="s">
        <v>26</v>
      </c>
      <c r="AT73" s="3" t="s">
        <v>26</v>
      </c>
      <c r="AU73" s="112" t="s">
        <v>26</v>
      </c>
      <c r="AV73" s="314" t="str">
        <f>SUBSTITUTE(SUBSTITUTE(IFERROR(VLOOKUP($A73,単組回答!$E:$F,2,FALSE),""),"あり","○"),"なし","×")</f>
        <v/>
      </c>
      <c r="AW73" s="317" t="str">
        <f>SUBSTITUTE(SUBSTITUTE(IFERROR(VLOOKUP($A73,単組回答!$E:$G,3,FALSE),""),"あり","○"),"なし","×")</f>
        <v/>
      </c>
      <c r="AX73" s="313" t="str">
        <f>SUBSTITUTE(SUBSTITUTE(SUBSTITUTE(SUBSTITUTE(SUBSTITUTE(SUBSTITUTE(IFERROR(VLOOKUP($A73,単組回答!$E:$I,5,FALSE),""),"①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3" s="313" t="str">
        <f>SUBSTITUTE(SUBSTITUTE(SUBSTITUTE(SUBSTITUTE(SUBSTITUTE(SUBSTITUTE(SUBSTITUTE(IFERROR(VLOOKUP($A73,単組回答!$E:$L,8,FALSE),""),"①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3" s="313" t="str">
        <f>SUBSTITUTE(SUBSTITUTE(SUBSTITUTE(SUBSTITUTE(SUBSTITUTE(SUBSTITUTE(IFERROR(VLOOKUP($A73,単組回答!$E:$J,6,FALSE),""),"①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3" s="313" t="str">
        <f>SUBSTITUTE(SUBSTITUTE(SUBSTITUTE(SUBSTITUTE(SUBSTITUTE(SUBSTITUTE(SUBSTITUTE(IFERROR(VLOOKUP($A73,単組回答!$E:$P,12,FALSE),""),"①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3" s="313" t="str">
        <f>SUBSTITUTE(SUBSTITUTE(IFERROR(VLOOKUP($A73,単組回答!$E:$H,4,FALSE),""),"あり","○"),"なし","×")</f>
        <v/>
      </c>
      <c r="BC73" s="83" t="s">
        <v>25</v>
      </c>
      <c r="BD73" s="313" t="str">
        <f>SUBSTITUTE(SUBSTITUTE(IFERROR(VLOOKUP($A73,単組回答!$E:$R,14,FALSE),""),"① 行った","○"),"② 行っていない","×")</f>
        <v/>
      </c>
      <c r="BE73" s="83" t="s">
        <v>25</v>
      </c>
      <c r="BF73" s="316" t="str">
        <f>SUBSTITUTE(SUBSTITUTE(IFERROR(VLOOKUP($A73,単組回答!$E:$T,16,FALSE),""),"① 行った","○"),"② 行っていない","×")</f>
        <v/>
      </c>
    </row>
    <row r="74" spans="1:58" ht="28.5" customHeight="1">
      <c r="A74" s="20">
        <v>32196</v>
      </c>
      <c r="B74" s="21" t="s">
        <v>1439</v>
      </c>
      <c r="C74" s="18" t="s">
        <v>24</v>
      </c>
      <c r="D74" s="18" t="s">
        <v>24</v>
      </c>
      <c r="E74" s="18">
        <v>0</v>
      </c>
      <c r="F74" s="18"/>
      <c r="G74" s="18"/>
      <c r="H74" s="18"/>
      <c r="I74" s="18" t="s">
        <v>22</v>
      </c>
      <c r="J74" s="18"/>
      <c r="K74" s="18"/>
      <c r="L74" s="18"/>
      <c r="M74" s="18"/>
      <c r="N74" s="18"/>
      <c r="O74" s="18"/>
      <c r="P74" s="18">
        <v>0</v>
      </c>
      <c r="Q74" s="18"/>
      <c r="R74" s="18"/>
      <c r="S74" s="18"/>
      <c r="T74" s="18"/>
      <c r="U74" s="18"/>
      <c r="V74" s="18"/>
      <c r="W74" s="18"/>
      <c r="X74" s="18"/>
      <c r="Y74" s="18" t="s">
        <v>25</v>
      </c>
      <c r="Z74" s="18" t="s">
        <v>25</v>
      </c>
      <c r="AA74" s="18" t="s">
        <v>25</v>
      </c>
      <c r="AB74" s="18" t="s">
        <v>26</v>
      </c>
      <c r="AC74" s="18" t="s">
        <v>22</v>
      </c>
      <c r="AD74" s="18" t="s">
        <v>26</v>
      </c>
      <c r="AE74" s="18" t="s">
        <v>22</v>
      </c>
      <c r="AF74" s="18"/>
      <c r="AG74" s="18" t="s">
        <v>26</v>
      </c>
      <c r="AH74" s="18" t="s">
        <v>22</v>
      </c>
      <c r="AI74" s="18" t="s">
        <v>25</v>
      </c>
      <c r="AJ74" s="71" t="s">
        <v>25</v>
      </c>
      <c r="AK74" s="102" t="s">
        <v>25</v>
      </c>
      <c r="AL74" s="83" t="s">
        <v>25</v>
      </c>
      <c r="AM74" s="3" t="s">
        <v>22</v>
      </c>
      <c r="AN74" s="3" t="s">
        <v>22</v>
      </c>
      <c r="AO74" s="83" t="s">
        <v>22</v>
      </c>
      <c r="AP74" s="83" t="s">
        <v>22</v>
      </c>
      <c r="AQ74" s="3" t="s">
        <v>27</v>
      </c>
      <c r="AR74" s="3" t="s">
        <v>22</v>
      </c>
      <c r="AS74" s="3" t="s">
        <v>22</v>
      </c>
      <c r="AT74" s="3" t="s">
        <v>25</v>
      </c>
      <c r="AU74" s="112" t="s">
        <v>25</v>
      </c>
      <c r="AV74" s="314" t="str">
        <f>SUBSTITUTE(SUBSTITUTE(IFERROR(VLOOKUP($A74,単組回答!$E:$F,2,FALSE),""),"あり","○"),"なし","×")</f>
        <v/>
      </c>
      <c r="AW74" s="317" t="str">
        <f>SUBSTITUTE(SUBSTITUTE(IFERROR(VLOOKUP($A74,単組回答!$E:$G,3,FALSE),""),"あり","○"),"なし","×")</f>
        <v/>
      </c>
      <c r="AX74" s="313" t="str">
        <f>SUBSTITUTE(SUBSTITUTE(SUBSTITUTE(SUBSTITUTE(SUBSTITUTE(SUBSTITUTE(IFERROR(VLOOKUP($A74,単組回答!$E:$I,5,FALSE),""),"①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4" s="313" t="str">
        <f>SUBSTITUTE(SUBSTITUTE(SUBSTITUTE(SUBSTITUTE(SUBSTITUTE(SUBSTITUTE(SUBSTITUTE(IFERROR(VLOOKUP($A74,単組回答!$E:$L,8,FALSE),""),"①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4" s="313" t="str">
        <f>SUBSTITUTE(SUBSTITUTE(SUBSTITUTE(SUBSTITUTE(SUBSTITUTE(SUBSTITUTE(IFERROR(VLOOKUP($A74,単組回答!$E:$J,6,FALSE),""),"①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4" s="313" t="str">
        <f>SUBSTITUTE(SUBSTITUTE(SUBSTITUTE(SUBSTITUTE(SUBSTITUTE(SUBSTITUTE(SUBSTITUTE(IFERROR(VLOOKUP($A74,単組回答!$E:$P,12,FALSE),""),"①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4" s="313" t="str">
        <f>SUBSTITUTE(SUBSTITUTE(IFERROR(VLOOKUP($A74,単組回答!$E:$H,4,FALSE),""),"あり","○"),"なし","×")</f>
        <v/>
      </c>
      <c r="BC74" s="83" t="s">
        <v>22</v>
      </c>
      <c r="BD74" s="313" t="str">
        <f>SUBSTITUTE(SUBSTITUTE(IFERROR(VLOOKUP($A74,単組回答!$E:$R,14,FALSE),""),"① 行った","○"),"② 行っていない","×")</f>
        <v/>
      </c>
      <c r="BE74" s="83" t="s">
        <v>25</v>
      </c>
      <c r="BF74" s="316" t="str">
        <f>SUBSTITUTE(SUBSTITUTE(IFERROR(VLOOKUP($A74,単組回答!$E:$T,16,FALSE),""),"① 行った","○"),"② 行っていない","×")</f>
        <v/>
      </c>
    </row>
    <row r="75" spans="1:58" ht="28.5" customHeight="1">
      <c r="A75" s="20">
        <v>32199</v>
      </c>
      <c r="B75" s="21" t="s">
        <v>1440</v>
      </c>
      <c r="C75" s="45"/>
      <c r="D75" s="18"/>
      <c r="E75" s="18">
        <v>0</v>
      </c>
      <c r="F75" s="18"/>
      <c r="G75" s="18"/>
      <c r="H75" s="18"/>
      <c r="I75" s="18"/>
      <c r="J75" s="18"/>
      <c r="K75" s="18"/>
      <c r="L75" s="18"/>
      <c r="M75" s="18"/>
      <c r="N75" s="18"/>
      <c r="O75" s="18"/>
      <c r="P75" s="18">
        <v>0</v>
      </c>
      <c r="Q75" s="18"/>
      <c r="R75" s="18"/>
      <c r="S75" s="18"/>
      <c r="T75" s="18"/>
      <c r="U75" s="18"/>
      <c r="V75" s="18"/>
      <c r="W75" s="18"/>
      <c r="X75" s="18"/>
      <c r="Y75" s="18" t="s">
        <v>26</v>
      </c>
      <c r="Z75" s="18" t="s">
        <v>26</v>
      </c>
      <c r="AA75" s="18" t="e">
        <v>#N/A</v>
      </c>
      <c r="AB75" s="18" t="s">
        <v>26</v>
      </c>
      <c r="AC75" s="18" t="s">
        <v>26</v>
      </c>
      <c r="AD75" s="18" t="s">
        <v>26</v>
      </c>
      <c r="AE75" s="18" t="s">
        <v>26</v>
      </c>
      <c r="AF75" s="18"/>
      <c r="AG75" s="18" t="s">
        <v>26</v>
      </c>
      <c r="AH75" s="18" t="s">
        <v>26</v>
      </c>
      <c r="AI75" s="18" t="s">
        <v>26</v>
      </c>
      <c r="AJ75" s="71" t="s">
        <v>26</v>
      </c>
      <c r="AK75" s="102" t="s">
        <v>26</v>
      </c>
      <c r="AL75" s="83" t="s">
        <v>26</v>
      </c>
      <c r="AM75" s="3" t="s">
        <v>26</v>
      </c>
      <c r="AN75" s="3" t="s">
        <v>26</v>
      </c>
      <c r="AO75" s="83" t="s">
        <v>26</v>
      </c>
      <c r="AP75" s="83" t="s">
        <v>26</v>
      </c>
      <c r="AQ75" s="3" t="s">
        <v>26</v>
      </c>
      <c r="AR75" s="3" t="s">
        <v>26</v>
      </c>
      <c r="AS75" s="3" t="s">
        <v>26</v>
      </c>
      <c r="AT75" s="3" t="s">
        <v>26</v>
      </c>
      <c r="AU75" s="112" t="s">
        <v>26</v>
      </c>
      <c r="AV75" s="314" t="str">
        <f>SUBSTITUTE(SUBSTITUTE(IFERROR(VLOOKUP($A75,単組回答!$E:$F,2,FALSE),""),"あり","○"),"なし","×")</f>
        <v/>
      </c>
      <c r="AW75" s="317" t="str">
        <f>SUBSTITUTE(SUBSTITUTE(IFERROR(VLOOKUP($A75,単組回答!$E:$G,3,FALSE),""),"あり","○"),"なし","×")</f>
        <v/>
      </c>
      <c r="AX75" s="313" t="str">
        <f>SUBSTITUTE(SUBSTITUTE(SUBSTITUTE(SUBSTITUTE(SUBSTITUTE(SUBSTITUTE(IFERROR(VLOOKUP($A75,単組回答!$E:$I,5,FALSE),""),"①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5" s="313" t="str">
        <f>SUBSTITUTE(SUBSTITUTE(SUBSTITUTE(SUBSTITUTE(SUBSTITUTE(SUBSTITUTE(SUBSTITUTE(IFERROR(VLOOKUP($A75,単組回答!$E:$L,8,FALSE),""),"①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5" s="313" t="str">
        <f>SUBSTITUTE(SUBSTITUTE(SUBSTITUTE(SUBSTITUTE(SUBSTITUTE(SUBSTITUTE(IFERROR(VLOOKUP($A75,単組回答!$E:$J,6,FALSE),""),"①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5" s="313" t="str">
        <f>SUBSTITUTE(SUBSTITUTE(SUBSTITUTE(SUBSTITUTE(SUBSTITUTE(SUBSTITUTE(SUBSTITUTE(IFERROR(VLOOKUP($A75,単組回答!$E:$P,12,FALSE),""),"①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5" s="313" t="str">
        <f>SUBSTITUTE(SUBSTITUTE(IFERROR(VLOOKUP($A75,単組回答!$E:$H,4,FALSE),""),"あり","○"),"なし","×")</f>
        <v/>
      </c>
      <c r="BC75" s="83" t="s">
        <v>25</v>
      </c>
      <c r="BD75" s="313" t="str">
        <f>SUBSTITUTE(SUBSTITUTE(IFERROR(VLOOKUP($A75,単組回答!$E:$R,14,FALSE),""),"① 行った","○"),"② 行っていない","×")</f>
        <v/>
      </c>
      <c r="BE75" s="83" t="s">
        <v>25</v>
      </c>
      <c r="BF75" s="316" t="str">
        <f>SUBSTITUTE(SUBSTITUTE(IFERROR(VLOOKUP($A75,単組回答!$E:$T,16,FALSE),""),"① 行った","○"),"② 行っていない","×")</f>
        <v/>
      </c>
    </row>
    <row r="76" spans="1:58" ht="28.5" customHeight="1">
      <c r="A76" s="20">
        <v>32202</v>
      </c>
      <c r="B76" s="21" t="s">
        <v>1441</v>
      </c>
      <c r="C76" s="45"/>
      <c r="D76" s="18"/>
      <c r="E76" s="18">
        <v>0</v>
      </c>
      <c r="F76" s="18"/>
      <c r="G76" s="18"/>
      <c r="H76" s="18"/>
      <c r="I76" s="18"/>
      <c r="J76" s="18"/>
      <c r="K76" s="18"/>
      <c r="L76" s="18"/>
      <c r="M76" s="18"/>
      <c r="N76" s="18"/>
      <c r="O76" s="18"/>
      <c r="P76" s="18">
        <v>0</v>
      </c>
      <c r="Q76" s="18"/>
      <c r="R76" s="18"/>
      <c r="S76" s="18"/>
      <c r="T76" s="18"/>
      <c r="U76" s="18"/>
      <c r="V76" s="18"/>
      <c r="W76" s="18"/>
      <c r="X76" s="18"/>
      <c r="Y76" s="18" t="s">
        <v>26</v>
      </c>
      <c r="Z76" s="18" t="s">
        <v>26</v>
      </c>
      <c r="AA76" s="18" t="e">
        <v>#N/A</v>
      </c>
      <c r="AB76" s="18" t="s">
        <v>26</v>
      </c>
      <c r="AC76" s="18" t="s">
        <v>26</v>
      </c>
      <c r="AD76" s="18" t="s">
        <v>26</v>
      </c>
      <c r="AE76" s="18" t="s">
        <v>26</v>
      </c>
      <c r="AF76" s="18"/>
      <c r="AG76" s="18" t="s">
        <v>26</v>
      </c>
      <c r="AH76" s="18" t="s">
        <v>26</v>
      </c>
      <c r="AI76" s="18" t="s">
        <v>26</v>
      </c>
      <c r="AJ76" s="71" t="s">
        <v>26</v>
      </c>
      <c r="AK76" s="102" t="s">
        <v>26</v>
      </c>
      <c r="AL76" s="83" t="s">
        <v>26</v>
      </c>
      <c r="AM76" s="3" t="s">
        <v>26</v>
      </c>
      <c r="AN76" s="3" t="s">
        <v>26</v>
      </c>
      <c r="AO76" s="83" t="s">
        <v>26</v>
      </c>
      <c r="AP76" s="83" t="s">
        <v>26</v>
      </c>
      <c r="AQ76" s="3" t="s">
        <v>26</v>
      </c>
      <c r="AR76" s="3" t="s">
        <v>26</v>
      </c>
      <c r="AS76" s="3" t="s">
        <v>26</v>
      </c>
      <c r="AT76" s="3" t="s">
        <v>26</v>
      </c>
      <c r="AU76" s="112" t="s">
        <v>26</v>
      </c>
      <c r="AV76" s="314" t="str">
        <f>SUBSTITUTE(SUBSTITUTE(IFERROR(VLOOKUP($A76,単組回答!$E:$F,2,FALSE),""),"あり","○"),"なし","×")</f>
        <v/>
      </c>
      <c r="AW76" s="317" t="str">
        <f>SUBSTITUTE(SUBSTITUTE(IFERROR(VLOOKUP($A76,単組回答!$E:$G,3,FALSE),""),"あり","○"),"なし","×")</f>
        <v/>
      </c>
      <c r="AX76" s="313" t="str">
        <f>SUBSTITUTE(SUBSTITUTE(SUBSTITUTE(SUBSTITUTE(SUBSTITUTE(SUBSTITUTE(IFERROR(VLOOKUP($A76,単組回答!$E:$I,5,FALSE),""),"①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6" s="313" t="str">
        <f>SUBSTITUTE(SUBSTITUTE(SUBSTITUTE(SUBSTITUTE(SUBSTITUTE(SUBSTITUTE(SUBSTITUTE(IFERROR(VLOOKUP($A76,単組回答!$E:$L,8,FALSE),""),"①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6" s="313" t="str">
        <f>SUBSTITUTE(SUBSTITUTE(SUBSTITUTE(SUBSTITUTE(SUBSTITUTE(SUBSTITUTE(IFERROR(VLOOKUP($A76,単組回答!$E:$J,6,FALSE),""),"①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6" s="313" t="str">
        <f>SUBSTITUTE(SUBSTITUTE(SUBSTITUTE(SUBSTITUTE(SUBSTITUTE(SUBSTITUTE(SUBSTITUTE(IFERROR(VLOOKUP($A76,単組回答!$E:$P,12,FALSE),""),"①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6" s="313" t="str">
        <f>SUBSTITUTE(SUBSTITUTE(IFERROR(VLOOKUP($A76,単組回答!$E:$H,4,FALSE),""),"あり","○"),"なし","×")</f>
        <v/>
      </c>
      <c r="BC76" s="83" t="s">
        <v>25</v>
      </c>
      <c r="BD76" s="313" t="str">
        <f>SUBSTITUTE(SUBSTITUTE(IFERROR(VLOOKUP($A76,単組回答!$E:$R,14,FALSE),""),"① 行った","○"),"② 行っていない","×")</f>
        <v/>
      </c>
      <c r="BE76" s="83" t="s">
        <v>25</v>
      </c>
      <c r="BF76" s="316" t="str">
        <f>SUBSTITUTE(SUBSTITUTE(IFERROR(VLOOKUP($A76,単組回答!$E:$T,16,FALSE),""),"① 行った","○"),"② 行っていない","×")</f>
        <v/>
      </c>
    </row>
    <row r="77" spans="1:58" ht="28.5" customHeight="1">
      <c r="A77" s="20">
        <v>32204</v>
      </c>
      <c r="B77" s="21" t="s">
        <v>1442</v>
      </c>
      <c r="C77" s="45"/>
      <c r="D77" s="18"/>
      <c r="E77" s="18">
        <v>0</v>
      </c>
      <c r="F77" s="18"/>
      <c r="G77" s="18"/>
      <c r="H77" s="18"/>
      <c r="I77" s="18"/>
      <c r="J77" s="18"/>
      <c r="K77" s="18"/>
      <c r="L77" s="18"/>
      <c r="M77" s="18"/>
      <c r="N77" s="18"/>
      <c r="O77" s="18"/>
      <c r="P77" s="18">
        <v>0</v>
      </c>
      <c r="Q77" s="18"/>
      <c r="R77" s="18"/>
      <c r="S77" s="18"/>
      <c r="T77" s="18"/>
      <c r="U77" s="18"/>
      <c r="V77" s="18"/>
      <c r="W77" s="18"/>
      <c r="X77" s="18"/>
      <c r="Y77" s="18" t="s">
        <v>26</v>
      </c>
      <c r="Z77" s="18" t="s">
        <v>26</v>
      </c>
      <c r="AA77" s="18" t="e">
        <v>#N/A</v>
      </c>
      <c r="AB77" s="18" t="s">
        <v>26</v>
      </c>
      <c r="AC77" s="18" t="s">
        <v>26</v>
      </c>
      <c r="AD77" s="18" t="s">
        <v>26</v>
      </c>
      <c r="AE77" s="18" t="s">
        <v>26</v>
      </c>
      <c r="AF77" s="18"/>
      <c r="AG77" s="18" t="s">
        <v>26</v>
      </c>
      <c r="AH77" s="18" t="s">
        <v>26</v>
      </c>
      <c r="AI77" s="18" t="s">
        <v>26</v>
      </c>
      <c r="AJ77" s="71" t="s">
        <v>26</v>
      </c>
      <c r="AK77" s="102" t="s">
        <v>26</v>
      </c>
      <c r="AL77" s="83" t="s">
        <v>26</v>
      </c>
      <c r="AM77" s="3" t="s">
        <v>26</v>
      </c>
      <c r="AN77" s="3" t="s">
        <v>26</v>
      </c>
      <c r="AO77" s="83" t="s">
        <v>26</v>
      </c>
      <c r="AP77" s="83" t="s">
        <v>26</v>
      </c>
      <c r="AQ77" s="3" t="s">
        <v>26</v>
      </c>
      <c r="AR77" s="3" t="s">
        <v>26</v>
      </c>
      <c r="AS77" s="3" t="s">
        <v>26</v>
      </c>
      <c r="AT77" s="3" t="s">
        <v>26</v>
      </c>
      <c r="AU77" s="112" t="s">
        <v>26</v>
      </c>
      <c r="AV77" s="314" t="str">
        <f>SUBSTITUTE(SUBSTITUTE(IFERROR(VLOOKUP($A77,単組回答!$E:$F,2,FALSE),""),"あり","○"),"なし","×")</f>
        <v/>
      </c>
      <c r="AW77" s="317" t="str">
        <f>SUBSTITUTE(SUBSTITUTE(IFERROR(VLOOKUP($A77,単組回答!$E:$G,3,FALSE),""),"あり","○"),"なし","×")</f>
        <v/>
      </c>
      <c r="AX77" s="313" t="str">
        <f>SUBSTITUTE(SUBSTITUTE(SUBSTITUTE(SUBSTITUTE(SUBSTITUTE(SUBSTITUTE(IFERROR(VLOOKUP($A77,単組回答!$E:$I,5,FALSE),""),"①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7" s="313" t="str">
        <f>SUBSTITUTE(SUBSTITUTE(SUBSTITUTE(SUBSTITUTE(SUBSTITUTE(SUBSTITUTE(SUBSTITUTE(IFERROR(VLOOKUP($A77,単組回答!$E:$L,8,FALSE),""),"①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7" s="313" t="str">
        <f>SUBSTITUTE(SUBSTITUTE(SUBSTITUTE(SUBSTITUTE(SUBSTITUTE(SUBSTITUTE(IFERROR(VLOOKUP($A77,単組回答!$E:$J,6,FALSE),""),"①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7" s="313" t="str">
        <f>SUBSTITUTE(SUBSTITUTE(SUBSTITUTE(SUBSTITUTE(SUBSTITUTE(SUBSTITUTE(SUBSTITUTE(IFERROR(VLOOKUP($A77,単組回答!$E:$P,12,FALSE),""),"①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7" s="313" t="str">
        <f>SUBSTITUTE(SUBSTITUTE(IFERROR(VLOOKUP($A77,単組回答!$E:$H,4,FALSE),""),"あり","○"),"なし","×")</f>
        <v/>
      </c>
      <c r="BC77" s="83" t="s">
        <v>25</v>
      </c>
      <c r="BD77" s="313" t="str">
        <f>SUBSTITUTE(SUBSTITUTE(IFERROR(VLOOKUP($A77,単組回答!$E:$R,14,FALSE),""),"① 行った","○"),"② 行っていない","×")</f>
        <v/>
      </c>
      <c r="BE77" s="83" t="s">
        <v>25</v>
      </c>
      <c r="BF77" s="316" t="str">
        <f>SUBSTITUTE(SUBSTITUTE(IFERROR(VLOOKUP($A77,単組回答!$E:$T,16,FALSE),""),"① 行った","○"),"② 行っていない","×")</f>
        <v/>
      </c>
    </row>
    <row r="78" spans="1:58" ht="28.5" customHeight="1">
      <c r="A78" s="20">
        <v>32206</v>
      </c>
      <c r="B78" s="21" t="s">
        <v>1443</v>
      </c>
      <c r="C78" s="18" t="s">
        <v>24</v>
      </c>
      <c r="D78" s="18" t="s">
        <v>24</v>
      </c>
      <c r="E78" s="18">
        <v>0</v>
      </c>
      <c r="F78" s="18"/>
      <c r="G78" s="18"/>
      <c r="H78" s="18"/>
      <c r="I78" s="18"/>
      <c r="J78" s="18"/>
      <c r="K78" s="18"/>
      <c r="L78" s="18"/>
      <c r="M78" s="18"/>
      <c r="N78" s="18"/>
      <c r="O78" s="18"/>
      <c r="P78" s="18">
        <v>0</v>
      </c>
      <c r="Q78" s="18"/>
      <c r="R78" s="18"/>
      <c r="S78" s="18"/>
      <c r="T78" s="18"/>
      <c r="U78" s="18"/>
      <c r="V78" s="18"/>
      <c r="W78" s="18"/>
      <c r="X78" s="18"/>
      <c r="Y78" s="18" t="s">
        <v>26</v>
      </c>
      <c r="Z78" s="18" t="s">
        <v>26</v>
      </c>
      <c r="AA78" s="18" t="e">
        <v>#N/A</v>
      </c>
      <c r="AB78" s="18" t="s">
        <v>26</v>
      </c>
      <c r="AC78" s="18" t="s">
        <v>26</v>
      </c>
      <c r="AD78" s="18" t="s">
        <v>26</v>
      </c>
      <c r="AE78" s="18" t="s">
        <v>26</v>
      </c>
      <c r="AF78" s="18"/>
      <c r="AG78" s="18" t="s">
        <v>26</v>
      </c>
      <c r="AH78" s="18" t="s">
        <v>26</v>
      </c>
      <c r="AI78" s="18" t="s">
        <v>26</v>
      </c>
      <c r="AJ78" s="71" t="s">
        <v>26</v>
      </c>
      <c r="AK78" s="102" t="s">
        <v>26</v>
      </c>
      <c r="AL78" s="83" t="s">
        <v>26</v>
      </c>
      <c r="AM78" s="3" t="s">
        <v>26</v>
      </c>
      <c r="AN78" s="3" t="s">
        <v>26</v>
      </c>
      <c r="AO78" s="83" t="s">
        <v>26</v>
      </c>
      <c r="AP78" s="83" t="s">
        <v>26</v>
      </c>
      <c r="AQ78" s="3" t="s">
        <v>26</v>
      </c>
      <c r="AR78" s="3" t="s">
        <v>26</v>
      </c>
      <c r="AS78" s="3" t="s">
        <v>26</v>
      </c>
      <c r="AT78" s="3" t="s">
        <v>26</v>
      </c>
      <c r="AU78" s="112" t="s">
        <v>26</v>
      </c>
      <c r="AV78" s="314" t="str">
        <f>SUBSTITUTE(SUBSTITUTE(IFERROR(VLOOKUP($A78,単組回答!$E:$F,2,FALSE),""),"あり","○"),"なし","×")</f>
        <v/>
      </c>
      <c r="AW78" s="317" t="str">
        <f>SUBSTITUTE(SUBSTITUTE(IFERROR(VLOOKUP($A78,単組回答!$E:$G,3,FALSE),""),"あり","○"),"なし","×")</f>
        <v/>
      </c>
      <c r="AX78" s="313" t="str">
        <f>SUBSTITUTE(SUBSTITUTE(SUBSTITUTE(SUBSTITUTE(SUBSTITUTE(SUBSTITUTE(IFERROR(VLOOKUP($A78,単組回答!$E:$I,5,FALSE),""),"①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8" s="313" t="str">
        <f>SUBSTITUTE(SUBSTITUTE(SUBSTITUTE(SUBSTITUTE(SUBSTITUTE(SUBSTITUTE(SUBSTITUTE(IFERROR(VLOOKUP($A78,単組回答!$E:$L,8,FALSE),""),"①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8" s="313" t="str">
        <f>SUBSTITUTE(SUBSTITUTE(SUBSTITUTE(SUBSTITUTE(SUBSTITUTE(SUBSTITUTE(IFERROR(VLOOKUP($A78,単組回答!$E:$J,6,FALSE),""),"①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8" s="313" t="str">
        <f>SUBSTITUTE(SUBSTITUTE(SUBSTITUTE(SUBSTITUTE(SUBSTITUTE(SUBSTITUTE(SUBSTITUTE(IFERROR(VLOOKUP($A78,単組回答!$E:$P,12,FALSE),""),"①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8" s="313" t="str">
        <f>SUBSTITUTE(SUBSTITUTE(IFERROR(VLOOKUP($A78,単組回答!$E:$H,4,FALSE),""),"あり","○"),"なし","×")</f>
        <v/>
      </c>
      <c r="BC78" s="83" t="s">
        <v>25</v>
      </c>
      <c r="BD78" s="313" t="str">
        <f>SUBSTITUTE(SUBSTITUTE(IFERROR(VLOOKUP($A78,単組回答!$E:$R,14,FALSE),""),"① 行った","○"),"② 行っていない","×")</f>
        <v/>
      </c>
      <c r="BE78" s="83" t="s">
        <v>25</v>
      </c>
      <c r="BF78" s="316" t="str">
        <f>SUBSTITUTE(SUBSTITUTE(IFERROR(VLOOKUP($A78,単組回答!$E:$T,16,FALSE),""),"① 行った","○"),"② 行っていない","×")</f>
        <v/>
      </c>
    </row>
    <row r="79" spans="1:58" ht="28.5" customHeight="1">
      <c r="A79" s="20">
        <v>32207</v>
      </c>
      <c r="B79" s="21" t="s">
        <v>1444</v>
      </c>
      <c r="C79" s="45"/>
      <c r="D79" s="18"/>
      <c r="E79" s="18">
        <v>0</v>
      </c>
      <c r="F79" s="18"/>
      <c r="G79" s="18"/>
      <c r="H79" s="18"/>
      <c r="I79" s="18"/>
      <c r="J79" s="18"/>
      <c r="K79" s="18"/>
      <c r="L79" s="18"/>
      <c r="M79" s="18"/>
      <c r="N79" s="18"/>
      <c r="O79" s="18"/>
      <c r="P79" s="18">
        <v>0</v>
      </c>
      <c r="Q79" s="18"/>
      <c r="R79" s="18"/>
      <c r="S79" s="18"/>
      <c r="T79" s="18"/>
      <c r="U79" s="18"/>
      <c r="V79" s="18"/>
      <c r="W79" s="18"/>
      <c r="X79" s="18"/>
      <c r="Y79" s="18" t="s">
        <v>26</v>
      </c>
      <c r="Z79" s="18" t="s">
        <v>26</v>
      </c>
      <c r="AA79" s="18" t="e">
        <v>#N/A</v>
      </c>
      <c r="AB79" s="18" t="s">
        <v>26</v>
      </c>
      <c r="AC79" s="18" t="s">
        <v>26</v>
      </c>
      <c r="AD79" s="18" t="s">
        <v>26</v>
      </c>
      <c r="AE79" s="18" t="s">
        <v>26</v>
      </c>
      <c r="AF79" s="18"/>
      <c r="AG79" s="18" t="s">
        <v>26</v>
      </c>
      <c r="AH79" s="18" t="s">
        <v>26</v>
      </c>
      <c r="AI79" s="18" t="s">
        <v>26</v>
      </c>
      <c r="AJ79" s="71" t="s">
        <v>26</v>
      </c>
      <c r="AK79" s="102" t="s">
        <v>26</v>
      </c>
      <c r="AL79" s="83" t="s">
        <v>26</v>
      </c>
      <c r="AM79" s="3" t="s">
        <v>26</v>
      </c>
      <c r="AN79" s="3" t="s">
        <v>26</v>
      </c>
      <c r="AO79" s="83" t="s">
        <v>26</v>
      </c>
      <c r="AP79" s="83" t="s">
        <v>26</v>
      </c>
      <c r="AQ79" s="3" t="s">
        <v>26</v>
      </c>
      <c r="AR79" s="3" t="s">
        <v>26</v>
      </c>
      <c r="AS79" s="3" t="s">
        <v>26</v>
      </c>
      <c r="AT79" s="3" t="s">
        <v>26</v>
      </c>
      <c r="AU79" s="112" t="s">
        <v>26</v>
      </c>
      <c r="AV79" s="314" t="str">
        <f>SUBSTITUTE(SUBSTITUTE(IFERROR(VLOOKUP($A79,単組回答!$E:$F,2,FALSE),""),"あり","○"),"なし","×")</f>
        <v/>
      </c>
      <c r="AW79" s="317" t="str">
        <f>SUBSTITUTE(SUBSTITUTE(IFERROR(VLOOKUP($A79,単組回答!$E:$G,3,FALSE),""),"あり","○"),"なし","×")</f>
        <v/>
      </c>
      <c r="AX79" s="313" t="str">
        <f>SUBSTITUTE(SUBSTITUTE(SUBSTITUTE(SUBSTITUTE(SUBSTITUTE(SUBSTITUTE(IFERROR(VLOOKUP($A79,単組回答!$E:$I,5,FALSE),""),"①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9" s="313" t="str">
        <f>SUBSTITUTE(SUBSTITUTE(SUBSTITUTE(SUBSTITUTE(SUBSTITUTE(SUBSTITUTE(SUBSTITUTE(IFERROR(VLOOKUP($A79,単組回答!$E:$L,8,FALSE),""),"①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9" s="313" t="str">
        <f>SUBSTITUTE(SUBSTITUTE(SUBSTITUTE(SUBSTITUTE(SUBSTITUTE(SUBSTITUTE(IFERROR(VLOOKUP($A79,単組回答!$E:$J,6,FALSE),""),"①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9" s="313" t="str">
        <f>SUBSTITUTE(SUBSTITUTE(SUBSTITUTE(SUBSTITUTE(SUBSTITUTE(SUBSTITUTE(SUBSTITUTE(IFERROR(VLOOKUP($A79,単組回答!$E:$P,12,FALSE),""),"①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9" s="313" t="str">
        <f>SUBSTITUTE(SUBSTITUTE(IFERROR(VLOOKUP($A79,単組回答!$E:$H,4,FALSE),""),"あり","○"),"なし","×")</f>
        <v/>
      </c>
      <c r="BC79" s="83" t="s">
        <v>25</v>
      </c>
      <c r="BD79" s="313" t="str">
        <f>SUBSTITUTE(SUBSTITUTE(IFERROR(VLOOKUP($A79,単組回答!$E:$R,14,FALSE),""),"① 行った","○"),"② 行っていない","×")</f>
        <v/>
      </c>
      <c r="BE79" s="83" t="s">
        <v>25</v>
      </c>
      <c r="BF79" s="316" t="str">
        <f>SUBSTITUTE(SUBSTITUTE(IFERROR(VLOOKUP($A79,単組回答!$E:$T,16,FALSE),""),"① 行った","○"),"② 行っていない","×")</f>
        <v/>
      </c>
    </row>
    <row r="80" spans="1:58" ht="28.5" customHeight="1">
      <c r="A80" s="20">
        <v>32210</v>
      </c>
      <c r="B80" s="21" t="s">
        <v>1445</v>
      </c>
      <c r="C80" s="45"/>
      <c r="D80" s="18"/>
      <c r="E80" s="18">
        <v>0</v>
      </c>
      <c r="F80" s="18"/>
      <c r="G80" s="18"/>
      <c r="H80" s="18"/>
      <c r="I80" s="18"/>
      <c r="J80" s="18"/>
      <c r="K80" s="18"/>
      <c r="L80" s="18"/>
      <c r="M80" s="18"/>
      <c r="N80" s="18"/>
      <c r="O80" s="18"/>
      <c r="P80" s="18">
        <v>0</v>
      </c>
      <c r="Q80" s="18"/>
      <c r="R80" s="18"/>
      <c r="S80" s="18"/>
      <c r="T80" s="18"/>
      <c r="U80" s="18"/>
      <c r="V80" s="18"/>
      <c r="W80" s="18"/>
      <c r="X80" s="18"/>
      <c r="Y80" s="18" t="s">
        <v>26</v>
      </c>
      <c r="Z80" s="18" t="s">
        <v>26</v>
      </c>
      <c r="AA80" s="18" t="e">
        <v>#N/A</v>
      </c>
      <c r="AB80" s="18" t="s">
        <v>26</v>
      </c>
      <c r="AC80" s="18" t="s">
        <v>26</v>
      </c>
      <c r="AD80" s="18" t="s">
        <v>26</v>
      </c>
      <c r="AE80" s="18" t="s">
        <v>26</v>
      </c>
      <c r="AF80" s="18"/>
      <c r="AG80" s="18" t="s">
        <v>26</v>
      </c>
      <c r="AH80" s="18" t="s">
        <v>26</v>
      </c>
      <c r="AI80" s="18" t="s">
        <v>26</v>
      </c>
      <c r="AJ80" s="71" t="s">
        <v>26</v>
      </c>
      <c r="AK80" s="102" t="s">
        <v>26</v>
      </c>
      <c r="AL80" s="83" t="s">
        <v>26</v>
      </c>
      <c r="AM80" s="3" t="s">
        <v>26</v>
      </c>
      <c r="AN80" s="3" t="s">
        <v>26</v>
      </c>
      <c r="AO80" s="83" t="s">
        <v>26</v>
      </c>
      <c r="AP80" s="83" t="s">
        <v>26</v>
      </c>
      <c r="AQ80" s="3" t="s">
        <v>26</v>
      </c>
      <c r="AR80" s="3" t="s">
        <v>26</v>
      </c>
      <c r="AS80" s="3" t="s">
        <v>26</v>
      </c>
      <c r="AT80" s="3" t="s">
        <v>26</v>
      </c>
      <c r="AU80" s="112" t="s">
        <v>26</v>
      </c>
      <c r="AV80" s="314" t="str">
        <f>SUBSTITUTE(SUBSTITUTE(IFERROR(VLOOKUP($A80,単組回答!$E:$F,2,FALSE),""),"あり","○"),"なし","×")</f>
        <v/>
      </c>
      <c r="AW80" s="317" t="str">
        <f>SUBSTITUTE(SUBSTITUTE(IFERROR(VLOOKUP($A80,単組回答!$E:$G,3,FALSE),""),"あり","○"),"なし","×")</f>
        <v/>
      </c>
      <c r="AX80" s="313" t="str">
        <f>SUBSTITUTE(SUBSTITUTE(SUBSTITUTE(SUBSTITUTE(SUBSTITUTE(SUBSTITUTE(IFERROR(VLOOKUP($A80,単組回答!$E:$I,5,FALSE),""),"①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0" s="313" t="str">
        <f>SUBSTITUTE(SUBSTITUTE(SUBSTITUTE(SUBSTITUTE(SUBSTITUTE(SUBSTITUTE(SUBSTITUTE(IFERROR(VLOOKUP($A80,単組回答!$E:$L,8,FALSE),""),"①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0" s="313" t="str">
        <f>SUBSTITUTE(SUBSTITUTE(SUBSTITUTE(SUBSTITUTE(SUBSTITUTE(SUBSTITUTE(IFERROR(VLOOKUP($A80,単組回答!$E:$J,6,FALSE),""),"①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0" s="313" t="str">
        <f>SUBSTITUTE(SUBSTITUTE(SUBSTITUTE(SUBSTITUTE(SUBSTITUTE(SUBSTITUTE(SUBSTITUTE(IFERROR(VLOOKUP($A80,単組回答!$E:$P,12,FALSE),""),"①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0" s="313" t="str">
        <f>SUBSTITUTE(SUBSTITUTE(IFERROR(VLOOKUP($A80,単組回答!$E:$H,4,FALSE),""),"あり","○"),"なし","×")</f>
        <v/>
      </c>
      <c r="BC80" s="83" t="s">
        <v>25</v>
      </c>
      <c r="BD80" s="313" t="str">
        <f>SUBSTITUTE(SUBSTITUTE(IFERROR(VLOOKUP($A80,単組回答!$E:$R,14,FALSE),""),"① 行った","○"),"② 行っていない","×")</f>
        <v/>
      </c>
      <c r="BE80" s="83" t="s">
        <v>25</v>
      </c>
      <c r="BF80" s="316" t="str">
        <f>SUBSTITUTE(SUBSTITUTE(IFERROR(VLOOKUP($A80,単組回答!$E:$T,16,FALSE),""),"① 行った","○"),"② 行っていない","×")</f>
        <v/>
      </c>
    </row>
    <row r="81" spans="1:58" ht="28.5" customHeight="1">
      <c r="A81" s="20">
        <v>32211</v>
      </c>
      <c r="B81" s="21" t="s">
        <v>1446</v>
      </c>
      <c r="C81" s="45"/>
      <c r="D81" s="18"/>
      <c r="E81" s="18">
        <v>0</v>
      </c>
      <c r="F81" s="18"/>
      <c r="G81" s="18"/>
      <c r="H81" s="18"/>
      <c r="I81" s="18"/>
      <c r="J81" s="18"/>
      <c r="K81" s="18"/>
      <c r="L81" s="18"/>
      <c r="M81" s="18"/>
      <c r="N81" s="18"/>
      <c r="O81" s="18"/>
      <c r="P81" s="18">
        <v>0</v>
      </c>
      <c r="Q81" s="18"/>
      <c r="R81" s="18"/>
      <c r="S81" s="18"/>
      <c r="T81" s="18"/>
      <c r="U81" s="18"/>
      <c r="V81" s="18"/>
      <c r="W81" s="18"/>
      <c r="X81" s="18"/>
      <c r="Y81" s="18" t="s">
        <v>26</v>
      </c>
      <c r="Z81" s="18" t="s">
        <v>26</v>
      </c>
      <c r="AA81" s="18" t="e">
        <v>#N/A</v>
      </c>
      <c r="AB81" s="18" t="s">
        <v>26</v>
      </c>
      <c r="AC81" s="18" t="s">
        <v>26</v>
      </c>
      <c r="AD81" s="18" t="s">
        <v>26</v>
      </c>
      <c r="AE81" s="18" t="s">
        <v>26</v>
      </c>
      <c r="AF81" s="18"/>
      <c r="AG81" s="18" t="s">
        <v>26</v>
      </c>
      <c r="AH81" s="18" t="s">
        <v>26</v>
      </c>
      <c r="AI81" s="18" t="s">
        <v>26</v>
      </c>
      <c r="AJ81" s="71" t="s">
        <v>26</v>
      </c>
      <c r="AK81" s="102" t="s">
        <v>26</v>
      </c>
      <c r="AL81" s="83" t="s">
        <v>26</v>
      </c>
      <c r="AM81" s="3" t="s">
        <v>26</v>
      </c>
      <c r="AN81" s="3" t="s">
        <v>26</v>
      </c>
      <c r="AO81" s="83" t="s">
        <v>26</v>
      </c>
      <c r="AP81" s="83" t="s">
        <v>26</v>
      </c>
      <c r="AQ81" s="3" t="s">
        <v>26</v>
      </c>
      <c r="AR81" s="3" t="s">
        <v>26</v>
      </c>
      <c r="AS81" s="3" t="s">
        <v>26</v>
      </c>
      <c r="AT81" s="3" t="s">
        <v>26</v>
      </c>
      <c r="AU81" s="112" t="s">
        <v>26</v>
      </c>
      <c r="AV81" s="314" t="str">
        <f>SUBSTITUTE(SUBSTITUTE(IFERROR(VLOOKUP($A81,単組回答!$E:$F,2,FALSE),""),"あり","○"),"なし","×")</f>
        <v/>
      </c>
      <c r="AW81" s="317" t="str">
        <f>SUBSTITUTE(SUBSTITUTE(IFERROR(VLOOKUP($A81,単組回答!$E:$G,3,FALSE),""),"あり","○"),"なし","×")</f>
        <v/>
      </c>
      <c r="AX81" s="313" t="str">
        <f>SUBSTITUTE(SUBSTITUTE(SUBSTITUTE(SUBSTITUTE(SUBSTITUTE(SUBSTITUTE(IFERROR(VLOOKUP($A81,単組回答!$E:$I,5,FALSE),""),"①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1" s="313" t="str">
        <f>SUBSTITUTE(SUBSTITUTE(SUBSTITUTE(SUBSTITUTE(SUBSTITUTE(SUBSTITUTE(SUBSTITUTE(IFERROR(VLOOKUP($A81,単組回答!$E:$L,8,FALSE),""),"①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1" s="313" t="str">
        <f>SUBSTITUTE(SUBSTITUTE(SUBSTITUTE(SUBSTITUTE(SUBSTITUTE(SUBSTITUTE(IFERROR(VLOOKUP($A81,単組回答!$E:$J,6,FALSE),""),"①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1" s="313" t="str">
        <f>SUBSTITUTE(SUBSTITUTE(SUBSTITUTE(SUBSTITUTE(SUBSTITUTE(SUBSTITUTE(SUBSTITUTE(IFERROR(VLOOKUP($A81,単組回答!$E:$P,12,FALSE),""),"①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1" s="313" t="str">
        <f>SUBSTITUTE(SUBSTITUTE(IFERROR(VLOOKUP($A81,単組回答!$E:$H,4,FALSE),""),"あり","○"),"なし","×")</f>
        <v/>
      </c>
      <c r="BC81" s="83" t="s">
        <v>25</v>
      </c>
      <c r="BD81" s="313" t="str">
        <f>SUBSTITUTE(SUBSTITUTE(IFERROR(VLOOKUP($A81,単組回答!$E:$R,14,FALSE),""),"① 行った","○"),"② 行っていない","×")</f>
        <v/>
      </c>
      <c r="BE81" s="83" t="s">
        <v>25</v>
      </c>
      <c r="BF81" s="316" t="str">
        <f>SUBSTITUTE(SUBSTITUTE(IFERROR(VLOOKUP($A81,単組回答!$E:$T,16,FALSE),""),"① 行った","○"),"② 行っていない","×")</f>
        <v/>
      </c>
    </row>
    <row r="82" spans="1:58" ht="28.5" customHeight="1">
      <c r="A82" s="20">
        <v>32212</v>
      </c>
      <c r="B82" s="21" t="s">
        <v>1447</v>
      </c>
      <c r="C82" s="45"/>
      <c r="D82" s="18"/>
      <c r="E82" s="18">
        <v>0</v>
      </c>
      <c r="F82" s="18"/>
      <c r="G82" s="18"/>
      <c r="H82" s="18"/>
      <c r="I82" s="18"/>
      <c r="J82" s="18"/>
      <c r="K82" s="18"/>
      <c r="L82" s="18"/>
      <c r="M82" s="18"/>
      <c r="N82" s="18"/>
      <c r="O82" s="18"/>
      <c r="P82" s="18">
        <v>0</v>
      </c>
      <c r="Q82" s="18"/>
      <c r="R82" s="18"/>
      <c r="S82" s="18"/>
      <c r="T82" s="18"/>
      <c r="U82" s="18"/>
      <c r="V82" s="18"/>
      <c r="W82" s="18"/>
      <c r="X82" s="18"/>
      <c r="Y82" s="18" t="s">
        <v>26</v>
      </c>
      <c r="Z82" s="18" t="s">
        <v>26</v>
      </c>
      <c r="AA82" s="18" t="e">
        <v>#N/A</v>
      </c>
      <c r="AB82" s="18" t="s">
        <v>26</v>
      </c>
      <c r="AC82" s="18" t="s">
        <v>26</v>
      </c>
      <c r="AD82" s="18" t="s">
        <v>26</v>
      </c>
      <c r="AE82" s="18" t="s">
        <v>26</v>
      </c>
      <c r="AF82" s="18"/>
      <c r="AG82" s="18" t="s">
        <v>26</v>
      </c>
      <c r="AH82" s="18" t="s">
        <v>26</v>
      </c>
      <c r="AI82" s="18" t="s">
        <v>26</v>
      </c>
      <c r="AJ82" s="71" t="s">
        <v>26</v>
      </c>
      <c r="AK82" s="102" t="s">
        <v>26</v>
      </c>
      <c r="AL82" s="83" t="s">
        <v>26</v>
      </c>
      <c r="AM82" s="3" t="s">
        <v>26</v>
      </c>
      <c r="AN82" s="3" t="s">
        <v>26</v>
      </c>
      <c r="AO82" s="83" t="s">
        <v>26</v>
      </c>
      <c r="AP82" s="83" t="s">
        <v>26</v>
      </c>
      <c r="AQ82" s="3" t="s">
        <v>26</v>
      </c>
      <c r="AR82" s="3" t="s">
        <v>26</v>
      </c>
      <c r="AS82" s="3" t="s">
        <v>26</v>
      </c>
      <c r="AT82" s="3" t="s">
        <v>26</v>
      </c>
      <c r="AU82" s="112" t="s">
        <v>26</v>
      </c>
      <c r="AV82" s="314" t="str">
        <f>SUBSTITUTE(SUBSTITUTE(IFERROR(VLOOKUP($A82,単組回答!$E:$F,2,FALSE),""),"あり","○"),"なし","×")</f>
        <v/>
      </c>
      <c r="AW82" s="317" t="str">
        <f>SUBSTITUTE(SUBSTITUTE(IFERROR(VLOOKUP($A82,単組回答!$E:$G,3,FALSE),""),"あり","○"),"なし","×")</f>
        <v/>
      </c>
      <c r="AX82" s="313" t="str">
        <f>SUBSTITUTE(SUBSTITUTE(SUBSTITUTE(SUBSTITUTE(SUBSTITUTE(SUBSTITUTE(IFERROR(VLOOKUP($A82,単組回答!$E:$I,5,FALSE),""),"①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2" s="313" t="str">
        <f>SUBSTITUTE(SUBSTITUTE(SUBSTITUTE(SUBSTITUTE(SUBSTITUTE(SUBSTITUTE(SUBSTITUTE(IFERROR(VLOOKUP($A82,単組回答!$E:$L,8,FALSE),""),"①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2" s="313" t="str">
        <f>SUBSTITUTE(SUBSTITUTE(SUBSTITUTE(SUBSTITUTE(SUBSTITUTE(SUBSTITUTE(IFERROR(VLOOKUP($A82,単組回答!$E:$J,6,FALSE),""),"①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2" s="313" t="str">
        <f>SUBSTITUTE(SUBSTITUTE(SUBSTITUTE(SUBSTITUTE(SUBSTITUTE(SUBSTITUTE(SUBSTITUTE(IFERROR(VLOOKUP($A82,単組回答!$E:$P,12,FALSE),""),"①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2" s="313" t="str">
        <f>SUBSTITUTE(SUBSTITUTE(IFERROR(VLOOKUP($A82,単組回答!$E:$H,4,FALSE),""),"あり","○"),"なし","×")</f>
        <v/>
      </c>
      <c r="BC82" s="83" t="s">
        <v>25</v>
      </c>
      <c r="BD82" s="313" t="str">
        <f>SUBSTITUTE(SUBSTITUTE(IFERROR(VLOOKUP($A82,単組回答!$E:$R,14,FALSE),""),"① 行った","○"),"② 行っていない","×")</f>
        <v/>
      </c>
      <c r="BE82" s="83" t="s">
        <v>25</v>
      </c>
      <c r="BF82" s="316" t="str">
        <f>SUBSTITUTE(SUBSTITUTE(IFERROR(VLOOKUP($A82,単組回答!$E:$T,16,FALSE),""),"① 行った","○"),"② 行っていない","×")</f>
        <v/>
      </c>
    </row>
    <row r="83" spans="1:58" ht="28.5" customHeight="1">
      <c r="A83" s="20">
        <v>32213</v>
      </c>
      <c r="B83" s="21" t="s">
        <v>1448</v>
      </c>
      <c r="C83" s="45"/>
      <c r="D83" s="18"/>
      <c r="E83" s="18">
        <v>0</v>
      </c>
      <c r="F83" s="18"/>
      <c r="G83" s="18"/>
      <c r="H83" s="18"/>
      <c r="I83" s="18"/>
      <c r="J83" s="18"/>
      <c r="K83" s="18"/>
      <c r="L83" s="18"/>
      <c r="M83" s="18"/>
      <c r="N83" s="18"/>
      <c r="O83" s="18"/>
      <c r="P83" s="18">
        <v>0</v>
      </c>
      <c r="Q83" s="18"/>
      <c r="R83" s="18"/>
      <c r="S83" s="18"/>
      <c r="T83" s="18"/>
      <c r="U83" s="18"/>
      <c r="V83" s="18"/>
      <c r="W83" s="18"/>
      <c r="X83" s="18"/>
      <c r="Y83" s="18" t="s">
        <v>26</v>
      </c>
      <c r="Z83" s="18" t="s">
        <v>26</v>
      </c>
      <c r="AA83" s="18" t="e">
        <v>#N/A</v>
      </c>
      <c r="AB83" s="18" t="s">
        <v>26</v>
      </c>
      <c r="AC83" s="18" t="s">
        <v>26</v>
      </c>
      <c r="AD83" s="18" t="s">
        <v>26</v>
      </c>
      <c r="AE83" s="18" t="s">
        <v>26</v>
      </c>
      <c r="AF83" s="18"/>
      <c r="AG83" s="18" t="s">
        <v>26</v>
      </c>
      <c r="AH83" s="18" t="s">
        <v>26</v>
      </c>
      <c r="AI83" s="18" t="s">
        <v>26</v>
      </c>
      <c r="AJ83" s="71" t="s">
        <v>26</v>
      </c>
      <c r="AK83" s="102" t="s">
        <v>26</v>
      </c>
      <c r="AL83" s="83" t="s">
        <v>26</v>
      </c>
      <c r="AM83" s="3" t="s">
        <v>26</v>
      </c>
      <c r="AN83" s="3" t="s">
        <v>26</v>
      </c>
      <c r="AO83" s="83" t="s">
        <v>26</v>
      </c>
      <c r="AP83" s="83" t="s">
        <v>26</v>
      </c>
      <c r="AQ83" s="3" t="s">
        <v>26</v>
      </c>
      <c r="AR83" s="3" t="s">
        <v>26</v>
      </c>
      <c r="AS83" s="3" t="s">
        <v>26</v>
      </c>
      <c r="AT83" s="3" t="s">
        <v>26</v>
      </c>
      <c r="AU83" s="112" t="s">
        <v>26</v>
      </c>
      <c r="AV83" s="314" t="str">
        <f>SUBSTITUTE(SUBSTITUTE(IFERROR(VLOOKUP($A83,単組回答!$E:$F,2,FALSE),""),"あり","○"),"なし","×")</f>
        <v/>
      </c>
      <c r="AW83" s="317" t="str">
        <f>SUBSTITUTE(SUBSTITUTE(IFERROR(VLOOKUP($A83,単組回答!$E:$G,3,FALSE),""),"あり","○"),"なし","×")</f>
        <v/>
      </c>
      <c r="AX83" s="313" t="str">
        <f>SUBSTITUTE(SUBSTITUTE(SUBSTITUTE(SUBSTITUTE(SUBSTITUTE(SUBSTITUTE(IFERROR(VLOOKUP($A83,単組回答!$E:$I,5,FALSE),""),"①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3" s="313" t="str">
        <f>SUBSTITUTE(SUBSTITUTE(SUBSTITUTE(SUBSTITUTE(SUBSTITUTE(SUBSTITUTE(SUBSTITUTE(IFERROR(VLOOKUP($A83,単組回答!$E:$L,8,FALSE),""),"①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3" s="313" t="str">
        <f>SUBSTITUTE(SUBSTITUTE(SUBSTITUTE(SUBSTITUTE(SUBSTITUTE(SUBSTITUTE(IFERROR(VLOOKUP($A83,単組回答!$E:$J,6,FALSE),""),"①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3" s="313" t="str">
        <f>SUBSTITUTE(SUBSTITUTE(SUBSTITUTE(SUBSTITUTE(SUBSTITUTE(SUBSTITUTE(SUBSTITUTE(IFERROR(VLOOKUP($A83,単組回答!$E:$P,12,FALSE),""),"①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3" s="313" t="str">
        <f>SUBSTITUTE(SUBSTITUTE(IFERROR(VLOOKUP($A83,単組回答!$E:$H,4,FALSE),""),"あり","○"),"なし","×")</f>
        <v/>
      </c>
      <c r="BC83" s="83" t="s">
        <v>25</v>
      </c>
      <c r="BD83" s="313" t="str">
        <f>SUBSTITUTE(SUBSTITUTE(IFERROR(VLOOKUP($A83,単組回答!$E:$R,14,FALSE),""),"① 行った","○"),"② 行っていない","×")</f>
        <v/>
      </c>
      <c r="BE83" s="83" t="s">
        <v>25</v>
      </c>
      <c r="BF83" s="316" t="str">
        <f>SUBSTITUTE(SUBSTITUTE(IFERROR(VLOOKUP($A83,単組回答!$E:$T,16,FALSE),""),"① 行った","○"),"② 行っていない","×")</f>
        <v/>
      </c>
    </row>
    <row r="84" spans="1:58" ht="28.5" customHeight="1">
      <c r="A84" s="20"/>
      <c r="B84" s="21"/>
      <c r="C84" s="45"/>
      <c r="D84" s="18"/>
      <c r="E84" s="18">
        <v>0</v>
      </c>
      <c r="F84" s="18"/>
      <c r="G84" s="18"/>
      <c r="H84" s="18"/>
      <c r="I84" s="18"/>
      <c r="J84" s="18"/>
      <c r="K84" s="18"/>
      <c r="L84" s="18"/>
      <c r="M84" s="18"/>
      <c r="N84" s="18"/>
      <c r="O84" s="18"/>
      <c r="P84" s="18">
        <v>0</v>
      </c>
      <c r="Q84" s="18"/>
      <c r="R84" s="18"/>
      <c r="S84" s="18"/>
      <c r="T84" s="18"/>
      <c r="U84" s="18"/>
      <c r="V84" s="18"/>
      <c r="W84" s="18"/>
      <c r="X84" s="18"/>
      <c r="Y84" s="18" t="s">
        <v>26</v>
      </c>
      <c r="Z84" s="18" t="s">
        <v>26</v>
      </c>
      <c r="AA84" s="18" t="e">
        <v>#N/A</v>
      </c>
      <c r="AB84" s="18" t="s">
        <v>26</v>
      </c>
      <c r="AC84" s="18" t="s">
        <v>26</v>
      </c>
      <c r="AD84" s="18" t="s">
        <v>26</v>
      </c>
      <c r="AE84" s="18" t="s">
        <v>26</v>
      </c>
      <c r="AF84" s="18"/>
      <c r="AG84" s="18" t="s">
        <v>26</v>
      </c>
      <c r="AH84" s="18" t="s">
        <v>26</v>
      </c>
      <c r="AI84" s="18" t="s">
        <v>26</v>
      </c>
      <c r="AJ84" s="71" t="s">
        <v>26</v>
      </c>
      <c r="AK84" s="102" t="s">
        <v>26</v>
      </c>
      <c r="AL84" s="83" t="s">
        <v>26</v>
      </c>
      <c r="AM84" s="3" t="s">
        <v>26</v>
      </c>
      <c r="AN84" s="3" t="s">
        <v>26</v>
      </c>
      <c r="AO84" s="83" t="s">
        <v>26</v>
      </c>
      <c r="AP84" s="83" t="s">
        <v>26</v>
      </c>
      <c r="AQ84" s="3" t="s">
        <v>26</v>
      </c>
      <c r="AR84" s="3" t="s">
        <v>26</v>
      </c>
      <c r="AS84" s="3" t="s">
        <v>26</v>
      </c>
      <c r="AT84" s="3" t="s">
        <v>26</v>
      </c>
      <c r="AU84" s="112" t="s">
        <v>26</v>
      </c>
      <c r="AV84" s="102" t="s">
        <v>26</v>
      </c>
      <c r="AW84" s="83" t="s">
        <v>26</v>
      </c>
      <c r="AX84" s="83" t="s">
        <v>26</v>
      </c>
      <c r="AY84" s="83"/>
      <c r="AZ84" s="83" t="s">
        <v>26</v>
      </c>
      <c r="BA84" s="83"/>
      <c r="BB84" s="83" t="s">
        <v>26</v>
      </c>
      <c r="BC84" s="83" t="s">
        <v>26</v>
      </c>
      <c r="BD84" s="83"/>
      <c r="BE84" s="83" t="s">
        <v>26</v>
      </c>
      <c r="BF84" s="103"/>
    </row>
    <row r="85" spans="1:58" ht="28.5" customHeight="1">
      <c r="A85" s="20"/>
      <c r="B85" s="21"/>
      <c r="C85" s="45"/>
      <c r="D85" s="18"/>
      <c r="E85" s="18">
        <v>0</v>
      </c>
      <c r="F85" s="18"/>
      <c r="G85" s="18"/>
      <c r="H85" s="18"/>
      <c r="I85" s="18"/>
      <c r="J85" s="18"/>
      <c r="K85" s="18"/>
      <c r="L85" s="18"/>
      <c r="M85" s="18"/>
      <c r="N85" s="18"/>
      <c r="O85" s="18"/>
      <c r="P85" s="18">
        <v>0</v>
      </c>
      <c r="Q85" s="18"/>
      <c r="R85" s="18"/>
      <c r="S85" s="18"/>
      <c r="T85" s="18"/>
      <c r="U85" s="18"/>
      <c r="V85" s="18"/>
      <c r="W85" s="18"/>
      <c r="X85" s="18"/>
      <c r="Y85" s="18" t="s">
        <v>26</v>
      </c>
      <c r="Z85" s="18" t="s">
        <v>26</v>
      </c>
      <c r="AA85" s="18" t="e">
        <v>#N/A</v>
      </c>
      <c r="AB85" s="18" t="s">
        <v>26</v>
      </c>
      <c r="AC85" s="18" t="s">
        <v>26</v>
      </c>
      <c r="AD85" s="18" t="s">
        <v>26</v>
      </c>
      <c r="AE85" s="18" t="s">
        <v>26</v>
      </c>
      <c r="AF85" s="18"/>
      <c r="AG85" s="18" t="s">
        <v>26</v>
      </c>
      <c r="AH85" s="18" t="s">
        <v>26</v>
      </c>
      <c r="AI85" s="18" t="s">
        <v>26</v>
      </c>
      <c r="AJ85" s="71" t="s">
        <v>26</v>
      </c>
      <c r="AK85" s="102" t="s">
        <v>26</v>
      </c>
      <c r="AL85" s="83" t="s">
        <v>26</v>
      </c>
      <c r="AM85" s="3" t="s">
        <v>26</v>
      </c>
      <c r="AN85" s="3" t="s">
        <v>26</v>
      </c>
      <c r="AO85" s="83" t="s">
        <v>26</v>
      </c>
      <c r="AP85" s="83" t="s">
        <v>26</v>
      </c>
      <c r="AQ85" s="3" t="s">
        <v>26</v>
      </c>
      <c r="AR85" s="3" t="s">
        <v>26</v>
      </c>
      <c r="AS85" s="3" t="s">
        <v>26</v>
      </c>
      <c r="AT85" s="3" t="s">
        <v>26</v>
      </c>
      <c r="AU85" s="112" t="s">
        <v>26</v>
      </c>
      <c r="AV85" s="102" t="s">
        <v>26</v>
      </c>
      <c r="AW85" s="83" t="s">
        <v>26</v>
      </c>
      <c r="AX85" s="83" t="s">
        <v>26</v>
      </c>
      <c r="AY85" s="83"/>
      <c r="AZ85" s="83" t="s">
        <v>26</v>
      </c>
      <c r="BA85" s="83"/>
      <c r="BB85" s="83" t="s">
        <v>26</v>
      </c>
      <c r="BC85" s="83" t="s">
        <v>26</v>
      </c>
      <c r="BD85" s="83"/>
      <c r="BE85" s="83" t="s">
        <v>26</v>
      </c>
      <c r="BF85" s="103"/>
    </row>
    <row r="86" spans="1:58" ht="28.5" customHeight="1">
      <c r="A86" s="20"/>
      <c r="B86" s="21"/>
      <c r="C86" s="45"/>
      <c r="D86" s="18"/>
      <c r="E86" s="18">
        <v>0</v>
      </c>
      <c r="F86" s="18"/>
      <c r="G86" s="18"/>
      <c r="H86" s="18"/>
      <c r="I86" s="18"/>
      <c r="J86" s="18"/>
      <c r="K86" s="18"/>
      <c r="L86" s="18"/>
      <c r="M86" s="18"/>
      <c r="N86" s="18"/>
      <c r="O86" s="18"/>
      <c r="P86" s="18">
        <v>0</v>
      </c>
      <c r="Q86" s="18"/>
      <c r="R86" s="18"/>
      <c r="S86" s="18"/>
      <c r="T86" s="18"/>
      <c r="U86" s="18"/>
      <c r="V86" s="18"/>
      <c r="W86" s="18"/>
      <c r="X86" s="18"/>
      <c r="Y86" s="18" t="s">
        <v>26</v>
      </c>
      <c r="Z86" s="18" t="s">
        <v>26</v>
      </c>
      <c r="AA86" s="18" t="e">
        <v>#N/A</v>
      </c>
      <c r="AB86" s="18" t="s">
        <v>26</v>
      </c>
      <c r="AC86" s="18" t="s">
        <v>26</v>
      </c>
      <c r="AD86" s="18" t="s">
        <v>26</v>
      </c>
      <c r="AE86" s="18" t="s">
        <v>26</v>
      </c>
      <c r="AF86" s="18"/>
      <c r="AG86" s="18" t="s">
        <v>26</v>
      </c>
      <c r="AH86" s="18" t="s">
        <v>26</v>
      </c>
      <c r="AI86" s="18" t="s">
        <v>26</v>
      </c>
      <c r="AJ86" s="71" t="s">
        <v>26</v>
      </c>
      <c r="AK86" s="102" t="s">
        <v>26</v>
      </c>
      <c r="AL86" s="83" t="s">
        <v>26</v>
      </c>
      <c r="AM86" s="3" t="s">
        <v>26</v>
      </c>
      <c r="AN86" s="3" t="s">
        <v>26</v>
      </c>
      <c r="AO86" s="83" t="s">
        <v>26</v>
      </c>
      <c r="AP86" s="83" t="s">
        <v>26</v>
      </c>
      <c r="AQ86" s="3" t="s">
        <v>26</v>
      </c>
      <c r="AR86" s="3" t="s">
        <v>26</v>
      </c>
      <c r="AS86" s="3" t="s">
        <v>26</v>
      </c>
      <c r="AT86" s="3" t="s">
        <v>26</v>
      </c>
      <c r="AU86" s="112" t="s">
        <v>26</v>
      </c>
      <c r="AV86" s="102" t="s">
        <v>26</v>
      </c>
      <c r="AW86" s="83" t="s">
        <v>26</v>
      </c>
      <c r="AX86" s="83" t="s">
        <v>26</v>
      </c>
      <c r="AY86" s="83"/>
      <c r="AZ86" s="83" t="s">
        <v>26</v>
      </c>
      <c r="BA86" s="83"/>
      <c r="BB86" s="83" t="s">
        <v>26</v>
      </c>
      <c r="BC86" s="83" t="s">
        <v>26</v>
      </c>
      <c r="BD86" s="83"/>
      <c r="BE86" s="83" t="s">
        <v>26</v>
      </c>
      <c r="BF86" s="103"/>
    </row>
    <row r="87" spans="1:58" ht="28.5" customHeight="1" thickBot="1">
      <c r="A87" s="237" t="s">
        <v>90</v>
      </c>
      <c r="B87" s="238"/>
      <c r="C87" s="237">
        <v>34</v>
      </c>
      <c r="D87" s="238">
        <v>0</v>
      </c>
      <c r="N87" s="237">
        <v>28</v>
      </c>
      <c r="O87" s="238">
        <v>0</v>
      </c>
      <c r="Y87" s="237">
        <v>0</v>
      </c>
      <c r="Z87" s="238">
        <v>0</v>
      </c>
      <c r="AK87" s="104" t="s">
        <v>26</v>
      </c>
      <c r="AL87" s="105" t="s">
        <v>26</v>
      </c>
      <c r="AM87" s="113" t="s">
        <v>26</v>
      </c>
      <c r="AN87" s="113" t="s">
        <v>26</v>
      </c>
      <c r="AO87" s="105" t="s">
        <v>26</v>
      </c>
      <c r="AP87" s="105" t="s">
        <v>26</v>
      </c>
      <c r="AQ87" s="113" t="s">
        <v>26</v>
      </c>
      <c r="AR87" s="113" t="s">
        <v>26</v>
      </c>
      <c r="AS87" s="113" t="s">
        <v>26</v>
      </c>
      <c r="AT87" s="113" t="s">
        <v>26</v>
      </c>
      <c r="AU87" s="114" t="s">
        <v>26</v>
      </c>
      <c r="AV87" s="245">
        <f>AV88-AW88</f>
        <v>0</v>
      </c>
      <c r="AW87" s="246"/>
      <c r="AX87" s="109" t="s">
        <v>26</v>
      </c>
      <c r="AY87" s="109"/>
      <c r="AZ87" s="109" t="s">
        <v>26</v>
      </c>
      <c r="BA87" s="109"/>
      <c r="BB87" s="109" t="s">
        <v>26</v>
      </c>
      <c r="BC87" s="109" t="s">
        <v>26</v>
      </c>
      <c r="BD87" s="109"/>
      <c r="BE87" s="109" t="s">
        <v>26</v>
      </c>
      <c r="BF87" s="110"/>
    </row>
    <row r="88" spans="1:58" ht="28.5" customHeight="1">
      <c r="AV88" s="12">
        <f>(COUNTIF(AV5:AV86,"○")+COUNTIF(AW5:AW86,"○"))</f>
        <v>0</v>
      </c>
      <c r="AW88" s="12">
        <f>COUNTIFS(AV5:AV86,"○",AW5:AW86,"○")</f>
        <v>0</v>
      </c>
      <c r="AX88" s="12" t="s">
        <v>26</v>
      </c>
      <c r="AY88" s="12"/>
      <c r="AZ88" s="12" t="s">
        <v>26</v>
      </c>
      <c r="BA88" s="12"/>
      <c r="BB88" s="12" t="s">
        <v>26</v>
      </c>
      <c r="BC88" s="12" t="s">
        <v>26</v>
      </c>
      <c r="BD88" s="12"/>
      <c r="BE88" s="12" t="s">
        <v>26</v>
      </c>
      <c r="BF88" s="12"/>
    </row>
    <row r="89" spans="1:58" ht="28.5" customHeight="1">
      <c r="AV89" s="12" t="s">
        <v>26</v>
      </c>
      <c r="AW89" s="12" t="s">
        <v>26</v>
      </c>
      <c r="AX89" s="12" t="s">
        <v>26</v>
      </c>
      <c r="AY89" s="12"/>
      <c r="AZ89" s="12" t="s">
        <v>26</v>
      </c>
      <c r="BA89" s="12"/>
      <c r="BB89" s="12" t="s">
        <v>26</v>
      </c>
      <c r="BC89" s="12" t="s">
        <v>26</v>
      </c>
      <c r="BD89" s="12"/>
      <c r="BE89" s="12" t="s">
        <v>26</v>
      </c>
      <c r="BF89" s="12"/>
    </row>
    <row r="90" spans="1:58" ht="28.5" customHeight="1">
      <c r="AV90" s="12" t="s">
        <v>26</v>
      </c>
      <c r="AW90" s="12" t="s">
        <v>26</v>
      </c>
      <c r="AX90" s="12" t="s">
        <v>26</v>
      </c>
      <c r="AY90" s="12"/>
      <c r="AZ90" s="12" t="s">
        <v>26</v>
      </c>
      <c r="BA90" s="12"/>
      <c r="BB90" s="12" t="s">
        <v>26</v>
      </c>
      <c r="BC90" s="12" t="s">
        <v>26</v>
      </c>
      <c r="BD90" s="12"/>
      <c r="BE90" s="12" t="s">
        <v>26</v>
      </c>
      <c r="BF90" s="12"/>
    </row>
    <row r="91" spans="1:58" ht="28.5" customHeight="1">
      <c r="AV91" s="12" t="s">
        <v>26</v>
      </c>
      <c r="AW91" s="12" t="s">
        <v>26</v>
      </c>
      <c r="AX91" s="12" t="s">
        <v>26</v>
      </c>
      <c r="AY91" s="12"/>
      <c r="AZ91" s="12" t="s">
        <v>26</v>
      </c>
      <c r="BA91" s="12"/>
      <c r="BB91" s="12" t="s">
        <v>26</v>
      </c>
      <c r="BC91" s="12" t="s">
        <v>26</v>
      </c>
      <c r="BD91" s="12"/>
      <c r="BE91" s="12" t="s">
        <v>26</v>
      </c>
      <c r="BF91" s="12"/>
    </row>
    <row r="92" spans="1:58" ht="28.5" customHeight="1">
      <c r="AV92" s="12" t="s">
        <v>26</v>
      </c>
      <c r="AW92" s="12" t="s">
        <v>26</v>
      </c>
      <c r="AX92" s="12" t="s">
        <v>26</v>
      </c>
      <c r="AY92" s="12"/>
      <c r="AZ92" s="12" t="s">
        <v>26</v>
      </c>
      <c r="BA92" s="12"/>
      <c r="BB92" s="12" t="s">
        <v>26</v>
      </c>
      <c r="BC92" s="12" t="s">
        <v>26</v>
      </c>
      <c r="BD92" s="12"/>
      <c r="BE92" s="12" t="s">
        <v>26</v>
      </c>
      <c r="BF92" s="12"/>
    </row>
    <row r="93" spans="1:58" ht="28.5" customHeight="1">
      <c r="AV93" s="12" t="s">
        <v>26</v>
      </c>
      <c r="AW93" s="12" t="s">
        <v>26</v>
      </c>
      <c r="AX93" s="12" t="s">
        <v>26</v>
      </c>
      <c r="AY93" s="12"/>
      <c r="AZ93" s="12" t="s">
        <v>26</v>
      </c>
      <c r="BA93" s="12"/>
      <c r="BB93" s="12" t="s">
        <v>26</v>
      </c>
      <c r="BC93" s="12" t="s">
        <v>26</v>
      </c>
      <c r="BD93" s="12"/>
      <c r="BE93" s="12" t="s">
        <v>26</v>
      </c>
      <c r="BF93" s="12"/>
    </row>
    <row r="94" spans="1:58" ht="28.5" customHeight="1">
      <c r="AV94" s="12" t="s">
        <v>26</v>
      </c>
      <c r="AW94" s="12" t="s">
        <v>26</v>
      </c>
      <c r="AX94" s="12" t="s">
        <v>26</v>
      </c>
      <c r="AY94" s="12"/>
      <c r="AZ94" s="12" t="s">
        <v>26</v>
      </c>
      <c r="BA94" s="12"/>
      <c r="BB94" s="12" t="s">
        <v>26</v>
      </c>
      <c r="BC94" s="12" t="s">
        <v>26</v>
      </c>
      <c r="BD94" s="12"/>
      <c r="BE94" s="12" t="s">
        <v>26</v>
      </c>
      <c r="BF94" s="12"/>
    </row>
    <row r="95" spans="1:58" ht="28.5" customHeight="1">
      <c r="AV95" s="12" t="s">
        <v>26</v>
      </c>
      <c r="AW95" s="12" t="s">
        <v>26</v>
      </c>
      <c r="AX95" s="12" t="s">
        <v>26</v>
      </c>
      <c r="AY95" s="12"/>
      <c r="AZ95" s="12" t="s">
        <v>26</v>
      </c>
      <c r="BA95" s="12"/>
      <c r="BB95" s="12" t="s">
        <v>26</v>
      </c>
      <c r="BC95" s="12" t="s">
        <v>26</v>
      </c>
      <c r="BD95" s="12"/>
      <c r="BE95" s="12" t="s">
        <v>26</v>
      </c>
      <c r="BF95" s="12"/>
    </row>
    <row r="96" spans="1: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V87:AW87"/>
    <mergeCell ref="A4:B4"/>
    <mergeCell ref="A87:B87"/>
    <mergeCell ref="C87:D87"/>
    <mergeCell ref="N87:O87"/>
    <mergeCell ref="Y87:Z87"/>
  </mergeCells>
  <phoneticPr fontId="3"/>
  <conditionalFormatting sqref="A5:AU86 BG5:XFD86 AV89:BF108 AX87:BF88 AV84:BF86 BC7:BC83 BE7:BE83">
    <cfRule type="cellIs" dxfId="243" priority="10" operator="equal">
      <formula>0</formula>
    </cfRule>
  </conditionalFormatting>
  <conditionalFormatting sqref="AV88:AW88 AV87">
    <cfRule type="cellIs" dxfId="241" priority="8" operator="equal">
      <formula>0</formula>
    </cfRule>
  </conditionalFormatting>
  <conditionalFormatting sqref="BC5:BC6">
    <cfRule type="cellIs" dxfId="238" priority="5" operator="equal">
      <formula>0</formula>
    </cfRule>
  </conditionalFormatting>
  <conditionalFormatting sqref="BE5:BE6">
    <cfRule type="cellIs" dxfId="237" priority="4" operator="equal">
      <formula>0</formula>
    </cfRule>
  </conditionalFormatting>
  <conditionalFormatting sqref="AV5:BB83">
    <cfRule type="cellIs" dxfId="54" priority="3" operator="equal">
      <formula>0</formula>
    </cfRule>
  </conditionalFormatting>
  <conditionalFormatting sqref="BD5:BD83">
    <cfRule type="cellIs" dxfId="53" priority="2" operator="equal">
      <formula>0</formula>
    </cfRule>
  </conditionalFormatting>
  <conditionalFormatting sqref="BF5:BF83">
    <cfRule type="cellIs" dxfId="52" priority="1" operator="equal">
      <formula>0</formula>
    </cfRule>
  </conditionalFormatting>
  <pageMargins left="0.70866141732283472" right="0.70866141732283472" top="0.74803149606299213" bottom="0.74803149606299213" header="0.31496062992125984" footer="0.31496062992125984"/>
  <pageSetup paperSize="8" scale="7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FEEA5-3CBF-4FF0-9B07-381703D5C86E}">
  <dimension ref="A1:BF135"/>
  <sheetViews>
    <sheetView view="pageBreakPreview" zoomScale="90" zoomScaleNormal="85"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25"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0"/>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30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302"/>
      <c r="BC3" s="157" t="s">
        <v>18</v>
      </c>
      <c r="BD3" s="157" t="s">
        <v>19</v>
      </c>
      <c r="BE3" s="157" t="s">
        <v>18</v>
      </c>
      <c r="BF3" s="149" t="s">
        <v>19</v>
      </c>
    </row>
    <row r="4" spans="1:58" ht="28.5" customHeight="1" thickBot="1">
      <c r="A4" s="235" t="s">
        <v>20</v>
      </c>
      <c r="B4" s="236"/>
      <c r="C4" s="132">
        <v>5</v>
      </c>
      <c r="D4" s="132">
        <v>4</v>
      </c>
      <c r="E4" s="132"/>
      <c r="F4" s="132">
        <v>4</v>
      </c>
      <c r="G4" s="132">
        <v>7</v>
      </c>
      <c r="H4" s="132">
        <v>3</v>
      </c>
      <c r="I4" s="132">
        <v>3</v>
      </c>
      <c r="J4" s="132">
        <v>2</v>
      </c>
      <c r="K4" s="132">
        <v>6</v>
      </c>
      <c r="L4" s="132">
        <v>0</v>
      </c>
      <c r="M4" s="132">
        <v>1</v>
      </c>
      <c r="N4" s="132">
        <v>5</v>
      </c>
      <c r="O4" s="132">
        <v>5</v>
      </c>
      <c r="P4" s="132"/>
      <c r="Q4" s="132">
        <v>5</v>
      </c>
      <c r="R4" s="132">
        <v>7</v>
      </c>
      <c r="S4" s="132">
        <v>1</v>
      </c>
      <c r="T4" s="132">
        <v>4</v>
      </c>
      <c r="U4" s="132">
        <v>0</v>
      </c>
      <c r="V4" s="132">
        <v>0</v>
      </c>
      <c r="W4" s="132">
        <v>0</v>
      </c>
      <c r="X4" s="132">
        <v>1</v>
      </c>
      <c r="Y4" s="132">
        <v>6</v>
      </c>
      <c r="Z4" s="132">
        <v>3</v>
      </c>
      <c r="AA4" s="132"/>
      <c r="AB4" s="132">
        <v>5</v>
      </c>
      <c r="AC4" s="132">
        <v>9</v>
      </c>
      <c r="AD4" s="132">
        <v>4</v>
      </c>
      <c r="AE4" s="132">
        <v>8</v>
      </c>
      <c r="AF4" s="132">
        <v>0</v>
      </c>
      <c r="AG4" s="132">
        <v>1</v>
      </c>
      <c r="AH4" s="132">
        <v>5</v>
      </c>
      <c r="AI4" s="132">
        <v>2</v>
      </c>
      <c r="AJ4" s="166">
        <v>1</v>
      </c>
      <c r="AK4" s="137">
        <v>5</v>
      </c>
      <c r="AL4" s="138">
        <v>3</v>
      </c>
      <c r="AM4" s="138">
        <v>3</v>
      </c>
      <c r="AN4" s="138">
        <v>9</v>
      </c>
      <c r="AO4" s="138">
        <v>3</v>
      </c>
      <c r="AP4" s="138">
        <v>9</v>
      </c>
      <c r="AQ4" s="158">
        <v>9</v>
      </c>
      <c r="AR4" s="138">
        <v>1</v>
      </c>
      <c r="AS4" s="158">
        <v>4</v>
      </c>
      <c r="AT4" s="138">
        <v>1</v>
      </c>
      <c r="AU4" s="139">
        <v>0</v>
      </c>
      <c r="AV4" s="137">
        <f t="shared" ref="AV4:BF4" si="0">COUNTIF(AV5:AV31,"○")</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1</v>
      </c>
      <c r="BF4" s="139">
        <f t="shared" si="0"/>
        <v>0</v>
      </c>
    </row>
    <row r="5" spans="1:58" ht="28.5" customHeight="1">
      <c r="A5" s="123">
        <v>33001</v>
      </c>
      <c r="B5" s="124" t="s">
        <v>1449</v>
      </c>
      <c r="C5" s="125"/>
      <c r="D5" s="78"/>
      <c r="E5" s="78">
        <v>0</v>
      </c>
      <c r="F5" s="78"/>
      <c r="G5" s="78"/>
      <c r="H5" s="78"/>
      <c r="I5" s="78"/>
      <c r="J5" s="78"/>
      <c r="K5" s="78"/>
      <c r="L5" s="78"/>
      <c r="M5" s="78"/>
      <c r="N5" s="78"/>
      <c r="O5" s="78"/>
      <c r="P5" s="78">
        <v>0</v>
      </c>
      <c r="Q5" s="78"/>
      <c r="R5" s="78"/>
      <c r="S5" s="78"/>
      <c r="T5" s="78"/>
      <c r="U5" s="78"/>
      <c r="V5" s="78"/>
      <c r="W5" s="78"/>
      <c r="X5" s="78"/>
      <c r="Y5" s="78" t="s">
        <v>25</v>
      </c>
      <c r="Z5" s="78" t="s">
        <v>25</v>
      </c>
      <c r="AA5" s="78" t="e">
        <v>#N/A</v>
      </c>
      <c r="AB5" s="78" t="s">
        <v>26</v>
      </c>
      <c r="AC5" s="78" t="s">
        <v>25</v>
      </c>
      <c r="AD5" s="78" t="s">
        <v>26</v>
      </c>
      <c r="AE5" s="78" t="s">
        <v>25</v>
      </c>
      <c r="AF5" s="78"/>
      <c r="AG5" s="78" t="s">
        <v>26</v>
      </c>
      <c r="AH5" s="78"/>
      <c r="AI5" s="78" t="s">
        <v>26</v>
      </c>
      <c r="AJ5" s="165" t="s">
        <v>25</v>
      </c>
      <c r="AK5" s="128" t="s">
        <v>26</v>
      </c>
      <c r="AL5" s="74" t="s">
        <v>26</v>
      </c>
      <c r="AM5" s="74" t="s">
        <v>26</v>
      </c>
      <c r="AN5" s="74" t="s">
        <v>26</v>
      </c>
      <c r="AO5" s="74" t="s">
        <v>26</v>
      </c>
      <c r="AP5" s="74" t="s">
        <v>26</v>
      </c>
      <c r="AQ5" s="76" t="s">
        <v>26</v>
      </c>
      <c r="AR5" s="76" t="s">
        <v>26</v>
      </c>
      <c r="AS5" s="76" t="s">
        <v>26</v>
      </c>
      <c r="AT5" s="76"/>
      <c r="AU5" s="131" t="s">
        <v>26</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83" t="s">
        <v>25</v>
      </c>
      <c r="BF5" s="316" t="str">
        <f>SUBSTITUTE(SUBSTITUTE(IFERROR(VLOOKUP($A5,単組回答!$E:$T,16,FALSE),""),"① 行った","○"),"② 行っていない","×")</f>
        <v/>
      </c>
    </row>
    <row r="6" spans="1:58" ht="28.5" customHeight="1">
      <c r="A6" s="20">
        <v>33002</v>
      </c>
      <c r="B6" s="21" t="s">
        <v>1450</v>
      </c>
      <c r="C6" s="18" t="s">
        <v>25</v>
      </c>
      <c r="D6" s="18" t="s">
        <v>22</v>
      </c>
      <c r="E6" s="18">
        <v>1</v>
      </c>
      <c r="F6" s="18"/>
      <c r="G6" s="18"/>
      <c r="H6" s="18" t="s">
        <v>22</v>
      </c>
      <c r="I6" s="18"/>
      <c r="J6" s="18" t="s">
        <v>22</v>
      </c>
      <c r="K6" s="18"/>
      <c r="L6" s="18"/>
      <c r="M6" s="18"/>
      <c r="N6" s="18" t="s">
        <v>24</v>
      </c>
      <c r="O6" s="18" t="s">
        <v>23</v>
      </c>
      <c r="P6" s="18">
        <v>1</v>
      </c>
      <c r="Q6" s="18" t="s">
        <v>23</v>
      </c>
      <c r="R6" s="18" t="s">
        <v>23</v>
      </c>
      <c r="S6" s="18"/>
      <c r="T6" s="18" t="s">
        <v>23</v>
      </c>
      <c r="U6" s="18"/>
      <c r="V6" s="18"/>
      <c r="W6" s="18"/>
      <c r="X6" s="18"/>
      <c r="Y6" s="18" t="s">
        <v>25</v>
      </c>
      <c r="Z6" s="18" t="s">
        <v>22</v>
      </c>
      <c r="AA6" s="18" t="s">
        <v>22</v>
      </c>
      <c r="AB6" s="18" t="s">
        <v>22</v>
      </c>
      <c r="AC6" s="18" t="s">
        <v>22</v>
      </c>
      <c r="AD6" s="18" t="s">
        <v>22</v>
      </c>
      <c r="AE6" s="18" t="s">
        <v>22</v>
      </c>
      <c r="AF6" s="18"/>
      <c r="AG6" s="18" t="s">
        <v>22</v>
      </c>
      <c r="AH6" s="18" t="s">
        <v>22</v>
      </c>
      <c r="AI6" s="18" t="s">
        <v>25</v>
      </c>
      <c r="AJ6" s="71" t="s">
        <v>25</v>
      </c>
      <c r="AK6" s="102" t="s">
        <v>25</v>
      </c>
      <c r="AL6" s="83" t="s">
        <v>22</v>
      </c>
      <c r="AM6" s="83" t="s">
        <v>25</v>
      </c>
      <c r="AN6" s="83" t="s">
        <v>22</v>
      </c>
      <c r="AO6" s="83">
        <v>0</v>
      </c>
      <c r="AP6" s="83" t="s">
        <v>22</v>
      </c>
      <c r="AQ6" s="3" t="s">
        <v>27</v>
      </c>
      <c r="AR6" s="3" t="s">
        <v>22</v>
      </c>
      <c r="AS6" s="3" t="s">
        <v>22</v>
      </c>
      <c r="AT6" s="3" t="s">
        <v>25</v>
      </c>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24</v>
      </c>
      <c r="BD6" s="313" t="str">
        <f>SUBSTITUTE(SUBSTITUTE(IFERROR(VLOOKUP($A6,単組回答!$E:$R,14,FALSE),""),"① 行った","○"),"② 行っていない","×")</f>
        <v/>
      </c>
      <c r="BE6" s="83" t="s">
        <v>24</v>
      </c>
      <c r="BF6" s="316" t="str">
        <f>SUBSTITUTE(SUBSTITUTE(IFERROR(VLOOKUP($A6,単組回答!$E:$T,16,FALSE),""),"① 行った","○"),"② 行っていない","×")</f>
        <v/>
      </c>
    </row>
    <row r="7" spans="1:58" ht="28.5" customHeight="1">
      <c r="A7" s="20">
        <v>33004</v>
      </c>
      <c r="B7" s="21" t="s">
        <v>1451</v>
      </c>
      <c r="C7" s="45" t="s">
        <v>22</v>
      </c>
      <c r="D7" s="18" t="s">
        <v>25</v>
      </c>
      <c r="E7" s="18">
        <v>1</v>
      </c>
      <c r="F7" s="18" t="s">
        <v>22</v>
      </c>
      <c r="G7" s="18" t="s">
        <v>22</v>
      </c>
      <c r="H7" s="18" t="s">
        <v>22</v>
      </c>
      <c r="I7" s="18" t="s">
        <v>22</v>
      </c>
      <c r="J7" s="18"/>
      <c r="K7" s="18" t="s">
        <v>22</v>
      </c>
      <c r="L7" s="18"/>
      <c r="M7" s="18" t="s">
        <v>22</v>
      </c>
      <c r="N7" s="18" t="s">
        <v>23</v>
      </c>
      <c r="O7" s="18" t="s">
        <v>24</v>
      </c>
      <c r="P7" s="18">
        <v>1</v>
      </c>
      <c r="Q7" s="18" t="s">
        <v>23</v>
      </c>
      <c r="R7" s="18" t="s">
        <v>23</v>
      </c>
      <c r="S7" s="18" t="s">
        <v>23</v>
      </c>
      <c r="T7" s="18" t="s">
        <v>23</v>
      </c>
      <c r="U7" s="18"/>
      <c r="V7" s="18"/>
      <c r="W7" s="18"/>
      <c r="X7" s="18" t="s">
        <v>23</v>
      </c>
      <c r="Y7" s="18" t="s">
        <v>22</v>
      </c>
      <c r="Z7" s="18" t="s">
        <v>25</v>
      </c>
      <c r="AA7" s="18" t="s">
        <v>25</v>
      </c>
      <c r="AB7" s="18" t="s">
        <v>22</v>
      </c>
      <c r="AC7" s="18" t="s">
        <v>22</v>
      </c>
      <c r="AD7" s="18" t="s">
        <v>25</v>
      </c>
      <c r="AE7" s="18" t="s">
        <v>22</v>
      </c>
      <c r="AF7" s="18"/>
      <c r="AG7" s="18" t="s">
        <v>26</v>
      </c>
      <c r="AH7" s="18" t="s">
        <v>22</v>
      </c>
      <c r="AI7" s="18" t="s">
        <v>22</v>
      </c>
      <c r="AJ7" s="71" t="s">
        <v>22</v>
      </c>
      <c r="AK7" s="102" t="s">
        <v>22</v>
      </c>
      <c r="AL7" s="83" t="s">
        <v>25</v>
      </c>
      <c r="AM7" s="83" t="s">
        <v>22</v>
      </c>
      <c r="AN7" s="83" t="s">
        <v>22</v>
      </c>
      <c r="AO7" s="83" t="s">
        <v>22</v>
      </c>
      <c r="AP7" s="83" t="s">
        <v>22</v>
      </c>
      <c r="AQ7" s="3" t="s">
        <v>27</v>
      </c>
      <c r="AR7" s="3" t="s">
        <v>28</v>
      </c>
      <c r="AS7" s="3" t="s">
        <v>22</v>
      </c>
      <c r="AT7" s="3" t="s">
        <v>22</v>
      </c>
      <c r="AU7" s="112" t="s">
        <v>1452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24</v>
      </c>
      <c r="BD7" s="313" t="str">
        <f>SUBSTITUTE(SUBSTITUTE(IFERROR(VLOOKUP($A7,単組回答!$E:$R,14,FALSE),""),"① 行った","○"),"② 行っていない","×")</f>
        <v/>
      </c>
      <c r="BE7" s="83" t="s">
        <v>23</v>
      </c>
      <c r="BF7" s="316" t="str">
        <f>SUBSTITUTE(SUBSTITUTE(IFERROR(VLOOKUP($A7,単組回答!$E:$T,16,FALSE),""),"① 行った","○"),"② 行っていない","×")</f>
        <v/>
      </c>
    </row>
    <row r="8" spans="1:58" ht="28.5" customHeight="1">
      <c r="A8" s="20">
        <v>33006</v>
      </c>
      <c r="B8" s="21" t="s">
        <v>1453</v>
      </c>
      <c r="C8" s="45"/>
      <c r="D8" s="18"/>
      <c r="E8" s="18">
        <v>0</v>
      </c>
      <c r="F8" s="18"/>
      <c r="G8" s="18"/>
      <c r="H8" s="18"/>
      <c r="I8" s="18"/>
      <c r="J8" s="18"/>
      <c r="K8" s="18"/>
      <c r="L8" s="18"/>
      <c r="M8" s="18"/>
      <c r="N8" s="18" t="s">
        <v>24</v>
      </c>
      <c r="O8" s="18" t="s">
        <v>24</v>
      </c>
      <c r="P8" s="18">
        <v>0</v>
      </c>
      <c r="Q8" s="18"/>
      <c r="R8" s="18"/>
      <c r="S8" s="18"/>
      <c r="T8" s="18"/>
      <c r="U8" s="18"/>
      <c r="V8" s="18"/>
      <c r="W8" s="18"/>
      <c r="X8" s="18"/>
      <c r="Y8" s="18" t="s">
        <v>25</v>
      </c>
      <c r="Z8" s="18" t="s">
        <v>25</v>
      </c>
      <c r="AA8" s="18" t="s">
        <v>25</v>
      </c>
      <c r="AB8" s="18" t="s">
        <v>22</v>
      </c>
      <c r="AC8" s="18" t="s">
        <v>25</v>
      </c>
      <c r="AD8" s="18" t="s">
        <v>22</v>
      </c>
      <c r="AE8" s="18" t="s">
        <v>25</v>
      </c>
      <c r="AF8" s="18"/>
      <c r="AG8" s="18" t="s">
        <v>25</v>
      </c>
      <c r="AH8" s="18"/>
      <c r="AI8" s="18" t="s">
        <v>25</v>
      </c>
      <c r="AJ8" s="71" t="s">
        <v>25</v>
      </c>
      <c r="AK8" s="102" t="s">
        <v>25</v>
      </c>
      <c r="AL8" s="83" t="s">
        <v>25</v>
      </c>
      <c r="AM8" s="83" t="s">
        <v>25</v>
      </c>
      <c r="AN8" s="83" t="s">
        <v>25</v>
      </c>
      <c r="AO8" s="83">
        <v>0</v>
      </c>
      <c r="AP8" s="83">
        <v>0</v>
      </c>
      <c r="AQ8" s="3">
        <v>0</v>
      </c>
      <c r="AR8" s="3" t="s">
        <v>26</v>
      </c>
      <c r="AS8" s="3">
        <v>0</v>
      </c>
      <c r="AT8" s="3" t="s">
        <v>26</v>
      </c>
      <c r="AU8" s="112">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24</v>
      </c>
      <c r="BD8" s="313" t="str">
        <f>SUBSTITUTE(SUBSTITUTE(IFERROR(VLOOKUP($A8,単組回答!$E:$R,14,FALSE),""),"① 行った","○"),"② 行っていない","×")</f>
        <v/>
      </c>
      <c r="BE8" s="83" t="s">
        <v>24</v>
      </c>
      <c r="BF8" s="316" t="str">
        <f>SUBSTITUTE(SUBSTITUTE(IFERROR(VLOOKUP($A8,単組回答!$E:$T,16,FALSE),""),"① 行った","○"),"② 行っていない","×")</f>
        <v/>
      </c>
    </row>
    <row r="9" spans="1:58" ht="28.5" customHeight="1">
      <c r="A9" s="20">
        <v>33008</v>
      </c>
      <c r="B9" s="21" t="s">
        <v>1454</v>
      </c>
      <c r="C9" s="45" t="s">
        <v>22</v>
      </c>
      <c r="D9" s="45" t="s">
        <v>22</v>
      </c>
      <c r="E9" s="18">
        <v>2</v>
      </c>
      <c r="F9" s="45" t="s">
        <v>22</v>
      </c>
      <c r="G9" s="18" t="s">
        <v>22</v>
      </c>
      <c r="H9" s="45" t="s">
        <v>22</v>
      </c>
      <c r="I9" s="18"/>
      <c r="J9" s="45" t="s">
        <v>22</v>
      </c>
      <c r="K9" s="18" t="s">
        <v>22</v>
      </c>
      <c r="L9" s="18"/>
      <c r="M9" s="18"/>
      <c r="N9" s="18" t="s">
        <v>23</v>
      </c>
      <c r="O9" s="18" t="s">
        <v>23</v>
      </c>
      <c r="P9" s="18">
        <v>2</v>
      </c>
      <c r="Q9" s="18" t="s">
        <v>23</v>
      </c>
      <c r="R9" s="18"/>
      <c r="S9" s="18"/>
      <c r="T9" s="18"/>
      <c r="U9" s="18"/>
      <c r="V9" s="18"/>
      <c r="W9" s="18"/>
      <c r="X9" s="18"/>
      <c r="Y9" s="18" t="s">
        <v>22</v>
      </c>
      <c r="Z9" s="18" t="s">
        <v>22</v>
      </c>
      <c r="AA9" s="18" t="s">
        <v>22</v>
      </c>
      <c r="AB9" s="18" t="s">
        <v>22</v>
      </c>
      <c r="AC9" s="18" t="s">
        <v>22</v>
      </c>
      <c r="AD9" s="18" t="s">
        <v>22</v>
      </c>
      <c r="AE9" s="18" t="s">
        <v>22</v>
      </c>
      <c r="AF9" s="18"/>
      <c r="AG9" s="18" t="s">
        <v>25</v>
      </c>
      <c r="AH9" s="18" t="s">
        <v>22</v>
      </c>
      <c r="AI9" s="18" t="s">
        <v>25</v>
      </c>
      <c r="AJ9" s="71" t="s">
        <v>25</v>
      </c>
      <c r="AK9" s="102" t="s">
        <v>22</v>
      </c>
      <c r="AL9" s="83" t="s">
        <v>22</v>
      </c>
      <c r="AM9" s="83" t="s">
        <v>22</v>
      </c>
      <c r="AN9" s="83" t="s">
        <v>22</v>
      </c>
      <c r="AO9" s="83" t="s">
        <v>22</v>
      </c>
      <c r="AP9" s="83" t="s">
        <v>22</v>
      </c>
      <c r="AQ9" s="3" t="s">
        <v>27</v>
      </c>
      <c r="AR9" s="3" t="s">
        <v>25</v>
      </c>
      <c r="AS9" s="3" t="s">
        <v>22</v>
      </c>
      <c r="AT9" s="3" t="s">
        <v>25</v>
      </c>
      <c r="AU9" s="112" t="s">
        <v>1455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24</v>
      </c>
      <c r="BD9" s="313" t="str">
        <f>SUBSTITUTE(SUBSTITUTE(IFERROR(VLOOKUP($A9,単組回答!$E:$R,14,FALSE),""),"① 行った","○"),"② 行っていない","×")</f>
        <v/>
      </c>
      <c r="BE9" s="83" t="s">
        <v>24</v>
      </c>
      <c r="BF9" s="316" t="str">
        <f>SUBSTITUTE(SUBSTITUTE(IFERROR(VLOOKUP($A9,単組回答!$E:$T,16,FALSE),""),"① 行った","○"),"② 行っていない","×")</f>
        <v/>
      </c>
    </row>
    <row r="10" spans="1:58" ht="28.5" customHeight="1">
      <c r="A10" s="20">
        <v>33029</v>
      </c>
      <c r="B10" s="21" t="s">
        <v>1456</v>
      </c>
      <c r="C10" s="45" t="s">
        <v>22</v>
      </c>
      <c r="D10" s="18" t="s">
        <v>25</v>
      </c>
      <c r="E10" s="18">
        <v>1</v>
      </c>
      <c r="F10" s="18" t="s">
        <v>25</v>
      </c>
      <c r="G10" s="18" t="s">
        <v>22</v>
      </c>
      <c r="H10" s="18"/>
      <c r="I10" s="18" t="s">
        <v>22</v>
      </c>
      <c r="J10" s="18"/>
      <c r="K10" s="18" t="s">
        <v>22</v>
      </c>
      <c r="L10" s="18"/>
      <c r="M10" s="18"/>
      <c r="N10" s="18" t="s">
        <v>23</v>
      </c>
      <c r="O10" s="18" t="s">
        <v>24</v>
      </c>
      <c r="P10" s="18">
        <v>1</v>
      </c>
      <c r="Q10" s="18"/>
      <c r="R10" s="18" t="s">
        <v>23</v>
      </c>
      <c r="S10" s="18"/>
      <c r="T10" s="18"/>
      <c r="U10" s="18"/>
      <c r="V10" s="18"/>
      <c r="W10" s="18"/>
      <c r="X10" s="18"/>
      <c r="Y10" s="18" t="s">
        <v>22</v>
      </c>
      <c r="Z10" s="18" t="s">
        <v>25</v>
      </c>
      <c r="AA10" s="18" t="s">
        <v>25</v>
      </c>
      <c r="AB10" s="18" t="s">
        <v>26</v>
      </c>
      <c r="AC10" s="18" t="s">
        <v>22</v>
      </c>
      <c r="AD10" s="18" t="s">
        <v>26</v>
      </c>
      <c r="AE10" s="18" t="s">
        <v>22</v>
      </c>
      <c r="AF10" s="18"/>
      <c r="AG10" s="18" t="s">
        <v>26</v>
      </c>
      <c r="AH10" s="18" t="s">
        <v>22</v>
      </c>
      <c r="AI10" s="18" t="s">
        <v>26</v>
      </c>
      <c r="AJ10" s="71" t="s">
        <v>25</v>
      </c>
      <c r="AK10" s="102" t="s">
        <v>22</v>
      </c>
      <c r="AL10" s="83" t="s">
        <v>25</v>
      </c>
      <c r="AM10" s="83" t="s">
        <v>25</v>
      </c>
      <c r="AN10" s="83" t="s">
        <v>22</v>
      </c>
      <c r="AO10" s="83">
        <v>0</v>
      </c>
      <c r="AP10" s="83" t="s">
        <v>22</v>
      </c>
      <c r="AQ10" s="3" t="s">
        <v>27</v>
      </c>
      <c r="AR10" s="3" t="s">
        <v>26</v>
      </c>
      <c r="AS10" s="3" t="s">
        <v>28</v>
      </c>
      <c r="AT10" s="3" t="s">
        <v>26</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24</v>
      </c>
      <c r="BD10" s="313" t="str">
        <f>SUBSTITUTE(SUBSTITUTE(IFERROR(VLOOKUP($A10,単組回答!$E:$R,14,FALSE),""),"① 行った","○"),"② 行っていない","×")</f>
        <v/>
      </c>
      <c r="BE10" s="83" t="s">
        <v>24</v>
      </c>
      <c r="BF10" s="316" t="str">
        <f>SUBSTITUTE(SUBSTITUTE(IFERROR(VLOOKUP($A10,単組回答!$E:$T,16,FALSE),""),"① 行った","○"),"② 行っていない","×")</f>
        <v/>
      </c>
    </row>
    <row r="11" spans="1:58" ht="28.5" customHeight="1">
      <c r="A11" s="20">
        <v>33046</v>
      </c>
      <c r="B11" s="21" t="s">
        <v>1457</v>
      </c>
      <c r="C11" s="45" t="s">
        <v>22</v>
      </c>
      <c r="D11" s="18" t="s">
        <v>25</v>
      </c>
      <c r="E11" s="18">
        <v>1</v>
      </c>
      <c r="F11" s="18"/>
      <c r="G11" s="18"/>
      <c r="H11" s="18"/>
      <c r="I11" s="18"/>
      <c r="J11" s="18"/>
      <c r="K11" s="18"/>
      <c r="L11" s="18"/>
      <c r="M11" s="18"/>
      <c r="N11" s="18" t="s">
        <v>23</v>
      </c>
      <c r="O11" s="18" t="s">
        <v>24</v>
      </c>
      <c r="P11" s="18">
        <v>1</v>
      </c>
      <c r="Q11" s="18"/>
      <c r="R11" s="18" t="s">
        <v>23</v>
      </c>
      <c r="S11" s="18"/>
      <c r="T11" s="18"/>
      <c r="U11" s="18"/>
      <c r="V11" s="18"/>
      <c r="W11" s="18"/>
      <c r="X11" s="18"/>
      <c r="Y11" s="18" t="s">
        <v>22</v>
      </c>
      <c r="Z11" s="18" t="s">
        <v>25</v>
      </c>
      <c r="AA11" s="18" t="s">
        <v>25</v>
      </c>
      <c r="AB11" s="18" t="s">
        <v>26</v>
      </c>
      <c r="AC11" s="18" t="s">
        <v>22</v>
      </c>
      <c r="AD11" s="18" t="s">
        <v>26</v>
      </c>
      <c r="AE11" s="18" t="s">
        <v>22</v>
      </c>
      <c r="AF11" s="18"/>
      <c r="AG11" s="18" t="s">
        <v>26</v>
      </c>
      <c r="AH11" s="18" t="s">
        <v>22</v>
      </c>
      <c r="AI11" s="18" t="s">
        <v>25</v>
      </c>
      <c r="AJ11" s="71" t="s">
        <v>25</v>
      </c>
      <c r="AK11" s="102" t="s">
        <v>22</v>
      </c>
      <c r="AL11" s="83" t="s">
        <v>25</v>
      </c>
      <c r="AM11" s="83" t="s">
        <v>25</v>
      </c>
      <c r="AN11" s="83" t="s">
        <v>22</v>
      </c>
      <c r="AO11" s="83">
        <v>0</v>
      </c>
      <c r="AP11" s="83" t="s">
        <v>22</v>
      </c>
      <c r="AQ11" s="3" t="s">
        <v>27</v>
      </c>
      <c r="AR11" s="3"/>
      <c r="AS11" s="3" t="s">
        <v>22</v>
      </c>
      <c r="AT11" s="3"/>
      <c r="AU11" s="112" t="s">
        <v>1458</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24</v>
      </c>
      <c r="BD11" s="313" t="str">
        <f>SUBSTITUTE(SUBSTITUTE(IFERROR(VLOOKUP($A11,単組回答!$E:$R,14,FALSE),""),"① 行った","○"),"② 行っていない","×")</f>
        <v/>
      </c>
      <c r="BE11" s="83" t="s">
        <v>24</v>
      </c>
      <c r="BF11" s="316" t="str">
        <f>SUBSTITUTE(SUBSTITUTE(IFERROR(VLOOKUP($A11,単組回答!$E:$T,16,FALSE),""),"① 行った","○"),"② 行っていない","×")</f>
        <v/>
      </c>
    </row>
    <row r="12" spans="1:58" ht="28.5" customHeight="1">
      <c r="A12" s="20">
        <v>33049</v>
      </c>
      <c r="B12" s="21" t="s">
        <v>1459</v>
      </c>
      <c r="C12" s="45" t="s">
        <v>22</v>
      </c>
      <c r="D12" s="45" t="s">
        <v>22</v>
      </c>
      <c r="E12" s="18">
        <v>2</v>
      </c>
      <c r="F12" s="45" t="s">
        <v>22</v>
      </c>
      <c r="G12" s="18" t="s">
        <v>22</v>
      </c>
      <c r="H12" s="18"/>
      <c r="I12" s="18"/>
      <c r="J12" s="18"/>
      <c r="K12" s="18" t="s">
        <v>22</v>
      </c>
      <c r="L12" s="18"/>
      <c r="M12" s="18"/>
      <c r="N12" s="18" t="s">
        <v>23</v>
      </c>
      <c r="O12" s="18" t="s">
        <v>23</v>
      </c>
      <c r="P12" s="18">
        <v>2</v>
      </c>
      <c r="Q12" s="18" t="s">
        <v>23</v>
      </c>
      <c r="R12" s="18" t="s">
        <v>23</v>
      </c>
      <c r="S12" s="18"/>
      <c r="T12" s="18" t="s">
        <v>23</v>
      </c>
      <c r="U12" s="18"/>
      <c r="V12" s="18"/>
      <c r="W12" s="18"/>
      <c r="X12" s="18"/>
      <c r="Y12" s="18" t="s">
        <v>22</v>
      </c>
      <c r="Z12" s="18" t="s">
        <v>22</v>
      </c>
      <c r="AA12" s="18" t="s">
        <v>22</v>
      </c>
      <c r="AB12" s="18" t="s">
        <v>22</v>
      </c>
      <c r="AC12" s="18" t="s">
        <v>22</v>
      </c>
      <c r="AD12" s="18" t="s">
        <v>22</v>
      </c>
      <c r="AE12" s="18" t="s">
        <v>22</v>
      </c>
      <c r="AF12" s="18"/>
      <c r="AG12" s="18" t="s">
        <v>25</v>
      </c>
      <c r="AH12" s="18"/>
      <c r="AI12" s="18" t="s">
        <v>22</v>
      </c>
      <c r="AJ12" s="71" t="s">
        <v>25</v>
      </c>
      <c r="AK12" s="102" t="s">
        <v>22</v>
      </c>
      <c r="AL12" s="83" t="s">
        <v>22</v>
      </c>
      <c r="AM12" s="83" t="s">
        <v>25</v>
      </c>
      <c r="AN12" s="83" t="s">
        <v>22</v>
      </c>
      <c r="AO12" s="83">
        <v>0</v>
      </c>
      <c r="AP12" s="83" t="s">
        <v>22</v>
      </c>
      <c r="AQ12" s="3" t="s">
        <v>27</v>
      </c>
      <c r="AR12" s="3" t="s">
        <v>26</v>
      </c>
      <c r="AS12" s="3" t="s">
        <v>25</v>
      </c>
      <c r="AT12" s="3" t="s">
        <v>26</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24</v>
      </c>
      <c r="BD12" s="313" t="str">
        <f>SUBSTITUTE(SUBSTITUTE(IFERROR(VLOOKUP($A12,単組回答!$E:$R,14,FALSE),""),"① 行った","○"),"② 行っていない","×")</f>
        <v/>
      </c>
      <c r="BE12" s="83" t="s">
        <v>24</v>
      </c>
      <c r="BF12" s="316" t="str">
        <f>SUBSTITUTE(SUBSTITUTE(IFERROR(VLOOKUP($A12,単組回答!$E:$T,16,FALSE),""),"① 行った","○"),"② 行っていない","×")</f>
        <v/>
      </c>
    </row>
    <row r="13" spans="1:58" ht="28.5" customHeight="1">
      <c r="A13" s="20">
        <v>33052</v>
      </c>
      <c r="B13" s="21" t="s">
        <v>1460</v>
      </c>
      <c r="C13" s="18" t="s">
        <v>25</v>
      </c>
      <c r="D13" s="18" t="s">
        <v>25</v>
      </c>
      <c r="E13" s="18">
        <v>0</v>
      </c>
      <c r="F13" s="18" t="s">
        <v>22</v>
      </c>
      <c r="G13" s="18" t="s">
        <v>22</v>
      </c>
      <c r="H13" s="18"/>
      <c r="I13" s="18"/>
      <c r="J13" s="18"/>
      <c r="K13" s="18" t="s">
        <v>22</v>
      </c>
      <c r="L13" s="18"/>
      <c r="M13" s="18"/>
      <c r="N13" s="18"/>
      <c r="O13" s="18"/>
      <c r="P13" s="18">
        <v>0</v>
      </c>
      <c r="Q13" s="18"/>
      <c r="R13" s="18"/>
      <c r="S13" s="18"/>
      <c r="T13" s="18"/>
      <c r="U13" s="18"/>
      <c r="V13" s="18"/>
      <c r="W13" s="18"/>
      <c r="X13" s="18"/>
      <c r="Y13" s="18" t="s">
        <v>25</v>
      </c>
      <c r="Z13" s="18" t="s">
        <v>25</v>
      </c>
      <c r="AA13" s="18" t="s">
        <v>25</v>
      </c>
      <c r="AB13" s="18" t="s">
        <v>26</v>
      </c>
      <c r="AC13" s="18" t="s">
        <v>22</v>
      </c>
      <c r="AD13" s="18" t="s">
        <v>26</v>
      </c>
      <c r="AE13" s="18" t="s">
        <v>22</v>
      </c>
      <c r="AF13" s="18"/>
      <c r="AG13" s="18" t="s">
        <v>26</v>
      </c>
      <c r="AH13" s="18" t="s">
        <v>25</v>
      </c>
      <c r="AI13" s="18" t="s">
        <v>26</v>
      </c>
      <c r="AJ13" s="71" t="s">
        <v>25</v>
      </c>
      <c r="AK13" s="102" t="s">
        <v>25</v>
      </c>
      <c r="AL13" s="83" t="s">
        <v>25</v>
      </c>
      <c r="AM13" s="83" t="s">
        <v>25</v>
      </c>
      <c r="AN13" s="83" t="s">
        <v>22</v>
      </c>
      <c r="AO13" s="83">
        <v>0</v>
      </c>
      <c r="AP13" s="83" t="s">
        <v>22</v>
      </c>
      <c r="AQ13" s="3" t="s">
        <v>27</v>
      </c>
      <c r="AR13" s="3" t="s">
        <v>26</v>
      </c>
      <c r="AS13" s="3" t="s">
        <v>25</v>
      </c>
      <c r="AT13" s="3" t="s">
        <v>26</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33053</v>
      </c>
      <c r="B14" s="21" t="s">
        <v>1461</v>
      </c>
      <c r="C14" s="18" t="s">
        <v>25</v>
      </c>
      <c r="D14" s="18" t="s">
        <v>25</v>
      </c>
      <c r="E14" s="18">
        <v>0</v>
      </c>
      <c r="F14" s="18"/>
      <c r="G14" s="18"/>
      <c r="H14" s="18"/>
      <c r="I14" s="18"/>
      <c r="J14" s="18"/>
      <c r="K14" s="18"/>
      <c r="L14" s="18"/>
      <c r="M14" s="18"/>
      <c r="N14" s="18" t="s">
        <v>24</v>
      </c>
      <c r="O14" s="18" t="s">
        <v>24</v>
      </c>
      <c r="P14" s="18">
        <v>0</v>
      </c>
      <c r="Q14" s="18"/>
      <c r="R14" s="18"/>
      <c r="S14" s="18"/>
      <c r="T14" s="18"/>
      <c r="U14" s="18"/>
      <c r="V14" s="18"/>
      <c r="W14" s="18"/>
      <c r="X14" s="18"/>
      <c r="Y14" s="66" t="s">
        <v>25</v>
      </c>
      <c r="Z14" s="66" t="s">
        <v>25</v>
      </c>
      <c r="AA14" s="66" t="s">
        <v>25</v>
      </c>
      <c r="AB14" s="66" t="s">
        <v>26</v>
      </c>
      <c r="AC14" s="66" t="s">
        <v>25</v>
      </c>
      <c r="AD14" s="66" t="s">
        <v>26</v>
      </c>
      <c r="AE14" s="66" t="s">
        <v>25</v>
      </c>
      <c r="AF14" s="66"/>
      <c r="AG14" s="66" t="s">
        <v>26</v>
      </c>
      <c r="AH14" s="66" t="s">
        <v>26</v>
      </c>
      <c r="AI14" s="66" t="s">
        <v>26</v>
      </c>
      <c r="AJ14" s="163" t="s">
        <v>25</v>
      </c>
      <c r="AK14" s="102" t="s">
        <v>25</v>
      </c>
      <c r="AL14" s="83" t="s">
        <v>25</v>
      </c>
      <c r="AM14" s="83" t="s">
        <v>25</v>
      </c>
      <c r="AN14" s="83" t="s">
        <v>25</v>
      </c>
      <c r="AO14" s="83">
        <v>0</v>
      </c>
      <c r="AP14" s="83">
        <v>0</v>
      </c>
      <c r="AQ14" s="3">
        <v>0</v>
      </c>
      <c r="AR14" s="3" t="s">
        <v>26</v>
      </c>
      <c r="AS14" s="3">
        <v>0</v>
      </c>
      <c r="AT14" s="3" t="s">
        <v>26</v>
      </c>
      <c r="AU14" s="112">
        <v>0</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33057</v>
      </c>
      <c r="B15" s="21" t="s">
        <v>1462</v>
      </c>
      <c r="C15" s="45" t="s">
        <v>25</v>
      </c>
      <c r="D15" s="18" t="s">
        <v>25</v>
      </c>
      <c r="E15" s="18">
        <v>0</v>
      </c>
      <c r="F15" s="18"/>
      <c r="G15" s="18"/>
      <c r="H15" s="18"/>
      <c r="I15" s="18"/>
      <c r="J15" s="18"/>
      <c r="K15" s="18"/>
      <c r="L15" s="18"/>
      <c r="M15" s="18"/>
      <c r="N15" s="18" t="s">
        <v>24</v>
      </c>
      <c r="O15" s="18" t="s">
        <v>24</v>
      </c>
      <c r="P15" s="18">
        <v>0</v>
      </c>
      <c r="Q15" s="18"/>
      <c r="R15" s="18"/>
      <c r="S15" s="18"/>
      <c r="T15" s="18"/>
      <c r="U15" s="18"/>
      <c r="V15" s="18"/>
      <c r="W15" s="18"/>
      <c r="X15" s="18"/>
      <c r="Y15" s="66" t="s">
        <v>25</v>
      </c>
      <c r="Z15" s="66" t="s">
        <v>25</v>
      </c>
      <c r="AA15" s="66" t="s">
        <v>25</v>
      </c>
      <c r="AB15" s="66" t="s">
        <v>26</v>
      </c>
      <c r="AC15" s="66" t="s">
        <v>25</v>
      </c>
      <c r="AD15" s="66" t="s">
        <v>26</v>
      </c>
      <c r="AE15" s="66" t="s">
        <v>25</v>
      </c>
      <c r="AF15" s="66"/>
      <c r="AG15" s="66" t="s">
        <v>26</v>
      </c>
      <c r="AH15" s="66" t="s">
        <v>26</v>
      </c>
      <c r="AI15" s="66" t="s">
        <v>26</v>
      </c>
      <c r="AJ15" s="163" t="s">
        <v>25</v>
      </c>
      <c r="AK15" s="102" t="s">
        <v>25</v>
      </c>
      <c r="AL15" s="83" t="s">
        <v>25</v>
      </c>
      <c r="AM15" s="83" t="s">
        <v>25</v>
      </c>
      <c r="AN15" s="83" t="s">
        <v>25</v>
      </c>
      <c r="AO15" s="83">
        <v>0</v>
      </c>
      <c r="AP15" s="83">
        <v>0</v>
      </c>
      <c r="AQ15" s="3">
        <v>0</v>
      </c>
      <c r="AR15" s="3" t="s">
        <v>26</v>
      </c>
      <c r="AS15" s="3">
        <v>0</v>
      </c>
      <c r="AT15" s="3" t="s">
        <v>26</v>
      </c>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33064</v>
      </c>
      <c r="B16" s="21" t="s">
        <v>1463</v>
      </c>
      <c r="C16" s="45"/>
      <c r="D16" s="18"/>
      <c r="E16" s="18">
        <v>0</v>
      </c>
      <c r="F16" s="18"/>
      <c r="G16" s="18"/>
      <c r="H16" s="18"/>
      <c r="I16" s="18"/>
      <c r="J16" s="18"/>
      <c r="K16" s="18"/>
      <c r="L16" s="18"/>
      <c r="M16" s="18"/>
      <c r="N16" s="18" t="s">
        <v>24</v>
      </c>
      <c r="O16" s="18" t="s">
        <v>24</v>
      </c>
      <c r="P16" s="18">
        <v>0</v>
      </c>
      <c r="Q16" s="18" t="s">
        <v>23</v>
      </c>
      <c r="R16" s="18"/>
      <c r="S16" s="18"/>
      <c r="T16" s="18"/>
      <c r="U16" s="18"/>
      <c r="V16" s="18"/>
      <c r="W16" s="18"/>
      <c r="X16" s="18"/>
      <c r="Y16" s="18" t="s">
        <v>25</v>
      </c>
      <c r="Z16" s="18" t="s">
        <v>25</v>
      </c>
      <c r="AA16" s="18" t="s">
        <v>25</v>
      </c>
      <c r="AB16" s="18" t="s">
        <v>26</v>
      </c>
      <c r="AC16" s="18" t="s">
        <v>25</v>
      </c>
      <c r="AD16" s="18" t="s">
        <v>26</v>
      </c>
      <c r="AE16" s="18" t="s">
        <v>25</v>
      </c>
      <c r="AF16" s="18"/>
      <c r="AG16" s="18" t="s">
        <v>26</v>
      </c>
      <c r="AH16" s="18"/>
      <c r="AI16" s="18" t="s">
        <v>26</v>
      </c>
      <c r="AJ16" s="71" t="s">
        <v>25</v>
      </c>
      <c r="AK16" s="102">
        <v>0</v>
      </c>
      <c r="AL16" s="83" t="s">
        <v>25</v>
      </c>
      <c r="AM16" s="83" t="s">
        <v>25</v>
      </c>
      <c r="AN16" s="83" t="s">
        <v>1464</v>
      </c>
      <c r="AO16" s="83" t="s">
        <v>25</v>
      </c>
      <c r="AP16" s="83">
        <v>0</v>
      </c>
      <c r="AQ16" s="3">
        <v>0</v>
      </c>
      <c r="AR16" s="3" t="s">
        <v>26</v>
      </c>
      <c r="AS16" s="3">
        <v>0</v>
      </c>
      <c r="AT16" s="3" t="s">
        <v>26</v>
      </c>
      <c r="AU16" s="112">
        <v>0</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24</v>
      </c>
      <c r="BD16" s="313" t="str">
        <f>SUBSTITUTE(SUBSTITUTE(IFERROR(VLOOKUP($A16,単組回答!$E:$R,14,FALSE),""),"① 行った","○"),"② 行っていない","×")</f>
        <v/>
      </c>
      <c r="BE16" s="83" t="s">
        <v>24</v>
      </c>
      <c r="BF16" s="316" t="str">
        <f>SUBSTITUTE(SUBSTITUTE(IFERROR(VLOOKUP($A16,単組回答!$E:$T,16,FALSE),""),"① 行った","○"),"② 行っていない","×")</f>
        <v/>
      </c>
    </row>
    <row r="17" spans="1:58" ht="28.5" customHeight="1">
      <c r="A17" s="20">
        <v>33069</v>
      </c>
      <c r="B17" s="21" t="s">
        <v>1465</v>
      </c>
      <c r="C17" s="45"/>
      <c r="D17" s="18"/>
      <c r="E17" s="18">
        <v>0</v>
      </c>
      <c r="F17" s="18"/>
      <c r="G17" s="18"/>
      <c r="H17" s="18"/>
      <c r="I17" s="18"/>
      <c r="J17" s="18"/>
      <c r="K17" s="18"/>
      <c r="L17" s="18"/>
      <c r="M17" s="18"/>
      <c r="N17" s="18" t="s">
        <v>24</v>
      </c>
      <c r="O17" s="18" t="s">
        <v>24</v>
      </c>
      <c r="P17" s="18">
        <v>0</v>
      </c>
      <c r="Q17" s="18"/>
      <c r="R17" s="18" t="s">
        <v>23</v>
      </c>
      <c r="S17" s="18"/>
      <c r="T17" s="18" t="s">
        <v>23</v>
      </c>
      <c r="U17" s="18"/>
      <c r="V17" s="18"/>
      <c r="W17" s="18"/>
      <c r="X17" s="18"/>
      <c r="Y17" s="18" t="s">
        <v>22</v>
      </c>
      <c r="Z17" s="18" t="s">
        <v>25</v>
      </c>
      <c r="AA17" s="18" t="s">
        <v>25</v>
      </c>
      <c r="AB17" s="18" t="s">
        <v>26</v>
      </c>
      <c r="AC17" s="18" t="s">
        <v>25</v>
      </c>
      <c r="AD17" s="18" t="s">
        <v>26</v>
      </c>
      <c r="AE17" s="18" t="s">
        <v>25</v>
      </c>
      <c r="AF17" s="18"/>
      <c r="AG17" s="18" t="s">
        <v>26</v>
      </c>
      <c r="AH17" s="18"/>
      <c r="AI17" s="18" t="s">
        <v>25</v>
      </c>
      <c r="AJ17" s="71" t="s">
        <v>25</v>
      </c>
      <c r="AK17" s="102" t="s">
        <v>26</v>
      </c>
      <c r="AL17" s="83" t="s">
        <v>26</v>
      </c>
      <c r="AM17" s="83" t="s">
        <v>26</v>
      </c>
      <c r="AN17" s="83" t="s">
        <v>26</v>
      </c>
      <c r="AO17" s="83" t="s">
        <v>26</v>
      </c>
      <c r="AP17" s="83" t="s">
        <v>26</v>
      </c>
      <c r="AQ17" s="3" t="s">
        <v>26</v>
      </c>
      <c r="AR17" s="3" t="s">
        <v>26</v>
      </c>
      <c r="AS17" s="3" t="s">
        <v>26</v>
      </c>
      <c r="AT17" s="3" t="s">
        <v>26</v>
      </c>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33071</v>
      </c>
      <c r="B18" s="21" t="s">
        <v>1466</v>
      </c>
      <c r="C18" s="45"/>
      <c r="D18" s="18"/>
      <c r="E18" s="18">
        <v>0</v>
      </c>
      <c r="F18" s="18"/>
      <c r="G18" s="18"/>
      <c r="H18" s="18"/>
      <c r="I18" s="18"/>
      <c r="J18" s="18"/>
      <c r="K18" s="18"/>
      <c r="L18" s="18"/>
      <c r="M18" s="18"/>
      <c r="N18" s="18"/>
      <c r="O18" s="18"/>
      <c r="P18" s="18">
        <v>0</v>
      </c>
      <c r="Q18" s="18"/>
      <c r="R18" s="18"/>
      <c r="S18" s="18"/>
      <c r="T18" s="18"/>
      <c r="U18" s="18"/>
      <c r="V18" s="18"/>
      <c r="W18" s="18"/>
      <c r="X18" s="18"/>
      <c r="Y18" s="66" t="s">
        <v>25</v>
      </c>
      <c r="Z18" s="66" t="s">
        <v>25</v>
      </c>
      <c r="AA18" s="66" t="e">
        <v>#N/A</v>
      </c>
      <c r="AB18" s="66" t="s">
        <v>26</v>
      </c>
      <c r="AC18" s="66" t="s">
        <v>25</v>
      </c>
      <c r="AD18" s="66" t="s">
        <v>26</v>
      </c>
      <c r="AE18" s="66" t="s">
        <v>25</v>
      </c>
      <c r="AF18" s="66"/>
      <c r="AG18" s="66" t="s">
        <v>26</v>
      </c>
      <c r="AH18" s="66" t="s">
        <v>26</v>
      </c>
      <c r="AI18" s="66" t="s">
        <v>26</v>
      </c>
      <c r="AJ18" s="163" t="s">
        <v>25</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33072</v>
      </c>
      <c r="B19" s="21" t="s">
        <v>1467</v>
      </c>
      <c r="C19" s="45"/>
      <c r="D19" s="18"/>
      <c r="E19" s="18">
        <v>0</v>
      </c>
      <c r="F19" s="18"/>
      <c r="G19" s="18"/>
      <c r="H19" s="18"/>
      <c r="I19" s="18"/>
      <c r="J19" s="18"/>
      <c r="K19" s="18"/>
      <c r="L19" s="18"/>
      <c r="M19" s="18"/>
      <c r="N19" s="18"/>
      <c r="O19" s="18"/>
      <c r="P19" s="18">
        <v>0</v>
      </c>
      <c r="Q19" s="18"/>
      <c r="R19" s="18"/>
      <c r="S19" s="18"/>
      <c r="T19" s="18"/>
      <c r="U19" s="18"/>
      <c r="V19" s="18"/>
      <c r="W19" s="18"/>
      <c r="X19" s="18"/>
      <c r="Y19" s="66" t="s">
        <v>25</v>
      </c>
      <c r="Z19" s="66" t="s">
        <v>25</v>
      </c>
      <c r="AA19" s="66" t="e">
        <v>#N/A</v>
      </c>
      <c r="AB19" s="66" t="s">
        <v>26</v>
      </c>
      <c r="AC19" s="66" t="s">
        <v>25</v>
      </c>
      <c r="AD19" s="66" t="s">
        <v>26</v>
      </c>
      <c r="AE19" s="66" t="s">
        <v>25</v>
      </c>
      <c r="AF19" s="66"/>
      <c r="AG19" s="66" t="s">
        <v>26</v>
      </c>
      <c r="AH19" s="66" t="s">
        <v>26</v>
      </c>
      <c r="AI19" s="66" t="s">
        <v>26</v>
      </c>
      <c r="AJ19" s="163" t="s">
        <v>25</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33073</v>
      </c>
      <c r="B20" s="326" t="s">
        <v>1729</v>
      </c>
      <c r="C20" s="68"/>
      <c r="D20" s="18"/>
      <c r="E20" s="18"/>
      <c r="F20" s="18"/>
      <c r="G20" s="18"/>
      <c r="H20" s="18"/>
      <c r="I20" s="18"/>
      <c r="J20" s="18"/>
      <c r="K20" s="18"/>
      <c r="L20" s="18"/>
      <c r="M20" s="18"/>
      <c r="N20" s="18"/>
      <c r="O20" s="18"/>
      <c r="P20" s="18"/>
      <c r="Q20" s="18"/>
      <c r="R20" s="18"/>
      <c r="S20" s="18"/>
      <c r="T20" s="18"/>
      <c r="U20" s="18"/>
      <c r="V20" s="18"/>
      <c r="W20" s="18"/>
      <c r="X20" s="18"/>
      <c r="Y20" s="66"/>
      <c r="Z20" s="66"/>
      <c r="AA20" s="66"/>
      <c r="AB20" s="66"/>
      <c r="AC20" s="66"/>
      <c r="AD20" s="66"/>
      <c r="AE20" s="66"/>
      <c r="AF20" s="66"/>
      <c r="AG20" s="66"/>
      <c r="AH20" s="66"/>
      <c r="AI20" s="66"/>
      <c r="AJ20" s="163"/>
      <c r="AK20" s="102" t="s">
        <v>1727</v>
      </c>
      <c r="AL20" s="83" t="s">
        <v>1727</v>
      </c>
      <c r="AN20" s="83"/>
      <c r="AO20" s="83"/>
      <c r="AP20" s="83"/>
      <c r="AQ20" s="3"/>
      <c r="AR20" s="3"/>
      <c r="AS20" s="3"/>
      <c r="AT20" s="3"/>
      <c r="AU20" s="112"/>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33076</v>
      </c>
      <c r="B21" s="21" t="s">
        <v>1468</v>
      </c>
      <c r="C21" s="45" t="s">
        <v>25</v>
      </c>
      <c r="D21" s="18" t="s">
        <v>25</v>
      </c>
      <c r="E21" s="18">
        <v>0</v>
      </c>
      <c r="F21" s="18"/>
      <c r="G21" s="18" t="s">
        <v>22</v>
      </c>
      <c r="H21" s="18"/>
      <c r="I21" s="18" t="s">
        <v>22</v>
      </c>
      <c r="J21" s="18"/>
      <c r="K21" s="18"/>
      <c r="L21" s="18"/>
      <c r="M21" s="18"/>
      <c r="N21" s="18"/>
      <c r="O21" s="18"/>
      <c r="P21" s="18">
        <v>0</v>
      </c>
      <c r="Q21" s="18"/>
      <c r="R21" s="18"/>
      <c r="S21" s="18"/>
      <c r="T21" s="18"/>
      <c r="U21" s="18"/>
      <c r="V21" s="18"/>
      <c r="W21" s="18"/>
      <c r="X21" s="18"/>
      <c r="Y21" s="66" t="s">
        <v>25</v>
      </c>
      <c r="Z21" s="66" t="s">
        <v>25</v>
      </c>
      <c r="AA21" s="66" t="s">
        <v>25</v>
      </c>
      <c r="AB21" s="66" t="s">
        <v>26</v>
      </c>
      <c r="AC21" s="66" t="s">
        <v>25</v>
      </c>
      <c r="AD21" s="66" t="s">
        <v>26</v>
      </c>
      <c r="AE21" s="66" t="s">
        <v>25</v>
      </c>
      <c r="AF21" s="66"/>
      <c r="AG21" s="66" t="s">
        <v>26</v>
      </c>
      <c r="AH21" s="66" t="s">
        <v>26</v>
      </c>
      <c r="AI21" s="66" t="s">
        <v>26</v>
      </c>
      <c r="AJ21" s="163" t="s">
        <v>25</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33086</v>
      </c>
      <c r="B22" s="21" t="s">
        <v>1469</v>
      </c>
      <c r="C22" s="45"/>
      <c r="D22" s="18"/>
      <c r="E22" s="18">
        <v>0</v>
      </c>
      <c r="F22" s="18"/>
      <c r="G22" s="18"/>
      <c r="H22" s="18"/>
      <c r="I22" s="18"/>
      <c r="J22" s="18"/>
      <c r="K22" s="18"/>
      <c r="L22" s="18"/>
      <c r="M22" s="18"/>
      <c r="N22" s="18"/>
      <c r="O22" s="18"/>
      <c r="P22" s="18">
        <v>0</v>
      </c>
      <c r="Q22" s="18"/>
      <c r="R22" s="18"/>
      <c r="S22" s="18"/>
      <c r="T22" s="18"/>
      <c r="U22" s="18"/>
      <c r="V22" s="18"/>
      <c r="W22" s="18"/>
      <c r="X22" s="18"/>
      <c r="Y22" s="66" t="s">
        <v>25</v>
      </c>
      <c r="Z22" s="66" t="s">
        <v>25</v>
      </c>
      <c r="AA22" s="66" t="e">
        <v>#N/A</v>
      </c>
      <c r="AB22" s="66" t="s">
        <v>26</v>
      </c>
      <c r="AC22" s="66" t="s">
        <v>25</v>
      </c>
      <c r="AD22" s="66" t="s">
        <v>26</v>
      </c>
      <c r="AE22" s="66" t="s">
        <v>25</v>
      </c>
      <c r="AF22" s="66"/>
      <c r="AG22" s="66" t="s">
        <v>26</v>
      </c>
      <c r="AH22" s="66" t="s">
        <v>26</v>
      </c>
      <c r="AI22" s="66" t="s">
        <v>26</v>
      </c>
      <c r="AJ22" s="163" t="s">
        <v>25</v>
      </c>
      <c r="AK22" s="102" t="s">
        <v>26</v>
      </c>
      <c r="AL22" s="83" t="s">
        <v>26</v>
      </c>
      <c r="AM22" s="83" t="s">
        <v>26</v>
      </c>
      <c r="AN22" s="8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33094</v>
      </c>
      <c r="B23" s="21" t="s">
        <v>1470</v>
      </c>
      <c r="C23" s="45"/>
      <c r="D23" s="18"/>
      <c r="E23" s="18">
        <v>0</v>
      </c>
      <c r="F23" s="18"/>
      <c r="G23" s="18"/>
      <c r="H23" s="18"/>
      <c r="I23" s="18"/>
      <c r="J23" s="18"/>
      <c r="K23" s="18"/>
      <c r="L23" s="18"/>
      <c r="M23" s="18"/>
      <c r="N23" s="18"/>
      <c r="O23" s="18"/>
      <c r="P23" s="18">
        <v>0</v>
      </c>
      <c r="Q23" s="18"/>
      <c r="R23" s="18"/>
      <c r="S23" s="18"/>
      <c r="T23" s="18"/>
      <c r="U23" s="18"/>
      <c r="V23" s="18"/>
      <c r="W23" s="18"/>
      <c r="X23" s="18"/>
      <c r="Y23" s="18" t="s">
        <v>25</v>
      </c>
      <c r="Z23" s="18" t="s">
        <v>25</v>
      </c>
      <c r="AA23" s="18" t="s">
        <v>25</v>
      </c>
      <c r="AB23" s="18" t="s">
        <v>26</v>
      </c>
      <c r="AC23" s="18" t="s">
        <v>25</v>
      </c>
      <c r="AD23" s="18" t="s">
        <v>26</v>
      </c>
      <c r="AE23" s="18" t="s">
        <v>25</v>
      </c>
      <c r="AF23" s="18"/>
      <c r="AG23" s="18" t="s">
        <v>26</v>
      </c>
      <c r="AH23" s="18">
        <v>0</v>
      </c>
      <c r="AI23" s="18" t="s">
        <v>26</v>
      </c>
      <c r="AJ23" s="71" t="s">
        <v>25</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33095</v>
      </c>
      <c r="B24" s="21" t="s">
        <v>1471</v>
      </c>
      <c r="C24" s="45"/>
      <c r="D24" s="18"/>
      <c r="E24" s="18">
        <v>0</v>
      </c>
      <c r="F24" s="18"/>
      <c r="G24" s="18"/>
      <c r="H24" s="18"/>
      <c r="I24" s="18"/>
      <c r="J24" s="18"/>
      <c r="K24" s="18"/>
      <c r="L24" s="18"/>
      <c r="M24" s="18"/>
      <c r="N24" s="18"/>
      <c r="O24" s="18"/>
      <c r="P24" s="18">
        <v>0</v>
      </c>
      <c r="Q24" s="18"/>
      <c r="R24" s="18"/>
      <c r="S24" s="18"/>
      <c r="T24" s="18"/>
      <c r="U24" s="18"/>
      <c r="V24" s="18"/>
      <c r="W24" s="18"/>
      <c r="X24" s="18"/>
      <c r="Y24" s="18" t="s">
        <v>25</v>
      </c>
      <c r="Z24" s="18" t="s">
        <v>25</v>
      </c>
      <c r="AA24" s="18" t="s">
        <v>25</v>
      </c>
      <c r="AB24" s="18" t="s">
        <v>26</v>
      </c>
      <c r="AC24" s="18" t="s">
        <v>22</v>
      </c>
      <c r="AD24" s="18" t="s">
        <v>26</v>
      </c>
      <c r="AE24" s="18" t="s">
        <v>22</v>
      </c>
      <c r="AF24" s="18"/>
      <c r="AG24" s="18" t="s">
        <v>26</v>
      </c>
      <c r="AH24" s="18" t="s">
        <v>25</v>
      </c>
      <c r="AI24" s="18" t="s">
        <v>26</v>
      </c>
      <c r="AJ24" s="71" t="s">
        <v>25</v>
      </c>
      <c r="AK24" s="102" t="s">
        <v>25</v>
      </c>
      <c r="AL24" s="83" t="s">
        <v>25</v>
      </c>
      <c r="AM24" s="83" t="s">
        <v>25</v>
      </c>
      <c r="AN24" s="83" t="s">
        <v>22</v>
      </c>
      <c r="AO24" s="83">
        <v>0</v>
      </c>
      <c r="AP24" s="83" t="s">
        <v>22</v>
      </c>
      <c r="AQ24" s="3" t="s">
        <v>27</v>
      </c>
      <c r="AR24" s="3"/>
      <c r="AS24" s="3" t="s">
        <v>25</v>
      </c>
      <c r="AT24" s="3"/>
      <c r="AU24" s="112" t="s">
        <v>25</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24</v>
      </c>
      <c r="BD24" s="313" t="str">
        <f>SUBSTITUTE(SUBSTITUTE(IFERROR(VLOOKUP($A24,単組回答!$E:$R,14,FALSE),""),"① 行った","○"),"② 行っていない","×")</f>
        <v/>
      </c>
      <c r="BE24" s="83" t="s">
        <v>24</v>
      </c>
      <c r="BF24" s="316" t="str">
        <f>SUBSTITUTE(SUBSTITUTE(IFERROR(VLOOKUP($A24,単組回答!$E:$T,16,FALSE),""),"① 行った","○"),"② 行っていない","×")</f>
        <v/>
      </c>
    </row>
    <row r="25" spans="1:58" ht="28.5" customHeight="1">
      <c r="A25" s="20">
        <v>33099</v>
      </c>
      <c r="B25" s="21" t="s">
        <v>1472</v>
      </c>
      <c r="C25" s="18" t="s">
        <v>25</v>
      </c>
      <c r="D25" s="18" t="s">
        <v>22</v>
      </c>
      <c r="E25" s="18">
        <v>1</v>
      </c>
      <c r="F25" s="18"/>
      <c r="G25" s="18" t="s">
        <v>22</v>
      </c>
      <c r="H25" s="18"/>
      <c r="I25" s="18"/>
      <c r="J25" s="18"/>
      <c r="K25" s="18" t="s">
        <v>22</v>
      </c>
      <c r="L25" s="18"/>
      <c r="M25" s="18"/>
      <c r="N25" s="18" t="s">
        <v>24</v>
      </c>
      <c r="O25" s="18" t="s">
        <v>23</v>
      </c>
      <c r="P25" s="18">
        <v>1</v>
      </c>
      <c r="Q25" s="18"/>
      <c r="R25" s="18" t="s">
        <v>23</v>
      </c>
      <c r="S25" s="18"/>
      <c r="T25" s="18"/>
      <c r="U25" s="18"/>
      <c r="V25" s="18"/>
      <c r="W25" s="18"/>
      <c r="X25" s="18"/>
      <c r="Y25" s="18" t="s">
        <v>25</v>
      </c>
      <c r="Z25" s="18" t="s">
        <v>25</v>
      </c>
      <c r="AA25" s="18" t="s">
        <v>25</v>
      </c>
      <c r="AB25" s="18" t="s">
        <v>26</v>
      </c>
      <c r="AC25" s="18" t="s">
        <v>22</v>
      </c>
      <c r="AD25" s="18" t="s">
        <v>26</v>
      </c>
      <c r="AE25" s="18" t="s">
        <v>25</v>
      </c>
      <c r="AF25" s="18"/>
      <c r="AG25" s="18" t="s">
        <v>26</v>
      </c>
      <c r="AH25" s="18">
        <v>0</v>
      </c>
      <c r="AI25" s="18" t="s">
        <v>25</v>
      </c>
      <c r="AJ25" s="71" t="s">
        <v>25</v>
      </c>
      <c r="AK25" s="102" t="s">
        <v>25</v>
      </c>
      <c r="AL25" s="83" t="s">
        <v>25</v>
      </c>
      <c r="AM25" s="83" t="s">
        <v>25</v>
      </c>
      <c r="AN25" s="83" t="s">
        <v>25</v>
      </c>
      <c r="AO25" s="83">
        <v>0</v>
      </c>
      <c r="AP25" s="83">
        <v>0</v>
      </c>
      <c r="AQ25" s="3">
        <v>0</v>
      </c>
      <c r="AR25" s="3"/>
      <c r="AS25" s="3">
        <v>0</v>
      </c>
      <c r="AT25" s="3"/>
      <c r="AU25" s="112">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24</v>
      </c>
      <c r="BD25" s="313" t="str">
        <f>SUBSTITUTE(SUBSTITUTE(IFERROR(VLOOKUP($A25,単組回答!$E:$R,14,FALSE),""),"① 行った","○"),"② 行っていない","×")</f>
        <v/>
      </c>
      <c r="BE25" s="83" t="s">
        <v>24</v>
      </c>
      <c r="BF25" s="316" t="str">
        <f>SUBSTITUTE(SUBSTITUTE(IFERROR(VLOOKUP($A25,単組回答!$E:$T,16,FALSE),""),"① 行った","○"),"② 行っていない","×")</f>
        <v/>
      </c>
    </row>
    <row r="26" spans="1:58" ht="28.5" customHeight="1">
      <c r="A26" s="20">
        <v>33109</v>
      </c>
      <c r="B26" s="21" t="s">
        <v>1473</v>
      </c>
      <c r="C26" s="18"/>
      <c r="D26" s="18"/>
      <c r="E26" s="18">
        <v>0</v>
      </c>
      <c r="F26" s="18"/>
      <c r="G26" s="18"/>
      <c r="H26" s="18"/>
      <c r="I26" s="18"/>
      <c r="J26" s="18"/>
      <c r="K26" s="18"/>
      <c r="L26" s="18"/>
      <c r="M26" s="18"/>
      <c r="N26" s="18"/>
      <c r="O26" s="18"/>
      <c r="P26" s="18">
        <v>0</v>
      </c>
      <c r="Q26" s="18"/>
      <c r="R26" s="18"/>
      <c r="S26" s="18"/>
      <c r="T26" s="18"/>
      <c r="U26" s="18"/>
      <c r="V26" s="18"/>
      <c r="W26" s="18"/>
      <c r="X26" s="18"/>
      <c r="Y26" s="18" t="s">
        <v>26</v>
      </c>
      <c r="Z26" s="18" t="s">
        <v>26</v>
      </c>
      <c r="AA26" s="18" t="e">
        <v>#N/A</v>
      </c>
      <c r="AB26" s="18" t="s">
        <v>26</v>
      </c>
      <c r="AC26" s="18" t="s">
        <v>26</v>
      </c>
      <c r="AD26" s="18" t="s">
        <v>26</v>
      </c>
      <c r="AE26" s="18" t="s">
        <v>26</v>
      </c>
      <c r="AF26" s="18"/>
      <c r="AG26" s="18" t="s">
        <v>26</v>
      </c>
      <c r="AH26" s="18" t="s">
        <v>26</v>
      </c>
      <c r="AI26" s="18" t="s">
        <v>26</v>
      </c>
      <c r="AJ26" s="71" t="s">
        <v>26</v>
      </c>
      <c r="AK26" s="102" t="s">
        <v>25</v>
      </c>
      <c r="AL26" s="83" t="s">
        <v>25</v>
      </c>
      <c r="AM26" s="83" t="s">
        <v>22</v>
      </c>
      <c r="AN26" s="83" t="s">
        <v>22</v>
      </c>
      <c r="AO26" s="83" t="s">
        <v>22</v>
      </c>
      <c r="AP26" s="83" t="s">
        <v>22</v>
      </c>
      <c r="AQ26" s="3" t="s">
        <v>27</v>
      </c>
      <c r="AR26" s="3" t="s">
        <v>26</v>
      </c>
      <c r="AS26" s="3" t="s">
        <v>28</v>
      </c>
      <c r="AT26" s="3" t="s">
        <v>26</v>
      </c>
      <c r="AU26" s="112" t="s">
        <v>25</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33118</v>
      </c>
      <c r="B27" s="21" t="s">
        <v>1474</v>
      </c>
      <c r="C27" s="18"/>
      <c r="D27" s="18"/>
      <c r="E27" s="18">
        <v>0</v>
      </c>
      <c r="F27" s="18"/>
      <c r="G27" s="18"/>
      <c r="H27" s="18"/>
      <c r="I27" s="18"/>
      <c r="J27" s="18"/>
      <c r="K27" s="18"/>
      <c r="L27" s="18"/>
      <c r="M27" s="18"/>
      <c r="N27" s="18"/>
      <c r="O27" s="18"/>
      <c r="P27" s="18">
        <v>0</v>
      </c>
      <c r="Q27" s="18"/>
      <c r="R27" s="18"/>
      <c r="S27" s="18"/>
      <c r="T27" s="18"/>
      <c r="U27" s="18"/>
      <c r="V27" s="18"/>
      <c r="W27" s="18"/>
      <c r="X27" s="18"/>
      <c r="Y27" s="66" t="s">
        <v>25</v>
      </c>
      <c r="Z27" s="66" t="s">
        <v>25</v>
      </c>
      <c r="AA27" s="66" t="e">
        <v>#N/A</v>
      </c>
      <c r="AB27" s="66" t="s">
        <v>26</v>
      </c>
      <c r="AC27" s="66" t="s">
        <v>25</v>
      </c>
      <c r="AD27" s="66" t="s">
        <v>26</v>
      </c>
      <c r="AE27" s="66" t="s">
        <v>25</v>
      </c>
      <c r="AF27" s="66"/>
      <c r="AG27" s="66" t="s">
        <v>26</v>
      </c>
      <c r="AH27" s="66" t="s">
        <v>26</v>
      </c>
      <c r="AI27" s="66" t="s">
        <v>26</v>
      </c>
      <c r="AJ27" s="163" t="s">
        <v>25</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33104</v>
      </c>
      <c r="B28" s="21" t="s">
        <v>1475</v>
      </c>
      <c r="C28" s="18"/>
      <c r="D28" s="18"/>
      <c r="E28" s="18">
        <v>0</v>
      </c>
      <c r="F28" s="18"/>
      <c r="G28" s="18"/>
      <c r="H28" s="18"/>
      <c r="I28" s="18"/>
      <c r="J28" s="18"/>
      <c r="K28" s="18"/>
      <c r="L28" s="18"/>
      <c r="M28" s="18"/>
      <c r="N28" s="18"/>
      <c r="O28" s="18"/>
      <c r="P28" s="18">
        <v>0</v>
      </c>
      <c r="Q28" s="18"/>
      <c r="R28" s="18"/>
      <c r="S28" s="18"/>
      <c r="T28" s="18"/>
      <c r="U28" s="18"/>
      <c r="V28" s="18"/>
      <c r="W28" s="18"/>
      <c r="X28" s="18"/>
      <c r="Y28" s="18" t="s">
        <v>26</v>
      </c>
      <c r="Z28" s="18" t="s">
        <v>26</v>
      </c>
      <c r="AA28" s="18" t="e">
        <v>#N/A</v>
      </c>
      <c r="AB28" s="18" t="s">
        <v>26</v>
      </c>
      <c r="AC28" s="18" t="s">
        <v>26</v>
      </c>
      <c r="AD28" s="18" t="s">
        <v>26</v>
      </c>
      <c r="AE28" s="18" t="s">
        <v>26</v>
      </c>
      <c r="AF28" s="18"/>
      <c r="AG28" s="18" t="s">
        <v>26</v>
      </c>
      <c r="AH28" s="18" t="s">
        <v>26</v>
      </c>
      <c r="AI28" s="18" t="s">
        <v>26</v>
      </c>
      <c r="AJ28" s="71" t="s">
        <v>26</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24</v>
      </c>
      <c r="BF28" s="316" t="str">
        <f>SUBSTITUTE(SUBSTITUTE(IFERROR(VLOOKUP($A28,単組回答!$E:$T,16,FALSE),""),"① 行った","○"),"② 行っていない","×")</f>
        <v/>
      </c>
    </row>
    <row r="29" spans="1:58" ht="28.5" customHeight="1">
      <c r="A29" s="20">
        <v>33073</v>
      </c>
      <c r="B29" s="21" t="s">
        <v>1476</v>
      </c>
      <c r="C29" s="18"/>
      <c r="D29" s="18"/>
      <c r="E29" s="18">
        <v>0</v>
      </c>
      <c r="F29" s="18"/>
      <c r="G29" s="18"/>
      <c r="H29" s="18"/>
      <c r="I29" s="18"/>
      <c r="J29" s="18"/>
      <c r="K29" s="18"/>
      <c r="L29" s="18"/>
      <c r="M29" s="18"/>
      <c r="N29" s="18"/>
      <c r="O29" s="18"/>
      <c r="P29" s="18">
        <v>0</v>
      </c>
      <c r="Q29" s="18"/>
      <c r="R29" s="18"/>
      <c r="S29" s="18"/>
      <c r="T29" s="18"/>
      <c r="U29" s="18"/>
      <c r="V29" s="18"/>
      <c r="W29" s="18"/>
      <c r="X29" s="18"/>
      <c r="Y29" s="18" t="s">
        <v>26</v>
      </c>
      <c r="Z29" s="18" t="s">
        <v>26</v>
      </c>
      <c r="AA29" s="18" t="e">
        <v>#N/A</v>
      </c>
      <c r="AB29" s="18" t="s">
        <v>26</v>
      </c>
      <c r="AC29" s="18" t="s">
        <v>26</v>
      </c>
      <c r="AD29" s="18" t="s">
        <v>26</v>
      </c>
      <c r="AE29" s="18" t="s">
        <v>26</v>
      </c>
      <c r="AF29" s="18"/>
      <c r="AG29" s="18" t="s">
        <v>26</v>
      </c>
      <c r="AH29" s="18" t="s">
        <v>26</v>
      </c>
      <c r="AI29" s="18" t="s">
        <v>26</v>
      </c>
      <c r="AJ29" s="71" t="s">
        <v>26</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24</v>
      </c>
      <c r="BD29" s="313" t="str">
        <f>SUBSTITUTE(SUBSTITUTE(IFERROR(VLOOKUP($A29,単組回答!$E:$R,14,FALSE),""),"① 行った","○"),"② 行っていない","×")</f>
        <v/>
      </c>
      <c r="BE29" s="83" t="s">
        <v>24</v>
      </c>
      <c r="BF29" s="316" t="str">
        <f>SUBSTITUTE(SUBSTITUTE(IFERROR(VLOOKUP($A29,単組回答!$E:$T,16,FALSE),""),"① 行った","○"),"② 行っていない","×")</f>
        <v/>
      </c>
    </row>
    <row r="30" spans="1:58" ht="28.5" customHeight="1">
      <c r="A30" s="20"/>
      <c r="B30" s="21"/>
      <c r="C30" s="18"/>
      <c r="D30" s="18"/>
      <c r="E30" s="18">
        <v>0</v>
      </c>
      <c r="F30" s="18"/>
      <c r="G30" s="18"/>
      <c r="H30" s="18"/>
      <c r="I30" s="18"/>
      <c r="J30" s="18"/>
      <c r="K30" s="18"/>
      <c r="L30" s="18"/>
      <c r="M30" s="18"/>
      <c r="N30" s="18"/>
      <c r="O30" s="18"/>
      <c r="P30" s="18">
        <v>0</v>
      </c>
      <c r="Q30" s="18"/>
      <c r="R30" s="18"/>
      <c r="S30" s="18"/>
      <c r="T30" s="18"/>
      <c r="U30" s="18"/>
      <c r="V30" s="18"/>
      <c r="W30" s="18"/>
      <c r="X30" s="18"/>
      <c r="Y30" s="18" t="s">
        <v>26</v>
      </c>
      <c r="Z30" s="18" t="s">
        <v>26</v>
      </c>
      <c r="AA30" s="18" t="e">
        <v>#N/A</v>
      </c>
      <c r="AB30" s="18" t="s">
        <v>26</v>
      </c>
      <c r="AC30" s="18" t="s">
        <v>26</v>
      </c>
      <c r="AD30" s="18" t="s">
        <v>26</v>
      </c>
      <c r="AE30" s="18" t="s">
        <v>26</v>
      </c>
      <c r="AF30" s="18"/>
      <c r="AG30" s="18" t="s">
        <v>26</v>
      </c>
      <c r="AH30" s="18" t="s">
        <v>26</v>
      </c>
      <c r="AI30" s="18" t="s">
        <v>26</v>
      </c>
      <c r="AJ30" s="71" t="s">
        <v>26</v>
      </c>
      <c r="AK30" s="102" t="s">
        <v>26</v>
      </c>
      <c r="AL30" s="83" t="s">
        <v>26</v>
      </c>
      <c r="AM30" s="83" t="s">
        <v>26</v>
      </c>
      <c r="AN30" s="83" t="s">
        <v>26</v>
      </c>
      <c r="AO30" s="83" t="s">
        <v>26</v>
      </c>
      <c r="AP30" s="83" t="s">
        <v>26</v>
      </c>
      <c r="AQ30" s="3" t="s">
        <v>26</v>
      </c>
      <c r="AR30" s="3" t="s">
        <v>26</v>
      </c>
      <c r="AS30" s="3" t="s">
        <v>26</v>
      </c>
      <c r="AT30" s="3" t="s">
        <v>26</v>
      </c>
      <c r="AU30" s="112" t="s">
        <v>26</v>
      </c>
      <c r="AV30" s="102" t="s">
        <v>26</v>
      </c>
      <c r="AW30" s="83" t="s">
        <v>26</v>
      </c>
      <c r="AX30" s="83" t="s">
        <v>26</v>
      </c>
      <c r="AY30" s="83"/>
      <c r="AZ30" s="83" t="s">
        <v>26</v>
      </c>
      <c r="BA30" s="83"/>
      <c r="BB30" s="83" t="s">
        <v>26</v>
      </c>
      <c r="BC30" s="83" t="s">
        <v>26</v>
      </c>
      <c r="BD30" s="83"/>
      <c r="BE30" s="83" t="s">
        <v>26</v>
      </c>
      <c r="BF30" s="103"/>
    </row>
    <row r="31" spans="1:58" ht="28.5" customHeight="1" thickBot="1">
      <c r="A31" s="237" t="s">
        <v>90</v>
      </c>
      <c r="B31" s="238"/>
      <c r="C31" s="237">
        <v>7</v>
      </c>
      <c r="D31" s="238">
        <v>0</v>
      </c>
      <c r="N31" s="237">
        <v>8</v>
      </c>
      <c r="O31" s="238">
        <v>0</v>
      </c>
      <c r="Y31" s="237">
        <v>0</v>
      </c>
      <c r="Z31" s="238">
        <v>0</v>
      </c>
      <c r="AB31" s="286" t="s">
        <v>958</v>
      </c>
      <c r="AC31" s="286"/>
      <c r="AD31" s="286"/>
      <c r="AE31" s="286"/>
      <c r="AF31" s="286"/>
      <c r="AG31" s="286"/>
      <c r="AH31" s="286"/>
      <c r="AI31" s="286"/>
      <c r="AJ31" s="286"/>
      <c r="AK31" s="104" t="s">
        <v>26</v>
      </c>
      <c r="AL31" s="105" t="s">
        <v>26</v>
      </c>
      <c r="AM31" s="105" t="s">
        <v>26</v>
      </c>
      <c r="AN31" s="105" t="s">
        <v>26</v>
      </c>
      <c r="AO31" s="105" t="s">
        <v>26</v>
      </c>
      <c r="AP31" s="105" t="s">
        <v>26</v>
      </c>
      <c r="AQ31" s="113" t="s">
        <v>26</v>
      </c>
      <c r="AR31" s="113" t="s">
        <v>26</v>
      </c>
      <c r="AS31" s="113" t="s">
        <v>26</v>
      </c>
      <c r="AT31" s="113" t="s">
        <v>26</v>
      </c>
      <c r="AU31" s="114" t="s">
        <v>26</v>
      </c>
      <c r="AV31" s="245">
        <f>AV32-AW32</f>
        <v>0</v>
      </c>
      <c r="AW31" s="246"/>
      <c r="AX31" s="109" t="s">
        <v>26</v>
      </c>
      <c r="AY31" s="109"/>
      <c r="AZ31" s="109" t="s">
        <v>26</v>
      </c>
      <c r="BA31" s="109"/>
      <c r="BB31" s="109" t="s">
        <v>26</v>
      </c>
      <c r="BC31" s="109" t="s">
        <v>26</v>
      </c>
      <c r="BD31" s="109"/>
      <c r="BE31" s="109" t="s">
        <v>26</v>
      </c>
      <c r="BF31" s="110"/>
    </row>
    <row r="32" spans="1:58" ht="28.5" customHeight="1">
      <c r="AV32" s="12">
        <f>(COUNTIF(AV5:AV30,"○")+COUNTIF(AW5:AW30,"○"))</f>
        <v>0</v>
      </c>
      <c r="AW32" s="12">
        <f>COUNTIFS(AV5:AV30,"○",AW5:AW30,"○")</f>
        <v>0</v>
      </c>
      <c r="AX32" s="12" t="s">
        <v>26</v>
      </c>
      <c r="AY32" s="12"/>
      <c r="AZ32" s="12" t="s">
        <v>26</v>
      </c>
      <c r="BA32" s="12"/>
      <c r="BB32" s="12" t="s">
        <v>26</v>
      </c>
      <c r="BC32" s="12" t="s">
        <v>26</v>
      </c>
      <c r="BD32" s="12"/>
      <c r="BE32" s="12" t="s">
        <v>26</v>
      </c>
      <c r="BF32" s="12"/>
    </row>
    <row r="33" spans="48:58" ht="28.5" customHeight="1">
      <c r="AV33" s="12" t="s">
        <v>26</v>
      </c>
      <c r="AW33" s="12" t="s">
        <v>26</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sheetData>
  <mergeCells count="41">
    <mergeCell ref="AV1:BF1"/>
    <mergeCell ref="A2:B2"/>
    <mergeCell ref="C2:D2"/>
    <mergeCell ref="F2:G2"/>
    <mergeCell ref="H2:I2"/>
    <mergeCell ref="J2:K2"/>
    <mergeCell ref="W2:X2"/>
    <mergeCell ref="C1:M1"/>
    <mergeCell ref="N1:X1"/>
    <mergeCell ref="Y1:AJ1"/>
    <mergeCell ref="AK1:AU1"/>
    <mergeCell ref="L2:M2"/>
    <mergeCell ref="N2:O2"/>
    <mergeCell ref="Q2:R2"/>
    <mergeCell ref="S2:T2"/>
    <mergeCell ref="U2:V2"/>
    <mergeCell ref="Y2:Z2"/>
    <mergeCell ref="AB2:AC2"/>
    <mergeCell ref="AD2:AE2"/>
    <mergeCell ref="AF2:AF3"/>
    <mergeCell ref="AG2:AH2"/>
    <mergeCell ref="BC2:BD2"/>
    <mergeCell ref="BE2:BF2"/>
    <mergeCell ref="AK2:AL2"/>
    <mergeCell ref="AM2:AN2"/>
    <mergeCell ref="AO2:AP2"/>
    <mergeCell ref="AQ2:AQ3"/>
    <mergeCell ref="AR2:AS2"/>
    <mergeCell ref="AT2:AU2"/>
    <mergeCell ref="AB31:AJ31"/>
    <mergeCell ref="AV2:AW2"/>
    <mergeCell ref="AX2:AY2"/>
    <mergeCell ref="AZ2:BA2"/>
    <mergeCell ref="BB2:BB3"/>
    <mergeCell ref="AI2:AJ2"/>
    <mergeCell ref="AV31:AW31"/>
    <mergeCell ref="A4:B4"/>
    <mergeCell ref="A31:B31"/>
    <mergeCell ref="C31:D31"/>
    <mergeCell ref="N31:O31"/>
    <mergeCell ref="Y31:Z31"/>
  </mergeCells>
  <phoneticPr fontId="3"/>
  <conditionalFormatting sqref="A5:AU19 BG5:XFD30 A21:AU30 A20 AV30:BF30 AV33:BF135 AX31:BF32 C20:AL20 AN20:AU20">
    <cfRule type="cellIs" dxfId="236" priority="67" operator="equal">
      <formula>0</formula>
    </cfRule>
  </conditionalFormatting>
  <conditionalFormatting sqref="BE7">
    <cfRule type="cellIs" dxfId="234" priority="65" operator="equal">
      <formula>0</formula>
    </cfRule>
  </conditionalFormatting>
  <conditionalFormatting sqref="BE6">
    <cfRule type="cellIs" dxfId="209" priority="38" operator="equal">
      <formula>0</formula>
    </cfRule>
  </conditionalFormatting>
  <conditionalFormatting sqref="BC6">
    <cfRule type="cellIs" dxfId="208" priority="37" operator="equal">
      <formula>0</formula>
    </cfRule>
  </conditionalFormatting>
  <conditionalFormatting sqref="BC7">
    <cfRule type="cellIs" dxfId="207" priority="36" operator="equal">
      <formula>0</formula>
    </cfRule>
  </conditionalFormatting>
  <conditionalFormatting sqref="BC8">
    <cfRule type="cellIs" dxfId="206" priority="35" operator="equal">
      <formula>0</formula>
    </cfRule>
  </conditionalFormatting>
  <conditionalFormatting sqref="BC9:BC12">
    <cfRule type="cellIs" dxfId="205" priority="34" operator="equal">
      <formula>0</formula>
    </cfRule>
  </conditionalFormatting>
  <conditionalFormatting sqref="BE8:BE12">
    <cfRule type="cellIs" dxfId="204" priority="33" operator="equal">
      <formula>0</formula>
    </cfRule>
  </conditionalFormatting>
  <conditionalFormatting sqref="BC16">
    <cfRule type="cellIs" dxfId="203" priority="32" operator="equal">
      <formula>0</formula>
    </cfRule>
  </conditionalFormatting>
  <conditionalFormatting sqref="BE16">
    <cfRule type="cellIs" dxfId="202" priority="31" operator="equal">
      <formula>0</formula>
    </cfRule>
  </conditionalFormatting>
  <conditionalFormatting sqref="BC24">
    <cfRule type="cellIs" dxfId="201" priority="30" operator="equal">
      <formula>0</formula>
    </cfRule>
  </conditionalFormatting>
  <conditionalFormatting sqref="BE24">
    <cfRule type="cellIs" dxfId="200" priority="29" operator="equal">
      <formula>0</formula>
    </cfRule>
  </conditionalFormatting>
  <conditionalFormatting sqref="BC25">
    <cfRule type="cellIs" dxfId="199" priority="28" operator="equal">
      <formula>0</formula>
    </cfRule>
  </conditionalFormatting>
  <conditionalFormatting sqref="BE25">
    <cfRule type="cellIs" dxfId="198" priority="27" operator="equal">
      <formula>0</formula>
    </cfRule>
  </conditionalFormatting>
  <conditionalFormatting sqref="BC29">
    <cfRule type="cellIs" dxfId="197" priority="26" operator="equal">
      <formula>0</formula>
    </cfRule>
  </conditionalFormatting>
  <conditionalFormatting sqref="BE28:BE29">
    <cfRule type="cellIs" dxfId="196" priority="25" operator="equal">
      <formula>0</formula>
    </cfRule>
  </conditionalFormatting>
  <conditionalFormatting sqref="AV32:AW32 AV31">
    <cfRule type="cellIs" dxfId="195" priority="24" operator="equal">
      <formula>0</formula>
    </cfRule>
  </conditionalFormatting>
  <conditionalFormatting sqref="BC5">
    <cfRule type="cellIs" dxfId="192" priority="21" operator="equal">
      <formula>0</formula>
    </cfRule>
  </conditionalFormatting>
  <conditionalFormatting sqref="BE5">
    <cfRule type="cellIs" dxfId="191" priority="20" operator="equal">
      <formula>0</formula>
    </cfRule>
  </conditionalFormatting>
  <conditionalFormatting sqref="BE13:BE15">
    <cfRule type="cellIs" dxfId="188" priority="17" operator="equal">
      <formula>0</formula>
    </cfRule>
  </conditionalFormatting>
  <conditionalFormatting sqref="BC13:BC15">
    <cfRule type="cellIs" dxfId="187" priority="16" operator="equal">
      <formula>0</formula>
    </cfRule>
  </conditionalFormatting>
  <conditionalFormatting sqref="BE17:BE23">
    <cfRule type="cellIs" dxfId="186" priority="15" operator="equal">
      <formula>0</formula>
    </cfRule>
  </conditionalFormatting>
  <conditionalFormatting sqref="BC17:BC23">
    <cfRule type="cellIs" dxfId="181" priority="10" operator="equal">
      <formula>0</formula>
    </cfRule>
  </conditionalFormatting>
  <conditionalFormatting sqref="BE26:BE27">
    <cfRule type="cellIs" dxfId="179" priority="8" operator="equal">
      <formula>0</formula>
    </cfRule>
  </conditionalFormatting>
  <conditionalFormatting sqref="BC26:BC28">
    <cfRule type="cellIs" dxfId="178" priority="7" operator="equal">
      <formula>0</formula>
    </cfRule>
  </conditionalFormatting>
  <conditionalFormatting sqref="AV5:BB29">
    <cfRule type="cellIs" dxfId="51" priority="3" operator="equal">
      <formula>0</formula>
    </cfRule>
  </conditionalFormatting>
  <conditionalFormatting sqref="BD5:BD29">
    <cfRule type="cellIs" dxfId="50" priority="2" operator="equal">
      <formula>0</formula>
    </cfRule>
  </conditionalFormatting>
  <conditionalFormatting sqref="BF5:BF29">
    <cfRule type="cellIs" dxfId="49"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C6E04-781E-4D10-9749-65F4A13D7D5E}">
  <dimension ref="A1:BF142"/>
  <sheetViews>
    <sheetView view="pageBreakPreview" zoomScale="90" zoomScaleNormal="85"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15</v>
      </c>
      <c r="D4" s="132">
        <v>5</v>
      </c>
      <c r="E4" s="132"/>
      <c r="F4" s="132">
        <v>19</v>
      </c>
      <c r="G4" s="132">
        <v>15</v>
      </c>
      <c r="H4" s="132">
        <v>5</v>
      </c>
      <c r="I4" s="132">
        <v>13</v>
      </c>
      <c r="J4" s="132">
        <v>6</v>
      </c>
      <c r="K4" s="132">
        <v>8</v>
      </c>
      <c r="L4" s="132">
        <v>0</v>
      </c>
      <c r="M4" s="132">
        <v>3</v>
      </c>
      <c r="N4" s="132">
        <v>15</v>
      </c>
      <c r="O4" s="132">
        <v>5</v>
      </c>
      <c r="P4" s="132"/>
      <c r="Q4" s="132">
        <v>17</v>
      </c>
      <c r="R4" s="132">
        <v>10</v>
      </c>
      <c r="S4" s="132">
        <v>9</v>
      </c>
      <c r="T4" s="132">
        <v>7</v>
      </c>
      <c r="U4" s="132">
        <v>5</v>
      </c>
      <c r="V4" s="132">
        <v>4</v>
      </c>
      <c r="W4" s="132">
        <v>1</v>
      </c>
      <c r="X4" s="132">
        <v>2</v>
      </c>
      <c r="Y4" s="134">
        <v>7</v>
      </c>
      <c r="Z4" s="134">
        <v>1</v>
      </c>
      <c r="AA4" s="134"/>
      <c r="AB4" s="134">
        <v>6</v>
      </c>
      <c r="AC4" s="134">
        <v>11</v>
      </c>
      <c r="AD4" s="134">
        <v>5</v>
      </c>
      <c r="AE4" s="134">
        <v>10</v>
      </c>
      <c r="AF4" s="134">
        <v>0</v>
      </c>
      <c r="AG4" s="134">
        <v>1</v>
      </c>
      <c r="AH4" s="134">
        <v>5</v>
      </c>
      <c r="AI4" s="134">
        <v>0</v>
      </c>
      <c r="AJ4" s="136">
        <v>0</v>
      </c>
      <c r="AK4" s="137">
        <v>14</v>
      </c>
      <c r="AL4" s="138">
        <v>5</v>
      </c>
      <c r="AM4" s="138">
        <v>16</v>
      </c>
      <c r="AN4" s="138">
        <v>14</v>
      </c>
      <c r="AO4" s="138">
        <v>13</v>
      </c>
      <c r="AP4" s="138">
        <v>13</v>
      </c>
      <c r="AQ4" s="158">
        <v>13</v>
      </c>
      <c r="AR4" s="158">
        <v>5</v>
      </c>
      <c r="AS4" s="158">
        <v>9</v>
      </c>
      <c r="AT4" s="158">
        <v>5</v>
      </c>
      <c r="AU4" s="139">
        <v>9</v>
      </c>
      <c r="AV4" s="137">
        <f t="shared" ref="AV4:BF4" si="0">COUNTIF(AV5:AV36,"○")</f>
        <v>0</v>
      </c>
      <c r="AW4" s="138">
        <f t="shared" si="0"/>
        <v>0</v>
      </c>
      <c r="AX4" s="138">
        <f t="shared" si="0"/>
        <v>0</v>
      </c>
      <c r="AY4" s="138">
        <f t="shared" si="0"/>
        <v>0</v>
      </c>
      <c r="AZ4" s="138">
        <f t="shared" si="0"/>
        <v>0</v>
      </c>
      <c r="BA4" s="138">
        <f t="shared" si="0"/>
        <v>0</v>
      </c>
      <c r="BB4" s="138">
        <f t="shared" si="0"/>
        <v>0</v>
      </c>
      <c r="BC4" s="138">
        <f t="shared" si="0"/>
        <v>6</v>
      </c>
      <c r="BD4" s="138">
        <f t="shared" si="0"/>
        <v>0</v>
      </c>
      <c r="BE4" s="138">
        <f t="shared" si="0"/>
        <v>9</v>
      </c>
      <c r="BF4" s="139">
        <f t="shared" si="0"/>
        <v>0</v>
      </c>
    </row>
    <row r="5" spans="1:58" ht="28.5" customHeight="1">
      <c r="A5" s="123">
        <v>34001</v>
      </c>
      <c r="B5" s="124" t="s">
        <v>1477</v>
      </c>
      <c r="C5" s="125" t="s">
        <v>25</v>
      </c>
      <c r="D5" s="78" t="s">
        <v>22</v>
      </c>
      <c r="E5" s="78">
        <v>1</v>
      </c>
      <c r="F5" s="78"/>
      <c r="G5" s="78"/>
      <c r="H5" s="78"/>
      <c r="I5" s="78" t="s">
        <v>22</v>
      </c>
      <c r="J5" s="78"/>
      <c r="K5" s="78"/>
      <c r="L5" s="78"/>
      <c r="M5" s="78"/>
      <c r="N5" s="78" t="s">
        <v>24</v>
      </c>
      <c r="O5" s="78" t="s">
        <v>23</v>
      </c>
      <c r="P5" s="78">
        <v>1</v>
      </c>
      <c r="Q5" s="78"/>
      <c r="R5" s="78"/>
      <c r="S5" s="78"/>
      <c r="T5" s="78"/>
      <c r="U5" s="78"/>
      <c r="V5" s="78"/>
      <c r="W5" s="78"/>
      <c r="X5" s="78"/>
      <c r="Y5" s="77" t="s">
        <v>25</v>
      </c>
      <c r="Z5" s="77" t="s">
        <v>22</v>
      </c>
      <c r="AA5" s="77" t="s">
        <v>22</v>
      </c>
      <c r="AB5" s="77" t="s">
        <v>25</v>
      </c>
      <c r="AC5" s="77" t="s">
        <v>26</v>
      </c>
      <c r="AD5" s="77" t="s">
        <v>22</v>
      </c>
      <c r="AE5" s="77" t="s">
        <v>26</v>
      </c>
      <c r="AF5" s="77"/>
      <c r="AG5" s="77" t="s">
        <v>25</v>
      </c>
      <c r="AH5" s="77" t="s">
        <v>26</v>
      </c>
      <c r="AI5" s="77" t="s">
        <v>25</v>
      </c>
      <c r="AJ5" s="127" t="s">
        <v>26</v>
      </c>
      <c r="AK5" s="128" t="s">
        <v>25</v>
      </c>
      <c r="AL5" s="74" t="s">
        <v>22</v>
      </c>
      <c r="AM5" s="74" t="s">
        <v>22</v>
      </c>
      <c r="AN5" s="74" t="s">
        <v>22</v>
      </c>
      <c r="AO5" s="74" t="s">
        <v>22</v>
      </c>
      <c r="AP5" s="74" t="s">
        <v>22</v>
      </c>
      <c r="AQ5" s="76" t="s">
        <v>27</v>
      </c>
      <c r="AR5" s="76"/>
      <c r="AS5" s="76" t="s">
        <v>25</v>
      </c>
      <c r="AT5" s="76"/>
      <c r="AU5" s="131"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83" t="s">
        <v>25</v>
      </c>
      <c r="BF5" s="316" t="str">
        <f>SUBSTITUTE(SUBSTITUTE(IFERROR(VLOOKUP($A5,単組回答!$E:$T,16,FALSE),""),"① 行った","○"),"② 行っていない","×")</f>
        <v/>
      </c>
    </row>
    <row r="6" spans="1:58" ht="28.5" customHeight="1">
      <c r="A6" s="20">
        <v>34002</v>
      </c>
      <c r="B6" s="21" t="s">
        <v>1478</v>
      </c>
      <c r="C6" s="18" t="s">
        <v>22</v>
      </c>
      <c r="D6" s="45" t="s">
        <v>25</v>
      </c>
      <c r="E6" s="18">
        <v>1</v>
      </c>
      <c r="F6" s="18" t="s">
        <v>22</v>
      </c>
      <c r="G6" s="18"/>
      <c r="H6" s="18"/>
      <c r="I6" s="18"/>
      <c r="J6" s="18"/>
      <c r="K6" s="18"/>
      <c r="L6" s="18"/>
      <c r="M6" s="18"/>
      <c r="N6" s="18" t="s">
        <v>23</v>
      </c>
      <c r="O6" s="18" t="s">
        <v>24</v>
      </c>
      <c r="P6" s="18">
        <v>1</v>
      </c>
      <c r="Q6" s="18" t="s">
        <v>23</v>
      </c>
      <c r="R6" s="18"/>
      <c r="S6" s="18"/>
      <c r="T6" s="18"/>
      <c r="U6" s="18"/>
      <c r="V6" s="18"/>
      <c r="W6" s="18"/>
      <c r="X6" s="18"/>
      <c r="Y6" s="19" t="s">
        <v>22</v>
      </c>
      <c r="Z6" s="19" t="s">
        <v>25</v>
      </c>
      <c r="AA6" s="19" t="s">
        <v>25</v>
      </c>
      <c r="AB6" s="19" t="s">
        <v>26</v>
      </c>
      <c r="AC6" s="19" t="s">
        <v>22</v>
      </c>
      <c r="AD6" s="19" t="s">
        <v>26</v>
      </c>
      <c r="AE6" s="19" t="s">
        <v>22</v>
      </c>
      <c r="AF6" s="19"/>
      <c r="AG6" s="19" t="s">
        <v>26</v>
      </c>
      <c r="AH6" s="19">
        <v>0</v>
      </c>
      <c r="AI6" s="19" t="s">
        <v>25</v>
      </c>
      <c r="AJ6" s="75" t="s">
        <v>25</v>
      </c>
      <c r="AK6" s="102" t="s">
        <v>26</v>
      </c>
      <c r="AL6" s="83" t="s">
        <v>26</v>
      </c>
      <c r="AM6" s="83" t="s">
        <v>26</v>
      </c>
      <c r="AN6" s="83" t="s">
        <v>26</v>
      </c>
      <c r="AO6" s="83" t="s">
        <v>26</v>
      </c>
      <c r="AP6" s="83" t="s">
        <v>26</v>
      </c>
      <c r="AQ6" s="3" t="s">
        <v>26</v>
      </c>
      <c r="AR6" s="3"/>
      <c r="AS6" s="3" t="s">
        <v>26</v>
      </c>
      <c r="AT6" s="3" t="s">
        <v>25</v>
      </c>
      <c r="AU6" s="112" t="s">
        <v>26</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34003</v>
      </c>
      <c r="B7" s="21" t="s">
        <v>1479</v>
      </c>
      <c r="C7" s="18" t="s">
        <v>22</v>
      </c>
      <c r="D7" s="18" t="s">
        <v>22</v>
      </c>
      <c r="E7" s="18">
        <v>2</v>
      </c>
      <c r="F7" s="18" t="s">
        <v>22</v>
      </c>
      <c r="G7" s="18" t="s">
        <v>22</v>
      </c>
      <c r="H7" s="18" t="s">
        <v>22</v>
      </c>
      <c r="I7" s="18" t="s">
        <v>22</v>
      </c>
      <c r="J7" s="18" t="s">
        <v>22</v>
      </c>
      <c r="K7" s="18" t="s">
        <v>22</v>
      </c>
      <c r="L7" s="18"/>
      <c r="M7" s="18"/>
      <c r="N7" s="18" t="s">
        <v>23</v>
      </c>
      <c r="O7" s="18" t="s">
        <v>23</v>
      </c>
      <c r="P7" s="18">
        <v>2</v>
      </c>
      <c r="Q7" s="18" t="s">
        <v>23</v>
      </c>
      <c r="R7" s="18" t="s">
        <v>23</v>
      </c>
      <c r="S7" s="18" t="s">
        <v>23</v>
      </c>
      <c r="T7" s="18" t="s">
        <v>23</v>
      </c>
      <c r="U7" s="18"/>
      <c r="V7" s="18" t="s">
        <v>23</v>
      </c>
      <c r="W7" s="18"/>
      <c r="X7" s="18" t="s">
        <v>23</v>
      </c>
      <c r="Y7" s="19" t="s">
        <v>26</v>
      </c>
      <c r="Z7" s="19" t="s">
        <v>26</v>
      </c>
      <c r="AA7" s="19" t="e">
        <v>#N/A</v>
      </c>
      <c r="AB7" s="19" t="s">
        <v>26</v>
      </c>
      <c r="AC7" s="19" t="s">
        <v>22</v>
      </c>
      <c r="AD7" s="19" t="s">
        <v>26</v>
      </c>
      <c r="AE7" s="19" t="s">
        <v>22</v>
      </c>
      <c r="AF7" s="19"/>
      <c r="AG7" s="19" t="s">
        <v>26</v>
      </c>
      <c r="AH7" s="19" t="s">
        <v>22</v>
      </c>
      <c r="AI7" s="19" t="s">
        <v>26</v>
      </c>
      <c r="AJ7" s="75" t="s">
        <v>25</v>
      </c>
      <c r="AK7" s="102" t="s">
        <v>22</v>
      </c>
      <c r="AL7" s="83" t="s">
        <v>22</v>
      </c>
      <c r="AM7" s="83" t="s">
        <v>22</v>
      </c>
      <c r="AN7" s="83" t="s">
        <v>22</v>
      </c>
      <c r="AO7" s="83" t="s">
        <v>22</v>
      </c>
      <c r="AP7" s="83" t="s">
        <v>22</v>
      </c>
      <c r="AQ7" s="3" t="s">
        <v>27</v>
      </c>
      <c r="AR7" s="3" t="s">
        <v>22</v>
      </c>
      <c r="AS7" s="3" t="s">
        <v>22</v>
      </c>
      <c r="AT7" s="3" t="s">
        <v>1480</v>
      </c>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22</v>
      </c>
      <c r="BD7" s="313" t="str">
        <f>SUBSTITUTE(SUBSTITUTE(IFERROR(VLOOKUP($A7,単組回答!$E:$R,14,FALSE),""),"① 行った","○"),"② 行っていない","×")</f>
        <v/>
      </c>
      <c r="BE7" s="83" t="s">
        <v>22</v>
      </c>
      <c r="BF7" s="316" t="str">
        <f>SUBSTITUTE(SUBSTITUTE(IFERROR(VLOOKUP($A7,単組回答!$E:$T,16,FALSE),""),"① 行った","○"),"② 行っていない","×")</f>
        <v/>
      </c>
    </row>
    <row r="8" spans="1:58" ht="28.5" customHeight="1">
      <c r="A8" s="20">
        <v>34004</v>
      </c>
      <c r="B8" s="21" t="s">
        <v>1481</v>
      </c>
      <c r="C8" s="18" t="s">
        <v>22</v>
      </c>
      <c r="D8" s="45" t="s">
        <v>25</v>
      </c>
      <c r="E8" s="18">
        <v>1</v>
      </c>
      <c r="F8" s="18" t="s">
        <v>22</v>
      </c>
      <c r="G8" s="18" t="s">
        <v>22</v>
      </c>
      <c r="H8" s="18"/>
      <c r="I8" s="18" t="s">
        <v>22</v>
      </c>
      <c r="J8" s="18"/>
      <c r="K8" s="18" t="s">
        <v>22</v>
      </c>
      <c r="L8" s="18"/>
      <c r="M8" s="18"/>
      <c r="N8" s="18" t="s">
        <v>23</v>
      </c>
      <c r="O8" s="18" t="s">
        <v>24</v>
      </c>
      <c r="P8" s="18">
        <v>1</v>
      </c>
      <c r="Q8" s="18" t="s">
        <v>23</v>
      </c>
      <c r="R8" s="18"/>
      <c r="S8" s="18"/>
      <c r="T8" s="18"/>
      <c r="U8" s="18"/>
      <c r="V8" s="18"/>
      <c r="W8" s="18"/>
      <c r="X8" s="18"/>
      <c r="Y8" s="19" t="s">
        <v>22</v>
      </c>
      <c r="Z8" s="19" t="s">
        <v>25</v>
      </c>
      <c r="AA8" s="19" t="s">
        <v>25</v>
      </c>
      <c r="AB8" s="19" t="s">
        <v>22</v>
      </c>
      <c r="AC8" s="19" t="s">
        <v>26</v>
      </c>
      <c r="AD8" s="19" t="s">
        <v>22</v>
      </c>
      <c r="AE8" s="19" t="s">
        <v>26</v>
      </c>
      <c r="AF8" s="19"/>
      <c r="AG8" s="19" t="s">
        <v>25</v>
      </c>
      <c r="AH8" s="19" t="s">
        <v>26</v>
      </c>
      <c r="AI8" s="19" t="s">
        <v>25</v>
      </c>
      <c r="AJ8" s="75" t="s">
        <v>26</v>
      </c>
      <c r="AK8" s="102" t="s">
        <v>22</v>
      </c>
      <c r="AL8" s="83" t="s">
        <v>25</v>
      </c>
      <c r="AM8" s="83" t="s">
        <v>22</v>
      </c>
      <c r="AN8" s="83" t="s">
        <v>22</v>
      </c>
      <c r="AO8" s="83" t="s">
        <v>22</v>
      </c>
      <c r="AP8" s="83" t="s">
        <v>22</v>
      </c>
      <c r="AQ8" s="3" t="s">
        <v>27</v>
      </c>
      <c r="AR8" s="3" t="s">
        <v>25</v>
      </c>
      <c r="AS8" s="3" t="s">
        <v>25</v>
      </c>
      <c r="AT8" s="3" t="s">
        <v>22</v>
      </c>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22</v>
      </c>
      <c r="BF8" s="316" t="str">
        <f>SUBSTITUTE(SUBSTITUTE(IFERROR(VLOOKUP($A8,単組回答!$E:$T,16,FALSE),""),"① 行った","○"),"② 行っていない","×")</f>
        <v/>
      </c>
    </row>
    <row r="9" spans="1:58" ht="28.5" customHeight="1">
      <c r="A9" s="20">
        <v>34005</v>
      </c>
      <c r="B9" s="21" t="s">
        <v>1482</v>
      </c>
      <c r="C9" s="18" t="s">
        <v>22</v>
      </c>
      <c r="D9" s="45" t="s">
        <v>25</v>
      </c>
      <c r="E9" s="18">
        <v>1</v>
      </c>
      <c r="F9" s="18" t="s">
        <v>22</v>
      </c>
      <c r="G9" s="18" t="s">
        <v>22</v>
      </c>
      <c r="H9" s="18"/>
      <c r="I9" s="18" t="s">
        <v>22</v>
      </c>
      <c r="J9" s="18"/>
      <c r="K9" s="18" t="s">
        <v>22</v>
      </c>
      <c r="L9" s="18"/>
      <c r="M9" s="18"/>
      <c r="N9" s="18" t="s">
        <v>23</v>
      </c>
      <c r="O9" s="18" t="s">
        <v>24</v>
      </c>
      <c r="P9" s="18">
        <v>1</v>
      </c>
      <c r="Q9" s="18" t="s">
        <v>23</v>
      </c>
      <c r="R9" s="18" t="s">
        <v>23</v>
      </c>
      <c r="S9" s="18" t="s">
        <v>23</v>
      </c>
      <c r="T9" s="18" t="s">
        <v>23</v>
      </c>
      <c r="U9" s="18" t="s">
        <v>23</v>
      </c>
      <c r="V9" s="18" t="s">
        <v>23</v>
      </c>
      <c r="W9" s="18"/>
      <c r="X9" s="18"/>
      <c r="Y9" s="19" t="s">
        <v>26</v>
      </c>
      <c r="Z9" s="19" t="s">
        <v>26</v>
      </c>
      <c r="AA9" s="19" t="e">
        <v>#N/A</v>
      </c>
      <c r="AB9" s="19" t="s">
        <v>26</v>
      </c>
      <c r="AC9" s="19" t="s">
        <v>22</v>
      </c>
      <c r="AD9" s="19" t="s">
        <v>26</v>
      </c>
      <c r="AE9" s="19" t="s">
        <v>22</v>
      </c>
      <c r="AF9" s="19"/>
      <c r="AG9" s="19" t="s">
        <v>26</v>
      </c>
      <c r="AH9" s="19" t="s">
        <v>22</v>
      </c>
      <c r="AI9" s="19" t="s">
        <v>26</v>
      </c>
      <c r="AJ9" s="75" t="s">
        <v>25</v>
      </c>
      <c r="AK9" s="102" t="s">
        <v>22</v>
      </c>
      <c r="AL9" s="83" t="s">
        <v>25</v>
      </c>
      <c r="AM9" s="83" t="s">
        <v>22</v>
      </c>
      <c r="AN9" s="83" t="s">
        <v>22</v>
      </c>
      <c r="AO9" s="83" t="s">
        <v>22</v>
      </c>
      <c r="AP9" s="83" t="s">
        <v>22</v>
      </c>
      <c r="AQ9" s="3" t="s">
        <v>27</v>
      </c>
      <c r="AR9" s="3" t="s">
        <v>22</v>
      </c>
      <c r="AS9" s="3" t="s">
        <v>22</v>
      </c>
      <c r="AT9" s="3" t="s">
        <v>25</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34006</v>
      </c>
      <c r="B10" s="21" t="s">
        <v>1483</v>
      </c>
      <c r="C10" s="18" t="s">
        <v>22</v>
      </c>
      <c r="D10" s="18" t="s">
        <v>22</v>
      </c>
      <c r="E10" s="18">
        <v>2</v>
      </c>
      <c r="F10" s="18" t="s">
        <v>22</v>
      </c>
      <c r="G10" s="18" t="s">
        <v>22</v>
      </c>
      <c r="H10" s="18" t="s">
        <v>22</v>
      </c>
      <c r="I10" s="18" t="s">
        <v>22</v>
      </c>
      <c r="J10" s="18"/>
      <c r="K10" s="18" t="s">
        <v>22</v>
      </c>
      <c r="L10" s="18"/>
      <c r="M10" s="18" t="s">
        <v>22</v>
      </c>
      <c r="N10" s="18" t="s">
        <v>23</v>
      </c>
      <c r="O10" s="18" t="s">
        <v>23</v>
      </c>
      <c r="P10" s="18">
        <v>2</v>
      </c>
      <c r="Q10" s="18" t="s">
        <v>23</v>
      </c>
      <c r="R10" s="18" t="s">
        <v>23</v>
      </c>
      <c r="S10" s="18" t="s">
        <v>23</v>
      </c>
      <c r="T10" s="18" t="s">
        <v>23</v>
      </c>
      <c r="U10" s="18" t="s">
        <v>23</v>
      </c>
      <c r="V10" s="18"/>
      <c r="W10" s="18" t="s">
        <v>23</v>
      </c>
      <c r="X10" s="18" t="s">
        <v>23</v>
      </c>
      <c r="Y10" s="19" t="s">
        <v>26</v>
      </c>
      <c r="Z10" s="19" t="s">
        <v>26</v>
      </c>
      <c r="AA10" s="19" t="e">
        <v>#N/A</v>
      </c>
      <c r="AB10" s="19" t="s">
        <v>26</v>
      </c>
      <c r="AC10" s="19" t="s">
        <v>22</v>
      </c>
      <c r="AD10" s="19" t="s">
        <v>26</v>
      </c>
      <c r="AE10" s="19" t="s">
        <v>22</v>
      </c>
      <c r="AF10" s="19"/>
      <c r="AG10" s="19" t="s">
        <v>26</v>
      </c>
      <c r="AH10" s="19" t="s">
        <v>25</v>
      </c>
      <c r="AI10" s="19" t="s">
        <v>26</v>
      </c>
      <c r="AJ10" s="75" t="s">
        <v>25</v>
      </c>
      <c r="AK10" s="102" t="s">
        <v>22</v>
      </c>
      <c r="AL10" s="83" t="s">
        <v>22</v>
      </c>
      <c r="AM10" s="83" t="s">
        <v>22</v>
      </c>
      <c r="AN10" s="83" t="s">
        <v>22</v>
      </c>
      <c r="AO10" s="83" t="s">
        <v>22</v>
      </c>
      <c r="AP10" s="83" t="s">
        <v>22</v>
      </c>
      <c r="AQ10" s="3" t="s">
        <v>27</v>
      </c>
      <c r="AR10" s="3" t="s">
        <v>22</v>
      </c>
      <c r="AS10" s="3" t="s">
        <v>22</v>
      </c>
      <c r="AT10" s="3" t="s">
        <v>22</v>
      </c>
      <c r="AU10" s="112" t="s">
        <v>22</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22</v>
      </c>
      <c r="BD10" s="313" t="str">
        <f>SUBSTITUTE(SUBSTITUTE(IFERROR(VLOOKUP($A10,単組回答!$E:$R,14,FALSE),""),"① 行った","○"),"② 行っていない","×")</f>
        <v/>
      </c>
      <c r="BE10" s="83" t="s">
        <v>22</v>
      </c>
      <c r="BF10" s="316" t="str">
        <f>SUBSTITUTE(SUBSTITUTE(IFERROR(VLOOKUP($A10,単組回答!$E:$T,16,FALSE),""),"① 行った","○"),"② 行っていない","×")</f>
        <v/>
      </c>
    </row>
    <row r="11" spans="1:58" ht="28.5" customHeight="1">
      <c r="A11" s="20">
        <v>34007</v>
      </c>
      <c r="B11" s="21" t="s">
        <v>1484</v>
      </c>
      <c r="C11" s="18" t="s">
        <v>22</v>
      </c>
      <c r="D11" s="45" t="s">
        <v>25</v>
      </c>
      <c r="E11" s="18">
        <v>1</v>
      </c>
      <c r="F11" s="18" t="s">
        <v>22</v>
      </c>
      <c r="G11" s="18" t="s">
        <v>22</v>
      </c>
      <c r="H11" s="18"/>
      <c r="I11" s="18" t="s">
        <v>22</v>
      </c>
      <c r="J11" s="18"/>
      <c r="K11" s="18" t="s">
        <v>22</v>
      </c>
      <c r="L11" s="18"/>
      <c r="M11" s="18"/>
      <c r="N11" s="18" t="s">
        <v>23</v>
      </c>
      <c r="O11" s="18" t="s">
        <v>24</v>
      </c>
      <c r="P11" s="18">
        <v>1</v>
      </c>
      <c r="Q11" s="18" t="s">
        <v>23</v>
      </c>
      <c r="R11" s="18" t="s">
        <v>23</v>
      </c>
      <c r="S11" s="18"/>
      <c r="T11" s="18"/>
      <c r="U11" s="18"/>
      <c r="V11" s="18"/>
      <c r="W11" s="18"/>
      <c r="X11" s="18"/>
      <c r="Y11" s="19" t="s">
        <v>26</v>
      </c>
      <c r="Z11" s="19" t="s">
        <v>26</v>
      </c>
      <c r="AA11" s="19" t="e">
        <v>#N/A</v>
      </c>
      <c r="AB11" s="19" t="s">
        <v>26</v>
      </c>
      <c r="AC11" s="19" t="s">
        <v>22</v>
      </c>
      <c r="AD11" s="19" t="s">
        <v>26</v>
      </c>
      <c r="AE11" s="19" t="s">
        <v>22</v>
      </c>
      <c r="AF11" s="19"/>
      <c r="AG11" s="19" t="s">
        <v>26</v>
      </c>
      <c r="AH11" s="19" t="s">
        <v>25</v>
      </c>
      <c r="AI11" s="19" t="s">
        <v>26</v>
      </c>
      <c r="AJ11" s="75" t="s">
        <v>25</v>
      </c>
      <c r="AK11" s="102" t="s">
        <v>22</v>
      </c>
      <c r="AL11" s="83" t="s">
        <v>25</v>
      </c>
      <c r="AM11" s="83" t="s">
        <v>22</v>
      </c>
      <c r="AN11" s="83" t="s">
        <v>22</v>
      </c>
      <c r="AO11" s="83" t="s">
        <v>22</v>
      </c>
      <c r="AP11" s="83" t="s">
        <v>22</v>
      </c>
      <c r="AQ11" s="3" t="s">
        <v>27</v>
      </c>
      <c r="AR11" s="3" t="s">
        <v>25</v>
      </c>
      <c r="AS11" s="3" t="s">
        <v>25</v>
      </c>
      <c r="AT11" s="3" t="s">
        <v>22</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22</v>
      </c>
      <c r="BF11" s="316" t="str">
        <f>SUBSTITUTE(SUBSTITUTE(IFERROR(VLOOKUP($A11,単組回答!$E:$T,16,FALSE),""),"① 行った","○"),"② 行っていない","×")</f>
        <v/>
      </c>
    </row>
    <row r="12" spans="1:58" ht="27.75" customHeight="1">
      <c r="A12" s="20">
        <v>34008</v>
      </c>
      <c r="B12" s="21" t="s">
        <v>1485</v>
      </c>
      <c r="C12" s="18" t="s">
        <v>22</v>
      </c>
      <c r="D12" s="45" t="s">
        <v>25</v>
      </c>
      <c r="E12" s="18">
        <v>1</v>
      </c>
      <c r="F12" s="18" t="s">
        <v>22</v>
      </c>
      <c r="G12" s="18" t="s">
        <v>22</v>
      </c>
      <c r="H12" s="18"/>
      <c r="I12" s="18"/>
      <c r="J12" s="18" t="s">
        <v>22</v>
      </c>
      <c r="K12" s="18"/>
      <c r="L12" s="18"/>
      <c r="M12" s="18"/>
      <c r="N12" s="18" t="s">
        <v>23</v>
      </c>
      <c r="O12" s="18" t="s">
        <v>24</v>
      </c>
      <c r="P12" s="18">
        <v>1</v>
      </c>
      <c r="Q12" s="18" t="s">
        <v>23</v>
      </c>
      <c r="R12" s="18"/>
      <c r="S12" s="18"/>
      <c r="T12" s="18"/>
      <c r="U12" s="18"/>
      <c r="V12" s="18"/>
      <c r="W12" s="18"/>
      <c r="X12" s="18"/>
      <c r="Y12" s="19" t="s">
        <v>26</v>
      </c>
      <c r="Z12" s="19" t="s">
        <v>26</v>
      </c>
      <c r="AA12" s="19" t="e">
        <v>#N/A</v>
      </c>
      <c r="AB12" s="19" t="s">
        <v>26</v>
      </c>
      <c r="AC12" s="19" t="s">
        <v>22</v>
      </c>
      <c r="AD12" s="19" t="s">
        <v>26</v>
      </c>
      <c r="AE12" s="19" t="s">
        <v>22</v>
      </c>
      <c r="AF12" s="19"/>
      <c r="AG12" s="19" t="s">
        <v>26</v>
      </c>
      <c r="AH12" s="19" t="s">
        <v>25</v>
      </c>
      <c r="AI12" s="19" t="s">
        <v>26</v>
      </c>
      <c r="AJ12" s="75" t="s">
        <v>25</v>
      </c>
      <c r="AK12" s="102" t="s">
        <v>22</v>
      </c>
      <c r="AL12" s="83" t="s">
        <v>25</v>
      </c>
      <c r="AM12" s="83" t="s">
        <v>22</v>
      </c>
      <c r="AN12" s="83" t="s">
        <v>22</v>
      </c>
      <c r="AO12" s="83" t="s">
        <v>22</v>
      </c>
      <c r="AP12" s="83" t="s">
        <v>22</v>
      </c>
      <c r="AQ12" s="3" t="s">
        <v>27</v>
      </c>
      <c r="AR12" s="3" t="s">
        <v>22</v>
      </c>
      <c r="AS12" s="3" t="s">
        <v>22</v>
      </c>
      <c r="AT12" s="3" t="s">
        <v>25</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22</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34011</v>
      </c>
      <c r="B13" s="21" t="s">
        <v>131</v>
      </c>
      <c r="C13" s="18" t="s">
        <v>22</v>
      </c>
      <c r="D13" s="45" t="s">
        <v>25</v>
      </c>
      <c r="E13" s="18">
        <v>1</v>
      </c>
      <c r="F13" s="18" t="s">
        <v>22</v>
      </c>
      <c r="G13" s="18" t="s">
        <v>22</v>
      </c>
      <c r="H13" s="18" t="s">
        <v>22</v>
      </c>
      <c r="I13" s="18" t="s">
        <v>22</v>
      </c>
      <c r="J13" s="18" t="s">
        <v>22</v>
      </c>
      <c r="K13" s="18" t="s">
        <v>22</v>
      </c>
      <c r="L13" s="18"/>
      <c r="M13" s="18"/>
      <c r="N13" s="18" t="s">
        <v>23</v>
      </c>
      <c r="O13" s="18" t="s">
        <v>24</v>
      </c>
      <c r="P13" s="18">
        <v>1</v>
      </c>
      <c r="Q13" s="18" t="s">
        <v>23</v>
      </c>
      <c r="R13" s="18"/>
      <c r="S13" s="18" t="s">
        <v>23</v>
      </c>
      <c r="T13" s="18" t="s">
        <v>23</v>
      </c>
      <c r="U13" s="18" t="s">
        <v>23</v>
      </c>
      <c r="V13" s="18" t="s">
        <v>23</v>
      </c>
      <c r="W13" s="18"/>
      <c r="X13" s="18"/>
      <c r="Y13" s="19" t="s">
        <v>22</v>
      </c>
      <c r="Z13" s="19" t="s">
        <v>25</v>
      </c>
      <c r="AA13" s="19" t="s">
        <v>25</v>
      </c>
      <c r="AB13" s="19" t="s">
        <v>22</v>
      </c>
      <c r="AC13" s="19" t="s">
        <v>22</v>
      </c>
      <c r="AD13" s="19" t="s">
        <v>22</v>
      </c>
      <c r="AE13" s="19" t="s">
        <v>22</v>
      </c>
      <c r="AF13" s="19"/>
      <c r="AG13" s="19" t="s">
        <v>22</v>
      </c>
      <c r="AH13" s="19" t="s">
        <v>22</v>
      </c>
      <c r="AI13" s="19" t="s">
        <v>25</v>
      </c>
      <c r="AJ13" s="75" t="s">
        <v>25</v>
      </c>
      <c r="AK13" s="102" t="s">
        <v>22</v>
      </c>
      <c r="AL13" s="83" t="s">
        <v>25</v>
      </c>
      <c r="AM13" s="83" t="s">
        <v>22</v>
      </c>
      <c r="AN13" s="83" t="s">
        <v>22</v>
      </c>
      <c r="AO13" s="83" t="s">
        <v>22</v>
      </c>
      <c r="AP13" s="83" t="s">
        <v>22</v>
      </c>
      <c r="AQ13" s="3" t="s">
        <v>27</v>
      </c>
      <c r="AR13" s="3" t="s">
        <v>22</v>
      </c>
      <c r="AS13" s="3" t="s">
        <v>22</v>
      </c>
      <c r="AT13" s="3" t="s">
        <v>22</v>
      </c>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22</v>
      </c>
      <c r="BD13" s="313" t="str">
        <f>SUBSTITUTE(SUBSTITUTE(IFERROR(VLOOKUP($A13,単組回答!$E:$R,14,FALSE),""),"① 行った","○"),"② 行っていない","×")</f>
        <v/>
      </c>
      <c r="BE13" s="83" t="s">
        <v>22</v>
      </c>
      <c r="BF13" s="316" t="str">
        <f>SUBSTITUTE(SUBSTITUTE(IFERROR(VLOOKUP($A13,単組回答!$E:$T,16,FALSE),""),"① 行った","○"),"② 行っていない","×")</f>
        <v/>
      </c>
    </row>
    <row r="14" spans="1:58" ht="28.5" customHeight="1">
      <c r="A14" s="20">
        <v>34012</v>
      </c>
      <c r="B14" s="21" t="s">
        <v>1486</v>
      </c>
      <c r="C14" s="18" t="s">
        <v>22</v>
      </c>
      <c r="D14" s="45" t="s">
        <v>25</v>
      </c>
      <c r="E14" s="18">
        <v>1</v>
      </c>
      <c r="F14" s="18" t="s">
        <v>22</v>
      </c>
      <c r="G14" s="18" t="s">
        <v>22</v>
      </c>
      <c r="H14" s="18"/>
      <c r="I14" s="18" t="s">
        <v>22</v>
      </c>
      <c r="J14" s="18"/>
      <c r="K14" s="18"/>
      <c r="L14" s="18"/>
      <c r="M14" s="18" t="s">
        <v>22</v>
      </c>
      <c r="N14" s="18" t="s">
        <v>23</v>
      </c>
      <c r="O14" s="18" t="s">
        <v>24</v>
      </c>
      <c r="P14" s="18">
        <v>1</v>
      </c>
      <c r="Q14" s="18" t="s">
        <v>23</v>
      </c>
      <c r="R14" s="18"/>
      <c r="S14" s="18" t="s">
        <v>23</v>
      </c>
      <c r="T14" s="18"/>
      <c r="U14" s="18"/>
      <c r="V14" s="18"/>
      <c r="W14" s="18"/>
      <c r="X14" s="18"/>
      <c r="Y14" s="19" t="s">
        <v>22</v>
      </c>
      <c r="Z14" s="19" t="s">
        <v>25</v>
      </c>
      <c r="AA14" s="19" t="s">
        <v>25</v>
      </c>
      <c r="AB14" s="19" t="s">
        <v>22</v>
      </c>
      <c r="AC14" s="19" t="s">
        <v>26</v>
      </c>
      <c r="AD14" s="19" t="s">
        <v>25</v>
      </c>
      <c r="AE14" s="19" t="s">
        <v>26</v>
      </c>
      <c r="AF14" s="19"/>
      <c r="AG14" s="19" t="s">
        <v>26</v>
      </c>
      <c r="AH14" s="19" t="s">
        <v>26</v>
      </c>
      <c r="AI14" s="19" t="s">
        <v>25</v>
      </c>
      <c r="AJ14" s="75" t="s">
        <v>26</v>
      </c>
      <c r="AK14" s="102" t="s">
        <v>22</v>
      </c>
      <c r="AL14" s="83" t="s">
        <v>25</v>
      </c>
      <c r="AM14" s="83" t="s">
        <v>22</v>
      </c>
      <c r="AN14" s="83" t="s">
        <v>22</v>
      </c>
      <c r="AO14" s="83" t="s">
        <v>25</v>
      </c>
      <c r="AP14" s="83" t="s">
        <v>22</v>
      </c>
      <c r="AQ14" s="3" t="s">
        <v>27</v>
      </c>
      <c r="AR14" s="3"/>
      <c r="AS14" s="3" t="s">
        <v>28</v>
      </c>
      <c r="AT14" s="3" t="s">
        <v>25</v>
      </c>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1320</v>
      </c>
      <c r="BD14" s="313" t="str">
        <f>SUBSTITUTE(SUBSTITUTE(IFERROR(VLOOKUP($A14,単組回答!$E:$R,14,FALSE),""),"① 行った","○"),"② 行っていない","×")</f>
        <v/>
      </c>
      <c r="BE14" s="83" t="s">
        <v>22</v>
      </c>
      <c r="BF14" s="316" t="str">
        <f>SUBSTITUTE(SUBSTITUTE(IFERROR(VLOOKUP($A14,単組回答!$E:$T,16,FALSE),""),"① 行った","○"),"② 行っていない","×")</f>
        <v/>
      </c>
    </row>
    <row r="15" spans="1:58" ht="28.5" customHeight="1">
      <c r="A15" s="20">
        <v>34013</v>
      </c>
      <c r="B15" s="21" t="s">
        <v>1487</v>
      </c>
      <c r="C15" s="18" t="s">
        <v>22</v>
      </c>
      <c r="D15" s="45" t="s">
        <v>25</v>
      </c>
      <c r="E15" s="18">
        <v>1</v>
      </c>
      <c r="F15" s="18" t="s">
        <v>22</v>
      </c>
      <c r="G15" s="18"/>
      <c r="H15" s="18"/>
      <c r="I15" s="18" t="s">
        <v>22</v>
      </c>
      <c r="J15" s="18"/>
      <c r="K15" s="18"/>
      <c r="L15" s="18"/>
      <c r="M15" s="18" t="s">
        <v>22</v>
      </c>
      <c r="N15" s="18" t="s">
        <v>23</v>
      </c>
      <c r="O15" s="18" t="s">
        <v>24</v>
      </c>
      <c r="P15" s="18">
        <v>1</v>
      </c>
      <c r="Q15" s="18" t="s">
        <v>23</v>
      </c>
      <c r="R15" s="18"/>
      <c r="S15" s="18"/>
      <c r="T15" s="18"/>
      <c r="U15" s="18"/>
      <c r="V15" s="18"/>
      <c r="W15" s="18"/>
      <c r="X15" s="18"/>
      <c r="Y15" s="19" t="s">
        <v>26</v>
      </c>
      <c r="Z15" s="19" t="s">
        <v>26</v>
      </c>
      <c r="AA15" s="19" t="e">
        <v>#N/A</v>
      </c>
      <c r="AB15" s="19" t="s">
        <v>26</v>
      </c>
      <c r="AC15" s="19" t="s">
        <v>22</v>
      </c>
      <c r="AD15" s="19" t="s">
        <v>26</v>
      </c>
      <c r="AE15" s="19" t="s">
        <v>25</v>
      </c>
      <c r="AF15" s="19"/>
      <c r="AG15" s="19" t="s">
        <v>26</v>
      </c>
      <c r="AH15" s="19">
        <v>0</v>
      </c>
      <c r="AI15" s="19" t="s">
        <v>26</v>
      </c>
      <c r="AJ15" s="75" t="s">
        <v>25</v>
      </c>
      <c r="AK15" s="102" t="s">
        <v>22</v>
      </c>
      <c r="AL15" s="83" t="s">
        <v>25</v>
      </c>
      <c r="AM15" s="83" t="s">
        <v>22</v>
      </c>
      <c r="AN15" s="83" t="s">
        <v>25</v>
      </c>
      <c r="AO15" s="83" t="s">
        <v>25</v>
      </c>
      <c r="AP15" s="83">
        <v>0</v>
      </c>
      <c r="AQ15" s="3">
        <v>0</v>
      </c>
      <c r="AR15" s="3"/>
      <c r="AS15" s="3">
        <v>0</v>
      </c>
      <c r="AT15" s="3"/>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1320</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34024</v>
      </c>
      <c r="B16" s="21" t="s">
        <v>1488</v>
      </c>
      <c r="C16" s="18" t="s">
        <v>22</v>
      </c>
      <c r="D16" s="45" t="s">
        <v>25</v>
      </c>
      <c r="E16" s="18">
        <v>1</v>
      </c>
      <c r="F16" s="18" t="s">
        <v>22</v>
      </c>
      <c r="G16" s="18" t="s">
        <v>22</v>
      </c>
      <c r="H16" s="18"/>
      <c r="I16" s="18" t="s">
        <v>22</v>
      </c>
      <c r="J16" s="18"/>
      <c r="K16" s="18" t="s">
        <v>22</v>
      </c>
      <c r="L16" s="18"/>
      <c r="M16" s="18"/>
      <c r="N16" s="18" t="s">
        <v>23</v>
      </c>
      <c r="O16" s="18" t="s">
        <v>24</v>
      </c>
      <c r="P16" s="18">
        <v>1</v>
      </c>
      <c r="Q16" s="18" t="s">
        <v>23</v>
      </c>
      <c r="R16" s="18"/>
      <c r="S16" s="18" t="s">
        <v>23</v>
      </c>
      <c r="T16" s="18"/>
      <c r="U16" s="18" t="s">
        <v>23</v>
      </c>
      <c r="V16" s="18"/>
      <c r="W16" s="18"/>
      <c r="X16" s="18"/>
      <c r="Y16" s="19" t="s">
        <v>26</v>
      </c>
      <c r="Z16" s="19" t="s">
        <v>26</v>
      </c>
      <c r="AA16" s="19" t="e">
        <v>#N/A</v>
      </c>
      <c r="AB16" s="19" t="s">
        <v>26</v>
      </c>
      <c r="AC16" s="19" t="s">
        <v>22</v>
      </c>
      <c r="AD16" s="19" t="s">
        <v>26</v>
      </c>
      <c r="AE16" s="19" t="s">
        <v>22</v>
      </c>
      <c r="AF16" s="19"/>
      <c r="AG16" s="19" t="s">
        <v>26</v>
      </c>
      <c r="AH16" s="19" t="s">
        <v>25</v>
      </c>
      <c r="AI16" s="19" t="s">
        <v>26</v>
      </c>
      <c r="AJ16" s="75" t="s">
        <v>25</v>
      </c>
      <c r="AK16" s="102" t="s">
        <v>22</v>
      </c>
      <c r="AL16" s="83" t="s">
        <v>25</v>
      </c>
      <c r="AM16" s="83" t="s">
        <v>22</v>
      </c>
      <c r="AN16" s="83" t="s">
        <v>22</v>
      </c>
      <c r="AO16" s="83" t="s">
        <v>22</v>
      </c>
      <c r="AP16" s="83" t="s">
        <v>22</v>
      </c>
      <c r="AQ16" s="3" t="s">
        <v>27</v>
      </c>
      <c r="AR16" s="3"/>
      <c r="AS16" s="3" t="s">
        <v>22</v>
      </c>
      <c r="AT16" s="3"/>
      <c r="AU16" s="112"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1320</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34025</v>
      </c>
      <c r="B17" s="21" t="s">
        <v>1489</v>
      </c>
      <c r="C17" s="45" t="s">
        <v>25</v>
      </c>
      <c r="D17" s="45" t="s">
        <v>25</v>
      </c>
      <c r="E17" s="18">
        <v>0</v>
      </c>
      <c r="F17" s="18" t="s">
        <v>22</v>
      </c>
      <c r="G17" s="18"/>
      <c r="H17" s="18"/>
      <c r="I17" s="18"/>
      <c r="J17" s="18" t="s">
        <v>22</v>
      </c>
      <c r="K17" s="18"/>
      <c r="L17" s="18"/>
      <c r="M17" s="18"/>
      <c r="N17" s="18" t="s">
        <v>24</v>
      </c>
      <c r="O17" s="18" t="s">
        <v>24</v>
      </c>
      <c r="P17" s="18">
        <v>0</v>
      </c>
      <c r="Q17" s="18"/>
      <c r="R17" s="18"/>
      <c r="S17" s="18"/>
      <c r="T17" s="18"/>
      <c r="U17" s="18"/>
      <c r="V17" s="18"/>
      <c r="W17" s="18"/>
      <c r="X17" s="18"/>
      <c r="Y17" s="19" t="s">
        <v>26</v>
      </c>
      <c r="Z17" s="19" t="s">
        <v>26</v>
      </c>
      <c r="AA17" s="19" t="e">
        <v>#N/A</v>
      </c>
      <c r="AB17" s="19" t="s">
        <v>26</v>
      </c>
      <c r="AC17" s="19" t="s">
        <v>26</v>
      </c>
      <c r="AD17" s="19" t="s">
        <v>26</v>
      </c>
      <c r="AE17" s="19" t="s">
        <v>26</v>
      </c>
      <c r="AF17" s="19"/>
      <c r="AG17" s="19" t="s">
        <v>26</v>
      </c>
      <c r="AH17" s="19" t="s">
        <v>26</v>
      </c>
      <c r="AI17" s="19" t="s">
        <v>26</v>
      </c>
      <c r="AJ17" s="75" t="s">
        <v>26</v>
      </c>
      <c r="AK17" s="102" t="s">
        <v>26</v>
      </c>
      <c r="AL17" s="83" t="s">
        <v>26</v>
      </c>
      <c r="AM17" s="83" t="s">
        <v>26</v>
      </c>
      <c r="AN17" s="83" t="s">
        <v>26</v>
      </c>
      <c r="AO17" s="83" t="s">
        <v>26</v>
      </c>
      <c r="AP17" s="83" t="s">
        <v>26</v>
      </c>
      <c r="AQ17" s="3" t="s">
        <v>26</v>
      </c>
      <c r="AR17" s="3"/>
      <c r="AS17" s="3" t="s">
        <v>26</v>
      </c>
      <c r="AT17" s="3"/>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34032</v>
      </c>
      <c r="B18" s="21" t="s">
        <v>1490</v>
      </c>
      <c r="C18" s="18" t="s">
        <v>22</v>
      </c>
      <c r="D18" s="45" t="s">
        <v>25</v>
      </c>
      <c r="E18" s="18">
        <v>1</v>
      </c>
      <c r="F18" s="18" t="s">
        <v>22</v>
      </c>
      <c r="G18" s="18" t="s">
        <v>22</v>
      </c>
      <c r="H18" s="18"/>
      <c r="I18" s="18"/>
      <c r="J18" s="18"/>
      <c r="K18" s="18"/>
      <c r="L18" s="18"/>
      <c r="M18" s="18"/>
      <c r="N18" s="18" t="s">
        <v>23</v>
      </c>
      <c r="O18" s="18" t="s">
        <v>24</v>
      </c>
      <c r="P18" s="18">
        <v>1</v>
      </c>
      <c r="Q18" s="18" t="s">
        <v>23</v>
      </c>
      <c r="R18" s="18"/>
      <c r="S18" s="18"/>
      <c r="T18" s="18"/>
      <c r="U18" s="18"/>
      <c r="V18" s="18"/>
      <c r="W18" s="18"/>
      <c r="X18" s="18"/>
      <c r="Y18" s="19" t="s">
        <v>26</v>
      </c>
      <c r="Z18" s="19" t="s">
        <v>26</v>
      </c>
      <c r="AA18" s="19" t="e">
        <v>#N/A</v>
      </c>
      <c r="AB18" s="19" t="s">
        <v>26</v>
      </c>
      <c r="AC18" s="19" t="s">
        <v>26</v>
      </c>
      <c r="AD18" s="19" t="s">
        <v>26</v>
      </c>
      <c r="AE18" s="19" t="s">
        <v>26</v>
      </c>
      <c r="AF18" s="19"/>
      <c r="AG18" s="19" t="s">
        <v>26</v>
      </c>
      <c r="AH18" s="19" t="s">
        <v>26</v>
      </c>
      <c r="AI18" s="19" t="s">
        <v>26</v>
      </c>
      <c r="AJ18" s="75"/>
      <c r="AK18" s="102" t="s">
        <v>26</v>
      </c>
      <c r="AL18" s="83" t="s">
        <v>26</v>
      </c>
      <c r="AM18" s="83" t="s">
        <v>26</v>
      </c>
      <c r="AN18" s="83" t="s">
        <v>26</v>
      </c>
      <c r="AO18" s="83" t="s">
        <v>26</v>
      </c>
      <c r="AP18" s="83" t="s">
        <v>26</v>
      </c>
      <c r="AQ18" s="3" t="s">
        <v>26</v>
      </c>
      <c r="AR18" s="3"/>
      <c r="AS18" s="3" t="s">
        <v>26</v>
      </c>
      <c r="AT18" s="3"/>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34035</v>
      </c>
      <c r="B19" s="21" t="s">
        <v>1491</v>
      </c>
      <c r="C19" s="18" t="s">
        <v>22</v>
      </c>
      <c r="D19" s="45" t="s">
        <v>25</v>
      </c>
      <c r="E19" s="18">
        <v>1</v>
      </c>
      <c r="F19" s="18" t="s">
        <v>22</v>
      </c>
      <c r="G19" s="18"/>
      <c r="H19" s="18"/>
      <c r="I19" s="18"/>
      <c r="J19" s="18" t="s">
        <v>22</v>
      </c>
      <c r="K19" s="18"/>
      <c r="L19" s="18"/>
      <c r="M19" s="18"/>
      <c r="N19" s="18" t="s">
        <v>23</v>
      </c>
      <c r="O19" s="18" t="s">
        <v>24</v>
      </c>
      <c r="P19" s="18">
        <v>1</v>
      </c>
      <c r="Q19" s="18" t="s">
        <v>23</v>
      </c>
      <c r="R19" s="18"/>
      <c r="S19" s="18" t="s">
        <v>23</v>
      </c>
      <c r="T19" s="18"/>
      <c r="U19" s="18"/>
      <c r="V19" s="18"/>
      <c r="W19" s="18"/>
      <c r="X19" s="18"/>
      <c r="Y19" s="19" t="s">
        <v>22</v>
      </c>
      <c r="Z19" s="19" t="s">
        <v>25</v>
      </c>
      <c r="AA19" s="19" t="s">
        <v>25</v>
      </c>
      <c r="AB19" s="19" t="s">
        <v>22</v>
      </c>
      <c r="AC19" s="19" t="s">
        <v>26</v>
      </c>
      <c r="AD19" s="19" t="s">
        <v>22</v>
      </c>
      <c r="AE19" s="19" t="s">
        <v>26</v>
      </c>
      <c r="AF19" s="19"/>
      <c r="AG19" s="19" t="s">
        <v>25</v>
      </c>
      <c r="AH19" s="19" t="s">
        <v>26</v>
      </c>
      <c r="AI19" s="19" t="s">
        <v>25</v>
      </c>
      <c r="AJ19" s="75" t="s">
        <v>26</v>
      </c>
      <c r="AK19" s="102" t="s">
        <v>22</v>
      </c>
      <c r="AL19" s="83" t="s">
        <v>25</v>
      </c>
      <c r="AM19" s="83" t="s">
        <v>22</v>
      </c>
      <c r="AN19" s="83" t="s">
        <v>25</v>
      </c>
      <c r="AO19" s="83" t="s">
        <v>22</v>
      </c>
      <c r="AP19" s="83">
        <v>0</v>
      </c>
      <c r="AQ19" s="3">
        <v>0</v>
      </c>
      <c r="AR19" s="3" t="s">
        <v>25</v>
      </c>
      <c r="AS19" s="3">
        <v>0</v>
      </c>
      <c r="AT19" s="3" t="s">
        <v>22</v>
      </c>
      <c r="AU19" s="112">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22</v>
      </c>
      <c r="BF19" s="316" t="str">
        <f>SUBSTITUTE(SUBSTITUTE(IFERROR(VLOOKUP($A19,単組回答!$E:$T,16,FALSE),""),"① 行った","○"),"② 行っていない","×")</f>
        <v/>
      </c>
    </row>
    <row r="20" spans="1:58" ht="28.5" customHeight="1">
      <c r="A20" s="20">
        <v>34038</v>
      </c>
      <c r="B20" s="21" t="s">
        <v>1492</v>
      </c>
      <c r="C20" s="18" t="s">
        <v>22</v>
      </c>
      <c r="D20" s="45" t="s">
        <v>25</v>
      </c>
      <c r="E20" s="18">
        <v>1</v>
      </c>
      <c r="F20" s="18" t="s">
        <v>22</v>
      </c>
      <c r="G20" s="18" t="s">
        <v>22</v>
      </c>
      <c r="H20" s="18"/>
      <c r="I20" s="18"/>
      <c r="J20" s="18"/>
      <c r="K20" s="18"/>
      <c r="L20" s="18"/>
      <c r="M20" s="18"/>
      <c r="N20" s="18" t="s">
        <v>23</v>
      </c>
      <c r="O20" s="18" t="s">
        <v>24</v>
      </c>
      <c r="P20" s="18">
        <v>1</v>
      </c>
      <c r="Q20" s="18" t="s">
        <v>23</v>
      </c>
      <c r="R20" s="18" t="s">
        <v>23</v>
      </c>
      <c r="S20" s="18"/>
      <c r="T20" s="18"/>
      <c r="U20" s="18"/>
      <c r="V20" s="18"/>
      <c r="W20" s="18"/>
      <c r="X20" s="18"/>
      <c r="Y20" s="19" t="s">
        <v>22</v>
      </c>
      <c r="Z20" s="19" t="s">
        <v>25</v>
      </c>
      <c r="AA20" s="19" t="s">
        <v>25</v>
      </c>
      <c r="AB20" s="19" t="s">
        <v>22</v>
      </c>
      <c r="AC20" s="19" t="s">
        <v>26</v>
      </c>
      <c r="AD20" s="19" t="s">
        <v>25</v>
      </c>
      <c r="AE20" s="19" t="s">
        <v>26</v>
      </c>
      <c r="AF20" s="19"/>
      <c r="AG20" s="19">
        <v>0</v>
      </c>
      <c r="AH20" s="19" t="s">
        <v>26</v>
      </c>
      <c r="AI20" s="19">
        <v>0</v>
      </c>
      <c r="AJ20" s="75" t="s">
        <v>26</v>
      </c>
      <c r="AK20" s="102" t="s">
        <v>22</v>
      </c>
      <c r="AL20" s="83" t="s">
        <v>22</v>
      </c>
      <c r="AM20" s="83" t="s">
        <v>22</v>
      </c>
      <c r="AN20" s="83" t="s">
        <v>22</v>
      </c>
      <c r="AO20" s="83" t="s">
        <v>25</v>
      </c>
      <c r="AP20" s="83" t="s">
        <v>22</v>
      </c>
      <c r="AQ20" s="3" t="s">
        <v>27</v>
      </c>
      <c r="AR20" s="3"/>
      <c r="AS20" s="3" t="s">
        <v>22</v>
      </c>
      <c r="AT20" s="3"/>
      <c r="AU20" s="112"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22</v>
      </c>
      <c r="BF20" s="316" t="str">
        <f>SUBSTITUTE(SUBSTITUTE(IFERROR(VLOOKUP($A20,単組回答!$E:$T,16,FALSE),""),"① 行った","○"),"② 行っていない","×")</f>
        <v/>
      </c>
    </row>
    <row r="21" spans="1:58" ht="28.5" customHeight="1">
      <c r="A21" s="20">
        <v>34055</v>
      </c>
      <c r="B21" s="21" t="s">
        <v>1493</v>
      </c>
      <c r="C21" s="45" t="s">
        <v>25</v>
      </c>
      <c r="D21" s="45" t="s">
        <v>25</v>
      </c>
      <c r="E21" s="18">
        <v>0</v>
      </c>
      <c r="F21" s="18" t="s">
        <v>22</v>
      </c>
      <c r="G21" s="18" t="s">
        <v>22</v>
      </c>
      <c r="H21" s="18"/>
      <c r="I21" s="18" t="s">
        <v>22</v>
      </c>
      <c r="J21" s="18"/>
      <c r="K21" s="18"/>
      <c r="L21" s="18"/>
      <c r="M21" s="18"/>
      <c r="N21" s="18" t="s">
        <v>24</v>
      </c>
      <c r="O21" s="18" t="s">
        <v>24</v>
      </c>
      <c r="P21" s="18">
        <v>0</v>
      </c>
      <c r="Q21" s="18"/>
      <c r="R21" s="18" t="s">
        <v>23</v>
      </c>
      <c r="S21" s="18"/>
      <c r="T21" s="18"/>
      <c r="U21" s="18"/>
      <c r="V21" s="18"/>
      <c r="W21" s="18"/>
      <c r="X21" s="18"/>
      <c r="Y21" s="19" t="s">
        <v>22</v>
      </c>
      <c r="Z21" s="19" t="s">
        <v>25</v>
      </c>
      <c r="AA21" s="19" t="s">
        <v>25</v>
      </c>
      <c r="AB21" s="19" t="s">
        <v>22</v>
      </c>
      <c r="AC21" s="19" t="s">
        <v>26</v>
      </c>
      <c r="AD21" s="19" t="s">
        <v>22</v>
      </c>
      <c r="AE21" s="19" t="s">
        <v>26</v>
      </c>
      <c r="AF21" s="19"/>
      <c r="AG21" s="19" t="s">
        <v>25</v>
      </c>
      <c r="AH21" s="19" t="s">
        <v>26</v>
      </c>
      <c r="AI21" s="19" t="s">
        <v>25</v>
      </c>
      <c r="AJ21" s="75" t="s">
        <v>26</v>
      </c>
      <c r="AK21" s="102" t="s">
        <v>22</v>
      </c>
      <c r="AL21" s="83" t="s">
        <v>25</v>
      </c>
      <c r="AM21" s="83" t="s">
        <v>22</v>
      </c>
      <c r="AN21" s="83" t="s">
        <v>22</v>
      </c>
      <c r="AO21" s="83" t="s">
        <v>22</v>
      </c>
      <c r="AP21" s="83" t="s">
        <v>25</v>
      </c>
      <c r="AQ21" s="3" t="s">
        <v>27</v>
      </c>
      <c r="AR21" s="3"/>
      <c r="AS21" s="3" t="s">
        <v>22</v>
      </c>
      <c r="AT21" s="3"/>
      <c r="AU21" s="112" t="s">
        <v>25</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34057</v>
      </c>
      <c r="B22" s="21" t="s">
        <v>1494</v>
      </c>
      <c r="C22" s="45" t="s">
        <v>25</v>
      </c>
      <c r="D22" s="45" t="s">
        <v>25</v>
      </c>
      <c r="E22" s="18">
        <v>0</v>
      </c>
      <c r="F22" s="18"/>
      <c r="G22" s="18"/>
      <c r="H22" s="18"/>
      <c r="I22" s="18"/>
      <c r="J22" s="18"/>
      <c r="K22" s="18"/>
      <c r="L22" s="18"/>
      <c r="M22" s="18"/>
      <c r="N22" s="18" t="s">
        <v>24</v>
      </c>
      <c r="O22" s="18" t="s">
        <v>24</v>
      </c>
      <c r="P22" s="18">
        <v>0</v>
      </c>
      <c r="Q22" s="18"/>
      <c r="R22" s="18" t="s">
        <v>23</v>
      </c>
      <c r="S22" s="18"/>
      <c r="T22" s="18" t="s">
        <v>23</v>
      </c>
      <c r="U22" s="18"/>
      <c r="V22" s="18"/>
      <c r="W22" s="18"/>
      <c r="X22" s="18"/>
      <c r="Y22" s="19" t="s">
        <v>25</v>
      </c>
      <c r="Z22" s="19" t="s">
        <v>25</v>
      </c>
      <c r="AA22" s="19" t="s">
        <v>25</v>
      </c>
      <c r="AB22" s="19" t="s">
        <v>26</v>
      </c>
      <c r="AC22" s="19" t="s">
        <v>26</v>
      </c>
      <c r="AD22" s="19" t="s">
        <v>26</v>
      </c>
      <c r="AE22" s="19" t="s">
        <v>26</v>
      </c>
      <c r="AF22" s="19"/>
      <c r="AG22" s="19" t="s">
        <v>26</v>
      </c>
      <c r="AH22" s="19" t="s">
        <v>26</v>
      </c>
      <c r="AI22" s="19" t="s">
        <v>25</v>
      </c>
      <c r="AJ22" s="75" t="s">
        <v>26</v>
      </c>
      <c r="AK22" s="102" t="s">
        <v>26</v>
      </c>
      <c r="AL22" s="83" t="s">
        <v>26</v>
      </c>
      <c r="AM22" s="83" t="s">
        <v>26</v>
      </c>
      <c r="AN22" s="83" t="s">
        <v>26</v>
      </c>
      <c r="AO22" s="83" t="s">
        <v>26</v>
      </c>
      <c r="AP22" s="83" t="s">
        <v>26</v>
      </c>
      <c r="AQ22" s="3" t="s">
        <v>26</v>
      </c>
      <c r="AR22" s="3"/>
      <c r="AS22" s="3" t="s">
        <v>26</v>
      </c>
      <c r="AT22" s="3"/>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34065</v>
      </c>
      <c r="B23" s="21" t="s">
        <v>1495</v>
      </c>
      <c r="C23" s="45" t="s">
        <v>25</v>
      </c>
      <c r="D23" s="45" t="s">
        <v>25</v>
      </c>
      <c r="E23" s="18">
        <v>0</v>
      </c>
      <c r="F23" s="18" t="s">
        <v>22</v>
      </c>
      <c r="G23" s="18"/>
      <c r="H23" s="18"/>
      <c r="I23" s="18"/>
      <c r="J23" s="18"/>
      <c r="K23" s="18"/>
      <c r="L23" s="18"/>
      <c r="M23" s="18"/>
      <c r="N23" s="18" t="s">
        <v>24</v>
      </c>
      <c r="O23" s="18" t="s">
        <v>24</v>
      </c>
      <c r="P23" s="18">
        <v>0</v>
      </c>
      <c r="Q23" s="18" t="s">
        <v>23</v>
      </c>
      <c r="R23" s="18" t="s">
        <v>23</v>
      </c>
      <c r="S23" s="18"/>
      <c r="T23" s="18" t="s">
        <v>23</v>
      </c>
      <c r="U23" s="18"/>
      <c r="V23" s="18"/>
      <c r="W23" s="18"/>
      <c r="X23" s="18"/>
      <c r="Y23" s="19" t="s">
        <v>26</v>
      </c>
      <c r="Z23" s="19" t="s">
        <v>26</v>
      </c>
      <c r="AA23" s="19" t="e">
        <v>#N/A</v>
      </c>
      <c r="AB23" s="19" t="s">
        <v>26</v>
      </c>
      <c r="AC23" s="19" t="s">
        <v>22</v>
      </c>
      <c r="AD23" s="19" t="s">
        <v>26</v>
      </c>
      <c r="AE23" s="19" t="s">
        <v>22</v>
      </c>
      <c r="AF23" s="19"/>
      <c r="AG23" s="19" t="s">
        <v>26</v>
      </c>
      <c r="AH23" s="19" t="s">
        <v>22</v>
      </c>
      <c r="AI23" s="19" t="s">
        <v>26</v>
      </c>
      <c r="AJ23" s="75" t="s">
        <v>25</v>
      </c>
      <c r="AK23" s="102" t="s">
        <v>25</v>
      </c>
      <c r="AL23" s="83" t="s">
        <v>25</v>
      </c>
      <c r="AM23" s="83" t="s">
        <v>22</v>
      </c>
      <c r="AN23" s="83" t="s">
        <v>22</v>
      </c>
      <c r="AO23" s="83" t="s">
        <v>22</v>
      </c>
      <c r="AP23" s="83" t="s">
        <v>22</v>
      </c>
      <c r="AQ23" s="3" t="s">
        <v>25</v>
      </c>
      <c r="AR23" s="3"/>
      <c r="AS23" s="3" t="s">
        <v>25</v>
      </c>
      <c r="AT23" s="3"/>
      <c r="AU23" s="112" t="s">
        <v>25</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1320</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34098</v>
      </c>
      <c r="B24" s="21" t="s">
        <v>1496</v>
      </c>
      <c r="C24" s="45" t="s">
        <v>25</v>
      </c>
      <c r="D24" s="18" t="s">
        <v>22</v>
      </c>
      <c r="E24" s="18">
        <v>1</v>
      </c>
      <c r="F24" s="18" t="s">
        <v>22</v>
      </c>
      <c r="G24" s="18" t="s">
        <v>22</v>
      </c>
      <c r="H24" s="18" t="s">
        <v>22</v>
      </c>
      <c r="I24" s="18" t="s">
        <v>22</v>
      </c>
      <c r="J24" s="18"/>
      <c r="K24" s="18"/>
      <c r="L24" s="18"/>
      <c r="M24" s="18"/>
      <c r="N24" s="18" t="s">
        <v>24</v>
      </c>
      <c r="O24" s="18" t="s">
        <v>23</v>
      </c>
      <c r="P24" s="18">
        <v>1</v>
      </c>
      <c r="Q24" s="18" t="s">
        <v>23</v>
      </c>
      <c r="R24" s="18" t="s">
        <v>23</v>
      </c>
      <c r="S24" s="18" t="s">
        <v>23</v>
      </c>
      <c r="T24" s="18"/>
      <c r="U24" s="18"/>
      <c r="V24" s="18"/>
      <c r="W24" s="18"/>
      <c r="X24" s="18"/>
      <c r="Y24" s="19" t="s">
        <v>26</v>
      </c>
      <c r="Z24" s="19" t="s">
        <v>26</v>
      </c>
      <c r="AA24" s="19" t="e">
        <v>#N/A</v>
      </c>
      <c r="AB24" s="19" t="s">
        <v>26</v>
      </c>
      <c r="AC24" s="19" t="s">
        <v>26</v>
      </c>
      <c r="AD24" s="19" t="s">
        <v>26</v>
      </c>
      <c r="AE24" s="19" t="s">
        <v>26</v>
      </c>
      <c r="AF24" s="19"/>
      <c r="AG24" s="19" t="s">
        <v>26</v>
      </c>
      <c r="AH24" s="19" t="s">
        <v>26</v>
      </c>
      <c r="AI24" s="19" t="s">
        <v>26</v>
      </c>
      <c r="AJ24" s="75" t="s">
        <v>26</v>
      </c>
      <c r="AK24" s="102" t="s">
        <v>26</v>
      </c>
      <c r="AL24" s="83" t="s">
        <v>26</v>
      </c>
      <c r="AM24" s="83" t="s">
        <v>26</v>
      </c>
      <c r="AN24" s="83" t="s">
        <v>26</v>
      </c>
      <c r="AO24" s="83" t="s">
        <v>26</v>
      </c>
      <c r="AP24" s="83" t="s">
        <v>26</v>
      </c>
      <c r="AQ24" s="3" t="s">
        <v>26</v>
      </c>
      <c r="AR24" s="3"/>
      <c r="AS24" s="3" t="s">
        <v>26</v>
      </c>
      <c r="AT24" s="3"/>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34099</v>
      </c>
      <c r="B25" s="21" t="s">
        <v>1497</v>
      </c>
      <c r="C25" s="18" t="s">
        <v>22</v>
      </c>
      <c r="D25" s="18" t="s">
        <v>22</v>
      </c>
      <c r="E25" s="18">
        <v>2</v>
      </c>
      <c r="F25" s="18" t="s">
        <v>22</v>
      </c>
      <c r="G25" s="18" t="s">
        <v>22</v>
      </c>
      <c r="H25" s="18" t="s">
        <v>22</v>
      </c>
      <c r="I25" s="18" t="s">
        <v>22</v>
      </c>
      <c r="J25" s="18" t="s">
        <v>22</v>
      </c>
      <c r="K25" s="18" t="s">
        <v>22</v>
      </c>
      <c r="L25" s="18"/>
      <c r="M25" s="18"/>
      <c r="N25" s="18" t="s">
        <v>23</v>
      </c>
      <c r="O25" s="18" t="s">
        <v>23</v>
      </c>
      <c r="P25" s="18">
        <v>2</v>
      </c>
      <c r="Q25" s="18" t="s">
        <v>23</v>
      </c>
      <c r="R25" s="18" t="s">
        <v>23</v>
      </c>
      <c r="S25" s="18" t="s">
        <v>23</v>
      </c>
      <c r="T25" s="18" t="s">
        <v>23</v>
      </c>
      <c r="U25" s="18" t="s">
        <v>23</v>
      </c>
      <c r="V25" s="18" t="s">
        <v>23</v>
      </c>
      <c r="W25" s="18"/>
      <c r="X25" s="18"/>
      <c r="Y25" s="19" t="s">
        <v>26</v>
      </c>
      <c r="Z25" s="19" t="s">
        <v>26</v>
      </c>
      <c r="AA25" s="19" t="e">
        <v>#N/A</v>
      </c>
      <c r="AB25" s="19" t="s">
        <v>26</v>
      </c>
      <c r="AC25" s="19" t="s">
        <v>22</v>
      </c>
      <c r="AD25" s="19" t="s">
        <v>26</v>
      </c>
      <c r="AE25" s="19" t="s">
        <v>22</v>
      </c>
      <c r="AF25" s="19"/>
      <c r="AG25" s="19" t="s">
        <v>26</v>
      </c>
      <c r="AH25" s="19" t="s">
        <v>22</v>
      </c>
      <c r="AI25" s="19" t="s">
        <v>26</v>
      </c>
      <c r="AJ25" s="75" t="s">
        <v>25</v>
      </c>
      <c r="AK25" s="102" t="s">
        <v>22</v>
      </c>
      <c r="AL25" s="83" t="s">
        <v>22</v>
      </c>
      <c r="AM25" s="83" t="s">
        <v>22</v>
      </c>
      <c r="AN25" s="83" t="s">
        <v>22</v>
      </c>
      <c r="AO25" s="83" t="s">
        <v>22</v>
      </c>
      <c r="AP25" s="83" t="s">
        <v>22</v>
      </c>
      <c r="AQ25" s="3" t="s">
        <v>27</v>
      </c>
      <c r="AR25" s="3"/>
      <c r="AS25" s="3" t="s">
        <v>22</v>
      </c>
      <c r="AT25" s="3" t="s">
        <v>25</v>
      </c>
      <c r="AU25" s="112" t="s">
        <v>22</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22</v>
      </c>
      <c r="BD25" s="313" t="str">
        <f>SUBSTITUTE(SUBSTITUTE(IFERROR(VLOOKUP($A25,単組回答!$E:$R,14,FALSE),""),"① 行った","○"),"② 行っていない","×")</f>
        <v/>
      </c>
      <c r="BE25" s="83" t="s">
        <v>22</v>
      </c>
      <c r="BF25" s="316" t="str">
        <f>SUBSTITUTE(SUBSTITUTE(IFERROR(VLOOKUP($A25,単組回答!$E:$T,16,FALSE),""),"① 行った","○"),"② 行っていない","×")</f>
        <v/>
      </c>
    </row>
    <row r="26" spans="1:58" ht="28.5" customHeight="1">
      <c r="A26" s="20">
        <v>34116</v>
      </c>
      <c r="B26" s="21" t="s">
        <v>1498</v>
      </c>
      <c r="C26" s="45" t="s">
        <v>25</v>
      </c>
      <c r="D26" s="45" t="s">
        <v>25</v>
      </c>
      <c r="E26" s="18">
        <v>0</v>
      </c>
      <c r="F26" s="45"/>
      <c r="G26" s="18"/>
      <c r="H26" s="18"/>
      <c r="I26" s="18"/>
      <c r="J26" s="18"/>
      <c r="K26" s="18"/>
      <c r="L26" s="18"/>
      <c r="M26" s="18"/>
      <c r="N26" s="18" t="s">
        <v>24</v>
      </c>
      <c r="O26" s="18" t="s">
        <v>24</v>
      </c>
      <c r="P26" s="18">
        <v>0</v>
      </c>
      <c r="Q26" s="18"/>
      <c r="R26" s="18"/>
      <c r="S26" s="18"/>
      <c r="T26" s="18"/>
      <c r="U26" s="18"/>
      <c r="V26" s="18"/>
      <c r="W26" s="18"/>
      <c r="X26" s="18"/>
      <c r="Y26" s="19" t="s">
        <v>26</v>
      </c>
      <c r="Z26" s="19" t="s">
        <v>26</v>
      </c>
      <c r="AA26" s="19" t="e">
        <v>#N/A</v>
      </c>
      <c r="AB26" s="19" t="s">
        <v>26</v>
      </c>
      <c r="AC26" s="19" t="s">
        <v>26</v>
      </c>
      <c r="AD26" s="19" t="s">
        <v>26</v>
      </c>
      <c r="AE26" s="19" t="s">
        <v>26</v>
      </c>
      <c r="AF26" s="19"/>
      <c r="AG26" s="19" t="s">
        <v>26</v>
      </c>
      <c r="AH26" s="19" t="s">
        <v>26</v>
      </c>
      <c r="AI26" s="19" t="s">
        <v>26</v>
      </c>
      <c r="AJ26" s="75" t="s">
        <v>26</v>
      </c>
      <c r="AK26" s="102" t="s">
        <v>26</v>
      </c>
      <c r="AL26" s="83" t="s">
        <v>26</v>
      </c>
      <c r="AM26" s="83" t="s">
        <v>26</v>
      </c>
      <c r="AN26" s="83" t="s">
        <v>26</v>
      </c>
      <c r="AO26" s="83" t="s">
        <v>26</v>
      </c>
      <c r="AP26" s="83" t="s">
        <v>26</v>
      </c>
      <c r="AQ26" s="3" t="s">
        <v>26</v>
      </c>
      <c r="AR26" s="3"/>
      <c r="AS26" s="3" t="s">
        <v>26</v>
      </c>
      <c r="AT26" s="3"/>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1320</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34131</v>
      </c>
      <c r="B27" s="21" t="s">
        <v>1499</v>
      </c>
      <c r="C27" s="45" t="s">
        <v>25</v>
      </c>
      <c r="D27" s="45" t="s">
        <v>25</v>
      </c>
      <c r="E27" s="18">
        <v>0</v>
      </c>
      <c r="F27" s="18"/>
      <c r="G27" s="18"/>
      <c r="H27" s="18"/>
      <c r="I27" s="18"/>
      <c r="J27" s="18"/>
      <c r="K27" s="18"/>
      <c r="L27" s="18"/>
      <c r="M27" s="18"/>
      <c r="N27" s="18" t="s">
        <v>24</v>
      </c>
      <c r="O27" s="18" t="s">
        <v>24</v>
      </c>
      <c r="P27" s="18">
        <v>0</v>
      </c>
      <c r="Q27" s="18"/>
      <c r="R27" s="18"/>
      <c r="S27" s="18"/>
      <c r="T27" s="18"/>
      <c r="U27" s="18"/>
      <c r="V27" s="18"/>
      <c r="W27" s="18"/>
      <c r="X27" s="18"/>
      <c r="Y27" s="19" t="s">
        <v>26</v>
      </c>
      <c r="Z27" s="19" t="s">
        <v>26</v>
      </c>
      <c r="AA27" s="19" t="e">
        <v>#N/A</v>
      </c>
      <c r="AB27" s="19" t="s">
        <v>26</v>
      </c>
      <c r="AC27" s="19" t="s">
        <v>26</v>
      </c>
      <c r="AD27" s="19" t="s">
        <v>26</v>
      </c>
      <c r="AE27" s="19" t="s">
        <v>26</v>
      </c>
      <c r="AF27" s="19"/>
      <c r="AG27" s="19" t="s">
        <v>26</v>
      </c>
      <c r="AH27" s="19" t="s">
        <v>26</v>
      </c>
      <c r="AI27" s="19" t="s">
        <v>26</v>
      </c>
      <c r="AJ27" s="75" t="s">
        <v>26</v>
      </c>
      <c r="AK27" s="102" t="s">
        <v>26</v>
      </c>
      <c r="AL27" s="83" t="s">
        <v>26</v>
      </c>
      <c r="AM27" s="83" t="s">
        <v>26</v>
      </c>
      <c r="AN27" s="83" t="s">
        <v>26</v>
      </c>
      <c r="AO27" s="83" t="s">
        <v>26</v>
      </c>
      <c r="AP27" s="83" t="s">
        <v>26</v>
      </c>
      <c r="AQ27" s="3" t="s">
        <v>26</v>
      </c>
      <c r="AR27" s="3"/>
      <c r="AS27" s="3" t="s">
        <v>26</v>
      </c>
      <c r="AT27" s="3"/>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34134</v>
      </c>
      <c r="B28" s="21" t="s">
        <v>1500</v>
      </c>
      <c r="C28" s="45" t="s">
        <v>25</v>
      </c>
      <c r="D28" s="45" t="s">
        <v>25</v>
      </c>
      <c r="E28" s="18">
        <v>0</v>
      </c>
      <c r="F28" s="18"/>
      <c r="G28" s="18"/>
      <c r="H28" s="18"/>
      <c r="I28" s="18"/>
      <c r="J28" s="18"/>
      <c r="K28" s="18"/>
      <c r="L28" s="18"/>
      <c r="M28" s="18"/>
      <c r="N28" s="18"/>
      <c r="O28" s="18"/>
      <c r="P28" s="18">
        <v>0</v>
      </c>
      <c r="Q28" s="18"/>
      <c r="R28" s="18"/>
      <c r="S28" s="18"/>
      <c r="T28" s="18"/>
      <c r="U28" s="18"/>
      <c r="V28" s="18"/>
      <c r="W28" s="18"/>
      <c r="X28" s="18"/>
      <c r="Y28" s="19" t="s">
        <v>26</v>
      </c>
      <c r="Z28" s="19" t="s">
        <v>26</v>
      </c>
      <c r="AA28" s="19" t="e">
        <v>#N/A</v>
      </c>
      <c r="AB28" s="19" t="s">
        <v>26</v>
      </c>
      <c r="AC28" s="19" t="s">
        <v>26</v>
      </c>
      <c r="AD28" s="19" t="s">
        <v>26</v>
      </c>
      <c r="AE28" s="19" t="s">
        <v>26</v>
      </c>
      <c r="AF28" s="19"/>
      <c r="AG28" s="19" t="s">
        <v>26</v>
      </c>
      <c r="AH28" s="19" t="s">
        <v>26</v>
      </c>
      <c r="AI28" s="19" t="s">
        <v>26</v>
      </c>
      <c r="AJ28" s="75" t="s">
        <v>26</v>
      </c>
      <c r="AK28" s="102" t="s">
        <v>26</v>
      </c>
      <c r="AL28" s="83" t="s">
        <v>26</v>
      </c>
      <c r="AM28" s="83" t="s">
        <v>26</v>
      </c>
      <c r="AN28" s="83" t="s">
        <v>26</v>
      </c>
      <c r="AO28" s="83" t="s">
        <v>26</v>
      </c>
      <c r="AP28" s="83" t="s">
        <v>26</v>
      </c>
      <c r="AQ28" s="3" t="s">
        <v>26</v>
      </c>
      <c r="AR28" s="3"/>
      <c r="AS28" s="3" t="s">
        <v>26</v>
      </c>
      <c r="AT28" s="3"/>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34135</v>
      </c>
      <c r="B29" s="21" t="s">
        <v>1501</v>
      </c>
      <c r="C29" s="45" t="s">
        <v>25</v>
      </c>
      <c r="D29" s="45" t="s">
        <v>25</v>
      </c>
      <c r="E29" s="18">
        <v>0</v>
      </c>
      <c r="F29" s="18"/>
      <c r="G29" s="18"/>
      <c r="H29" s="18"/>
      <c r="I29" s="18"/>
      <c r="J29" s="18"/>
      <c r="K29" s="18"/>
      <c r="L29" s="18"/>
      <c r="M29" s="18"/>
      <c r="N29" s="18"/>
      <c r="O29" s="18"/>
      <c r="P29" s="18">
        <v>0</v>
      </c>
      <c r="Q29" s="18"/>
      <c r="R29" s="18"/>
      <c r="S29" s="18"/>
      <c r="T29" s="18"/>
      <c r="U29" s="18"/>
      <c r="V29" s="18"/>
      <c r="W29" s="18"/>
      <c r="X29" s="18"/>
      <c r="Y29" s="19" t="s">
        <v>26</v>
      </c>
      <c r="Z29" s="19" t="s">
        <v>26</v>
      </c>
      <c r="AA29" s="19" t="e">
        <v>#N/A</v>
      </c>
      <c r="AB29" s="19" t="s">
        <v>26</v>
      </c>
      <c r="AC29" s="19" t="s">
        <v>26</v>
      </c>
      <c r="AD29" s="19" t="s">
        <v>26</v>
      </c>
      <c r="AE29" s="19" t="s">
        <v>26</v>
      </c>
      <c r="AF29" s="19"/>
      <c r="AG29" s="19" t="s">
        <v>26</v>
      </c>
      <c r="AH29" s="19" t="s">
        <v>26</v>
      </c>
      <c r="AI29" s="19" t="s">
        <v>26</v>
      </c>
      <c r="AJ29" s="75" t="s">
        <v>26</v>
      </c>
      <c r="AK29" s="102" t="s">
        <v>26</v>
      </c>
      <c r="AL29" s="83" t="s">
        <v>26</v>
      </c>
      <c r="AM29" s="83" t="s">
        <v>26</v>
      </c>
      <c r="AN29" s="83" t="s">
        <v>26</v>
      </c>
      <c r="AO29" s="83" t="s">
        <v>26</v>
      </c>
      <c r="AP29" s="83" t="s">
        <v>26</v>
      </c>
      <c r="AQ29" s="3" t="s">
        <v>26</v>
      </c>
      <c r="AR29" s="3"/>
      <c r="AS29" s="3" t="s">
        <v>26</v>
      </c>
      <c r="AT29" s="3"/>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34136</v>
      </c>
      <c r="B30" s="21" t="s">
        <v>1502</v>
      </c>
      <c r="C30" s="45" t="s">
        <v>25</v>
      </c>
      <c r="D30" s="45" t="s">
        <v>25</v>
      </c>
      <c r="E30" s="18">
        <v>0</v>
      </c>
      <c r="F30" s="18"/>
      <c r="G30" s="18"/>
      <c r="H30" s="18"/>
      <c r="I30" s="18"/>
      <c r="J30" s="18"/>
      <c r="K30" s="18"/>
      <c r="L30" s="18"/>
      <c r="M30" s="18"/>
      <c r="N30" s="18"/>
      <c r="O30" s="18"/>
      <c r="P30" s="18">
        <v>0</v>
      </c>
      <c r="Q30" s="18"/>
      <c r="R30" s="18"/>
      <c r="S30" s="18"/>
      <c r="T30" s="18"/>
      <c r="U30" s="18"/>
      <c r="V30" s="18"/>
      <c r="W30" s="18"/>
      <c r="X30" s="18"/>
      <c r="Y30" s="19" t="s">
        <v>26</v>
      </c>
      <c r="Z30" s="19" t="s">
        <v>26</v>
      </c>
      <c r="AA30" s="19" t="e">
        <v>#N/A</v>
      </c>
      <c r="AB30" s="19" t="s">
        <v>26</v>
      </c>
      <c r="AC30" s="19" t="s">
        <v>26</v>
      </c>
      <c r="AD30" s="19" t="s">
        <v>26</v>
      </c>
      <c r="AE30" s="19" t="s">
        <v>26</v>
      </c>
      <c r="AF30" s="19"/>
      <c r="AG30" s="19" t="s">
        <v>26</v>
      </c>
      <c r="AH30" s="19" t="s">
        <v>26</v>
      </c>
      <c r="AI30" s="19" t="s">
        <v>26</v>
      </c>
      <c r="AJ30" s="75" t="s">
        <v>26</v>
      </c>
      <c r="AK30" s="102" t="s">
        <v>26</v>
      </c>
      <c r="AL30" s="83" t="s">
        <v>26</v>
      </c>
      <c r="AM30" s="83" t="s">
        <v>26</v>
      </c>
      <c r="AN30" s="83" t="s">
        <v>26</v>
      </c>
      <c r="AO30" s="83" t="s">
        <v>26</v>
      </c>
      <c r="AP30" s="83" t="s">
        <v>26</v>
      </c>
      <c r="AQ30" s="3" t="s">
        <v>26</v>
      </c>
      <c r="AR30" s="3"/>
      <c r="AS30" s="3" t="s">
        <v>26</v>
      </c>
      <c r="AT30" s="3"/>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34138</v>
      </c>
      <c r="B31" s="21" t="s">
        <v>1503</v>
      </c>
      <c r="C31" s="45" t="s">
        <v>25</v>
      </c>
      <c r="D31" s="45" t="s">
        <v>25</v>
      </c>
      <c r="E31" s="18">
        <v>0</v>
      </c>
      <c r="F31" s="18"/>
      <c r="G31" s="18" t="s">
        <v>22</v>
      </c>
      <c r="H31" s="18"/>
      <c r="I31" s="18"/>
      <c r="J31" s="18"/>
      <c r="K31" s="18"/>
      <c r="L31" s="18"/>
      <c r="M31" s="18"/>
      <c r="N31" s="18" t="s">
        <v>24</v>
      </c>
      <c r="O31" s="18" t="s">
        <v>24</v>
      </c>
      <c r="P31" s="18">
        <v>0</v>
      </c>
      <c r="Q31" s="18"/>
      <c r="R31" s="18"/>
      <c r="S31" s="18"/>
      <c r="T31" s="18"/>
      <c r="U31" s="18"/>
      <c r="V31" s="18"/>
      <c r="W31" s="18"/>
      <c r="X31" s="18"/>
      <c r="Y31" s="19" t="s">
        <v>26</v>
      </c>
      <c r="Z31" s="19" t="s">
        <v>26</v>
      </c>
      <c r="AA31" s="19" t="e">
        <v>#N/A</v>
      </c>
      <c r="AB31" s="19" t="s">
        <v>26</v>
      </c>
      <c r="AC31" s="19" t="s">
        <v>26</v>
      </c>
      <c r="AD31" s="19" t="s">
        <v>26</v>
      </c>
      <c r="AE31" s="19" t="s">
        <v>26</v>
      </c>
      <c r="AF31" s="19"/>
      <c r="AG31" s="19" t="s">
        <v>26</v>
      </c>
      <c r="AH31" s="19" t="s">
        <v>26</v>
      </c>
      <c r="AI31" s="19" t="s">
        <v>26</v>
      </c>
      <c r="AJ31" s="75" t="s">
        <v>26</v>
      </c>
      <c r="AK31" s="102" t="s">
        <v>26</v>
      </c>
      <c r="AL31" s="83" t="s">
        <v>26</v>
      </c>
      <c r="AM31" s="83" t="s">
        <v>26</v>
      </c>
      <c r="AN31" s="83" t="s">
        <v>26</v>
      </c>
      <c r="AO31" s="83" t="s">
        <v>26</v>
      </c>
      <c r="AP31" s="83" t="s">
        <v>26</v>
      </c>
      <c r="AQ31" s="3" t="s">
        <v>26</v>
      </c>
      <c r="AR31" s="3"/>
      <c r="AS31" s="3" t="s">
        <v>26</v>
      </c>
      <c r="AT31" s="3"/>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22</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34142</v>
      </c>
      <c r="B32" s="21" t="s">
        <v>1504</v>
      </c>
      <c r="C32" s="45" t="s">
        <v>25</v>
      </c>
      <c r="D32" s="45" t="s">
        <v>25</v>
      </c>
      <c r="E32" s="18">
        <v>0</v>
      </c>
      <c r="F32" s="20"/>
      <c r="G32" s="21"/>
      <c r="H32" s="20"/>
      <c r="I32" s="21"/>
      <c r="J32" s="20"/>
      <c r="K32" s="21"/>
      <c r="L32" s="20"/>
      <c r="M32" s="21"/>
      <c r="N32" s="20"/>
      <c r="O32" s="21"/>
      <c r="P32" s="18">
        <v>0</v>
      </c>
      <c r="Q32" s="20"/>
      <c r="R32" s="21"/>
      <c r="S32" s="20"/>
      <c r="T32" s="21"/>
      <c r="U32" s="20"/>
      <c r="V32" s="21"/>
      <c r="W32" s="20"/>
      <c r="X32" s="21"/>
      <c r="Y32" s="19" t="s">
        <v>26</v>
      </c>
      <c r="Z32" s="19" t="s">
        <v>26</v>
      </c>
      <c r="AA32" s="19" t="e">
        <v>#N/A</v>
      </c>
      <c r="AB32" s="19" t="s">
        <v>26</v>
      </c>
      <c r="AC32" s="19" t="s">
        <v>26</v>
      </c>
      <c r="AD32" s="19" t="s">
        <v>26</v>
      </c>
      <c r="AE32" s="19" t="s">
        <v>26</v>
      </c>
      <c r="AF32" s="19"/>
      <c r="AG32" s="19" t="s">
        <v>26</v>
      </c>
      <c r="AH32" s="19" t="s">
        <v>26</v>
      </c>
      <c r="AI32" s="19" t="s">
        <v>26</v>
      </c>
      <c r="AJ32" s="75" t="s">
        <v>26</v>
      </c>
      <c r="AK32" s="102" t="s">
        <v>26</v>
      </c>
      <c r="AL32" s="83" t="s">
        <v>26</v>
      </c>
      <c r="AM32" s="83" t="s">
        <v>26</v>
      </c>
      <c r="AN32" s="83" t="s">
        <v>26</v>
      </c>
      <c r="AO32" s="83" t="s">
        <v>26</v>
      </c>
      <c r="AP32" s="83" t="s">
        <v>26</v>
      </c>
      <c r="AQ32" s="3" t="s">
        <v>26</v>
      </c>
      <c r="AR32" s="3"/>
      <c r="AS32" s="3" t="s">
        <v>26</v>
      </c>
      <c r="AT32" s="3"/>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25</v>
      </c>
      <c r="BD32" s="313" t="str">
        <f>SUBSTITUTE(SUBSTITUTE(IFERROR(VLOOKUP($A32,単組回答!$E:$R,14,FALSE),""),"① 行った","○"),"② 行っていない","×")</f>
        <v/>
      </c>
      <c r="BE32" s="83" t="s">
        <v>25</v>
      </c>
      <c r="BF32" s="316" t="str">
        <f>SUBSTITUTE(SUBSTITUTE(IFERROR(VLOOKUP($A32,単組回答!$E:$T,16,FALSE),""),"① 行った","○"),"② 行っていない","×")</f>
        <v/>
      </c>
    </row>
    <row r="33" spans="1:58" ht="28.5" customHeight="1">
      <c r="A33" s="20"/>
      <c r="B33" s="21"/>
      <c r="C33" s="20"/>
      <c r="D33" s="21"/>
      <c r="E33" s="18">
        <v>0</v>
      </c>
      <c r="F33" s="20"/>
      <c r="G33" s="21"/>
      <c r="H33" s="20"/>
      <c r="I33" s="21"/>
      <c r="J33" s="20"/>
      <c r="K33" s="21"/>
      <c r="L33" s="20"/>
      <c r="M33" s="21"/>
      <c r="N33" s="20"/>
      <c r="O33" s="21"/>
      <c r="P33" s="18">
        <v>0</v>
      </c>
      <c r="Q33" s="20"/>
      <c r="R33" s="21"/>
      <c r="S33" s="20"/>
      <c r="T33" s="21"/>
      <c r="U33" s="20"/>
      <c r="V33" s="21"/>
      <c r="W33" s="20"/>
      <c r="X33" s="21"/>
      <c r="Y33" s="19" t="s">
        <v>26</v>
      </c>
      <c r="Z33" s="19" t="s">
        <v>26</v>
      </c>
      <c r="AA33" s="19" t="e">
        <v>#N/A</v>
      </c>
      <c r="AB33" s="19" t="s">
        <v>26</v>
      </c>
      <c r="AC33" s="19" t="s">
        <v>26</v>
      </c>
      <c r="AD33" s="19" t="s">
        <v>26</v>
      </c>
      <c r="AE33" s="19" t="s">
        <v>26</v>
      </c>
      <c r="AF33" s="19"/>
      <c r="AG33" s="19" t="s">
        <v>26</v>
      </c>
      <c r="AH33" s="19" t="s">
        <v>26</v>
      </c>
      <c r="AI33" s="19" t="s">
        <v>26</v>
      </c>
      <c r="AJ33" s="75" t="s">
        <v>26</v>
      </c>
      <c r="AK33" s="102" t="s">
        <v>26</v>
      </c>
      <c r="AL33" s="83" t="s">
        <v>26</v>
      </c>
      <c r="AM33" s="83" t="s">
        <v>26</v>
      </c>
      <c r="AN33" s="83" t="s">
        <v>26</v>
      </c>
      <c r="AO33" s="83" t="s">
        <v>26</v>
      </c>
      <c r="AP33" s="83" t="s">
        <v>26</v>
      </c>
      <c r="AQ33" s="3" t="s">
        <v>26</v>
      </c>
      <c r="AR33" s="3" t="s">
        <v>26</v>
      </c>
      <c r="AS33" s="3" t="s">
        <v>26</v>
      </c>
      <c r="AT33" s="3" t="s">
        <v>26</v>
      </c>
      <c r="AU33" s="112" t="s">
        <v>26</v>
      </c>
      <c r="AV33" s="102" t="s">
        <v>26</v>
      </c>
      <c r="AW33" s="83" t="s">
        <v>26</v>
      </c>
      <c r="AX33" s="83" t="s">
        <v>26</v>
      </c>
      <c r="AY33" s="83"/>
      <c r="AZ33" s="83" t="s">
        <v>26</v>
      </c>
      <c r="BA33" s="83"/>
      <c r="BB33" s="83" t="s">
        <v>26</v>
      </c>
      <c r="BC33" s="83" t="s">
        <v>26</v>
      </c>
      <c r="BD33" s="83"/>
      <c r="BE33" s="83" t="s">
        <v>26</v>
      </c>
      <c r="BF33" s="103"/>
    </row>
    <row r="34" spans="1:58" ht="28.5" customHeight="1">
      <c r="A34" s="20"/>
      <c r="B34" s="21"/>
      <c r="C34" s="20"/>
      <c r="D34" s="21"/>
      <c r="E34" s="18">
        <v>0</v>
      </c>
      <c r="F34" s="20"/>
      <c r="G34" s="21"/>
      <c r="H34" s="20"/>
      <c r="I34" s="21"/>
      <c r="J34" s="20"/>
      <c r="K34" s="21"/>
      <c r="L34" s="20"/>
      <c r="M34" s="21"/>
      <c r="N34" s="20"/>
      <c r="O34" s="21"/>
      <c r="P34" s="18">
        <v>0</v>
      </c>
      <c r="Q34" s="20"/>
      <c r="R34" s="21"/>
      <c r="S34" s="20"/>
      <c r="T34" s="21"/>
      <c r="U34" s="20"/>
      <c r="V34" s="21"/>
      <c r="W34" s="20"/>
      <c r="X34" s="21"/>
      <c r="Y34" s="19" t="s">
        <v>26</v>
      </c>
      <c r="Z34" s="19" t="s">
        <v>26</v>
      </c>
      <c r="AA34" s="19" t="e">
        <v>#N/A</v>
      </c>
      <c r="AB34" s="19" t="s">
        <v>26</v>
      </c>
      <c r="AC34" s="19" t="s">
        <v>26</v>
      </c>
      <c r="AD34" s="19" t="s">
        <v>26</v>
      </c>
      <c r="AE34" s="19" t="s">
        <v>26</v>
      </c>
      <c r="AF34" s="19"/>
      <c r="AG34" s="19" t="s">
        <v>26</v>
      </c>
      <c r="AH34" s="19" t="s">
        <v>26</v>
      </c>
      <c r="AI34" s="19" t="s">
        <v>26</v>
      </c>
      <c r="AJ34" s="75" t="s">
        <v>26</v>
      </c>
      <c r="AK34" s="102" t="s">
        <v>26</v>
      </c>
      <c r="AL34" s="83" t="s">
        <v>26</v>
      </c>
      <c r="AM34" s="83" t="s">
        <v>26</v>
      </c>
      <c r="AN34" s="83" t="s">
        <v>26</v>
      </c>
      <c r="AO34" s="83" t="s">
        <v>26</v>
      </c>
      <c r="AP34" s="83" t="s">
        <v>26</v>
      </c>
      <c r="AQ34" s="3" t="s">
        <v>26</v>
      </c>
      <c r="AR34" s="3" t="s">
        <v>26</v>
      </c>
      <c r="AS34" s="3" t="s">
        <v>26</v>
      </c>
      <c r="AT34" s="3" t="s">
        <v>26</v>
      </c>
      <c r="AU34" s="112" t="s">
        <v>26</v>
      </c>
      <c r="AV34" s="102" t="s">
        <v>26</v>
      </c>
      <c r="AW34" s="83" t="s">
        <v>26</v>
      </c>
      <c r="AX34" s="83" t="s">
        <v>26</v>
      </c>
      <c r="AY34" s="83"/>
      <c r="AZ34" s="83" t="s">
        <v>26</v>
      </c>
      <c r="BA34" s="83"/>
      <c r="BB34" s="83" t="s">
        <v>26</v>
      </c>
      <c r="BC34" s="83" t="s">
        <v>26</v>
      </c>
      <c r="BD34" s="83"/>
      <c r="BE34" s="83" t="s">
        <v>26</v>
      </c>
      <c r="BF34" s="103"/>
    </row>
    <row r="35" spans="1:58" ht="28.5" customHeight="1">
      <c r="A35" s="20"/>
      <c r="B35" s="21"/>
      <c r="C35" s="20"/>
      <c r="D35" s="21"/>
      <c r="E35" s="18">
        <v>0</v>
      </c>
      <c r="F35" s="20"/>
      <c r="G35" s="21"/>
      <c r="H35" s="20"/>
      <c r="I35" s="21"/>
      <c r="J35" s="20"/>
      <c r="K35" s="21"/>
      <c r="L35" s="20"/>
      <c r="M35" s="21"/>
      <c r="N35" s="20"/>
      <c r="O35" s="21"/>
      <c r="P35" s="18">
        <v>0</v>
      </c>
      <c r="Q35" s="20"/>
      <c r="R35" s="21"/>
      <c r="S35" s="20"/>
      <c r="T35" s="21"/>
      <c r="U35" s="20"/>
      <c r="V35" s="21"/>
      <c r="W35" s="20"/>
      <c r="X35" s="21"/>
      <c r="Y35" s="19" t="s">
        <v>26</v>
      </c>
      <c r="Z35" s="19" t="s">
        <v>26</v>
      </c>
      <c r="AA35" s="19" t="e">
        <v>#N/A</v>
      </c>
      <c r="AB35" s="19" t="s">
        <v>26</v>
      </c>
      <c r="AC35" s="19" t="s">
        <v>26</v>
      </c>
      <c r="AD35" s="19" t="s">
        <v>26</v>
      </c>
      <c r="AE35" s="19" t="s">
        <v>26</v>
      </c>
      <c r="AF35" s="19"/>
      <c r="AG35" s="19" t="s">
        <v>26</v>
      </c>
      <c r="AH35" s="19" t="s">
        <v>26</v>
      </c>
      <c r="AI35" s="19" t="s">
        <v>26</v>
      </c>
      <c r="AJ35" s="75" t="s">
        <v>26</v>
      </c>
      <c r="AK35" s="102" t="s">
        <v>26</v>
      </c>
      <c r="AL35" s="83" t="s">
        <v>26</v>
      </c>
      <c r="AM35" s="83" t="s">
        <v>26</v>
      </c>
      <c r="AN35" s="83" t="s">
        <v>26</v>
      </c>
      <c r="AO35" s="83" t="s">
        <v>26</v>
      </c>
      <c r="AP35" s="83" t="s">
        <v>26</v>
      </c>
      <c r="AQ35" s="3" t="s">
        <v>26</v>
      </c>
      <c r="AR35" s="3" t="s">
        <v>26</v>
      </c>
      <c r="AS35" s="3" t="s">
        <v>26</v>
      </c>
      <c r="AT35" s="3" t="s">
        <v>26</v>
      </c>
      <c r="AU35" s="112" t="s">
        <v>26</v>
      </c>
      <c r="AV35" s="102" t="s">
        <v>26</v>
      </c>
      <c r="AW35" s="83" t="s">
        <v>26</v>
      </c>
      <c r="AX35" s="83" t="s">
        <v>26</v>
      </c>
      <c r="AY35" s="83"/>
      <c r="AZ35" s="83" t="s">
        <v>26</v>
      </c>
      <c r="BA35" s="83"/>
      <c r="BB35" s="83" t="s">
        <v>26</v>
      </c>
      <c r="BC35" s="83" t="s">
        <v>26</v>
      </c>
      <c r="BD35" s="83"/>
      <c r="BE35" s="83" t="s">
        <v>26</v>
      </c>
      <c r="BF35" s="103"/>
    </row>
    <row r="36" spans="1:58" ht="28.5" customHeight="1" thickBot="1">
      <c r="A36" s="237" t="s">
        <v>90</v>
      </c>
      <c r="B36" s="238"/>
      <c r="C36" s="237">
        <v>17</v>
      </c>
      <c r="D36" s="238">
        <v>0</v>
      </c>
      <c r="N36" s="237">
        <v>17</v>
      </c>
      <c r="O36" s="238">
        <v>0</v>
      </c>
      <c r="Y36" s="251">
        <v>0</v>
      </c>
      <c r="Z36" s="252">
        <v>0</v>
      </c>
      <c r="AK36" s="104" t="s">
        <v>26</v>
      </c>
      <c r="AL36" s="105" t="s">
        <v>26</v>
      </c>
      <c r="AM36" s="105" t="s">
        <v>26</v>
      </c>
      <c r="AN36" s="105" t="s">
        <v>26</v>
      </c>
      <c r="AO36" s="105" t="s">
        <v>26</v>
      </c>
      <c r="AP36" s="105" t="s">
        <v>26</v>
      </c>
      <c r="AQ36" s="113" t="s">
        <v>26</v>
      </c>
      <c r="AR36" s="113" t="s">
        <v>26</v>
      </c>
      <c r="AS36" s="113" t="s">
        <v>26</v>
      </c>
      <c r="AT36" s="113" t="s">
        <v>26</v>
      </c>
      <c r="AU36" s="114" t="s">
        <v>26</v>
      </c>
      <c r="AV36" s="245">
        <f>AV37-AW37</f>
        <v>0</v>
      </c>
      <c r="AW36" s="246"/>
      <c r="AX36" s="109" t="s">
        <v>26</v>
      </c>
      <c r="AY36" s="109"/>
      <c r="AZ36" s="109" t="s">
        <v>26</v>
      </c>
      <c r="BA36" s="109"/>
      <c r="BB36" s="109" t="s">
        <v>26</v>
      </c>
      <c r="BC36" s="109" t="s">
        <v>26</v>
      </c>
      <c r="BD36" s="109"/>
      <c r="BE36" s="109" t="s">
        <v>26</v>
      </c>
      <c r="BF36" s="110"/>
    </row>
    <row r="37" spans="1:58" ht="28.5" customHeight="1">
      <c r="AV37" s="12">
        <f>(COUNTIF(AV5:AV35,"○")+COUNTIF(AW5:AW35,"○"))</f>
        <v>0</v>
      </c>
      <c r="AW37" s="12">
        <f>COUNTIFS(AV5:AV35,"○",AW5:AW35,"○")</f>
        <v>0</v>
      </c>
      <c r="AX37" s="12" t="s">
        <v>26</v>
      </c>
      <c r="AY37" s="12"/>
      <c r="AZ37" s="12" t="s">
        <v>26</v>
      </c>
      <c r="BA37" s="12"/>
      <c r="BB37" s="12" t="s">
        <v>26</v>
      </c>
      <c r="BC37" s="12" t="s">
        <v>26</v>
      </c>
      <c r="BD37" s="12"/>
      <c r="BE37" s="12" t="s">
        <v>26</v>
      </c>
      <c r="BF37" s="12"/>
    </row>
    <row r="38" spans="1:58" ht="28.5" customHeight="1">
      <c r="AV38" s="12" t="s">
        <v>26</v>
      </c>
      <c r="AW38" s="12" t="s">
        <v>26</v>
      </c>
      <c r="AX38" s="12" t="s">
        <v>26</v>
      </c>
      <c r="AY38" s="12"/>
      <c r="AZ38" s="12" t="s">
        <v>26</v>
      </c>
      <c r="BA38" s="12"/>
      <c r="BB38" s="12" t="s">
        <v>26</v>
      </c>
      <c r="BC38" s="12" t="s">
        <v>26</v>
      </c>
      <c r="BD38" s="12"/>
      <c r="BE38" s="12" t="s">
        <v>26</v>
      </c>
      <c r="BF38" s="12"/>
    </row>
    <row r="39" spans="1:58" ht="28.5" customHeight="1">
      <c r="AV39" s="12" t="s">
        <v>26</v>
      </c>
      <c r="AW39" s="12" t="s">
        <v>26</v>
      </c>
      <c r="AX39" s="12" t="s">
        <v>26</v>
      </c>
      <c r="AY39" s="12"/>
      <c r="AZ39" s="12" t="s">
        <v>26</v>
      </c>
      <c r="BA39" s="12"/>
      <c r="BB39" s="12" t="s">
        <v>26</v>
      </c>
      <c r="BC39" s="12" t="s">
        <v>26</v>
      </c>
      <c r="BD39" s="12"/>
      <c r="BE39" s="12" t="s">
        <v>26</v>
      </c>
      <c r="BF39" s="12"/>
    </row>
    <row r="40" spans="1:58" ht="28.5" customHeight="1">
      <c r="AV40" s="12" t="s">
        <v>26</v>
      </c>
      <c r="AW40" s="12" t="s">
        <v>26</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sheetData>
  <dataConsolidate/>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V36:AW36"/>
    <mergeCell ref="A4:B4"/>
    <mergeCell ref="A36:B36"/>
    <mergeCell ref="C36:D36"/>
    <mergeCell ref="N36:O36"/>
    <mergeCell ref="Y36:Z36"/>
  </mergeCells>
  <phoneticPr fontId="3"/>
  <conditionalFormatting sqref="A5:AU35 BG5:XFD35 AV33:BF35 AV38:BF142 AX36:BF37 BC6:BC32 BE6:BE32">
    <cfRule type="cellIs" dxfId="174" priority="12" operator="equal">
      <formula>0</formula>
    </cfRule>
  </conditionalFormatting>
  <conditionalFormatting sqref="AP36">
    <cfRule type="cellIs" dxfId="173" priority="11" operator="equal">
      <formula>0</formula>
    </cfRule>
  </conditionalFormatting>
  <conditionalFormatting sqref="BC5">
    <cfRule type="cellIs" dxfId="169" priority="6" operator="equal">
      <formula>0</formula>
    </cfRule>
  </conditionalFormatting>
  <conditionalFormatting sqref="BE5">
    <cfRule type="cellIs" dxfId="168" priority="5" operator="equal">
      <formula>0</formula>
    </cfRule>
  </conditionalFormatting>
  <conditionalFormatting sqref="AV37:AW37 AV36">
    <cfRule type="cellIs" dxfId="167" priority="4" operator="equal">
      <formula>0</formula>
    </cfRule>
  </conditionalFormatting>
  <conditionalFormatting sqref="AV5:BB32">
    <cfRule type="cellIs" dxfId="48" priority="3" operator="equal">
      <formula>0</formula>
    </cfRule>
  </conditionalFormatting>
  <conditionalFormatting sqref="BD5:BD32">
    <cfRule type="cellIs" dxfId="47" priority="2" operator="equal">
      <formula>0</formula>
    </cfRule>
  </conditionalFormatting>
  <conditionalFormatting sqref="BF5:BF32">
    <cfRule type="cellIs" dxfId="46"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47A41-ECC0-490E-A393-97F34E0C0D7C}">
  <dimension ref="A1:BF137"/>
  <sheetViews>
    <sheetView view="pageBreakPreview" zoomScale="90" zoomScaleNormal="10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14</v>
      </c>
      <c r="D4" s="132">
        <v>2</v>
      </c>
      <c r="E4" s="132"/>
      <c r="F4" s="132">
        <v>14</v>
      </c>
      <c r="G4" s="132">
        <v>18</v>
      </c>
      <c r="H4" s="132">
        <v>13</v>
      </c>
      <c r="I4" s="132">
        <v>18</v>
      </c>
      <c r="J4" s="132">
        <v>5</v>
      </c>
      <c r="K4" s="132">
        <v>15</v>
      </c>
      <c r="L4" s="132">
        <v>9</v>
      </c>
      <c r="M4" s="132">
        <v>0</v>
      </c>
      <c r="N4" s="132">
        <v>12</v>
      </c>
      <c r="O4" s="132">
        <v>2</v>
      </c>
      <c r="P4" s="132"/>
      <c r="Q4" s="132">
        <v>16</v>
      </c>
      <c r="R4" s="132">
        <v>18</v>
      </c>
      <c r="S4" s="132">
        <v>9</v>
      </c>
      <c r="T4" s="132">
        <v>18</v>
      </c>
      <c r="U4" s="132">
        <v>7</v>
      </c>
      <c r="V4" s="132">
        <v>18</v>
      </c>
      <c r="W4" s="132">
        <v>2</v>
      </c>
      <c r="X4" s="132">
        <v>6</v>
      </c>
      <c r="Y4" s="132">
        <v>10</v>
      </c>
      <c r="Z4" s="132">
        <v>1</v>
      </c>
      <c r="AA4" s="132"/>
      <c r="AB4" s="132">
        <v>3</v>
      </c>
      <c r="AC4" s="132">
        <v>15</v>
      </c>
      <c r="AD4" s="132">
        <v>4</v>
      </c>
      <c r="AE4" s="132">
        <v>15</v>
      </c>
      <c r="AF4" s="132">
        <v>0</v>
      </c>
      <c r="AG4" s="132">
        <v>3</v>
      </c>
      <c r="AH4" s="132">
        <v>14</v>
      </c>
      <c r="AI4" s="132">
        <v>1</v>
      </c>
      <c r="AJ4" s="166">
        <v>5</v>
      </c>
      <c r="AK4" s="137">
        <v>12</v>
      </c>
      <c r="AL4" s="138">
        <v>2</v>
      </c>
      <c r="AM4" s="138">
        <v>16</v>
      </c>
      <c r="AN4" s="138">
        <v>16</v>
      </c>
      <c r="AO4" s="138">
        <v>16</v>
      </c>
      <c r="AP4" s="138">
        <v>16</v>
      </c>
      <c r="AQ4" s="158">
        <v>14</v>
      </c>
      <c r="AR4" s="158">
        <v>6</v>
      </c>
      <c r="AS4" s="158">
        <v>16</v>
      </c>
      <c r="AT4" s="158">
        <v>2</v>
      </c>
      <c r="AU4" s="139">
        <v>4</v>
      </c>
      <c r="AV4" s="137">
        <f t="shared" ref="AV4:BF4" si="0">COUNTIF(AV5:AV31,"○")</f>
        <v>0</v>
      </c>
      <c r="AW4" s="138">
        <f t="shared" si="0"/>
        <v>0</v>
      </c>
      <c r="AX4" s="138">
        <f t="shared" si="0"/>
        <v>0</v>
      </c>
      <c r="AY4" s="138">
        <f t="shared" si="0"/>
        <v>0</v>
      </c>
      <c r="AZ4" s="138">
        <f t="shared" si="0"/>
        <v>0</v>
      </c>
      <c r="BA4" s="138">
        <f t="shared" si="0"/>
        <v>0</v>
      </c>
      <c r="BB4" s="138">
        <f t="shared" si="0"/>
        <v>0</v>
      </c>
      <c r="BC4" s="138">
        <f t="shared" si="0"/>
        <v>2</v>
      </c>
      <c r="BD4" s="138">
        <f t="shared" si="0"/>
        <v>0</v>
      </c>
      <c r="BE4" s="138">
        <f t="shared" si="0"/>
        <v>0</v>
      </c>
      <c r="BF4" s="139">
        <f t="shared" si="0"/>
        <v>0</v>
      </c>
    </row>
    <row r="5" spans="1:58" ht="28.5" customHeight="1">
      <c r="A5" s="123">
        <v>35001</v>
      </c>
      <c r="B5" s="124" t="s">
        <v>402</v>
      </c>
      <c r="C5" s="125" t="s">
        <v>22</v>
      </c>
      <c r="D5" s="78" t="s">
        <v>22</v>
      </c>
      <c r="E5" s="78"/>
      <c r="F5" s="78" t="s">
        <v>22</v>
      </c>
      <c r="G5" s="78"/>
      <c r="H5" s="78" t="s">
        <v>22</v>
      </c>
      <c r="I5" s="78"/>
      <c r="J5" s="78" t="s">
        <v>22</v>
      </c>
      <c r="K5" s="78"/>
      <c r="L5" s="78"/>
      <c r="M5" s="78"/>
      <c r="N5" s="125" t="s">
        <v>23</v>
      </c>
      <c r="O5" s="78" t="s">
        <v>23</v>
      </c>
      <c r="P5" s="78">
        <v>2</v>
      </c>
      <c r="Q5" s="78"/>
      <c r="R5" s="78"/>
      <c r="S5" s="78"/>
      <c r="T5" s="78"/>
      <c r="U5" s="78"/>
      <c r="V5" s="78"/>
      <c r="W5" s="78"/>
      <c r="X5" s="78"/>
      <c r="Y5" s="78" t="s">
        <v>26</v>
      </c>
      <c r="Z5" s="78" t="s">
        <v>26</v>
      </c>
      <c r="AA5" s="78" t="e">
        <v>#N/A</v>
      </c>
      <c r="AB5" s="78" t="s">
        <v>26</v>
      </c>
      <c r="AC5" s="78" t="s">
        <v>22</v>
      </c>
      <c r="AD5" s="78" t="s">
        <v>26</v>
      </c>
      <c r="AE5" s="78" t="s">
        <v>22</v>
      </c>
      <c r="AF5" s="78"/>
      <c r="AG5" s="78" t="s">
        <v>26</v>
      </c>
      <c r="AH5" s="78" t="s">
        <v>22</v>
      </c>
      <c r="AI5" s="78" t="s">
        <v>26</v>
      </c>
      <c r="AJ5" s="165" t="s">
        <v>25</v>
      </c>
      <c r="AK5" s="128" t="s">
        <v>26</v>
      </c>
      <c r="AL5" s="74" t="s">
        <v>26</v>
      </c>
      <c r="AM5" s="74" t="s">
        <v>26</v>
      </c>
      <c r="AN5" s="74" t="s">
        <v>26</v>
      </c>
      <c r="AO5" s="74" t="s">
        <v>26</v>
      </c>
      <c r="AP5" s="74" t="s">
        <v>26</v>
      </c>
      <c r="AQ5" s="76" t="s">
        <v>26</v>
      </c>
      <c r="AR5" s="76" t="s">
        <v>26</v>
      </c>
      <c r="AS5" s="76" t="s">
        <v>26</v>
      </c>
      <c r="AT5" s="76" t="s">
        <v>26</v>
      </c>
      <c r="AU5" s="131" t="s">
        <v>26</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20">
        <v>35003</v>
      </c>
      <c r="B6" s="21" t="s">
        <v>403</v>
      </c>
      <c r="C6" s="22" t="s">
        <v>22</v>
      </c>
      <c r="D6" s="18" t="s">
        <v>24</v>
      </c>
      <c r="E6" s="18"/>
      <c r="F6" s="18" t="s">
        <v>22</v>
      </c>
      <c r="G6" s="18" t="s">
        <v>22</v>
      </c>
      <c r="H6" s="18" t="s">
        <v>22</v>
      </c>
      <c r="I6" s="18" t="s">
        <v>22</v>
      </c>
      <c r="J6" s="18"/>
      <c r="K6" s="18" t="s">
        <v>22</v>
      </c>
      <c r="L6" s="18" t="s">
        <v>22</v>
      </c>
      <c r="M6" s="18"/>
      <c r="N6" s="22" t="s">
        <v>23</v>
      </c>
      <c r="O6" s="18" t="s">
        <v>24</v>
      </c>
      <c r="P6" s="18">
        <v>1</v>
      </c>
      <c r="Q6" s="18" t="s">
        <v>23</v>
      </c>
      <c r="R6" s="18" t="s">
        <v>23</v>
      </c>
      <c r="S6" s="18" t="s">
        <v>23</v>
      </c>
      <c r="T6" s="18" t="s">
        <v>23</v>
      </c>
      <c r="U6" s="18" t="s">
        <v>23</v>
      </c>
      <c r="V6" s="18" t="s">
        <v>23</v>
      </c>
      <c r="W6" s="18"/>
      <c r="X6" s="18" t="s">
        <v>23</v>
      </c>
      <c r="Y6" s="18" t="s">
        <v>22</v>
      </c>
      <c r="Z6" s="18" t="s">
        <v>25</v>
      </c>
      <c r="AA6" s="18" t="s">
        <v>25</v>
      </c>
      <c r="AB6" s="18" t="s">
        <v>22</v>
      </c>
      <c r="AC6" s="18" t="s">
        <v>22</v>
      </c>
      <c r="AD6" s="18" t="s">
        <v>22</v>
      </c>
      <c r="AE6" s="18" t="s">
        <v>22</v>
      </c>
      <c r="AF6" s="18"/>
      <c r="AG6" s="18" t="s">
        <v>22</v>
      </c>
      <c r="AH6" s="18" t="s">
        <v>22</v>
      </c>
      <c r="AI6" s="18" t="s">
        <v>25</v>
      </c>
      <c r="AJ6" s="71" t="s">
        <v>25</v>
      </c>
      <c r="AK6" s="102" t="s">
        <v>22</v>
      </c>
      <c r="AL6" s="83" t="s">
        <v>25</v>
      </c>
      <c r="AM6" s="83" t="s">
        <v>22</v>
      </c>
      <c r="AN6" s="83" t="s">
        <v>22</v>
      </c>
      <c r="AO6" s="83" t="s">
        <v>22</v>
      </c>
      <c r="AP6" s="83" t="s">
        <v>22</v>
      </c>
      <c r="AQ6" s="3" t="s">
        <v>27</v>
      </c>
      <c r="AR6" s="3" t="s">
        <v>22</v>
      </c>
      <c r="AS6" s="3" t="s">
        <v>22</v>
      </c>
      <c r="AT6" s="3" t="s">
        <v>25</v>
      </c>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22</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35005</v>
      </c>
      <c r="B7" s="21" t="s">
        <v>404</v>
      </c>
      <c r="C7" s="18" t="s">
        <v>22</v>
      </c>
      <c r="D7" s="18" t="s">
        <v>24</v>
      </c>
      <c r="E7" s="18"/>
      <c r="F7" s="18"/>
      <c r="G7" s="18" t="s">
        <v>22</v>
      </c>
      <c r="H7" s="18"/>
      <c r="I7" s="18" t="s">
        <v>22</v>
      </c>
      <c r="J7" s="18"/>
      <c r="K7" s="18" t="s">
        <v>22</v>
      </c>
      <c r="L7" s="18" t="s">
        <v>22</v>
      </c>
      <c r="M7" s="18"/>
      <c r="N7" s="22" t="s">
        <v>23</v>
      </c>
      <c r="O7" s="18" t="s">
        <v>24</v>
      </c>
      <c r="P7" s="18">
        <v>1</v>
      </c>
      <c r="Q7" s="18" t="s">
        <v>23</v>
      </c>
      <c r="R7" s="18" t="s">
        <v>23</v>
      </c>
      <c r="S7" s="18" t="s">
        <v>23</v>
      </c>
      <c r="T7" s="18" t="s">
        <v>23</v>
      </c>
      <c r="U7" s="18"/>
      <c r="V7" s="18" t="s">
        <v>23</v>
      </c>
      <c r="W7" s="18"/>
      <c r="X7" s="18"/>
      <c r="Y7" s="18" t="s">
        <v>22</v>
      </c>
      <c r="Z7" s="18" t="s">
        <v>25</v>
      </c>
      <c r="AA7" s="18" t="s">
        <v>25</v>
      </c>
      <c r="AB7" s="18" t="s">
        <v>26</v>
      </c>
      <c r="AC7" s="18" t="s">
        <v>22</v>
      </c>
      <c r="AD7" s="18" t="s">
        <v>26</v>
      </c>
      <c r="AE7" s="18" t="s">
        <v>22</v>
      </c>
      <c r="AF7" s="18"/>
      <c r="AG7" s="18" t="s">
        <v>26</v>
      </c>
      <c r="AH7" s="18" t="s">
        <v>22</v>
      </c>
      <c r="AI7" s="18" t="s">
        <v>26</v>
      </c>
      <c r="AJ7" s="71" t="s">
        <v>25</v>
      </c>
      <c r="AK7" s="102" t="s">
        <v>22</v>
      </c>
      <c r="AL7" s="83" t="s">
        <v>25</v>
      </c>
      <c r="AM7" s="83" t="s">
        <v>22</v>
      </c>
      <c r="AN7" s="83" t="s">
        <v>22</v>
      </c>
      <c r="AO7" s="83" t="s">
        <v>22</v>
      </c>
      <c r="AP7" s="83" t="s">
        <v>22</v>
      </c>
      <c r="AQ7" s="3" t="s">
        <v>27</v>
      </c>
      <c r="AR7" s="3" t="s">
        <v>22</v>
      </c>
      <c r="AS7" s="3" t="s">
        <v>22</v>
      </c>
      <c r="AT7" s="3" t="s">
        <v>25</v>
      </c>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35006</v>
      </c>
      <c r="B8" s="21" t="s">
        <v>405</v>
      </c>
      <c r="C8" s="22" t="s">
        <v>22</v>
      </c>
      <c r="D8" s="18" t="s">
        <v>22</v>
      </c>
      <c r="E8" s="18"/>
      <c r="F8" s="18" t="s">
        <v>22</v>
      </c>
      <c r="G8" s="18" t="s">
        <v>22</v>
      </c>
      <c r="H8" s="18" t="s">
        <v>22</v>
      </c>
      <c r="I8" s="18" t="s">
        <v>22</v>
      </c>
      <c r="J8" s="18"/>
      <c r="K8" s="18" t="s">
        <v>22</v>
      </c>
      <c r="L8" s="18" t="s">
        <v>22</v>
      </c>
      <c r="M8" s="18"/>
      <c r="N8" s="22" t="s">
        <v>23</v>
      </c>
      <c r="O8" s="18" t="s">
        <v>23</v>
      </c>
      <c r="P8" s="18">
        <v>2</v>
      </c>
      <c r="Q8" s="18" t="s">
        <v>23</v>
      </c>
      <c r="R8" s="18" t="s">
        <v>23</v>
      </c>
      <c r="S8" s="18" t="s">
        <v>23</v>
      </c>
      <c r="T8" s="18" t="s">
        <v>23</v>
      </c>
      <c r="U8" s="18" t="s">
        <v>23</v>
      </c>
      <c r="V8" s="18" t="s">
        <v>23</v>
      </c>
      <c r="W8" s="18" t="s">
        <v>23</v>
      </c>
      <c r="X8" s="18" t="s">
        <v>23</v>
      </c>
      <c r="Y8" s="18" t="s">
        <v>22</v>
      </c>
      <c r="Z8" s="18" t="s">
        <v>22</v>
      </c>
      <c r="AA8" s="18" t="s">
        <v>22</v>
      </c>
      <c r="AB8" s="18" t="s">
        <v>26</v>
      </c>
      <c r="AC8" s="18" t="s">
        <v>22</v>
      </c>
      <c r="AD8" s="18" t="s">
        <v>26</v>
      </c>
      <c r="AE8" s="18" t="s">
        <v>22</v>
      </c>
      <c r="AF8" s="18"/>
      <c r="AG8" s="18" t="s">
        <v>26</v>
      </c>
      <c r="AH8" s="18" t="s">
        <v>22</v>
      </c>
      <c r="AI8" s="18" t="s">
        <v>25</v>
      </c>
      <c r="AJ8" s="71" t="s">
        <v>22</v>
      </c>
      <c r="AK8" s="102" t="s">
        <v>22</v>
      </c>
      <c r="AL8" s="83" t="s">
        <v>22</v>
      </c>
      <c r="AM8" s="83" t="s">
        <v>22</v>
      </c>
      <c r="AN8" s="83" t="s">
        <v>22</v>
      </c>
      <c r="AO8" s="83" t="s">
        <v>22</v>
      </c>
      <c r="AP8" s="83" t="s">
        <v>22</v>
      </c>
      <c r="AQ8" s="3" t="s">
        <v>27</v>
      </c>
      <c r="AR8" s="3" t="s">
        <v>28</v>
      </c>
      <c r="AS8" s="3" t="s">
        <v>22</v>
      </c>
      <c r="AT8" s="3" t="s">
        <v>25</v>
      </c>
      <c r="AU8" s="112"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35007</v>
      </c>
      <c r="B9" s="21" t="s">
        <v>406</v>
      </c>
      <c r="C9" s="18" t="s">
        <v>22</v>
      </c>
      <c r="D9" s="18" t="s">
        <v>24</v>
      </c>
      <c r="E9" s="18"/>
      <c r="F9" s="18" t="s">
        <v>22</v>
      </c>
      <c r="G9" s="18" t="s">
        <v>22</v>
      </c>
      <c r="H9" s="18" t="s">
        <v>22</v>
      </c>
      <c r="I9" s="18" t="s">
        <v>22</v>
      </c>
      <c r="J9" s="18"/>
      <c r="K9" s="18" t="s">
        <v>22</v>
      </c>
      <c r="L9" s="18" t="s">
        <v>22</v>
      </c>
      <c r="M9" s="18"/>
      <c r="N9" s="22" t="s">
        <v>23</v>
      </c>
      <c r="O9" s="18" t="s">
        <v>24</v>
      </c>
      <c r="P9" s="18">
        <v>1</v>
      </c>
      <c r="Q9" s="18" t="s">
        <v>23</v>
      </c>
      <c r="R9" s="18" t="s">
        <v>23</v>
      </c>
      <c r="S9" s="18" t="s">
        <v>23</v>
      </c>
      <c r="T9" s="18" t="s">
        <v>23</v>
      </c>
      <c r="U9" s="18" t="s">
        <v>23</v>
      </c>
      <c r="V9" s="18" t="s">
        <v>23</v>
      </c>
      <c r="W9" s="18"/>
      <c r="X9" s="18" t="s">
        <v>23</v>
      </c>
      <c r="Y9" s="18" t="s">
        <v>22</v>
      </c>
      <c r="Z9" s="18" t="s">
        <v>25</v>
      </c>
      <c r="AA9" s="18" t="s">
        <v>25</v>
      </c>
      <c r="AB9" s="18" t="s">
        <v>22</v>
      </c>
      <c r="AC9" s="18" t="s">
        <v>22</v>
      </c>
      <c r="AD9" s="18" t="s">
        <v>22</v>
      </c>
      <c r="AE9" s="18" t="s">
        <v>22</v>
      </c>
      <c r="AF9" s="18"/>
      <c r="AG9" s="18" t="s">
        <v>22</v>
      </c>
      <c r="AH9" s="18" t="s">
        <v>22</v>
      </c>
      <c r="AI9" s="18" t="s">
        <v>22</v>
      </c>
      <c r="AJ9" s="71" t="s">
        <v>22</v>
      </c>
      <c r="AK9" s="102" t="s">
        <v>22</v>
      </c>
      <c r="AL9" s="83" t="s">
        <v>22</v>
      </c>
      <c r="AM9" s="83" t="s">
        <v>22</v>
      </c>
      <c r="AN9" s="83" t="s">
        <v>22</v>
      </c>
      <c r="AO9" s="83" t="s">
        <v>22</v>
      </c>
      <c r="AP9" s="83" t="s">
        <v>22</v>
      </c>
      <c r="AQ9" s="3" t="s">
        <v>27</v>
      </c>
      <c r="AR9" s="3" t="s">
        <v>22</v>
      </c>
      <c r="AS9" s="3" t="s">
        <v>22</v>
      </c>
      <c r="AT9" s="3" t="s">
        <v>22</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35010</v>
      </c>
      <c r="B10" s="21" t="s">
        <v>407</v>
      </c>
      <c r="C10" s="18" t="s">
        <v>24</v>
      </c>
      <c r="D10" s="18" t="s">
        <v>24</v>
      </c>
      <c r="E10" s="18"/>
      <c r="F10" s="18"/>
      <c r="G10" s="18"/>
      <c r="H10" s="18"/>
      <c r="I10" s="18"/>
      <c r="J10" s="18"/>
      <c r="K10" s="18"/>
      <c r="L10" s="18"/>
      <c r="M10" s="18"/>
      <c r="N10" s="22" t="s">
        <v>24</v>
      </c>
      <c r="O10" s="18" t="s">
        <v>24</v>
      </c>
      <c r="P10" s="18">
        <v>0</v>
      </c>
      <c r="Q10" s="18"/>
      <c r="R10" s="18"/>
      <c r="S10" s="18"/>
      <c r="T10" s="18"/>
      <c r="U10" s="18"/>
      <c r="V10" s="18"/>
      <c r="W10" s="18"/>
      <c r="X10" s="18"/>
      <c r="Y10" s="18" t="s">
        <v>26</v>
      </c>
      <c r="Z10" s="18" t="s">
        <v>26</v>
      </c>
      <c r="AA10" s="18" t="e">
        <v>#N/A</v>
      </c>
      <c r="AB10" s="18" t="s">
        <v>26</v>
      </c>
      <c r="AC10" s="18" t="s">
        <v>26</v>
      </c>
      <c r="AD10" s="18" t="s">
        <v>26</v>
      </c>
      <c r="AE10" s="18" t="s">
        <v>26</v>
      </c>
      <c r="AF10" s="18"/>
      <c r="AG10" s="18" t="s">
        <v>26</v>
      </c>
      <c r="AH10" s="18" t="s">
        <v>26</v>
      </c>
      <c r="AI10" s="18" t="s">
        <v>26</v>
      </c>
      <c r="AJ10" s="71" t="s">
        <v>26</v>
      </c>
      <c r="AK10" s="102" t="s">
        <v>26</v>
      </c>
      <c r="AL10" s="83" t="s">
        <v>26</v>
      </c>
      <c r="AM10" s="83" t="s">
        <v>26</v>
      </c>
      <c r="AN10" s="83" t="s">
        <v>26</v>
      </c>
      <c r="AO10" s="83" t="s">
        <v>26</v>
      </c>
      <c r="AP10" s="83" t="s">
        <v>26</v>
      </c>
      <c r="AQ10" s="3" t="s">
        <v>26</v>
      </c>
      <c r="AR10" s="3" t="s">
        <v>26</v>
      </c>
      <c r="AS10" s="3" t="s">
        <v>26</v>
      </c>
      <c r="AT10" s="3" t="s">
        <v>26</v>
      </c>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7.75" customHeight="1">
      <c r="A11" s="20">
        <v>35012</v>
      </c>
      <c r="B11" s="21" t="s">
        <v>408</v>
      </c>
      <c r="C11" s="18" t="s">
        <v>22</v>
      </c>
      <c r="D11" s="18" t="s">
        <v>24</v>
      </c>
      <c r="E11" s="18"/>
      <c r="F11" s="18"/>
      <c r="G11" s="18" t="s">
        <v>22</v>
      </c>
      <c r="H11" s="18"/>
      <c r="I11" s="18" t="s">
        <v>22</v>
      </c>
      <c r="J11" s="18"/>
      <c r="K11" s="18" t="s">
        <v>22</v>
      </c>
      <c r="L11" s="18"/>
      <c r="M11" s="18"/>
      <c r="N11" s="22" t="s">
        <v>23</v>
      </c>
      <c r="O11" s="18" t="s">
        <v>24</v>
      </c>
      <c r="P11" s="18">
        <v>1</v>
      </c>
      <c r="Q11" s="18" t="s">
        <v>23</v>
      </c>
      <c r="R11" s="18" t="s">
        <v>23</v>
      </c>
      <c r="S11" s="18" t="s">
        <v>23</v>
      </c>
      <c r="T11" s="18" t="s">
        <v>23</v>
      </c>
      <c r="U11" s="18" t="s">
        <v>23</v>
      </c>
      <c r="V11" s="18" t="s">
        <v>23</v>
      </c>
      <c r="W11" s="18"/>
      <c r="X11" s="18"/>
      <c r="Y11" s="18" t="s">
        <v>22</v>
      </c>
      <c r="Z11" s="18" t="s">
        <v>25</v>
      </c>
      <c r="AA11" s="18" t="s">
        <v>25</v>
      </c>
      <c r="AB11" s="18" t="s">
        <v>26</v>
      </c>
      <c r="AC11" s="18" t="s">
        <v>22</v>
      </c>
      <c r="AD11" s="18" t="s">
        <v>26</v>
      </c>
      <c r="AE11" s="18" t="s">
        <v>22</v>
      </c>
      <c r="AF11" s="18"/>
      <c r="AG11" s="18" t="s">
        <v>26</v>
      </c>
      <c r="AH11" s="18" t="s">
        <v>25</v>
      </c>
      <c r="AI11" s="18" t="s">
        <v>26</v>
      </c>
      <c r="AJ11" s="71" t="s">
        <v>25</v>
      </c>
      <c r="AK11" s="102" t="s">
        <v>22</v>
      </c>
      <c r="AL11" s="83" t="s">
        <v>25</v>
      </c>
      <c r="AM11" s="83" t="s">
        <v>22</v>
      </c>
      <c r="AN11" s="83" t="s">
        <v>22</v>
      </c>
      <c r="AO11" s="83" t="s">
        <v>22</v>
      </c>
      <c r="AP11" s="83" t="s">
        <v>22</v>
      </c>
      <c r="AQ11" s="3" t="s">
        <v>27</v>
      </c>
      <c r="AR11" s="3" t="s">
        <v>26</v>
      </c>
      <c r="AS11" s="3" t="s">
        <v>22</v>
      </c>
      <c r="AT11" s="3" t="s">
        <v>26</v>
      </c>
      <c r="AU11" s="112"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35014</v>
      </c>
      <c r="B12" s="21" t="s">
        <v>409</v>
      </c>
      <c r="C12" s="18" t="s">
        <v>24</v>
      </c>
      <c r="D12" s="18" t="s">
        <v>24</v>
      </c>
      <c r="E12" s="18"/>
      <c r="F12" s="22" t="s">
        <v>22</v>
      </c>
      <c r="G12" s="18" t="s">
        <v>22</v>
      </c>
      <c r="H12" s="22" t="s">
        <v>22</v>
      </c>
      <c r="I12" s="18" t="s">
        <v>22</v>
      </c>
      <c r="J12" s="22" t="s">
        <v>22</v>
      </c>
      <c r="K12" s="18" t="s">
        <v>22</v>
      </c>
      <c r="L12" s="18" t="s">
        <v>22</v>
      </c>
      <c r="M12" s="18"/>
      <c r="N12" s="22" t="s">
        <v>24</v>
      </c>
      <c r="O12" s="18" t="s">
        <v>24</v>
      </c>
      <c r="P12" s="18">
        <v>0</v>
      </c>
      <c r="Q12" s="18"/>
      <c r="R12" s="18" t="s">
        <v>23</v>
      </c>
      <c r="S12" s="18"/>
      <c r="T12" s="18" t="s">
        <v>23</v>
      </c>
      <c r="U12" s="18"/>
      <c r="V12" s="18" t="s">
        <v>23</v>
      </c>
      <c r="W12" s="18"/>
      <c r="X12" s="18" t="s">
        <v>23</v>
      </c>
      <c r="Y12" s="18" t="s">
        <v>26</v>
      </c>
      <c r="Z12" s="18" t="s">
        <v>26</v>
      </c>
      <c r="AA12" s="18" t="e">
        <v>#N/A</v>
      </c>
      <c r="AB12" s="18" t="s">
        <v>26</v>
      </c>
      <c r="AC12" s="18" t="s">
        <v>22</v>
      </c>
      <c r="AD12" s="18" t="s">
        <v>26</v>
      </c>
      <c r="AE12" s="18" t="s">
        <v>22</v>
      </c>
      <c r="AF12" s="18"/>
      <c r="AG12" s="18" t="s">
        <v>26</v>
      </c>
      <c r="AH12" s="18" t="s">
        <v>22</v>
      </c>
      <c r="AI12" s="18" t="s">
        <v>26</v>
      </c>
      <c r="AJ12" s="71" t="s">
        <v>22</v>
      </c>
      <c r="AK12" s="102" t="s">
        <v>26</v>
      </c>
      <c r="AL12" s="83" t="s">
        <v>26</v>
      </c>
      <c r="AM12" s="83" t="s">
        <v>26</v>
      </c>
      <c r="AN12" s="83" t="s">
        <v>26</v>
      </c>
      <c r="AO12" s="83" t="s">
        <v>26</v>
      </c>
      <c r="AP12" s="83" t="s">
        <v>26</v>
      </c>
      <c r="AQ12" s="3" t="s">
        <v>26</v>
      </c>
      <c r="AR12" s="3" t="s">
        <v>26</v>
      </c>
      <c r="AS12" s="3" t="s">
        <v>26</v>
      </c>
      <c r="AT12" s="3" t="s">
        <v>26</v>
      </c>
      <c r="AU12" s="112" t="s">
        <v>26</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35018</v>
      </c>
      <c r="B13" s="21" t="s">
        <v>410</v>
      </c>
      <c r="C13" s="18" t="s">
        <v>22</v>
      </c>
      <c r="D13" s="18" t="s">
        <v>24</v>
      </c>
      <c r="E13" s="18"/>
      <c r="F13" s="18"/>
      <c r="G13" s="18" t="s">
        <v>22</v>
      </c>
      <c r="H13" s="18"/>
      <c r="I13" s="18" t="s">
        <v>22</v>
      </c>
      <c r="J13" s="18"/>
      <c r="K13" s="18"/>
      <c r="L13" s="18"/>
      <c r="M13" s="18"/>
      <c r="N13" s="22" t="s">
        <v>24</v>
      </c>
      <c r="O13" s="18" t="s">
        <v>24</v>
      </c>
      <c r="P13" s="18">
        <v>0</v>
      </c>
      <c r="Q13" s="18" t="s">
        <v>23</v>
      </c>
      <c r="R13" s="18" t="s">
        <v>23</v>
      </c>
      <c r="S13" s="18" t="s">
        <v>23</v>
      </c>
      <c r="T13" s="18" t="s">
        <v>23</v>
      </c>
      <c r="U13" s="18" t="s">
        <v>23</v>
      </c>
      <c r="V13" s="18" t="s">
        <v>23</v>
      </c>
      <c r="W13" s="18"/>
      <c r="X13" s="18"/>
      <c r="Y13" s="18" t="s">
        <v>26</v>
      </c>
      <c r="Z13" s="18" t="s">
        <v>26</v>
      </c>
      <c r="AA13" s="18" t="e">
        <v>#N/A</v>
      </c>
      <c r="AB13" s="18" t="s">
        <v>26</v>
      </c>
      <c r="AC13" s="18" t="s">
        <v>26</v>
      </c>
      <c r="AD13" s="18" t="s">
        <v>26</v>
      </c>
      <c r="AE13" s="18" t="s">
        <v>26</v>
      </c>
      <c r="AF13" s="18"/>
      <c r="AG13" s="18" t="s">
        <v>26</v>
      </c>
      <c r="AH13" s="18" t="s">
        <v>26</v>
      </c>
      <c r="AI13" s="18" t="s">
        <v>26</v>
      </c>
      <c r="AJ13" s="71" t="s">
        <v>26</v>
      </c>
      <c r="AK13" s="102" t="s">
        <v>25</v>
      </c>
      <c r="AL13" s="83" t="s">
        <v>25</v>
      </c>
      <c r="AM13" s="83" t="s">
        <v>22</v>
      </c>
      <c r="AN13" s="83" t="s">
        <v>22</v>
      </c>
      <c r="AO13" s="83" t="s">
        <v>22</v>
      </c>
      <c r="AP13" s="83" t="s">
        <v>22</v>
      </c>
      <c r="AQ13" s="3" t="s">
        <v>27</v>
      </c>
      <c r="AR13" s="3" t="s">
        <v>25</v>
      </c>
      <c r="AS13" s="3" t="s">
        <v>22</v>
      </c>
      <c r="AT13" s="3" t="s">
        <v>25</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35021</v>
      </c>
      <c r="B14" s="21" t="s">
        <v>411</v>
      </c>
      <c r="C14" s="22" t="s">
        <v>22</v>
      </c>
      <c r="D14" s="18" t="s">
        <v>24</v>
      </c>
      <c r="E14" s="18"/>
      <c r="F14" s="22" t="s">
        <v>22</v>
      </c>
      <c r="G14" s="18" t="s">
        <v>22</v>
      </c>
      <c r="H14" s="22" t="s">
        <v>22</v>
      </c>
      <c r="I14" s="18" t="s">
        <v>22</v>
      </c>
      <c r="J14" s="18"/>
      <c r="K14" s="18" t="s">
        <v>22</v>
      </c>
      <c r="L14" s="18"/>
      <c r="M14" s="18"/>
      <c r="N14" s="22" t="s">
        <v>23</v>
      </c>
      <c r="O14" s="18" t="s">
        <v>24</v>
      </c>
      <c r="P14" s="18">
        <v>1</v>
      </c>
      <c r="Q14" s="18" t="s">
        <v>23</v>
      </c>
      <c r="R14" s="18" t="s">
        <v>23</v>
      </c>
      <c r="S14" s="18" t="s">
        <v>23</v>
      </c>
      <c r="T14" s="18" t="s">
        <v>23</v>
      </c>
      <c r="U14" s="18"/>
      <c r="V14" s="18" t="s">
        <v>23</v>
      </c>
      <c r="W14" s="18"/>
      <c r="X14" s="18"/>
      <c r="Y14" s="18" t="s">
        <v>22</v>
      </c>
      <c r="Z14" s="18" t="s">
        <v>25</v>
      </c>
      <c r="AA14" s="18" t="s">
        <v>25</v>
      </c>
      <c r="AB14" s="18" t="s">
        <v>26</v>
      </c>
      <c r="AC14" s="18" t="s">
        <v>22</v>
      </c>
      <c r="AD14" s="18" t="s">
        <v>26</v>
      </c>
      <c r="AE14" s="18" t="s">
        <v>22</v>
      </c>
      <c r="AF14" s="18"/>
      <c r="AG14" s="18" t="s">
        <v>26</v>
      </c>
      <c r="AH14" s="18" t="s">
        <v>22</v>
      </c>
      <c r="AI14" s="18" t="s">
        <v>25</v>
      </c>
      <c r="AJ14" s="71" t="s">
        <v>25</v>
      </c>
      <c r="AK14" s="102" t="s">
        <v>22</v>
      </c>
      <c r="AL14" s="83" t="s">
        <v>25</v>
      </c>
      <c r="AM14" s="83" t="s">
        <v>22</v>
      </c>
      <c r="AN14" s="83" t="s">
        <v>22</v>
      </c>
      <c r="AO14" s="83" t="s">
        <v>22</v>
      </c>
      <c r="AP14" s="83" t="s">
        <v>22</v>
      </c>
      <c r="AQ14" s="3" t="s">
        <v>27</v>
      </c>
      <c r="AR14" s="3" t="s">
        <v>22</v>
      </c>
      <c r="AS14" s="3" t="s">
        <v>22</v>
      </c>
      <c r="AT14" s="3" t="s">
        <v>25</v>
      </c>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35027</v>
      </c>
      <c r="B15" s="21" t="s">
        <v>412</v>
      </c>
      <c r="C15" s="22" t="s">
        <v>22</v>
      </c>
      <c r="D15" s="18" t="s">
        <v>24</v>
      </c>
      <c r="E15" s="18"/>
      <c r="F15" s="22" t="s">
        <v>22</v>
      </c>
      <c r="G15" s="18" t="s">
        <v>22</v>
      </c>
      <c r="H15" s="18"/>
      <c r="I15" s="18" t="s">
        <v>22</v>
      </c>
      <c r="J15" s="18"/>
      <c r="K15" s="18" t="s">
        <v>22</v>
      </c>
      <c r="L15" s="18"/>
      <c r="M15" s="18"/>
      <c r="N15" s="22" t="s">
        <v>23</v>
      </c>
      <c r="O15" s="18" t="s">
        <v>24</v>
      </c>
      <c r="P15" s="18">
        <v>1</v>
      </c>
      <c r="Q15" s="18" t="s">
        <v>23</v>
      </c>
      <c r="R15" s="18" t="s">
        <v>23</v>
      </c>
      <c r="S15" s="18"/>
      <c r="T15" s="18" t="s">
        <v>23</v>
      </c>
      <c r="U15" s="18"/>
      <c r="V15" s="18" t="s">
        <v>23</v>
      </c>
      <c r="W15" s="18"/>
      <c r="X15" s="18"/>
      <c r="Y15" s="18" t="s">
        <v>22</v>
      </c>
      <c r="Z15" s="18" t="s">
        <v>25</v>
      </c>
      <c r="AA15" s="18" t="s">
        <v>25</v>
      </c>
      <c r="AB15" s="18" t="s">
        <v>22</v>
      </c>
      <c r="AC15" s="18" t="s">
        <v>22</v>
      </c>
      <c r="AD15" s="18" t="s">
        <v>22</v>
      </c>
      <c r="AE15" s="18" t="s">
        <v>22</v>
      </c>
      <c r="AF15" s="18"/>
      <c r="AG15" s="18" t="s">
        <v>22</v>
      </c>
      <c r="AH15" s="18" t="s">
        <v>22</v>
      </c>
      <c r="AI15" s="18" t="s">
        <v>25</v>
      </c>
      <c r="AJ15" s="71" t="s">
        <v>22</v>
      </c>
      <c r="AK15" s="102" t="s">
        <v>22</v>
      </c>
      <c r="AL15" s="83" t="s">
        <v>25</v>
      </c>
      <c r="AM15" s="83" t="s">
        <v>22</v>
      </c>
      <c r="AN15" s="83" t="s">
        <v>22</v>
      </c>
      <c r="AO15" s="83" t="s">
        <v>22</v>
      </c>
      <c r="AP15" s="83" t="s">
        <v>22</v>
      </c>
      <c r="AQ15" s="3" t="s">
        <v>27</v>
      </c>
      <c r="AR15" s="3" t="s">
        <v>22</v>
      </c>
      <c r="AS15" s="3" t="s">
        <v>22</v>
      </c>
      <c r="AT15" s="3" t="s">
        <v>25</v>
      </c>
      <c r="AU15" s="112" t="s">
        <v>25</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35029</v>
      </c>
      <c r="B16" s="21" t="s">
        <v>413</v>
      </c>
      <c r="C16" s="18" t="s">
        <v>25</v>
      </c>
      <c r="D16" s="18" t="s">
        <v>24</v>
      </c>
      <c r="E16" s="18"/>
      <c r="F16" s="18" t="s">
        <v>22</v>
      </c>
      <c r="G16" s="18" t="s">
        <v>22</v>
      </c>
      <c r="H16" s="18"/>
      <c r="I16" s="18" t="s">
        <v>22</v>
      </c>
      <c r="J16" s="18"/>
      <c r="K16" s="18" t="s">
        <v>22</v>
      </c>
      <c r="L16" s="18"/>
      <c r="M16" s="18"/>
      <c r="N16" s="22" t="s">
        <v>24</v>
      </c>
      <c r="O16" s="18" t="s">
        <v>24</v>
      </c>
      <c r="P16" s="18">
        <v>0</v>
      </c>
      <c r="Q16" s="18" t="s">
        <v>23</v>
      </c>
      <c r="R16" s="18" t="s">
        <v>23</v>
      </c>
      <c r="S16" s="18"/>
      <c r="T16" s="18" t="s">
        <v>23</v>
      </c>
      <c r="U16" s="18"/>
      <c r="V16" s="18" t="s">
        <v>23</v>
      </c>
      <c r="W16" s="18"/>
      <c r="X16" s="18"/>
      <c r="Y16" s="18" t="s">
        <v>25</v>
      </c>
      <c r="Z16" s="18" t="s">
        <v>25</v>
      </c>
      <c r="AA16" s="18" t="s">
        <v>25</v>
      </c>
      <c r="AB16" s="18" t="s">
        <v>26</v>
      </c>
      <c r="AC16" s="18" t="s">
        <v>22</v>
      </c>
      <c r="AD16" s="18" t="s">
        <v>26</v>
      </c>
      <c r="AE16" s="18" t="s">
        <v>22</v>
      </c>
      <c r="AF16" s="18"/>
      <c r="AG16" s="18" t="s">
        <v>26</v>
      </c>
      <c r="AH16" s="18" t="s">
        <v>22</v>
      </c>
      <c r="AI16" s="18" t="s">
        <v>25</v>
      </c>
      <c r="AJ16" s="71" t="s">
        <v>25</v>
      </c>
      <c r="AK16" s="102" t="s">
        <v>22</v>
      </c>
      <c r="AL16" s="83" t="s">
        <v>25</v>
      </c>
      <c r="AM16" s="83" t="s">
        <v>22</v>
      </c>
      <c r="AN16" s="83" t="s">
        <v>22</v>
      </c>
      <c r="AO16" s="83" t="s">
        <v>22</v>
      </c>
      <c r="AP16" s="83" t="s">
        <v>22</v>
      </c>
      <c r="AQ16" s="3" t="s">
        <v>27</v>
      </c>
      <c r="AR16" s="3"/>
      <c r="AS16" s="3" t="s">
        <v>22</v>
      </c>
      <c r="AT16" s="3"/>
      <c r="AU16" s="112"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35033</v>
      </c>
      <c r="B17" s="21" t="s">
        <v>414</v>
      </c>
      <c r="C17" s="22" t="s">
        <v>22</v>
      </c>
      <c r="D17" s="18" t="s">
        <v>24</v>
      </c>
      <c r="E17" s="18"/>
      <c r="F17" s="18"/>
      <c r="G17" s="18" t="s">
        <v>22</v>
      </c>
      <c r="H17" s="18"/>
      <c r="I17" s="18" t="s">
        <v>22</v>
      </c>
      <c r="J17" s="18"/>
      <c r="K17" s="18" t="s">
        <v>22</v>
      </c>
      <c r="L17" s="18"/>
      <c r="M17" s="18"/>
      <c r="N17" s="22" t="s">
        <v>23</v>
      </c>
      <c r="O17" s="18" t="s">
        <v>24</v>
      </c>
      <c r="P17" s="18">
        <v>1</v>
      </c>
      <c r="Q17" s="18" t="s">
        <v>23</v>
      </c>
      <c r="R17" s="18" t="s">
        <v>23</v>
      </c>
      <c r="S17" s="18"/>
      <c r="T17" s="18" t="s">
        <v>23</v>
      </c>
      <c r="U17" s="18"/>
      <c r="V17" s="18" t="s">
        <v>23</v>
      </c>
      <c r="W17" s="18"/>
      <c r="X17" s="18"/>
      <c r="Y17" s="18" t="s">
        <v>22</v>
      </c>
      <c r="Z17" s="18" t="s">
        <v>25</v>
      </c>
      <c r="AA17" s="18" t="s">
        <v>25</v>
      </c>
      <c r="AB17" s="18" t="s">
        <v>26</v>
      </c>
      <c r="AC17" s="18" t="s">
        <v>22</v>
      </c>
      <c r="AD17" s="18" t="s">
        <v>26</v>
      </c>
      <c r="AE17" s="18" t="s">
        <v>22</v>
      </c>
      <c r="AF17" s="18"/>
      <c r="AG17" s="18" t="s">
        <v>26</v>
      </c>
      <c r="AH17" s="18" t="s">
        <v>22</v>
      </c>
      <c r="AI17" s="18" t="s">
        <v>26</v>
      </c>
      <c r="AJ17" s="71" t="s">
        <v>22</v>
      </c>
      <c r="AK17" s="102" t="s">
        <v>22</v>
      </c>
      <c r="AL17" s="83" t="s">
        <v>25</v>
      </c>
      <c r="AM17" s="83" t="s">
        <v>22</v>
      </c>
      <c r="AN17" s="83" t="s">
        <v>22</v>
      </c>
      <c r="AO17" s="83" t="s">
        <v>22</v>
      </c>
      <c r="AP17" s="83" t="s">
        <v>22</v>
      </c>
      <c r="AQ17" s="3" t="s">
        <v>27</v>
      </c>
      <c r="AR17" s="3" t="s">
        <v>26</v>
      </c>
      <c r="AS17" s="3" t="s">
        <v>22</v>
      </c>
      <c r="AT17" s="3" t="s">
        <v>26</v>
      </c>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35036</v>
      </c>
      <c r="B18" s="21" t="s">
        <v>415</v>
      </c>
      <c r="C18" s="18" t="s">
        <v>22</v>
      </c>
      <c r="D18" s="18" t="s">
        <v>24</v>
      </c>
      <c r="E18" s="18"/>
      <c r="F18" s="22" t="s">
        <v>22</v>
      </c>
      <c r="G18" s="18" t="s">
        <v>22</v>
      </c>
      <c r="H18" s="22" t="s">
        <v>22</v>
      </c>
      <c r="I18" s="18" t="s">
        <v>22</v>
      </c>
      <c r="J18" s="22" t="s">
        <v>22</v>
      </c>
      <c r="K18" s="18"/>
      <c r="L18" s="18"/>
      <c r="M18" s="18"/>
      <c r="N18" s="22" t="s">
        <v>24</v>
      </c>
      <c r="O18" s="18" t="s">
        <v>24</v>
      </c>
      <c r="P18" s="18">
        <v>0</v>
      </c>
      <c r="Q18" s="18" t="s">
        <v>23</v>
      </c>
      <c r="R18" s="18" t="s">
        <v>23</v>
      </c>
      <c r="S18" s="18"/>
      <c r="T18" s="18" t="s">
        <v>23</v>
      </c>
      <c r="U18" s="18"/>
      <c r="V18" s="18" t="s">
        <v>23</v>
      </c>
      <c r="W18" s="18"/>
      <c r="X18" s="18"/>
      <c r="Y18" s="18" t="s">
        <v>25</v>
      </c>
      <c r="Z18" s="18" t="s">
        <v>25</v>
      </c>
      <c r="AA18" s="18" t="s">
        <v>25</v>
      </c>
      <c r="AB18" s="18" t="s">
        <v>26</v>
      </c>
      <c r="AC18" s="18" t="s">
        <v>22</v>
      </c>
      <c r="AD18" s="18" t="s">
        <v>26</v>
      </c>
      <c r="AE18" s="18" t="s">
        <v>22</v>
      </c>
      <c r="AF18" s="18"/>
      <c r="AG18" s="18" t="s">
        <v>26</v>
      </c>
      <c r="AH18" s="18" t="s">
        <v>22</v>
      </c>
      <c r="AI18" s="18" t="s">
        <v>26</v>
      </c>
      <c r="AJ18" s="71" t="s">
        <v>25</v>
      </c>
      <c r="AK18" s="102" t="s">
        <v>22</v>
      </c>
      <c r="AL18" s="83" t="s">
        <v>25</v>
      </c>
      <c r="AM18" s="83" t="s">
        <v>22</v>
      </c>
      <c r="AN18" s="83" t="s">
        <v>22</v>
      </c>
      <c r="AO18" s="83" t="s">
        <v>22</v>
      </c>
      <c r="AP18" s="83" t="s">
        <v>22</v>
      </c>
      <c r="AQ18" s="3" t="s">
        <v>27</v>
      </c>
      <c r="AR18" s="3" t="s">
        <v>26</v>
      </c>
      <c r="AS18" s="3" t="s">
        <v>22</v>
      </c>
      <c r="AT18" s="3" t="s">
        <v>26</v>
      </c>
      <c r="AU18" s="112" t="s">
        <v>25</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35037</v>
      </c>
      <c r="B19" s="21" t="s">
        <v>416</v>
      </c>
      <c r="C19" s="18" t="s">
        <v>24</v>
      </c>
      <c r="D19" s="18" t="s">
        <v>24</v>
      </c>
      <c r="E19" s="18"/>
      <c r="F19" s="18"/>
      <c r="G19" s="18" t="s">
        <v>22</v>
      </c>
      <c r="H19" s="22" t="s">
        <v>22</v>
      </c>
      <c r="I19" s="18" t="s">
        <v>22</v>
      </c>
      <c r="J19" s="18"/>
      <c r="K19" s="18" t="s">
        <v>22</v>
      </c>
      <c r="L19" s="18"/>
      <c r="M19" s="18"/>
      <c r="N19" s="22" t="s">
        <v>24</v>
      </c>
      <c r="O19" s="18" t="s">
        <v>24</v>
      </c>
      <c r="P19" s="18">
        <v>0</v>
      </c>
      <c r="Q19" s="18" t="s">
        <v>23</v>
      </c>
      <c r="R19" s="18" t="s">
        <v>23</v>
      </c>
      <c r="S19" s="18"/>
      <c r="T19" s="18" t="s">
        <v>23</v>
      </c>
      <c r="U19" s="18"/>
      <c r="V19" s="18" t="s">
        <v>23</v>
      </c>
      <c r="W19" s="18"/>
      <c r="X19" s="18"/>
      <c r="Y19" s="18" t="s">
        <v>26</v>
      </c>
      <c r="Z19" s="18" t="s">
        <v>26</v>
      </c>
      <c r="AA19" s="18" t="e">
        <v>#N/A</v>
      </c>
      <c r="AB19" s="18" t="s">
        <v>26</v>
      </c>
      <c r="AC19" s="18" t="s">
        <v>26</v>
      </c>
      <c r="AD19" s="18" t="s">
        <v>26</v>
      </c>
      <c r="AE19" s="18" t="s">
        <v>26</v>
      </c>
      <c r="AF19" s="18"/>
      <c r="AG19" s="18" t="s">
        <v>26</v>
      </c>
      <c r="AH19" s="18" t="s">
        <v>26</v>
      </c>
      <c r="AI19" s="18" t="s">
        <v>26</v>
      </c>
      <c r="AJ19" s="71" t="s">
        <v>26</v>
      </c>
      <c r="AK19" s="102" t="s">
        <v>25</v>
      </c>
      <c r="AL19" s="83" t="s">
        <v>25</v>
      </c>
      <c r="AM19" s="83" t="s">
        <v>22</v>
      </c>
      <c r="AN19" s="83" t="s">
        <v>22</v>
      </c>
      <c r="AO19" s="83" t="s">
        <v>22</v>
      </c>
      <c r="AP19" s="83" t="s">
        <v>22</v>
      </c>
      <c r="AQ19" s="3" t="s">
        <v>43</v>
      </c>
      <c r="AR19" s="3" t="s">
        <v>26</v>
      </c>
      <c r="AS19" s="3" t="s">
        <v>22</v>
      </c>
      <c r="AT19" s="3" t="s">
        <v>26</v>
      </c>
      <c r="AU19" s="112" t="s">
        <v>22</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35042</v>
      </c>
      <c r="B20" s="21" t="s">
        <v>417</v>
      </c>
      <c r="C20" s="22" t="s">
        <v>22</v>
      </c>
      <c r="D20" s="18" t="s">
        <v>24</v>
      </c>
      <c r="E20" s="18"/>
      <c r="F20" s="22" t="s">
        <v>22</v>
      </c>
      <c r="G20" s="18" t="s">
        <v>22</v>
      </c>
      <c r="H20" s="22" t="s">
        <v>22</v>
      </c>
      <c r="I20" s="18" t="s">
        <v>22</v>
      </c>
      <c r="J20" s="22" t="s">
        <v>22</v>
      </c>
      <c r="K20" s="18" t="s">
        <v>22</v>
      </c>
      <c r="L20" s="18" t="s">
        <v>22</v>
      </c>
      <c r="M20" s="18"/>
      <c r="N20" s="22" t="s">
        <v>23</v>
      </c>
      <c r="O20" s="18" t="s">
        <v>24</v>
      </c>
      <c r="P20" s="18">
        <v>1</v>
      </c>
      <c r="Q20" s="18" t="s">
        <v>23</v>
      </c>
      <c r="R20" s="18" t="s">
        <v>23</v>
      </c>
      <c r="S20" s="18" t="s">
        <v>23</v>
      </c>
      <c r="T20" s="18" t="s">
        <v>23</v>
      </c>
      <c r="U20" s="18" t="s">
        <v>23</v>
      </c>
      <c r="V20" s="18" t="s">
        <v>23</v>
      </c>
      <c r="W20" s="18" t="s">
        <v>23</v>
      </c>
      <c r="X20" s="18" t="s">
        <v>23</v>
      </c>
      <c r="Y20" s="18" t="s">
        <v>22</v>
      </c>
      <c r="Z20" s="18" t="s">
        <v>25</v>
      </c>
      <c r="AA20" s="18" t="s">
        <v>25</v>
      </c>
      <c r="AB20" s="18" t="s">
        <v>26</v>
      </c>
      <c r="AC20" s="18" t="s">
        <v>22</v>
      </c>
      <c r="AD20" s="18" t="s">
        <v>26</v>
      </c>
      <c r="AE20" s="18" t="s">
        <v>22</v>
      </c>
      <c r="AF20" s="18"/>
      <c r="AG20" s="18" t="s">
        <v>26</v>
      </c>
      <c r="AH20" s="18" t="s">
        <v>22</v>
      </c>
      <c r="AI20" s="18" t="s">
        <v>26</v>
      </c>
      <c r="AJ20" s="71" t="s">
        <v>25</v>
      </c>
      <c r="AK20" s="102" t="s">
        <v>22</v>
      </c>
      <c r="AL20" s="83" t="s">
        <v>25</v>
      </c>
      <c r="AM20" s="83" t="s">
        <v>22</v>
      </c>
      <c r="AN20" s="83" t="s">
        <v>22</v>
      </c>
      <c r="AO20" s="83" t="s">
        <v>22</v>
      </c>
      <c r="AP20" s="83" t="s">
        <v>22</v>
      </c>
      <c r="AQ20" s="3" t="s">
        <v>27</v>
      </c>
      <c r="AR20" s="3"/>
      <c r="AS20" s="3" t="s">
        <v>22</v>
      </c>
      <c r="AT20" s="3"/>
      <c r="AU20" s="112"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35043</v>
      </c>
      <c r="B21" s="21" t="s">
        <v>418</v>
      </c>
      <c r="C21" s="18" t="s">
        <v>24</v>
      </c>
      <c r="D21" s="18" t="s">
        <v>24</v>
      </c>
      <c r="E21" s="18"/>
      <c r="F21" s="22" t="s">
        <v>22</v>
      </c>
      <c r="G21" s="18" t="s">
        <v>22</v>
      </c>
      <c r="H21" s="22" t="s">
        <v>22</v>
      </c>
      <c r="I21" s="18" t="s">
        <v>22</v>
      </c>
      <c r="J21" s="18"/>
      <c r="K21" s="18"/>
      <c r="L21" s="18"/>
      <c r="M21" s="18"/>
      <c r="N21" s="22" t="s">
        <v>24</v>
      </c>
      <c r="O21" s="18" t="s">
        <v>24</v>
      </c>
      <c r="P21" s="18">
        <v>0</v>
      </c>
      <c r="Q21" s="18" t="s">
        <v>23</v>
      </c>
      <c r="R21" s="18" t="s">
        <v>23</v>
      </c>
      <c r="S21" s="18"/>
      <c r="T21" s="18" t="s">
        <v>23</v>
      </c>
      <c r="U21" s="18"/>
      <c r="V21" s="18" t="s">
        <v>23</v>
      </c>
      <c r="W21" s="18"/>
      <c r="X21" s="18"/>
      <c r="Y21" s="18" t="s">
        <v>25</v>
      </c>
      <c r="Z21" s="18" t="s">
        <v>25</v>
      </c>
      <c r="AA21" s="18" t="s">
        <v>25</v>
      </c>
      <c r="AB21" s="18" t="s">
        <v>26</v>
      </c>
      <c r="AC21" s="18" t="s">
        <v>22</v>
      </c>
      <c r="AD21" s="18" t="s">
        <v>26</v>
      </c>
      <c r="AE21" s="18" t="s">
        <v>22</v>
      </c>
      <c r="AF21" s="18"/>
      <c r="AG21" s="18" t="s">
        <v>26</v>
      </c>
      <c r="AH21" s="18" t="s">
        <v>22</v>
      </c>
      <c r="AI21" s="18" t="s">
        <v>26</v>
      </c>
      <c r="AJ21" s="71" t="s">
        <v>25</v>
      </c>
      <c r="AK21" s="102" t="s">
        <v>25</v>
      </c>
      <c r="AL21" s="83" t="s">
        <v>25</v>
      </c>
      <c r="AM21" s="83" t="s">
        <v>22</v>
      </c>
      <c r="AN21" s="83" t="s">
        <v>22</v>
      </c>
      <c r="AO21" s="83" t="s">
        <v>22</v>
      </c>
      <c r="AP21" s="83" t="s">
        <v>22</v>
      </c>
      <c r="AQ21" s="3" t="s">
        <v>27</v>
      </c>
      <c r="AR21" s="3" t="s">
        <v>26</v>
      </c>
      <c r="AS21" s="3" t="s">
        <v>22</v>
      </c>
      <c r="AT21" s="3" t="s">
        <v>26</v>
      </c>
      <c r="AU21" s="112" t="s">
        <v>25</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35045</v>
      </c>
      <c r="B22" s="21" t="s">
        <v>419</v>
      </c>
      <c r="C22" s="18" t="s">
        <v>22</v>
      </c>
      <c r="D22" s="18" t="s">
        <v>24</v>
      </c>
      <c r="E22" s="18"/>
      <c r="F22" s="22" t="s">
        <v>22</v>
      </c>
      <c r="G22" s="18" t="s">
        <v>22</v>
      </c>
      <c r="H22" s="22" t="s">
        <v>22</v>
      </c>
      <c r="I22" s="18" t="s">
        <v>22</v>
      </c>
      <c r="J22" s="18"/>
      <c r="K22" s="18" t="s">
        <v>22</v>
      </c>
      <c r="L22" s="18" t="s">
        <v>22</v>
      </c>
      <c r="M22" s="18"/>
      <c r="N22" s="22" t="s">
        <v>23</v>
      </c>
      <c r="O22" s="18" t="s">
        <v>24</v>
      </c>
      <c r="P22" s="18">
        <v>1</v>
      </c>
      <c r="Q22" s="18" t="s">
        <v>23</v>
      </c>
      <c r="R22" s="18" t="s">
        <v>23</v>
      </c>
      <c r="S22" s="18" t="s">
        <v>23</v>
      </c>
      <c r="T22" s="18" t="s">
        <v>23</v>
      </c>
      <c r="U22" s="18" t="s">
        <v>23</v>
      </c>
      <c r="V22" s="18" t="s">
        <v>23</v>
      </c>
      <c r="W22" s="18"/>
      <c r="X22" s="18"/>
      <c r="Y22" s="18" t="s">
        <v>22</v>
      </c>
      <c r="Z22" s="18" t="s">
        <v>25</v>
      </c>
      <c r="AA22" s="18" t="s">
        <v>25</v>
      </c>
      <c r="AB22" s="18" t="s">
        <v>25</v>
      </c>
      <c r="AC22" s="18" t="s">
        <v>22</v>
      </c>
      <c r="AD22" s="18" t="s">
        <v>22</v>
      </c>
      <c r="AE22" s="18" t="s">
        <v>22</v>
      </c>
      <c r="AF22" s="18"/>
      <c r="AG22" s="18" t="s">
        <v>25</v>
      </c>
      <c r="AH22" s="18" t="s">
        <v>22</v>
      </c>
      <c r="AI22" s="18" t="s">
        <v>25</v>
      </c>
      <c r="AJ22" s="71" t="s">
        <v>25</v>
      </c>
      <c r="AK22" s="102" t="s">
        <v>22</v>
      </c>
      <c r="AL22" s="83" t="s">
        <v>25</v>
      </c>
      <c r="AM22" s="83" t="s">
        <v>22</v>
      </c>
      <c r="AN22" s="83" t="s">
        <v>22</v>
      </c>
      <c r="AO22" s="83" t="s">
        <v>22</v>
      </c>
      <c r="AP22" s="83" t="s">
        <v>22</v>
      </c>
      <c r="AQ22" s="3" t="s">
        <v>27</v>
      </c>
      <c r="AR22" s="3" t="s">
        <v>22</v>
      </c>
      <c r="AS22" s="3" t="s">
        <v>22</v>
      </c>
      <c r="AT22" s="3" t="s">
        <v>25</v>
      </c>
      <c r="AU22" s="112" t="s">
        <v>25</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35049</v>
      </c>
      <c r="B23" s="21" t="s">
        <v>420</v>
      </c>
      <c r="C23" s="22" t="s">
        <v>22</v>
      </c>
      <c r="D23" s="18" t="s">
        <v>24</v>
      </c>
      <c r="E23" s="18"/>
      <c r="F23" s="22" t="s">
        <v>22</v>
      </c>
      <c r="G23" s="18" t="s">
        <v>22</v>
      </c>
      <c r="H23" s="22" t="s">
        <v>22</v>
      </c>
      <c r="I23" s="18" t="s">
        <v>22</v>
      </c>
      <c r="J23" s="22"/>
      <c r="K23" s="18" t="s">
        <v>22</v>
      </c>
      <c r="L23" s="18" t="s">
        <v>22</v>
      </c>
      <c r="M23" s="18"/>
      <c r="N23" s="22" t="s">
        <v>23</v>
      </c>
      <c r="O23" s="18" t="s">
        <v>24</v>
      </c>
      <c r="P23" s="18">
        <v>1</v>
      </c>
      <c r="Q23" s="18" t="s">
        <v>23</v>
      </c>
      <c r="R23" s="18" t="s">
        <v>23</v>
      </c>
      <c r="S23" s="18"/>
      <c r="T23" s="18" t="s">
        <v>23</v>
      </c>
      <c r="U23" s="18"/>
      <c r="V23" s="18" t="s">
        <v>23</v>
      </c>
      <c r="W23" s="18"/>
      <c r="X23" s="18" t="s">
        <v>23</v>
      </c>
      <c r="Y23" s="18" t="s">
        <v>26</v>
      </c>
      <c r="Z23" s="18" t="s">
        <v>26</v>
      </c>
      <c r="AA23" s="18" t="e">
        <v>#N/A</v>
      </c>
      <c r="AB23" s="18" t="s">
        <v>26</v>
      </c>
      <c r="AC23" s="18" t="s">
        <v>26</v>
      </c>
      <c r="AD23" s="18" t="s">
        <v>26</v>
      </c>
      <c r="AE23" s="18" t="s">
        <v>26</v>
      </c>
      <c r="AF23" s="18"/>
      <c r="AG23" s="18" t="s">
        <v>26</v>
      </c>
      <c r="AH23" s="18" t="s">
        <v>26</v>
      </c>
      <c r="AI23" s="18" t="s">
        <v>26</v>
      </c>
      <c r="AJ23" s="71" t="s">
        <v>26</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22</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35050</v>
      </c>
      <c r="B24" s="21" t="s">
        <v>421</v>
      </c>
      <c r="C24" s="22"/>
      <c r="D24" s="18"/>
      <c r="E24" s="18"/>
      <c r="F24" s="18"/>
      <c r="G24" s="18"/>
      <c r="H24" s="18"/>
      <c r="I24" s="18"/>
      <c r="J24" s="18"/>
      <c r="K24" s="18"/>
      <c r="L24" s="18"/>
      <c r="M24" s="18"/>
      <c r="N24" s="22"/>
      <c r="O24" s="18"/>
      <c r="P24" s="18">
        <v>0</v>
      </c>
      <c r="Q24" s="18"/>
      <c r="R24" s="18"/>
      <c r="S24" s="18"/>
      <c r="T24" s="18"/>
      <c r="U24" s="18"/>
      <c r="V24" s="18"/>
      <c r="W24" s="18"/>
      <c r="X24" s="18"/>
      <c r="Y24" s="18" t="s">
        <v>26</v>
      </c>
      <c r="Z24" s="18" t="s">
        <v>26</v>
      </c>
      <c r="AA24" s="18" t="e">
        <v>#N/A</v>
      </c>
      <c r="AB24" s="18" t="s">
        <v>26</v>
      </c>
      <c r="AC24" s="18" t="s">
        <v>26</v>
      </c>
      <c r="AD24" s="18" t="s">
        <v>26</v>
      </c>
      <c r="AE24" s="18" t="s">
        <v>26</v>
      </c>
      <c r="AF24" s="18"/>
      <c r="AG24" s="18" t="s">
        <v>26</v>
      </c>
      <c r="AH24" s="18" t="s">
        <v>26</v>
      </c>
      <c r="AI24" s="18" t="s">
        <v>26</v>
      </c>
      <c r="AJ24" s="71"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35051</v>
      </c>
      <c r="B25" s="21" t="s">
        <v>422</v>
      </c>
      <c r="C25" s="18" t="s">
        <v>24</v>
      </c>
      <c r="D25" s="18" t="s">
        <v>24</v>
      </c>
      <c r="E25" s="18"/>
      <c r="F25" s="18" t="s">
        <v>22</v>
      </c>
      <c r="G25" s="18" t="s">
        <v>22</v>
      </c>
      <c r="H25" s="22" t="s">
        <v>22</v>
      </c>
      <c r="I25" s="18" t="s">
        <v>22</v>
      </c>
      <c r="J25" s="22" t="s">
        <v>22</v>
      </c>
      <c r="K25" s="18" t="s">
        <v>22</v>
      </c>
      <c r="L25" s="18" t="s">
        <v>22</v>
      </c>
      <c r="M25" s="18"/>
      <c r="N25" s="22" t="s">
        <v>24</v>
      </c>
      <c r="O25" s="18" t="s">
        <v>24</v>
      </c>
      <c r="P25" s="18">
        <v>0</v>
      </c>
      <c r="Q25" s="18"/>
      <c r="R25" s="18" t="s">
        <v>23</v>
      </c>
      <c r="S25" s="18"/>
      <c r="T25" s="18" t="s">
        <v>23</v>
      </c>
      <c r="U25" s="18"/>
      <c r="V25" s="18" t="s">
        <v>23</v>
      </c>
      <c r="W25" s="18"/>
      <c r="X25" s="18"/>
      <c r="Y25" s="18" t="s">
        <v>26</v>
      </c>
      <c r="Z25" s="18" t="s">
        <v>26</v>
      </c>
      <c r="AA25" s="18" t="e">
        <v>#N/A</v>
      </c>
      <c r="AB25" s="18" t="s">
        <v>26</v>
      </c>
      <c r="AC25" s="18" t="s">
        <v>26</v>
      </c>
      <c r="AD25" s="18" t="s">
        <v>26</v>
      </c>
      <c r="AE25" s="18" t="s">
        <v>26</v>
      </c>
      <c r="AF25" s="18"/>
      <c r="AG25" s="18" t="s">
        <v>26</v>
      </c>
      <c r="AH25" s="18" t="s">
        <v>26</v>
      </c>
      <c r="AI25" s="18" t="s">
        <v>26</v>
      </c>
      <c r="AJ25" s="71" t="s">
        <v>26</v>
      </c>
      <c r="AK25" s="102" t="s">
        <v>25</v>
      </c>
      <c r="AL25" s="83" t="s">
        <v>25</v>
      </c>
      <c r="AM25" s="83" t="s">
        <v>22</v>
      </c>
      <c r="AN25" s="83" t="s">
        <v>22</v>
      </c>
      <c r="AO25" s="83" t="s">
        <v>22</v>
      </c>
      <c r="AP25" s="83" t="s">
        <v>22</v>
      </c>
      <c r="AQ25" s="3" t="s">
        <v>25</v>
      </c>
      <c r="AR25" s="3" t="s">
        <v>25</v>
      </c>
      <c r="AS25" s="3" t="s">
        <v>22</v>
      </c>
      <c r="AT25" s="3" t="s">
        <v>22</v>
      </c>
      <c r="AU25" s="112" t="s">
        <v>22</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35086</v>
      </c>
      <c r="B26" s="21" t="s">
        <v>423</v>
      </c>
      <c r="C26" s="22"/>
      <c r="D26" s="18"/>
      <c r="E26" s="18">
        <v>0</v>
      </c>
      <c r="F26" s="18"/>
      <c r="G26" s="18"/>
      <c r="H26" s="18"/>
      <c r="I26" s="18"/>
      <c r="J26" s="18"/>
      <c r="K26" s="18"/>
      <c r="L26" s="18"/>
      <c r="M26" s="18"/>
      <c r="N26" s="18"/>
      <c r="O26" s="18"/>
      <c r="P26" s="18">
        <v>0</v>
      </c>
      <c r="Q26" s="18"/>
      <c r="R26" s="18"/>
      <c r="S26" s="18"/>
      <c r="T26" s="18"/>
      <c r="U26" s="18"/>
      <c r="V26" s="18"/>
      <c r="W26" s="18"/>
      <c r="X26" s="18"/>
      <c r="Y26" s="18" t="s">
        <v>26</v>
      </c>
      <c r="Z26" s="18" t="s">
        <v>26</v>
      </c>
      <c r="AA26" s="18" t="e">
        <v>#N/A</v>
      </c>
      <c r="AB26" s="18" t="s">
        <v>26</v>
      </c>
      <c r="AC26" s="18" t="s">
        <v>26</v>
      </c>
      <c r="AD26" s="18" t="s">
        <v>26</v>
      </c>
      <c r="AE26" s="18" t="s">
        <v>26</v>
      </c>
      <c r="AF26" s="18"/>
      <c r="AG26" s="18" t="s">
        <v>26</v>
      </c>
      <c r="AH26" s="18" t="s">
        <v>26</v>
      </c>
      <c r="AI26" s="18" t="s">
        <v>26</v>
      </c>
      <c r="AJ26" s="71" t="s">
        <v>26</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35094</v>
      </c>
      <c r="B27" s="21" t="s">
        <v>424</v>
      </c>
      <c r="C27" s="22"/>
      <c r="D27" s="18"/>
      <c r="E27" s="18">
        <v>0</v>
      </c>
      <c r="F27" s="18"/>
      <c r="G27" s="18"/>
      <c r="H27" s="18"/>
      <c r="I27" s="18"/>
      <c r="J27" s="18"/>
      <c r="K27" s="18"/>
      <c r="L27" s="18"/>
      <c r="M27" s="18"/>
      <c r="N27" s="18"/>
      <c r="O27" s="18"/>
      <c r="P27" s="18">
        <v>0</v>
      </c>
      <c r="Q27" s="18"/>
      <c r="R27" s="18"/>
      <c r="S27" s="18"/>
      <c r="T27" s="18"/>
      <c r="U27" s="18"/>
      <c r="V27" s="18"/>
      <c r="W27" s="18"/>
      <c r="X27" s="18"/>
      <c r="Y27" s="18" t="s">
        <v>26</v>
      </c>
      <c r="Z27" s="18" t="s">
        <v>26</v>
      </c>
      <c r="AA27" s="18" t="e">
        <v>#N/A</v>
      </c>
      <c r="AB27" s="18" t="s">
        <v>26</v>
      </c>
      <c r="AC27" s="18" t="s">
        <v>26</v>
      </c>
      <c r="AD27" s="18" t="s">
        <v>26</v>
      </c>
      <c r="AE27" s="18" t="s">
        <v>26</v>
      </c>
      <c r="AF27" s="18"/>
      <c r="AG27" s="18" t="s">
        <v>26</v>
      </c>
      <c r="AH27" s="18" t="s">
        <v>26</v>
      </c>
      <c r="AI27" s="18" t="s">
        <v>26</v>
      </c>
      <c r="AJ27" s="71" t="s">
        <v>26</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c r="B28" s="21"/>
      <c r="C28" s="22"/>
      <c r="D28" s="18"/>
      <c r="E28" s="18">
        <v>0</v>
      </c>
      <c r="F28" s="18"/>
      <c r="G28" s="18"/>
      <c r="H28" s="18"/>
      <c r="I28" s="18"/>
      <c r="J28" s="18"/>
      <c r="K28" s="18"/>
      <c r="L28" s="18"/>
      <c r="M28" s="18"/>
      <c r="N28" s="18"/>
      <c r="O28" s="18"/>
      <c r="P28" s="18">
        <v>0</v>
      </c>
      <c r="Q28" s="18"/>
      <c r="R28" s="18"/>
      <c r="S28" s="18"/>
      <c r="T28" s="18"/>
      <c r="U28" s="18"/>
      <c r="V28" s="18"/>
      <c r="W28" s="18"/>
      <c r="X28" s="18"/>
      <c r="Y28" s="18" t="s">
        <v>26</v>
      </c>
      <c r="Z28" s="18" t="s">
        <v>26</v>
      </c>
      <c r="AA28" s="18" t="e">
        <v>#N/A</v>
      </c>
      <c r="AB28" s="18" t="s">
        <v>26</v>
      </c>
      <c r="AC28" s="18" t="s">
        <v>26</v>
      </c>
      <c r="AD28" s="18" t="s">
        <v>26</v>
      </c>
      <c r="AE28" s="18" t="s">
        <v>26</v>
      </c>
      <c r="AF28" s="18"/>
      <c r="AG28" s="18" t="s">
        <v>26</v>
      </c>
      <c r="AH28" s="18" t="s">
        <v>26</v>
      </c>
      <c r="AI28" s="18" t="s">
        <v>26</v>
      </c>
      <c r="AJ28" s="71" t="s">
        <v>26</v>
      </c>
      <c r="AK28" s="102" t="s">
        <v>26</v>
      </c>
      <c r="AL28" s="83" t="s">
        <v>26</v>
      </c>
      <c r="AM28" s="83" t="s">
        <v>26</v>
      </c>
      <c r="AN28" s="83" t="s">
        <v>26</v>
      </c>
      <c r="AO28" s="83" t="s">
        <v>26</v>
      </c>
      <c r="AP28" s="83" t="s">
        <v>26</v>
      </c>
      <c r="AQ28" s="3" t="s">
        <v>26</v>
      </c>
      <c r="AR28" s="3" t="s">
        <v>26</v>
      </c>
      <c r="AS28" s="3" t="s">
        <v>26</v>
      </c>
      <c r="AT28" s="3" t="s">
        <v>26</v>
      </c>
      <c r="AU28" s="112" t="s">
        <v>26</v>
      </c>
      <c r="AV28" s="102" t="s">
        <v>26</v>
      </c>
      <c r="AW28" s="83" t="s">
        <v>26</v>
      </c>
      <c r="AX28" s="83" t="s">
        <v>26</v>
      </c>
      <c r="AY28" s="83"/>
      <c r="AZ28" s="83" t="s">
        <v>26</v>
      </c>
      <c r="BA28" s="83"/>
      <c r="BB28" s="83" t="s">
        <v>26</v>
      </c>
      <c r="BC28" s="83" t="s">
        <v>26</v>
      </c>
      <c r="BD28" s="83"/>
      <c r="BE28" s="83" t="s">
        <v>26</v>
      </c>
      <c r="BF28" s="103"/>
    </row>
    <row r="29" spans="1:58" ht="28.5" customHeight="1">
      <c r="A29" s="20"/>
      <c r="B29" s="21"/>
      <c r="C29" s="22"/>
      <c r="D29" s="18"/>
      <c r="E29" s="18">
        <v>0</v>
      </c>
      <c r="F29" s="18"/>
      <c r="G29" s="18"/>
      <c r="H29" s="18"/>
      <c r="I29" s="18"/>
      <c r="J29" s="18"/>
      <c r="K29" s="18"/>
      <c r="L29" s="18"/>
      <c r="M29" s="18"/>
      <c r="N29" s="18"/>
      <c r="O29" s="18"/>
      <c r="P29" s="18">
        <v>0</v>
      </c>
      <c r="Q29" s="18"/>
      <c r="R29" s="18"/>
      <c r="S29" s="18"/>
      <c r="T29" s="18"/>
      <c r="U29" s="18"/>
      <c r="V29" s="18"/>
      <c r="W29" s="18"/>
      <c r="X29" s="18"/>
      <c r="Y29" s="18" t="s">
        <v>26</v>
      </c>
      <c r="Z29" s="18" t="s">
        <v>26</v>
      </c>
      <c r="AA29" s="18" t="e">
        <v>#N/A</v>
      </c>
      <c r="AB29" s="18" t="s">
        <v>26</v>
      </c>
      <c r="AC29" s="18" t="s">
        <v>26</v>
      </c>
      <c r="AD29" s="18" t="s">
        <v>26</v>
      </c>
      <c r="AE29" s="18" t="s">
        <v>26</v>
      </c>
      <c r="AF29" s="18"/>
      <c r="AG29" s="18" t="s">
        <v>26</v>
      </c>
      <c r="AH29" s="18" t="s">
        <v>26</v>
      </c>
      <c r="AI29" s="18" t="s">
        <v>26</v>
      </c>
      <c r="AJ29" s="71" t="s">
        <v>26</v>
      </c>
      <c r="AK29" s="102" t="s">
        <v>26</v>
      </c>
      <c r="AL29" s="83" t="s">
        <v>26</v>
      </c>
      <c r="AM29" s="83" t="s">
        <v>26</v>
      </c>
      <c r="AN29" s="83" t="s">
        <v>26</v>
      </c>
      <c r="AO29" s="83" t="s">
        <v>26</v>
      </c>
      <c r="AP29" s="83" t="s">
        <v>26</v>
      </c>
      <c r="AQ29" s="3" t="s">
        <v>26</v>
      </c>
      <c r="AR29" s="3" t="s">
        <v>26</v>
      </c>
      <c r="AS29" s="3" t="s">
        <v>26</v>
      </c>
      <c r="AT29" s="3" t="s">
        <v>26</v>
      </c>
      <c r="AU29" s="112" t="s">
        <v>26</v>
      </c>
      <c r="AV29" s="102" t="s">
        <v>26</v>
      </c>
      <c r="AW29" s="83" t="s">
        <v>26</v>
      </c>
      <c r="AX29" s="83" t="s">
        <v>26</v>
      </c>
      <c r="AY29" s="83"/>
      <c r="AZ29" s="83" t="s">
        <v>26</v>
      </c>
      <c r="BA29" s="83"/>
      <c r="BB29" s="83" t="s">
        <v>26</v>
      </c>
      <c r="BC29" s="83" t="s">
        <v>26</v>
      </c>
      <c r="BD29" s="83"/>
      <c r="BE29" s="83" t="s">
        <v>26</v>
      </c>
      <c r="BF29" s="103"/>
    </row>
    <row r="30" spans="1:58" ht="28.5" customHeight="1">
      <c r="A30" s="20"/>
      <c r="B30" s="21"/>
      <c r="C30" s="22"/>
      <c r="D30" s="18"/>
      <c r="E30" s="18">
        <v>0</v>
      </c>
      <c r="F30" s="18"/>
      <c r="G30" s="18"/>
      <c r="H30" s="18"/>
      <c r="I30" s="18"/>
      <c r="J30" s="18"/>
      <c r="K30" s="18"/>
      <c r="L30" s="18"/>
      <c r="M30" s="18"/>
      <c r="N30" s="18"/>
      <c r="O30" s="18"/>
      <c r="P30" s="18">
        <v>0</v>
      </c>
      <c r="Q30" s="18"/>
      <c r="R30" s="18"/>
      <c r="S30" s="18"/>
      <c r="T30" s="18"/>
      <c r="U30" s="18"/>
      <c r="V30" s="18"/>
      <c r="W30" s="18"/>
      <c r="X30" s="18"/>
      <c r="Y30" s="18" t="s">
        <v>26</v>
      </c>
      <c r="Z30" s="18" t="s">
        <v>26</v>
      </c>
      <c r="AA30" s="18" t="e">
        <v>#N/A</v>
      </c>
      <c r="AB30" s="18" t="s">
        <v>26</v>
      </c>
      <c r="AC30" s="18" t="s">
        <v>26</v>
      </c>
      <c r="AD30" s="18" t="s">
        <v>26</v>
      </c>
      <c r="AE30" s="18" t="s">
        <v>26</v>
      </c>
      <c r="AF30" s="18"/>
      <c r="AG30" s="18" t="s">
        <v>26</v>
      </c>
      <c r="AH30" s="18" t="s">
        <v>26</v>
      </c>
      <c r="AI30" s="18" t="s">
        <v>26</v>
      </c>
      <c r="AJ30" s="71" t="s">
        <v>26</v>
      </c>
      <c r="AK30" s="102" t="s">
        <v>26</v>
      </c>
      <c r="AL30" s="83" t="s">
        <v>26</v>
      </c>
      <c r="AM30" s="83" t="s">
        <v>26</v>
      </c>
      <c r="AN30" s="83" t="s">
        <v>26</v>
      </c>
      <c r="AO30" s="83" t="s">
        <v>26</v>
      </c>
      <c r="AP30" s="83" t="s">
        <v>26</v>
      </c>
      <c r="AQ30" s="3" t="s">
        <v>26</v>
      </c>
      <c r="AR30" s="3" t="s">
        <v>26</v>
      </c>
      <c r="AS30" s="3" t="s">
        <v>26</v>
      </c>
      <c r="AT30" s="3" t="s">
        <v>26</v>
      </c>
      <c r="AU30" s="112" t="s">
        <v>26</v>
      </c>
      <c r="AV30" s="102" t="s">
        <v>26</v>
      </c>
      <c r="AW30" s="83" t="s">
        <v>26</v>
      </c>
      <c r="AX30" s="83" t="s">
        <v>26</v>
      </c>
      <c r="AY30" s="83"/>
      <c r="AZ30" s="83" t="s">
        <v>26</v>
      </c>
      <c r="BA30" s="83"/>
      <c r="BB30" s="83" t="s">
        <v>26</v>
      </c>
      <c r="BC30" s="83" t="s">
        <v>26</v>
      </c>
      <c r="BD30" s="83"/>
      <c r="BE30" s="83" t="s">
        <v>26</v>
      </c>
      <c r="BF30" s="103"/>
    </row>
    <row r="31" spans="1:58" ht="28.5" customHeight="1" thickBot="1">
      <c r="A31" s="237" t="s">
        <v>90</v>
      </c>
      <c r="B31" s="238"/>
      <c r="C31" s="237">
        <v>0</v>
      </c>
      <c r="D31" s="238">
        <v>0</v>
      </c>
      <c r="N31" s="237">
        <v>12</v>
      </c>
      <c r="O31" s="238">
        <v>0</v>
      </c>
      <c r="Y31" s="237">
        <v>0</v>
      </c>
      <c r="Z31" s="238">
        <v>0</v>
      </c>
      <c r="AK31" s="104" t="s">
        <v>26</v>
      </c>
      <c r="AL31" s="105" t="s">
        <v>26</v>
      </c>
      <c r="AM31" s="105" t="s">
        <v>26</v>
      </c>
      <c r="AN31" s="105" t="s">
        <v>26</v>
      </c>
      <c r="AO31" s="105" t="s">
        <v>26</v>
      </c>
      <c r="AP31" s="105" t="s">
        <v>26</v>
      </c>
      <c r="AQ31" s="113" t="s">
        <v>26</v>
      </c>
      <c r="AR31" s="113" t="s">
        <v>26</v>
      </c>
      <c r="AS31" s="113" t="s">
        <v>26</v>
      </c>
      <c r="AT31" s="113" t="s">
        <v>26</v>
      </c>
      <c r="AU31" s="114" t="s">
        <v>26</v>
      </c>
      <c r="AV31" s="245">
        <f>AV32-AW32</f>
        <v>0</v>
      </c>
      <c r="AW31" s="246"/>
      <c r="AX31" s="109" t="s">
        <v>26</v>
      </c>
      <c r="AY31" s="109"/>
      <c r="AZ31" s="109" t="s">
        <v>26</v>
      </c>
      <c r="BA31" s="109"/>
      <c r="BB31" s="109" t="s">
        <v>26</v>
      </c>
      <c r="BC31" s="109" t="s">
        <v>26</v>
      </c>
      <c r="BD31" s="109"/>
      <c r="BE31" s="109" t="s">
        <v>26</v>
      </c>
      <c r="BF31" s="110"/>
    </row>
    <row r="32" spans="1:58" ht="28.5" customHeight="1">
      <c r="AV32" s="12">
        <f>(COUNTIF(AV5:AV30,"○")+COUNTIF(AW5:AW30,"○"))</f>
        <v>0</v>
      </c>
      <c r="AW32" s="12">
        <f>COUNTIFS(AV5:AV30,"○",AW5:AW30,"○")</f>
        <v>0</v>
      </c>
      <c r="AX32" s="12" t="s">
        <v>26</v>
      </c>
      <c r="AY32" s="12"/>
      <c r="AZ32" s="12" t="s">
        <v>26</v>
      </c>
      <c r="BA32" s="12"/>
      <c r="BB32" s="12" t="s">
        <v>26</v>
      </c>
      <c r="BC32" s="12" t="s">
        <v>26</v>
      </c>
      <c r="BD32" s="12"/>
      <c r="BE32" s="12" t="s">
        <v>26</v>
      </c>
      <c r="BF32" s="12"/>
    </row>
    <row r="33" spans="48:58" ht="28.5" customHeight="1">
      <c r="AV33" s="12" t="s">
        <v>26</v>
      </c>
      <c r="AW33" s="12" t="s">
        <v>26</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sheetData>
  <mergeCells count="40">
    <mergeCell ref="A4:B4"/>
    <mergeCell ref="A31:B31"/>
    <mergeCell ref="C31:D31"/>
    <mergeCell ref="N31:O31"/>
    <mergeCell ref="Y31:Z31"/>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C1:M1"/>
    <mergeCell ref="N1:X1"/>
    <mergeCell ref="Y1:AJ1"/>
    <mergeCell ref="AK1:AU1"/>
    <mergeCell ref="AV1:BF1"/>
    <mergeCell ref="AV31:AW31"/>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s>
  <phoneticPr fontId="3"/>
  <conditionalFormatting sqref="A5:AU30 BG5:XFD30 AV33:BF137 AX31:BF32 AV28:BF30 BC6:BC27 BE6:BE27">
    <cfRule type="cellIs" dxfId="166" priority="7" operator="equal">
      <formula>0</formula>
    </cfRule>
  </conditionalFormatting>
  <conditionalFormatting sqref="BC5 BE5">
    <cfRule type="cellIs" dxfId="165" priority="6" operator="equal">
      <formula>0</formula>
    </cfRule>
  </conditionalFormatting>
  <conditionalFormatting sqref="AV32:AW32 AV31">
    <cfRule type="cellIs" dxfId="164" priority="4" operator="equal">
      <formula>0</formula>
    </cfRule>
  </conditionalFormatting>
  <conditionalFormatting sqref="AV5:BB27">
    <cfRule type="cellIs" dxfId="45" priority="3" operator="equal">
      <formula>0</formula>
    </cfRule>
  </conditionalFormatting>
  <conditionalFormatting sqref="BD5:BD27">
    <cfRule type="cellIs" dxfId="44" priority="2" operator="equal">
      <formula>0</formula>
    </cfRule>
  </conditionalFormatting>
  <conditionalFormatting sqref="BF5:BF27">
    <cfRule type="cellIs" dxfId="43"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CF9E-F38D-4B65-BC1E-E16D76423CC1}">
  <dimension ref="A1:BF135"/>
  <sheetViews>
    <sheetView view="pageBreakPreview" zoomScale="90" zoomScaleNormal="75"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42" width="9" style="17" customWidth="1"/>
    <col min="43" max="46" width="9" style="30" customWidth="1"/>
    <col min="47" max="47" width="9" style="17" customWidth="1"/>
    <col min="48" max="48" width="8.58203125" style="1" customWidth="1"/>
    <col min="49" max="49" width="6" style="1" bestFit="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17</v>
      </c>
      <c r="D4" s="132">
        <v>16</v>
      </c>
      <c r="E4" s="132"/>
      <c r="F4" s="132">
        <v>5</v>
      </c>
      <c r="G4" s="132">
        <v>23</v>
      </c>
      <c r="H4" s="132">
        <v>24</v>
      </c>
      <c r="I4" s="132">
        <v>23</v>
      </c>
      <c r="J4" s="132">
        <v>1</v>
      </c>
      <c r="K4" s="132">
        <v>23</v>
      </c>
      <c r="L4" s="132">
        <v>0</v>
      </c>
      <c r="M4" s="132">
        <v>0</v>
      </c>
      <c r="N4" s="132">
        <v>13</v>
      </c>
      <c r="O4" s="132">
        <v>14</v>
      </c>
      <c r="P4" s="132"/>
      <c r="Q4" s="132">
        <v>2</v>
      </c>
      <c r="R4" s="132">
        <v>22</v>
      </c>
      <c r="S4" s="132">
        <v>22</v>
      </c>
      <c r="T4" s="132">
        <v>22</v>
      </c>
      <c r="U4" s="132">
        <v>17</v>
      </c>
      <c r="V4" s="132">
        <v>14</v>
      </c>
      <c r="W4" s="132">
        <v>0</v>
      </c>
      <c r="X4" s="132">
        <v>0</v>
      </c>
      <c r="Y4" s="132">
        <v>20</v>
      </c>
      <c r="Z4" s="132">
        <v>17</v>
      </c>
      <c r="AA4" s="132"/>
      <c r="AB4" s="132">
        <v>23</v>
      </c>
      <c r="AC4" s="132">
        <v>23</v>
      </c>
      <c r="AD4" s="132">
        <v>23</v>
      </c>
      <c r="AE4" s="132">
        <v>23</v>
      </c>
      <c r="AF4" s="132">
        <v>0</v>
      </c>
      <c r="AG4" s="132">
        <v>23</v>
      </c>
      <c r="AH4" s="132">
        <v>23</v>
      </c>
      <c r="AI4" s="132">
        <v>0</v>
      </c>
      <c r="AJ4" s="166">
        <v>23</v>
      </c>
      <c r="AK4" s="137">
        <v>18</v>
      </c>
      <c r="AL4" s="138">
        <v>18</v>
      </c>
      <c r="AM4" s="138">
        <v>23</v>
      </c>
      <c r="AN4" s="138">
        <v>23</v>
      </c>
      <c r="AO4" s="138">
        <v>23</v>
      </c>
      <c r="AP4" s="138">
        <v>16</v>
      </c>
      <c r="AQ4" s="158">
        <v>12</v>
      </c>
      <c r="AR4" s="158">
        <v>23</v>
      </c>
      <c r="AS4" s="158">
        <v>16</v>
      </c>
      <c r="AT4" s="158">
        <v>0</v>
      </c>
      <c r="AU4" s="139">
        <v>7</v>
      </c>
      <c r="AV4" s="137">
        <f t="shared" ref="AV4:BF4" si="0">COUNTIF(AV5:AV34,"○")</f>
        <v>0</v>
      </c>
      <c r="AW4" s="138">
        <f t="shared" si="0"/>
        <v>0</v>
      </c>
      <c r="AX4" s="138">
        <f t="shared" si="0"/>
        <v>0</v>
      </c>
      <c r="AY4" s="138">
        <f t="shared" si="0"/>
        <v>0</v>
      </c>
      <c r="AZ4" s="138">
        <f t="shared" si="0"/>
        <v>0</v>
      </c>
      <c r="BA4" s="138">
        <f t="shared" si="0"/>
        <v>0</v>
      </c>
      <c r="BB4" s="138">
        <f t="shared" si="0"/>
        <v>0</v>
      </c>
      <c r="BC4" s="138">
        <f t="shared" si="0"/>
        <v>21</v>
      </c>
      <c r="BD4" s="138">
        <f t="shared" si="0"/>
        <v>0</v>
      </c>
      <c r="BE4" s="138">
        <f t="shared" si="0"/>
        <v>0</v>
      </c>
      <c r="BF4" s="139">
        <f t="shared" si="0"/>
        <v>0</v>
      </c>
    </row>
    <row r="5" spans="1:58" ht="28.5" customHeight="1">
      <c r="A5" s="123">
        <v>36001</v>
      </c>
      <c r="B5" s="124" t="s">
        <v>425</v>
      </c>
      <c r="C5" s="125" t="s">
        <v>25</v>
      </c>
      <c r="D5" s="78" t="s">
        <v>22</v>
      </c>
      <c r="E5" s="78">
        <v>1</v>
      </c>
      <c r="F5" s="78"/>
      <c r="G5" s="78" t="s">
        <v>22</v>
      </c>
      <c r="H5" s="78" t="s">
        <v>22</v>
      </c>
      <c r="I5" s="78" t="s">
        <v>22</v>
      </c>
      <c r="J5" s="78"/>
      <c r="K5" s="78" t="s">
        <v>22</v>
      </c>
      <c r="L5" s="78"/>
      <c r="M5" s="78"/>
      <c r="N5" s="78" t="s">
        <v>24</v>
      </c>
      <c r="O5" s="78" t="s">
        <v>23</v>
      </c>
      <c r="P5" s="78">
        <v>1</v>
      </c>
      <c r="Q5" s="78"/>
      <c r="R5" s="78" t="s">
        <v>23</v>
      </c>
      <c r="S5" s="78"/>
      <c r="T5" s="78" t="s">
        <v>23</v>
      </c>
      <c r="U5" s="78"/>
      <c r="V5" s="78"/>
      <c r="W5" s="78"/>
      <c r="X5" s="78"/>
      <c r="Y5" s="78" t="s">
        <v>25</v>
      </c>
      <c r="Z5" s="78" t="s">
        <v>25</v>
      </c>
      <c r="AA5" s="78" t="s">
        <v>25</v>
      </c>
      <c r="AB5" s="78" t="s">
        <v>25</v>
      </c>
      <c r="AC5" s="78" t="s">
        <v>22</v>
      </c>
      <c r="AD5" s="78" t="s">
        <v>25</v>
      </c>
      <c r="AE5" s="78" t="s">
        <v>22</v>
      </c>
      <c r="AF5" s="78"/>
      <c r="AG5" s="78" t="s">
        <v>26</v>
      </c>
      <c r="AH5" s="78" t="s">
        <v>22</v>
      </c>
      <c r="AI5" s="78" t="s">
        <v>25</v>
      </c>
      <c r="AJ5" s="165" t="s">
        <v>22</v>
      </c>
      <c r="AK5" s="128" t="s">
        <v>25</v>
      </c>
      <c r="AL5" s="74" t="s">
        <v>22</v>
      </c>
      <c r="AM5" s="74" t="s">
        <v>22</v>
      </c>
      <c r="AN5" s="74" t="s">
        <v>22</v>
      </c>
      <c r="AO5" s="74" t="s">
        <v>22</v>
      </c>
      <c r="AP5" s="74" t="s">
        <v>22</v>
      </c>
      <c r="AQ5" s="76" t="s">
        <v>27</v>
      </c>
      <c r="AR5" s="204"/>
      <c r="AS5" s="76" t="s">
        <v>22</v>
      </c>
      <c r="AT5" s="204" t="s">
        <v>25</v>
      </c>
      <c r="AU5" s="131" t="s">
        <v>25</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20">
        <v>36002</v>
      </c>
      <c r="B6" s="21" t="s">
        <v>426</v>
      </c>
      <c r="C6" s="18" t="s">
        <v>22</v>
      </c>
      <c r="D6" s="18" t="s">
        <v>22</v>
      </c>
      <c r="E6" s="18">
        <v>2</v>
      </c>
      <c r="F6" s="18" t="s">
        <v>22</v>
      </c>
      <c r="G6" s="18" t="s">
        <v>22</v>
      </c>
      <c r="H6" s="18" t="s">
        <v>22</v>
      </c>
      <c r="I6" s="18" t="s">
        <v>22</v>
      </c>
      <c r="J6" s="18"/>
      <c r="K6" s="18" t="s">
        <v>22</v>
      </c>
      <c r="L6" s="18"/>
      <c r="M6" s="18"/>
      <c r="N6" s="18" t="s">
        <v>23</v>
      </c>
      <c r="O6" s="18" t="s">
        <v>23</v>
      </c>
      <c r="P6" s="18">
        <v>2</v>
      </c>
      <c r="Q6" s="18"/>
      <c r="R6" s="18" t="s">
        <v>23</v>
      </c>
      <c r="S6" s="18"/>
      <c r="T6" s="18" t="s">
        <v>23</v>
      </c>
      <c r="U6" s="18"/>
      <c r="V6" s="18" t="s">
        <v>23</v>
      </c>
      <c r="W6" s="18"/>
      <c r="X6" s="18"/>
      <c r="Y6" s="18" t="s">
        <v>22</v>
      </c>
      <c r="Z6" s="18" t="s">
        <v>25</v>
      </c>
      <c r="AA6" s="18" t="s">
        <v>25</v>
      </c>
      <c r="AB6" s="18" t="s">
        <v>22</v>
      </c>
      <c r="AC6" s="18" t="s">
        <v>22</v>
      </c>
      <c r="AD6" s="18" t="s">
        <v>22</v>
      </c>
      <c r="AE6" s="18" t="s">
        <v>22</v>
      </c>
      <c r="AF6" s="18"/>
      <c r="AG6" s="18" t="s">
        <v>22</v>
      </c>
      <c r="AH6" s="18" t="s">
        <v>22</v>
      </c>
      <c r="AI6" s="18" t="s">
        <v>25</v>
      </c>
      <c r="AJ6" s="71" t="s">
        <v>22</v>
      </c>
      <c r="AK6" s="102" t="s">
        <v>22</v>
      </c>
      <c r="AL6" s="83" t="s">
        <v>22</v>
      </c>
      <c r="AM6" s="83" t="s">
        <v>22</v>
      </c>
      <c r="AN6" s="83" t="s">
        <v>22</v>
      </c>
      <c r="AO6" s="83" t="s">
        <v>22</v>
      </c>
      <c r="AP6" s="83" t="s">
        <v>22</v>
      </c>
      <c r="AQ6" s="3" t="s">
        <v>27</v>
      </c>
      <c r="AR6" s="32" t="s">
        <v>22</v>
      </c>
      <c r="AS6" s="3" t="s">
        <v>22</v>
      </c>
      <c r="AT6" s="32" t="s">
        <v>25</v>
      </c>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36003</v>
      </c>
      <c r="B7" s="21" t="s">
        <v>427</v>
      </c>
      <c r="C7" s="18" t="s">
        <v>22</v>
      </c>
      <c r="D7" s="18" t="s">
        <v>22</v>
      </c>
      <c r="E7" s="18">
        <v>2</v>
      </c>
      <c r="F7" s="18"/>
      <c r="G7" s="18" t="s">
        <v>22</v>
      </c>
      <c r="H7" s="18" t="s">
        <v>22</v>
      </c>
      <c r="I7" s="18" t="s">
        <v>22</v>
      </c>
      <c r="J7" s="18"/>
      <c r="K7" s="18" t="s">
        <v>22</v>
      </c>
      <c r="L7" s="18"/>
      <c r="M7" s="18"/>
      <c r="N7" s="18" t="s">
        <v>23</v>
      </c>
      <c r="O7" s="18" t="s">
        <v>23</v>
      </c>
      <c r="P7" s="18">
        <v>2</v>
      </c>
      <c r="Q7" s="18"/>
      <c r="R7" s="18" t="s">
        <v>23</v>
      </c>
      <c r="S7" s="18" t="s">
        <v>23</v>
      </c>
      <c r="T7" s="18" t="s">
        <v>23</v>
      </c>
      <c r="U7" s="18" t="s">
        <v>23</v>
      </c>
      <c r="V7" s="18"/>
      <c r="W7" s="18"/>
      <c r="X7" s="18"/>
      <c r="Y7" s="18" t="s">
        <v>22</v>
      </c>
      <c r="Z7" s="18" t="s">
        <v>22</v>
      </c>
      <c r="AA7" s="18" t="s">
        <v>22</v>
      </c>
      <c r="AB7" s="18" t="s">
        <v>22</v>
      </c>
      <c r="AC7" s="18" t="s">
        <v>22</v>
      </c>
      <c r="AD7" s="18" t="s">
        <v>22</v>
      </c>
      <c r="AE7" s="18" t="s">
        <v>22</v>
      </c>
      <c r="AF7" s="18"/>
      <c r="AG7" s="18" t="s">
        <v>22</v>
      </c>
      <c r="AH7" s="18" t="s">
        <v>22</v>
      </c>
      <c r="AI7" s="18" t="s">
        <v>25</v>
      </c>
      <c r="AJ7" s="71" t="s">
        <v>22</v>
      </c>
      <c r="AK7" s="102" t="s">
        <v>22</v>
      </c>
      <c r="AL7" s="83" t="s">
        <v>22</v>
      </c>
      <c r="AM7" s="83" t="s">
        <v>22</v>
      </c>
      <c r="AN7" s="83" t="s">
        <v>22</v>
      </c>
      <c r="AO7" s="83" t="s">
        <v>22</v>
      </c>
      <c r="AP7" s="83" t="s">
        <v>22</v>
      </c>
      <c r="AQ7" s="3" t="s">
        <v>22</v>
      </c>
      <c r="AR7" s="32" t="s">
        <v>22</v>
      </c>
      <c r="AS7" s="3" t="s">
        <v>22</v>
      </c>
      <c r="AT7" s="32" t="s">
        <v>25</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22</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36004</v>
      </c>
      <c r="B8" s="21" t="s">
        <v>428</v>
      </c>
      <c r="C8" s="18" t="s">
        <v>22</v>
      </c>
      <c r="D8" s="18" t="s">
        <v>22</v>
      </c>
      <c r="E8" s="18">
        <v>2</v>
      </c>
      <c r="F8" s="18"/>
      <c r="G8" s="18" t="s">
        <v>22</v>
      </c>
      <c r="H8" s="18" t="s">
        <v>22</v>
      </c>
      <c r="I8" s="18" t="s">
        <v>22</v>
      </c>
      <c r="J8" s="18"/>
      <c r="K8" s="18" t="s">
        <v>22</v>
      </c>
      <c r="L8" s="18"/>
      <c r="M8" s="18"/>
      <c r="N8" s="18" t="s">
        <v>23</v>
      </c>
      <c r="O8" s="18" t="s">
        <v>23</v>
      </c>
      <c r="P8" s="18">
        <v>2</v>
      </c>
      <c r="Q8" s="18"/>
      <c r="R8" s="18" t="s">
        <v>23</v>
      </c>
      <c r="S8" s="18" t="s">
        <v>23</v>
      </c>
      <c r="T8" s="18" t="s">
        <v>23</v>
      </c>
      <c r="U8" s="18" t="s">
        <v>23</v>
      </c>
      <c r="V8" s="18" t="s">
        <v>23</v>
      </c>
      <c r="W8" s="18"/>
      <c r="X8" s="18"/>
      <c r="Y8" s="18" t="s">
        <v>22</v>
      </c>
      <c r="Z8" s="18" t="s">
        <v>22</v>
      </c>
      <c r="AA8" s="18" t="s">
        <v>22</v>
      </c>
      <c r="AB8" s="18" t="s">
        <v>22</v>
      </c>
      <c r="AC8" s="18" t="s">
        <v>22</v>
      </c>
      <c r="AD8" s="18" t="s">
        <v>22</v>
      </c>
      <c r="AE8" s="18" t="s">
        <v>22</v>
      </c>
      <c r="AF8" s="18"/>
      <c r="AG8" s="18" t="s">
        <v>22</v>
      </c>
      <c r="AH8" s="18" t="s">
        <v>22</v>
      </c>
      <c r="AI8" s="18" t="s">
        <v>25</v>
      </c>
      <c r="AJ8" s="71" t="s">
        <v>22</v>
      </c>
      <c r="AK8" s="102" t="s">
        <v>22</v>
      </c>
      <c r="AL8" s="83" t="s">
        <v>22</v>
      </c>
      <c r="AM8" s="83" t="s">
        <v>22</v>
      </c>
      <c r="AN8" s="83" t="s">
        <v>22</v>
      </c>
      <c r="AO8" s="83" t="s">
        <v>22</v>
      </c>
      <c r="AP8" s="83" t="s">
        <v>22</v>
      </c>
      <c r="AQ8" s="3" t="s">
        <v>27</v>
      </c>
      <c r="AR8" s="32" t="s">
        <v>22</v>
      </c>
      <c r="AS8" s="3" t="s">
        <v>22</v>
      </c>
      <c r="AT8" s="32" t="s">
        <v>25</v>
      </c>
      <c r="AU8" s="112"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22</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36005</v>
      </c>
      <c r="B9" s="21" t="s">
        <v>429</v>
      </c>
      <c r="C9" s="18" t="s">
        <v>22</v>
      </c>
      <c r="D9" s="18" t="s">
        <v>22</v>
      </c>
      <c r="E9" s="18">
        <v>2</v>
      </c>
      <c r="F9" s="18"/>
      <c r="G9" s="18" t="s">
        <v>22</v>
      </c>
      <c r="H9" s="18" t="s">
        <v>22</v>
      </c>
      <c r="I9" s="18" t="s">
        <v>22</v>
      </c>
      <c r="J9" s="18"/>
      <c r="K9" s="18" t="s">
        <v>22</v>
      </c>
      <c r="L9" s="18"/>
      <c r="M9" s="18"/>
      <c r="N9" s="18" t="s">
        <v>23</v>
      </c>
      <c r="O9" s="18" t="s">
        <v>23</v>
      </c>
      <c r="P9" s="18">
        <v>2</v>
      </c>
      <c r="Q9" s="18"/>
      <c r="R9" s="18" t="s">
        <v>23</v>
      </c>
      <c r="S9" s="18" t="s">
        <v>23</v>
      </c>
      <c r="T9" s="18" t="s">
        <v>23</v>
      </c>
      <c r="U9" s="18" t="s">
        <v>23</v>
      </c>
      <c r="V9" s="18" t="s">
        <v>23</v>
      </c>
      <c r="W9" s="18"/>
      <c r="X9" s="18"/>
      <c r="Y9" s="18" t="s">
        <v>22</v>
      </c>
      <c r="Z9" s="18" t="s">
        <v>22</v>
      </c>
      <c r="AA9" s="18" t="s">
        <v>22</v>
      </c>
      <c r="AB9" s="18" t="s">
        <v>22</v>
      </c>
      <c r="AC9" s="18" t="s">
        <v>22</v>
      </c>
      <c r="AD9" s="18" t="s">
        <v>22</v>
      </c>
      <c r="AE9" s="18" t="s">
        <v>22</v>
      </c>
      <c r="AF9" s="18"/>
      <c r="AG9" s="18" t="s">
        <v>22</v>
      </c>
      <c r="AH9" s="18" t="s">
        <v>22</v>
      </c>
      <c r="AI9" s="18" t="s">
        <v>25</v>
      </c>
      <c r="AJ9" s="71" t="s">
        <v>22</v>
      </c>
      <c r="AK9" s="102" t="s">
        <v>22</v>
      </c>
      <c r="AL9" s="83" t="s">
        <v>22</v>
      </c>
      <c r="AM9" s="83" t="s">
        <v>22</v>
      </c>
      <c r="AN9" s="83" t="s">
        <v>22</v>
      </c>
      <c r="AO9" s="83" t="s">
        <v>22</v>
      </c>
      <c r="AP9" s="83" t="s">
        <v>22</v>
      </c>
      <c r="AQ9" s="3" t="s">
        <v>22</v>
      </c>
      <c r="AR9" s="32" t="s">
        <v>22</v>
      </c>
      <c r="AS9" s="3" t="s">
        <v>22</v>
      </c>
      <c r="AT9" s="32" t="s">
        <v>25</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22</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36007</v>
      </c>
      <c r="B10" s="21" t="s">
        <v>430</v>
      </c>
      <c r="C10" s="18" t="s">
        <v>22</v>
      </c>
      <c r="D10" s="18" t="s">
        <v>22</v>
      </c>
      <c r="E10" s="18">
        <v>2</v>
      </c>
      <c r="F10" s="18"/>
      <c r="G10" s="18" t="s">
        <v>22</v>
      </c>
      <c r="H10" s="18" t="s">
        <v>22</v>
      </c>
      <c r="I10" s="18" t="s">
        <v>22</v>
      </c>
      <c r="J10" s="18"/>
      <c r="K10" s="18" t="s">
        <v>22</v>
      </c>
      <c r="L10" s="18"/>
      <c r="M10" s="18"/>
      <c r="N10" s="18" t="s">
        <v>23</v>
      </c>
      <c r="O10" s="18" t="s">
        <v>23</v>
      </c>
      <c r="P10" s="18">
        <v>2</v>
      </c>
      <c r="Q10" s="18" t="s">
        <v>23</v>
      </c>
      <c r="R10" s="18"/>
      <c r="S10" s="18" t="s">
        <v>23</v>
      </c>
      <c r="T10" s="18"/>
      <c r="U10" s="18" t="s">
        <v>23</v>
      </c>
      <c r="V10" s="18"/>
      <c r="W10" s="18"/>
      <c r="X10" s="18"/>
      <c r="Y10" s="18" t="s">
        <v>22</v>
      </c>
      <c r="Z10" s="18" t="s">
        <v>22</v>
      </c>
      <c r="AA10" s="18" t="s">
        <v>22</v>
      </c>
      <c r="AB10" s="18" t="s">
        <v>22</v>
      </c>
      <c r="AC10" s="18" t="s">
        <v>22</v>
      </c>
      <c r="AD10" s="18" t="s">
        <v>22</v>
      </c>
      <c r="AE10" s="18" t="s">
        <v>22</v>
      </c>
      <c r="AF10" s="18"/>
      <c r="AG10" s="18" t="s">
        <v>22</v>
      </c>
      <c r="AH10" s="18" t="s">
        <v>22</v>
      </c>
      <c r="AI10" s="18" t="s">
        <v>25</v>
      </c>
      <c r="AJ10" s="71" t="s">
        <v>22</v>
      </c>
      <c r="AK10" s="102" t="s">
        <v>22</v>
      </c>
      <c r="AL10" s="83" t="s">
        <v>22</v>
      </c>
      <c r="AM10" s="83" t="s">
        <v>22</v>
      </c>
      <c r="AN10" s="83" t="s">
        <v>22</v>
      </c>
      <c r="AO10" s="83" t="s">
        <v>22</v>
      </c>
      <c r="AP10" s="83" t="s">
        <v>22</v>
      </c>
      <c r="AQ10" s="3" t="s">
        <v>22</v>
      </c>
      <c r="AR10" s="32" t="s">
        <v>22</v>
      </c>
      <c r="AS10" s="3" t="s">
        <v>22</v>
      </c>
      <c r="AT10" s="32" t="s">
        <v>25</v>
      </c>
      <c r="AU10" s="112" t="s">
        <v>27</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22</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36008</v>
      </c>
      <c r="B11" s="21" t="s">
        <v>431</v>
      </c>
      <c r="C11" s="18" t="s">
        <v>22</v>
      </c>
      <c r="D11" s="18" t="s">
        <v>22</v>
      </c>
      <c r="E11" s="18">
        <v>2</v>
      </c>
      <c r="F11" s="18"/>
      <c r="G11" s="18" t="s">
        <v>22</v>
      </c>
      <c r="H11" s="18" t="s">
        <v>22</v>
      </c>
      <c r="I11" s="18" t="s">
        <v>22</v>
      </c>
      <c r="J11" s="18"/>
      <c r="K11" s="18" t="s">
        <v>22</v>
      </c>
      <c r="L11" s="18"/>
      <c r="M11" s="18"/>
      <c r="N11" s="18" t="s">
        <v>23</v>
      </c>
      <c r="O11" s="18" t="s">
        <v>23</v>
      </c>
      <c r="P11" s="18">
        <v>2</v>
      </c>
      <c r="Q11" s="18"/>
      <c r="R11" s="18" t="s">
        <v>23</v>
      </c>
      <c r="S11" s="18" t="s">
        <v>23</v>
      </c>
      <c r="T11" s="18" t="s">
        <v>23</v>
      </c>
      <c r="U11" s="18" t="s">
        <v>23</v>
      </c>
      <c r="V11" s="18" t="s">
        <v>23</v>
      </c>
      <c r="W11" s="18"/>
      <c r="X11" s="18"/>
      <c r="Y11" s="18" t="s">
        <v>22</v>
      </c>
      <c r="Z11" s="18" t="s">
        <v>22</v>
      </c>
      <c r="AA11" s="18" t="s">
        <v>22</v>
      </c>
      <c r="AB11" s="18" t="s">
        <v>22</v>
      </c>
      <c r="AC11" s="18" t="s">
        <v>22</v>
      </c>
      <c r="AD11" s="18" t="s">
        <v>22</v>
      </c>
      <c r="AE11" s="18" t="s">
        <v>22</v>
      </c>
      <c r="AF11" s="18"/>
      <c r="AG11" s="18" t="s">
        <v>22</v>
      </c>
      <c r="AH11" s="18" t="s">
        <v>22</v>
      </c>
      <c r="AI11" s="18" t="s">
        <v>25</v>
      </c>
      <c r="AJ11" s="71" t="s">
        <v>22</v>
      </c>
      <c r="AK11" s="102" t="s">
        <v>22</v>
      </c>
      <c r="AL11" s="83" t="s">
        <v>22</v>
      </c>
      <c r="AM11" s="83" t="s">
        <v>22</v>
      </c>
      <c r="AN11" s="83" t="s">
        <v>22</v>
      </c>
      <c r="AO11" s="83" t="s">
        <v>22</v>
      </c>
      <c r="AP11" s="83" t="s">
        <v>27</v>
      </c>
      <c r="AQ11" s="3" t="s">
        <v>27</v>
      </c>
      <c r="AR11" s="32" t="s">
        <v>22</v>
      </c>
      <c r="AS11" s="3" t="s">
        <v>27</v>
      </c>
      <c r="AT11" s="32" t="s">
        <v>25</v>
      </c>
      <c r="AU11" s="112" t="s">
        <v>27</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22</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36009</v>
      </c>
      <c r="B12" s="21" t="s">
        <v>432</v>
      </c>
      <c r="C12" s="22" t="s">
        <v>25</v>
      </c>
      <c r="D12" s="22" t="s">
        <v>25</v>
      </c>
      <c r="E12" s="18">
        <v>0</v>
      </c>
      <c r="F12" s="18"/>
      <c r="G12" s="18" t="s">
        <v>22</v>
      </c>
      <c r="H12" s="18" t="s">
        <v>22</v>
      </c>
      <c r="I12" s="18" t="s">
        <v>22</v>
      </c>
      <c r="J12" s="18"/>
      <c r="K12" s="18" t="s">
        <v>22</v>
      </c>
      <c r="L12" s="18"/>
      <c r="M12" s="18"/>
      <c r="N12" s="18" t="s">
        <v>24</v>
      </c>
      <c r="O12" s="18" t="s">
        <v>24</v>
      </c>
      <c r="P12" s="18">
        <v>0</v>
      </c>
      <c r="Q12" s="18"/>
      <c r="R12" s="18" t="s">
        <v>23</v>
      </c>
      <c r="S12" s="18" t="s">
        <v>23</v>
      </c>
      <c r="T12" s="18" t="s">
        <v>23</v>
      </c>
      <c r="U12" s="18" t="s">
        <v>23</v>
      </c>
      <c r="V12" s="18" t="s">
        <v>23</v>
      </c>
      <c r="W12" s="18"/>
      <c r="X12" s="18"/>
      <c r="Y12" s="18" t="s">
        <v>22</v>
      </c>
      <c r="Z12" s="18" t="s">
        <v>22</v>
      </c>
      <c r="AA12" s="18" t="s">
        <v>22</v>
      </c>
      <c r="AB12" s="18" t="s">
        <v>22</v>
      </c>
      <c r="AC12" s="18" t="s">
        <v>22</v>
      </c>
      <c r="AD12" s="18" t="s">
        <v>22</v>
      </c>
      <c r="AE12" s="18" t="s">
        <v>22</v>
      </c>
      <c r="AF12" s="18"/>
      <c r="AG12" s="18" t="s">
        <v>22</v>
      </c>
      <c r="AH12" s="18" t="s">
        <v>22</v>
      </c>
      <c r="AI12" s="18" t="s">
        <v>25</v>
      </c>
      <c r="AJ12" s="71" t="s">
        <v>22</v>
      </c>
      <c r="AK12" s="102" t="s">
        <v>22</v>
      </c>
      <c r="AL12" s="83" t="s">
        <v>22</v>
      </c>
      <c r="AM12" s="83" t="s">
        <v>22</v>
      </c>
      <c r="AN12" s="83" t="s">
        <v>22</v>
      </c>
      <c r="AO12" s="83" t="s">
        <v>22</v>
      </c>
      <c r="AP12" s="83" t="s">
        <v>22</v>
      </c>
      <c r="AQ12" s="3" t="s">
        <v>22</v>
      </c>
      <c r="AR12" s="32" t="s">
        <v>22</v>
      </c>
      <c r="AS12" s="3" t="s">
        <v>22</v>
      </c>
      <c r="AT12" s="32" t="s">
        <v>25</v>
      </c>
      <c r="AU12" s="112" t="s">
        <v>22</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22</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36016</v>
      </c>
      <c r="B13" s="21" t="s">
        <v>433</v>
      </c>
      <c r="C13" s="18" t="s">
        <v>22</v>
      </c>
      <c r="D13" s="18" t="s">
        <v>22</v>
      </c>
      <c r="E13" s="18">
        <v>2</v>
      </c>
      <c r="F13" s="18"/>
      <c r="G13" s="18" t="s">
        <v>22</v>
      </c>
      <c r="H13" s="18" t="s">
        <v>22</v>
      </c>
      <c r="I13" s="18" t="s">
        <v>22</v>
      </c>
      <c r="J13" s="18"/>
      <c r="K13" s="18" t="s">
        <v>22</v>
      </c>
      <c r="L13" s="18"/>
      <c r="M13" s="18"/>
      <c r="N13" s="18" t="s">
        <v>23</v>
      </c>
      <c r="O13" s="18" t="s">
        <v>23</v>
      </c>
      <c r="P13" s="18">
        <v>2</v>
      </c>
      <c r="Q13" s="18"/>
      <c r="R13" s="18" t="s">
        <v>23</v>
      </c>
      <c r="S13" s="18" t="s">
        <v>23</v>
      </c>
      <c r="T13" s="18" t="s">
        <v>23</v>
      </c>
      <c r="U13" s="18" t="s">
        <v>23</v>
      </c>
      <c r="V13" s="18" t="s">
        <v>23</v>
      </c>
      <c r="W13" s="18"/>
      <c r="X13" s="18"/>
      <c r="Y13" s="18" t="s">
        <v>22</v>
      </c>
      <c r="Z13" s="18" t="s">
        <v>22</v>
      </c>
      <c r="AA13" s="18" t="s">
        <v>22</v>
      </c>
      <c r="AB13" s="18" t="s">
        <v>22</v>
      </c>
      <c r="AC13" s="18" t="s">
        <v>22</v>
      </c>
      <c r="AD13" s="18" t="s">
        <v>22</v>
      </c>
      <c r="AE13" s="18" t="s">
        <v>22</v>
      </c>
      <c r="AF13" s="18"/>
      <c r="AG13" s="18" t="s">
        <v>22</v>
      </c>
      <c r="AH13" s="18" t="s">
        <v>22</v>
      </c>
      <c r="AI13" s="18" t="s">
        <v>25</v>
      </c>
      <c r="AJ13" s="71" t="s">
        <v>22</v>
      </c>
      <c r="AK13" s="102" t="s">
        <v>22</v>
      </c>
      <c r="AL13" s="83" t="s">
        <v>22</v>
      </c>
      <c r="AM13" s="83" t="s">
        <v>22</v>
      </c>
      <c r="AN13" s="83" t="s">
        <v>22</v>
      </c>
      <c r="AO13" s="83" t="s">
        <v>22</v>
      </c>
      <c r="AP13" s="83" t="s">
        <v>22</v>
      </c>
      <c r="AQ13" s="3" t="s">
        <v>22</v>
      </c>
      <c r="AR13" s="32" t="s">
        <v>22</v>
      </c>
      <c r="AS13" s="3" t="s">
        <v>22</v>
      </c>
      <c r="AT13" s="32" t="s">
        <v>25</v>
      </c>
      <c r="AU13" s="112" t="s">
        <v>27</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22</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36018</v>
      </c>
      <c r="B14" s="21" t="s">
        <v>434</v>
      </c>
      <c r="C14" s="18" t="s">
        <v>22</v>
      </c>
      <c r="D14" s="18" t="s">
        <v>22</v>
      </c>
      <c r="E14" s="18">
        <v>2</v>
      </c>
      <c r="F14" s="18"/>
      <c r="G14" s="18" t="s">
        <v>22</v>
      </c>
      <c r="H14" s="18" t="s">
        <v>22</v>
      </c>
      <c r="I14" s="18" t="s">
        <v>22</v>
      </c>
      <c r="J14" s="18"/>
      <c r="K14" s="18" t="s">
        <v>22</v>
      </c>
      <c r="L14" s="18"/>
      <c r="M14" s="18"/>
      <c r="N14" s="18" t="s">
        <v>24</v>
      </c>
      <c r="O14" s="18" t="s">
        <v>24</v>
      </c>
      <c r="P14" s="18">
        <v>0</v>
      </c>
      <c r="Q14" s="18"/>
      <c r="R14" s="18" t="s">
        <v>23</v>
      </c>
      <c r="S14" s="18" t="s">
        <v>23</v>
      </c>
      <c r="T14" s="18" t="s">
        <v>23</v>
      </c>
      <c r="U14" s="18" t="s">
        <v>23</v>
      </c>
      <c r="V14" s="18" t="s">
        <v>23</v>
      </c>
      <c r="W14" s="18"/>
      <c r="X14" s="18"/>
      <c r="Y14" s="18" t="s">
        <v>22</v>
      </c>
      <c r="Z14" s="18" t="s">
        <v>22</v>
      </c>
      <c r="AA14" s="18" t="s">
        <v>22</v>
      </c>
      <c r="AB14" s="18" t="s">
        <v>22</v>
      </c>
      <c r="AC14" s="18" t="s">
        <v>22</v>
      </c>
      <c r="AD14" s="18" t="s">
        <v>22</v>
      </c>
      <c r="AE14" s="18" t="s">
        <v>22</v>
      </c>
      <c r="AF14" s="18"/>
      <c r="AG14" s="18" t="s">
        <v>22</v>
      </c>
      <c r="AH14" s="18" t="s">
        <v>22</v>
      </c>
      <c r="AI14" s="18" t="s">
        <v>25</v>
      </c>
      <c r="AJ14" s="71" t="s">
        <v>22</v>
      </c>
      <c r="AK14" s="102" t="s">
        <v>22</v>
      </c>
      <c r="AL14" s="83" t="s">
        <v>22</v>
      </c>
      <c r="AM14" s="83" t="s">
        <v>22</v>
      </c>
      <c r="AN14" s="83" t="s">
        <v>22</v>
      </c>
      <c r="AO14" s="83" t="s">
        <v>22</v>
      </c>
      <c r="AP14" s="83" t="s">
        <v>22</v>
      </c>
      <c r="AQ14" s="3" t="s">
        <v>22</v>
      </c>
      <c r="AR14" s="32" t="s">
        <v>22</v>
      </c>
      <c r="AS14" s="3" t="s">
        <v>22</v>
      </c>
      <c r="AT14" s="32" t="s">
        <v>25</v>
      </c>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22</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36019</v>
      </c>
      <c r="B15" s="21" t="s">
        <v>435</v>
      </c>
      <c r="C15" s="18" t="s">
        <v>22</v>
      </c>
      <c r="D15" s="18" t="s">
        <v>22</v>
      </c>
      <c r="E15" s="18">
        <v>2</v>
      </c>
      <c r="F15" s="18"/>
      <c r="G15" s="18" t="s">
        <v>22</v>
      </c>
      <c r="H15" s="18" t="s">
        <v>22</v>
      </c>
      <c r="I15" s="18" t="s">
        <v>22</v>
      </c>
      <c r="J15" s="18"/>
      <c r="K15" s="18" t="s">
        <v>22</v>
      </c>
      <c r="L15" s="18"/>
      <c r="M15" s="18"/>
      <c r="N15" s="18" t="s">
        <v>23</v>
      </c>
      <c r="O15" s="18" t="s">
        <v>23</v>
      </c>
      <c r="P15" s="18">
        <v>2</v>
      </c>
      <c r="Q15" s="18"/>
      <c r="R15" s="18" t="s">
        <v>23</v>
      </c>
      <c r="S15" s="18" t="s">
        <v>23</v>
      </c>
      <c r="T15" s="18" t="s">
        <v>23</v>
      </c>
      <c r="U15" s="18" t="s">
        <v>23</v>
      </c>
      <c r="V15" s="18" t="s">
        <v>23</v>
      </c>
      <c r="W15" s="18"/>
      <c r="X15" s="18"/>
      <c r="Y15" s="18" t="s">
        <v>22</v>
      </c>
      <c r="Z15" s="18" t="s">
        <v>22</v>
      </c>
      <c r="AA15" s="18" t="s">
        <v>22</v>
      </c>
      <c r="AB15" s="18" t="s">
        <v>22</v>
      </c>
      <c r="AC15" s="18" t="s">
        <v>22</v>
      </c>
      <c r="AD15" s="18" t="s">
        <v>22</v>
      </c>
      <c r="AE15" s="18" t="s">
        <v>22</v>
      </c>
      <c r="AF15" s="18"/>
      <c r="AG15" s="18" t="s">
        <v>22</v>
      </c>
      <c r="AH15" s="18" t="s">
        <v>22</v>
      </c>
      <c r="AI15" s="18" t="s">
        <v>25</v>
      </c>
      <c r="AJ15" s="71" t="s">
        <v>22</v>
      </c>
      <c r="AK15" s="102" t="s">
        <v>22</v>
      </c>
      <c r="AL15" s="83" t="s">
        <v>22</v>
      </c>
      <c r="AM15" s="83" t="s">
        <v>22</v>
      </c>
      <c r="AN15" s="83" t="s">
        <v>22</v>
      </c>
      <c r="AO15" s="83" t="s">
        <v>22</v>
      </c>
      <c r="AP15" s="83" t="s">
        <v>22</v>
      </c>
      <c r="AQ15" s="3" t="s">
        <v>22</v>
      </c>
      <c r="AR15" s="32" t="s">
        <v>22</v>
      </c>
      <c r="AS15" s="3" t="s">
        <v>22</v>
      </c>
      <c r="AT15" s="32" t="s">
        <v>25</v>
      </c>
      <c r="AU15" s="112"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22</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36021</v>
      </c>
      <c r="B16" s="21" t="s">
        <v>436</v>
      </c>
      <c r="C16" s="18" t="s">
        <v>22</v>
      </c>
      <c r="D16" s="18" t="s">
        <v>22</v>
      </c>
      <c r="E16" s="18">
        <v>2</v>
      </c>
      <c r="F16" s="18"/>
      <c r="G16" s="18" t="s">
        <v>22</v>
      </c>
      <c r="H16" s="18" t="s">
        <v>22</v>
      </c>
      <c r="I16" s="18" t="s">
        <v>22</v>
      </c>
      <c r="J16" s="18"/>
      <c r="K16" s="18" t="s">
        <v>22</v>
      </c>
      <c r="L16" s="18"/>
      <c r="M16" s="18"/>
      <c r="N16" s="18" t="s">
        <v>23</v>
      </c>
      <c r="O16" s="18" t="s">
        <v>23</v>
      </c>
      <c r="P16" s="18">
        <v>2</v>
      </c>
      <c r="Q16" s="18"/>
      <c r="R16" s="18" t="s">
        <v>23</v>
      </c>
      <c r="S16" s="18" t="s">
        <v>23</v>
      </c>
      <c r="T16" s="18" t="s">
        <v>23</v>
      </c>
      <c r="U16" s="18" t="s">
        <v>23</v>
      </c>
      <c r="V16" s="18"/>
      <c r="W16" s="18"/>
      <c r="X16" s="18"/>
      <c r="Y16" s="18" t="s">
        <v>22</v>
      </c>
      <c r="Z16" s="18" t="s">
        <v>22</v>
      </c>
      <c r="AA16" s="18" t="s">
        <v>22</v>
      </c>
      <c r="AB16" s="18" t="s">
        <v>22</v>
      </c>
      <c r="AC16" s="18" t="s">
        <v>22</v>
      </c>
      <c r="AD16" s="18" t="s">
        <v>22</v>
      </c>
      <c r="AE16" s="18" t="s">
        <v>22</v>
      </c>
      <c r="AF16" s="18"/>
      <c r="AG16" s="18" t="s">
        <v>22</v>
      </c>
      <c r="AH16" s="18" t="s">
        <v>22</v>
      </c>
      <c r="AI16" s="18" t="s">
        <v>25</v>
      </c>
      <c r="AJ16" s="71" t="s">
        <v>22</v>
      </c>
      <c r="AK16" s="102" t="s">
        <v>22</v>
      </c>
      <c r="AL16" s="83" t="s">
        <v>22</v>
      </c>
      <c r="AM16" s="83" t="s">
        <v>22</v>
      </c>
      <c r="AN16" s="83" t="s">
        <v>22</v>
      </c>
      <c r="AO16" s="83" t="s">
        <v>22</v>
      </c>
      <c r="AP16" s="83" t="s">
        <v>27</v>
      </c>
      <c r="AQ16" s="3" t="s">
        <v>27</v>
      </c>
      <c r="AR16" s="32" t="s">
        <v>22</v>
      </c>
      <c r="AS16" s="3" t="s">
        <v>27</v>
      </c>
      <c r="AT16" s="32" t="s">
        <v>25</v>
      </c>
      <c r="AU16" s="112" t="s">
        <v>27</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22</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36023</v>
      </c>
      <c r="B17" s="21" t="s">
        <v>437</v>
      </c>
      <c r="C17" s="22" t="s">
        <v>25</v>
      </c>
      <c r="D17" s="18" t="s">
        <v>22</v>
      </c>
      <c r="E17" s="18">
        <v>1</v>
      </c>
      <c r="F17" s="18"/>
      <c r="G17" s="18" t="s">
        <v>22</v>
      </c>
      <c r="H17" s="18" t="s">
        <v>22</v>
      </c>
      <c r="I17" s="18" t="s">
        <v>22</v>
      </c>
      <c r="J17" s="18"/>
      <c r="K17" s="18" t="s">
        <v>22</v>
      </c>
      <c r="L17" s="18"/>
      <c r="M17" s="18"/>
      <c r="N17" s="18" t="s">
        <v>24</v>
      </c>
      <c r="O17" s="18" t="s">
        <v>24</v>
      </c>
      <c r="P17" s="18">
        <v>0</v>
      </c>
      <c r="Q17" s="18"/>
      <c r="R17" s="18" t="s">
        <v>23</v>
      </c>
      <c r="S17" s="18" t="s">
        <v>23</v>
      </c>
      <c r="T17" s="18" t="s">
        <v>23</v>
      </c>
      <c r="U17" s="18" t="s">
        <v>23</v>
      </c>
      <c r="V17" s="18"/>
      <c r="W17" s="18"/>
      <c r="X17" s="18"/>
      <c r="Y17" s="18" t="s">
        <v>22</v>
      </c>
      <c r="Z17" s="18" t="s">
        <v>22</v>
      </c>
      <c r="AA17" s="18" t="s">
        <v>22</v>
      </c>
      <c r="AB17" s="18" t="s">
        <v>22</v>
      </c>
      <c r="AC17" s="18" t="s">
        <v>22</v>
      </c>
      <c r="AD17" s="18" t="s">
        <v>22</v>
      </c>
      <c r="AE17" s="18" t="s">
        <v>22</v>
      </c>
      <c r="AF17" s="18"/>
      <c r="AG17" s="18" t="s">
        <v>22</v>
      </c>
      <c r="AH17" s="18" t="s">
        <v>22</v>
      </c>
      <c r="AI17" s="18" t="s">
        <v>25</v>
      </c>
      <c r="AJ17" s="71" t="s">
        <v>22</v>
      </c>
      <c r="AK17" s="102" t="s">
        <v>22</v>
      </c>
      <c r="AL17" s="83" t="s">
        <v>22</v>
      </c>
      <c r="AM17" s="83" t="s">
        <v>22</v>
      </c>
      <c r="AN17" s="83" t="s">
        <v>22</v>
      </c>
      <c r="AO17" s="83" t="s">
        <v>22</v>
      </c>
      <c r="AP17" s="83" t="s">
        <v>27</v>
      </c>
      <c r="AQ17" s="3" t="s">
        <v>27</v>
      </c>
      <c r="AR17" s="32" t="s">
        <v>22</v>
      </c>
      <c r="AS17" s="3" t="s">
        <v>27</v>
      </c>
      <c r="AT17" s="32" t="s">
        <v>25</v>
      </c>
      <c r="AU17" s="112" t="s">
        <v>27</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22</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36027</v>
      </c>
      <c r="B18" s="21" t="s">
        <v>438</v>
      </c>
      <c r="C18" s="22" t="s">
        <v>25</v>
      </c>
      <c r="D18" s="22" t="s">
        <v>25</v>
      </c>
      <c r="E18" s="18">
        <v>0</v>
      </c>
      <c r="F18" s="18"/>
      <c r="G18" s="18" t="s">
        <v>22</v>
      </c>
      <c r="H18" s="18" t="s">
        <v>22</v>
      </c>
      <c r="I18" s="18" t="s">
        <v>22</v>
      </c>
      <c r="J18" s="18"/>
      <c r="K18" s="18" t="s">
        <v>22</v>
      </c>
      <c r="L18" s="18"/>
      <c r="M18" s="18"/>
      <c r="N18" s="18" t="s">
        <v>24</v>
      </c>
      <c r="O18" s="18" t="s">
        <v>24</v>
      </c>
      <c r="P18" s="18">
        <v>0</v>
      </c>
      <c r="Q18" s="18"/>
      <c r="R18" s="18" t="s">
        <v>23</v>
      </c>
      <c r="S18" s="18" t="s">
        <v>23</v>
      </c>
      <c r="T18" s="18" t="s">
        <v>23</v>
      </c>
      <c r="U18" s="18"/>
      <c r="V18" s="18" t="s">
        <v>23</v>
      </c>
      <c r="W18" s="18"/>
      <c r="X18" s="18"/>
      <c r="Y18" s="18" t="s">
        <v>25</v>
      </c>
      <c r="Z18" s="18" t="s">
        <v>25</v>
      </c>
      <c r="AA18" s="18" t="s">
        <v>25</v>
      </c>
      <c r="AB18" s="18" t="s">
        <v>22</v>
      </c>
      <c r="AC18" s="18" t="s">
        <v>22</v>
      </c>
      <c r="AD18" s="18" t="s">
        <v>22</v>
      </c>
      <c r="AE18" s="18" t="s">
        <v>22</v>
      </c>
      <c r="AF18" s="18"/>
      <c r="AG18" s="18" t="s">
        <v>22</v>
      </c>
      <c r="AH18" s="18" t="s">
        <v>22</v>
      </c>
      <c r="AI18" s="18" t="s">
        <v>25</v>
      </c>
      <c r="AJ18" s="71" t="s">
        <v>22</v>
      </c>
      <c r="AK18" s="102" t="s">
        <v>25</v>
      </c>
      <c r="AL18" s="83" t="s">
        <v>25</v>
      </c>
      <c r="AM18" s="83" t="s">
        <v>22</v>
      </c>
      <c r="AN18" s="83" t="s">
        <v>22</v>
      </c>
      <c r="AO18" s="83" t="s">
        <v>22</v>
      </c>
      <c r="AP18" s="83" t="s">
        <v>27</v>
      </c>
      <c r="AQ18" s="3" t="s">
        <v>27</v>
      </c>
      <c r="AR18" s="32" t="s">
        <v>22</v>
      </c>
      <c r="AS18" s="3" t="s">
        <v>27</v>
      </c>
      <c r="AT18" s="32" t="s">
        <v>25</v>
      </c>
      <c r="AU18" s="112" t="s">
        <v>25</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22</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36032</v>
      </c>
      <c r="B19" s="21" t="s">
        <v>439</v>
      </c>
      <c r="C19" s="22" t="s">
        <v>25</v>
      </c>
      <c r="D19" s="22" t="s">
        <v>25</v>
      </c>
      <c r="E19" s="18">
        <v>0</v>
      </c>
      <c r="F19" s="18"/>
      <c r="G19" s="18" t="s">
        <v>22</v>
      </c>
      <c r="H19" s="18" t="s">
        <v>22</v>
      </c>
      <c r="I19" s="18" t="s">
        <v>22</v>
      </c>
      <c r="J19" s="18"/>
      <c r="K19" s="18" t="s">
        <v>22</v>
      </c>
      <c r="L19" s="18"/>
      <c r="M19" s="18"/>
      <c r="N19" s="18" t="s">
        <v>24</v>
      </c>
      <c r="O19" s="18" t="s">
        <v>24</v>
      </c>
      <c r="P19" s="18">
        <v>0</v>
      </c>
      <c r="Q19" s="18"/>
      <c r="R19" s="18" t="s">
        <v>23</v>
      </c>
      <c r="S19" s="18" t="s">
        <v>23</v>
      </c>
      <c r="T19" s="18" t="s">
        <v>23</v>
      </c>
      <c r="U19" s="18" t="s">
        <v>23</v>
      </c>
      <c r="V19" s="18" t="s">
        <v>23</v>
      </c>
      <c r="W19" s="18"/>
      <c r="X19" s="18"/>
      <c r="Y19" s="18" t="s">
        <v>22</v>
      </c>
      <c r="Z19" s="18" t="s">
        <v>22</v>
      </c>
      <c r="AA19" s="18" t="s">
        <v>22</v>
      </c>
      <c r="AB19" s="18" t="s">
        <v>22</v>
      </c>
      <c r="AC19" s="18" t="s">
        <v>22</v>
      </c>
      <c r="AD19" s="18" t="s">
        <v>22</v>
      </c>
      <c r="AE19" s="18" t="s">
        <v>22</v>
      </c>
      <c r="AF19" s="18"/>
      <c r="AG19" s="18" t="s">
        <v>22</v>
      </c>
      <c r="AH19" s="18" t="s">
        <v>22</v>
      </c>
      <c r="AI19" s="18" t="s">
        <v>25</v>
      </c>
      <c r="AJ19" s="71" t="s">
        <v>22</v>
      </c>
      <c r="AK19" s="102" t="s">
        <v>22</v>
      </c>
      <c r="AL19" s="83" t="s">
        <v>22</v>
      </c>
      <c r="AM19" s="83" t="s">
        <v>22</v>
      </c>
      <c r="AN19" s="83" t="s">
        <v>22</v>
      </c>
      <c r="AO19" s="83" t="s">
        <v>22</v>
      </c>
      <c r="AP19" s="83" t="s">
        <v>22</v>
      </c>
      <c r="AQ19" s="3" t="s">
        <v>27</v>
      </c>
      <c r="AR19" s="32" t="s">
        <v>22</v>
      </c>
      <c r="AS19" s="3" t="s">
        <v>22</v>
      </c>
      <c r="AT19" s="32" t="s">
        <v>25</v>
      </c>
      <c r="AU19" s="112" t="s">
        <v>27</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22</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36033</v>
      </c>
      <c r="B20" s="21" t="s">
        <v>440</v>
      </c>
      <c r="C20" s="18" t="s">
        <v>22</v>
      </c>
      <c r="D20" s="18" t="s">
        <v>22</v>
      </c>
      <c r="E20" s="18">
        <v>2</v>
      </c>
      <c r="F20" s="18"/>
      <c r="G20" s="18" t="s">
        <v>22</v>
      </c>
      <c r="H20" s="18" t="s">
        <v>22</v>
      </c>
      <c r="I20" s="18" t="s">
        <v>22</v>
      </c>
      <c r="J20" s="18"/>
      <c r="K20" s="18" t="s">
        <v>22</v>
      </c>
      <c r="L20" s="18"/>
      <c r="M20" s="18"/>
      <c r="N20" s="18" t="s">
        <v>24</v>
      </c>
      <c r="O20" s="18" t="s">
        <v>23</v>
      </c>
      <c r="P20" s="18">
        <v>1</v>
      </c>
      <c r="Q20" s="18"/>
      <c r="R20" s="18" t="s">
        <v>23</v>
      </c>
      <c r="S20" s="18" t="s">
        <v>23</v>
      </c>
      <c r="T20" s="18" t="s">
        <v>23</v>
      </c>
      <c r="U20" s="18" t="s">
        <v>23</v>
      </c>
      <c r="V20" s="18"/>
      <c r="W20" s="18"/>
      <c r="X20" s="18"/>
      <c r="Y20" s="18" t="s">
        <v>22</v>
      </c>
      <c r="Z20" s="18" t="s">
        <v>22</v>
      </c>
      <c r="AA20" s="18" t="s">
        <v>22</v>
      </c>
      <c r="AB20" s="18" t="s">
        <v>22</v>
      </c>
      <c r="AC20" s="18" t="s">
        <v>22</v>
      </c>
      <c r="AD20" s="18" t="s">
        <v>22</v>
      </c>
      <c r="AE20" s="18" t="s">
        <v>22</v>
      </c>
      <c r="AF20" s="18"/>
      <c r="AG20" s="18" t="s">
        <v>22</v>
      </c>
      <c r="AH20" s="18" t="s">
        <v>22</v>
      </c>
      <c r="AI20" s="18" t="s">
        <v>25</v>
      </c>
      <c r="AJ20" s="71" t="s">
        <v>22</v>
      </c>
      <c r="AK20" s="102" t="s">
        <v>25</v>
      </c>
      <c r="AL20" s="83" t="s">
        <v>22</v>
      </c>
      <c r="AM20" s="83" t="s">
        <v>22</v>
      </c>
      <c r="AN20" s="83" t="s">
        <v>22</v>
      </c>
      <c r="AO20" s="83" t="s">
        <v>22</v>
      </c>
      <c r="AP20" s="83" t="s">
        <v>22</v>
      </c>
      <c r="AQ20" s="3" t="s">
        <v>22</v>
      </c>
      <c r="AR20" s="32" t="s">
        <v>22</v>
      </c>
      <c r="AS20" s="3" t="s">
        <v>22</v>
      </c>
      <c r="AT20" s="32" t="s">
        <v>25</v>
      </c>
      <c r="AU20" s="112" t="s">
        <v>22</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22</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36040</v>
      </c>
      <c r="B21" s="21" t="s">
        <v>441</v>
      </c>
      <c r="C21" s="18" t="s">
        <v>22</v>
      </c>
      <c r="D21" s="22" t="s">
        <v>25</v>
      </c>
      <c r="E21" s="18">
        <v>1</v>
      </c>
      <c r="F21" s="18" t="s">
        <v>22</v>
      </c>
      <c r="G21" s="18" t="s">
        <v>22</v>
      </c>
      <c r="H21" s="18" t="s">
        <v>22</v>
      </c>
      <c r="I21" s="18" t="s">
        <v>22</v>
      </c>
      <c r="J21" s="18"/>
      <c r="K21" s="18" t="s">
        <v>22</v>
      </c>
      <c r="L21" s="18"/>
      <c r="M21" s="18"/>
      <c r="N21" s="18" t="s">
        <v>23</v>
      </c>
      <c r="O21" s="18" t="s">
        <v>23</v>
      </c>
      <c r="P21" s="18">
        <v>2</v>
      </c>
      <c r="Q21" s="18"/>
      <c r="R21" s="18" t="s">
        <v>23</v>
      </c>
      <c r="S21" s="18" t="s">
        <v>23</v>
      </c>
      <c r="T21" s="18" t="s">
        <v>23</v>
      </c>
      <c r="U21" s="18"/>
      <c r="V21" s="18" t="s">
        <v>23</v>
      </c>
      <c r="W21" s="18"/>
      <c r="X21" s="18"/>
      <c r="Y21" s="18" t="s">
        <v>22</v>
      </c>
      <c r="Z21" s="18" t="s">
        <v>25</v>
      </c>
      <c r="AA21" s="18" t="s">
        <v>25</v>
      </c>
      <c r="AB21" s="18" t="s">
        <v>22</v>
      </c>
      <c r="AC21" s="18" t="s">
        <v>22</v>
      </c>
      <c r="AD21" s="18" t="s">
        <v>22</v>
      </c>
      <c r="AE21" s="18" t="s">
        <v>22</v>
      </c>
      <c r="AF21" s="18"/>
      <c r="AG21" s="18" t="s">
        <v>22</v>
      </c>
      <c r="AH21" s="18" t="s">
        <v>22</v>
      </c>
      <c r="AI21" s="18" t="s">
        <v>25</v>
      </c>
      <c r="AJ21" s="71" t="s">
        <v>22</v>
      </c>
      <c r="AK21" s="102" t="s">
        <v>22</v>
      </c>
      <c r="AL21" s="83" t="s">
        <v>22</v>
      </c>
      <c r="AM21" s="83" t="s">
        <v>22</v>
      </c>
      <c r="AN21" s="83" t="s">
        <v>22</v>
      </c>
      <c r="AO21" s="83" t="s">
        <v>22</v>
      </c>
      <c r="AP21" s="83" t="s">
        <v>22</v>
      </c>
      <c r="AQ21" s="3" t="s">
        <v>22</v>
      </c>
      <c r="AR21" s="32" t="s">
        <v>22</v>
      </c>
      <c r="AS21" s="3" t="s">
        <v>22</v>
      </c>
      <c r="AT21" s="32" t="s">
        <v>25</v>
      </c>
      <c r="AU21" s="112" t="s">
        <v>25</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22</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36044</v>
      </c>
      <c r="B22" s="21" t="s">
        <v>442</v>
      </c>
      <c r="C22" s="18" t="s">
        <v>22</v>
      </c>
      <c r="D22" s="18" t="s">
        <v>22</v>
      </c>
      <c r="E22" s="18">
        <v>2</v>
      </c>
      <c r="F22" s="18"/>
      <c r="G22" s="18" t="s">
        <v>22</v>
      </c>
      <c r="H22" s="18" t="s">
        <v>22</v>
      </c>
      <c r="I22" s="18" t="s">
        <v>22</v>
      </c>
      <c r="J22" s="18"/>
      <c r="K22" s="18" t="s">
        <v>22</v>
      </c>
      <c r="L22" s="18"/>
      <c r="M22" s="18"/>
      <c r="N22" s="18" t="s">
        <v>23</v>
      </c>
      <c r="O22" s="18" t="s">
        <v>23</v>
      </c>
      <c r="P22" s="18">
        <v>2</v>
      </c>
      <c r="Q22" s="18"/>
      <c r="R22" s="18" t="s">
        <v>23</v>
      </c>
      <c r="S22" s="18" t="s">
        <v>23</v>
      </c>
      <c r="T22" s="18" t="s">
        <v>23</v>
      </c>
      <c r="U22" s="18"/>
      <c r="V22" s="18"/>
      <c r="W22" s="18"/>
      <c r="X22" s="18"/>
      <c r="Y22" s="18" t="s">
        <v>22</v>
      </c>
      <c r="Z22" s="18" t="s">
        <v>22</v>
      </c>
      <c r="AA22" s="18" t="s">
        <v>22</v>
      </c>
      <c r="AB22" s="18" t="s">
        <v>22</v>
      </c>
      <c r="AC22" s="18" t="s">
        <v>22</v>
      </c>
      <c r="AD22" s="18" t="s">
        <v>22</v>
      </c>
      <c r="AE22" s="18" t="s">
        <v>22</v>
      </c>
      <c r="AF22" s="18"/>
      <c r="AG22" s="18" t="s">
        <v>22</v>
      </c>
      <c r="AH22" s="18" t="s">
        <v>22</v>
      </c>
      <c r="AI22" s="18" t="s">
        <v>25</v>
      </c>
      <c r="AJ22" s="71" t="s">
        <v>22</v>
      </c>
      <c r="AK22" s="102" t="s">
        <v>22</v>
      </c>
      <c r="AL22" s="83" t="s">
        <v>22</v>
      </c>
      <c r="AM22" s="83" t="s">
        <v>22</v>
      </c>
      <c r="AN22" s="83" t="s">
        <v>22</v>
      </c>
      <c r="AO22" s="83" t="s">
        <v>22</v>
      </c>
      <c r="AP22" s="83" t="s">
        <v>22</v>
      </c>
      <c r="AQ22" s="3" t="s">
        <v>22</v>
      </c>
      <c r="AR22" s="32" t="s">
        <v>22</v>
      </c>
      <c r="AS22" s="3" t="s">
        <v>22</v>
      </c>
      <c r="AT22" s="32" t="s">
        <v>25</v>
      </c>
      <c r="AU22" s="112" t="s">
        <v>25</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22</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36047</v>
      </c>
      <c r="B23" s="21" t="s">
        <v>443</v>
      </c>
      <c r="C23" s="18" t="s">
        <v>22</v>
      </c>
      <c r="D23" s="18" t="s">
        <v>22</v>
      </c>
      <c r="E23" s="18">
        <v>2</v>
      </c>
      <c r="F23" s="18"/>
      <c r="G23" s="18" t="s">
        <v>22</v>
      </c>
      <c r="H23" s="18" t="s">
        <v>22</v>
      </c>
      <c r="I23" s="18" t="s">
        <v>22</v>
      </c>
      <c r="J23" s="18"/>
      <c r="K23" s="18" t="s">
        <v>22</v>
      </c>
      <c r="L23" s="18"/>
      <c r="M23" s="18"/>
      <c r="N23" s="18" t="s">
        <v>24</v>
      </c>
      <c r="O23" s="18" t="s">
        <v>23</v>
      </c>
      <c r="P23" s="18">
        <v>1</v>
      </c>
      <c r="Q23" s="18"/>
      <c r="R23" s="18" t="s">
        <v>23</v>
      </c>
      <c r="S23" s="18" t="s">
        <v>23</v>
      </c>
      <c r="T23" s="18" t="s">
        <v>23</v>
      </c>
      <c r="U23" s="18" t="s">
        <v>23</v>
      </c>
      <c r="V23" s="18"/>
      <c r="W23" s="18"/>
      <c r="X23" s="18"/>
      <c r="Y23" s="18" t="s">
        <v>22</v>
      </c>
      <c r="Z23" s="18" t="s">
        <v>22</v>
      </c>
      <c r="AA23" s="18" t="s">
        <v>22</v>
      </c>
      <c r="AB23" s="18" t="s">
        <v>22</v>
      </c>
      <c r="AC23" s="18" t="s">
        <v>22</v>
      </c>
      <c r="AD23" s="18" t="s">
        <v>22</v>
      </c>
      <c r="AE23" s="18" t="s">
        <v>22</v>
      </c>
      <c r="AF23" s="18"/>
      <c r="AG23" s="18" t="s">
        <v>22</v>
      </c>
      <c r="AH23" s="18" t="s">
        <v>22</v>
      </c>
      <c r="AI23" s="18" t="s">
        <v>25</v>
      </c>
      <c r="AJ23" s="71" t="s">
        <v>22</v>
      </c>
      <c r="AK23" s="102" t="s">
        <v>22</v>
      </c>
      <c r="AL23" s="83" t="s">
        <v>22</v>
      </c>
      <c r="AM23" s="83" t="s">
        <v>22</v>
      </c>
      <c r="AN23" s="83" t="s">
        <v>22</v>
      </c>
      <c r="AO23" s="83" t="s">
        <v>22</v>
      </c>
      <c r="AP23" s="83" t="s">
        <v>27</v>
      </c>
      <c r="AQ23" s="3" t="s">
        <v>27</v>
      </c>
      <c r="AR23" s="32" t="s">
        <v>22</v>
      </c>
      <c r="AS23" s="3" t="s">
        <v>27</v>
      </c>
      <c r="AT23" s="32" t="s">
        <v>25</v>
      </c>
      <c r="AU23" s="112" t="s">
        <v>27</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22</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36055</v>
      </c>
      <c r="B24" s="21" t="s">
        <v>444</v>
      </c>
      <c r="C24" s="22" t="s">
        <v>25</v>
      </c>
      <c r="D24" s="22" t="s">
        <v>25</v>
      </c>
      <c r="E24" s="18">
        <v>0</v>
      </c>
      <c r="F24" s="18"/>
      <c r="G24" s="18" t="s">
        <v>22</v>
      </c>
      <c r="H24" s="18" t="s">
        <v>22</v>
      </c>
      <c r="I24" s="18" t="s">
        <v>22</v>
      </c>
      <c r="J24" s="18"/>
      <c r="K24" s="18" t="s">
        <v>22</v>
      </c>
      <c r="L24" s="18"/>
      <c r="M24" s="18"/>
      <c r="N24" s="18" t="s">
        <v>24</v>
      </c>
      <c r="O24" s="18" t="s">
        <v>24</v>
      </c>
      <c r="P24" s="18">
        <v>0</v>
      </c>
      <c r="Q24" s="18"/>
      <c r="R24" s="18" t="s">
        <v>23</v>
      </c>
      <c r="S24" s="18" t="s">
        <v>23</v>
      </c>
      <c r="T24" s="18" t="s">
        <v>23</v>
      </c>
      <c r="U24" s="18"/>
      <c r="V24" s="18" t="s">
        <v>23</v>
      </c>
      <c r="W24" s="18"/>
      <c r="X24" s="18"/>
      <c r="Y24" s="18" t="s">
        <v>25</v>
      </c>
      <c r="Z24" s="18" t="s">
        <v>25</v>
      </c>
      <c r="AA24" s="18" t="s">
        <v>25</v>
      </c>
      <c r="AB24" s="18" t="s">
        <v>22</v>
      </c>
      <c r="AC24" s="18" t="s">
        <v>22</v>
      </c>
      <c r="AD24" s="18" t="s">
        <v>22</v>
      </c>
      <c r="AE24" s="18" t="s">
        <v>22</v>
      </c>
      <c r="AF24" s="18"/>
      <c r="AG24" s="18" t="s">
        <v>22</v>
      </c>
      <c r="AH24" s="18" t="s">
        <v>22</v>
      </c>
      <c r="AI24" s="18" t="s">
        <v>25</v>
      </c>
      <c r="AJ24" s="71" t="s">
        <v>22</v>
      </c>
      <c r="AK24" s="102" t="s">
        <v>25</v>
      </c>
      <c r="AL24" s="83" t="s">
        <v>25</v>
      </c>
      <c r="AM24" s="83" t="s">
        <v>22</v>
      </c>
      <c r="AN24" s="83" t="s">
        <v>22</v>
      </c>
      <c r="AO24" s="83" t="s">
        <v>22</v>
      </c>
      <c r="AP24" s="83" t="s">
        <v>22</v>
      </c>
      <c r="AQ24" s="3" t="s">
        <v>27</v>
      </c>
      <c r="AR24" s="32" t="s">
        <v>22</v>
      </c>
      <c r="AS24" s="3" t="s">
        <v>22</v>
      </c>
      <c r="AT24" s="32" t="s">
        <v>25</v>
      </c>
      <c r="AU24" s="112" t="s">
        <v>22</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22</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36071</v>
      </c>
      <c r="B25" s="21" t="s">
        <v>445</v>
      </c>
      <c r="C25" s="18" t="s">
        <v>22</v>
      </c>
      <c r="D25" s="22" t="s">
        <v>25</v>
      </c>
      <c r="E25" s="18">
        <v>1</v>
      </c>
      <c r="F25" s="18" t="s">
        <v>22</v>
      </c>
      <c r="G25" s="18" t="s">
        <v>22</v>
      </c>
      <c r="H25" s="18" t="s">
        <v>22</v>
      </c>
      <c r="I25" s="18" t="s">
        <v>22</v>
      </c>
      <c r="J25" s="18"/>
      <c r="K25" s="18" t="s">
        <v>22</v>
      </c>
      <c r="L25" s="18"/>
      <c r="M25" s="18"/>
      <c r="N25" s="18" t="s">
        <v>24</v>
      </c>
      <c r="O25" s="18" t="s">
        <v>24</v>
      </c>
      <c r="P25" s="18">
        <v>0</v>
      </c>
      <c r="Q25" s="18"/>
      <c r="R25" s="18" t="s">
        <v>23</v>
      </c>
      <c r="S25" s="18" t="s">
        <v>23</v>
      </c>
      <c r="T25" s="18" t="s">
        <v>23</v>
      </c>
      <c r="U25" s="18" t="s">
        <v>23</v>
      </c>
      <c r="V25" s="18" t="s">
        <v>23</v>
      </c>
      <c r="W25" s="18"/>
      <c r="X25" s="18"/>
      <c r="Y25" s="18" t="s">
        <v>22</v>
      </c>
      <c r="Z25" s="18" t="s">
        <v>25</v>
      </c>
      <c r="AA25" s="18" t="s">
        <v>25</v>
      </c>
      <c r="AB25" s="18" t="s">
        <v>22</v>
      </c>
      <c r="AC25" s="18" t="s">
        <v>22</v>
      </c>
      <c r="AD25" s="18" t="s">
        <v>22</v>
      </c>
      <c r="AE25" s="18" t="s">
        <v>22</v>
      </c>
      <c r="AF25" s="18"/>
      <c r="AG25" s="18" t="s">
        <v>22</v>
      </c>
      <c r="AH25" s="18" t="s">
        <v>22</v>
      </c>
      <c r="AI25" s="18" t="s">
        <v>25</v>
      </c>
      <c r="AJ25" s="71" t="s">
        <v>22</v>
      </c>
      <c r="AK25" s="102" t="s">
        <v>25</v>
      </c>
      <c r="AL25" s="83" t="s">
        <v>25</v>
      </c>
      <c r="AM25" s="83" t="s">
        <v>22</v>
      </c>
      <c r="AN25" s="83" t="s">
        <v>22</v>
      </c>
      <c r="AO25" s="83" t="s">
        <v>22</v>
      </c>
      <c r="AP25" s="83" t="s">
        <v>22</v>
      </c>
      <c r="AQ25" s="3" t="s">
        <v>27</v>
      </c>
      <c r="AR25" s="32" t="s">
        <v>22</v>
      </c>
      <c r="AS25" s="3" t="s">
        <v>22</v>
      </c>
      <c r="AT25" s="32" t="s">
        <v>25</v>
      </c>
      <c r="AU25" s="112" t="s">
        <v>25</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22</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36090</v>
      </c>
      <c r="B26" s="21" t="s">
        <v>446</v>
      </c>
      <c r="C26" s="18" t="s">
        <v>22</v>
      </c>
      <c r="D26" s="18" t="s">
        <v>22</v>
      </c>
      <c r="E26" s="18">
        <v>2</v>
      </c>
      <c r="F26" s="18" t="s">
        <v>22</v>
      </c>
      <c r="G26" s="18" t="s">
        <v>22</v>
      </c>
      <c r="H26" s="18" t="s">
        <v>22</v>
      </c>
      <c r="I26" s="18" t="s">
        <v>22</v>
      </c>
      <c r="J26" s="18"/>
      <c r="K26" s="18" t="s">
        <v>22</v>
      </c>
      <c r="L26" s="18"/>
      <c r="M26" s="18"/>
      <c r="N26" s="18" t="s">
        <v>23</v>
      </c>
      <c r="O26" s="18" t="s">
        <v>24</v>
      </c>
      <c r="P26" s="18">
        <v>1</v>
      </c>
      <c r="Q26" s="18"/>
      <c r="R26" s="18" t="s">
        <v>23</v>
      </c>
      <c r="S26" s="18" t="s">
        <v>23</v>
      </c>
      <c r="T26" s="18" t="s">
        <v>23</v>
      </c>
      <c r="U26" s="18" t="s">
        <v>23</v>
      </c>
      <c r="V26" s="18"/>
      <c r="W26" s="18"/>
      <c r="X26" s="18"/>
      <c r="Y26" s="18" t="s">
        <v>22</v>
      </c>
      <c r="Z26" s="18" t="s">
        <v>22</v>
      </c>
      <c r="AA26" s="18" t="s">
        <v>22</v>
      </c>
      <c r="AB26" s="18" t="s">
        <v>22</v>
      </c>
      <c r="AC26" s="18" t="s">
        <v>22</v>
      </c>
      <c r="AD26" s="18" t="s">
        <v>22</v>
      </c>
      <c r="AE26" s="18" t="s">
        <v>22</v>
      </c>
      <c r="AF26" s="18"/>
      <c r="AG26" s="18" t="s">
        <v>22</v>
      </c>
      <c r="AH26" s="18" t="s">
        <v>22</v>
      </c>
      <c r="AI26" s="18" t="s">
        <v>25</v>
      </c>
      <c r="AJ26" s="71" t="s">
        <v>22</v>
      </c>
      <c r="AK26" s="102" t="s">
        <v>22</v>
      </c>
      <c r="AL26" s="83" t="s">
        <v>25</v>
      </c>
      <c r="AM26" s="83" t="s">
        <v>22</v>
      </c>
      <c r="AN26" s="83" t="s">
        <v>22</v>
      </c>
      <c r="AO26" s="83" t="s">
        <v>22</v>
      </c>
      <c r="AP26" s="83" t="s">
        <v>27</v>
      </c>
      <c r="AQ26" s="3" t="s">
        <v>25</v>
      </c>
      <c r="AR26" s="32" t="s">
        <v>22</v>
      </c>
      <c r="AS26" s="3" t="s">
        <v>27</v>
      </c>
      <c r="AT26" s="32" t="s">
        <v>25</v>
      </c>
      <c r="AU26" s="112" t="s">
        <v>25</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36094</v>
      </c>
      <c r="B27" s="21" t="s">
        <v>447</v>
      </c>
      <c r="C27" s="22" t="s">
        <v>25</v>
      </c>
      <c r="D27" s="22" t="s">
        <v>25</v>
      </c>
      <c r="E27" s="18">
        <v>0</v>
      </c>
      <c r="F27" s="18" t="s">
        <v>22</v>
      </c>
      <c r="G27" s="18"/>
      <c r="H27" s="18" t="s">
        <v>22</v>
      </c>
      <c r="I27" s="18"/>
      <c r="J27" s="18"/>
      <c r="K27" s="18"/>
      <c r="L27" s="18"/>
      <c r="M27" s="18"/>
      <c r="N27" s="18" t="s">
        <v>24</v>
      </c>
      <c r="O27" s="18" t="s">
        <v>24</v>
      </c>
      <c r="P27" s="18">
        <v>0</v>
      </c>
      <c r="Q27" s="18" t="s">
        <v>23</v>
      </c>
      <c r="R27" s="18"/>
      <c r="S27" s="18" t="s">
        <v>23</v>
      </c>
      <c r="T27" s="18"/>
      <c r="U27" s="18"/>
      <c r="V27" s="18"/>
      <c r="W27" s="18"/>
      <c r="X27" s="18"/>
      <c r="Y27" s="18" t="s">
        <v>25</v>
      </c>
      <c r="Z27" s="18" t="s">
        <v>25</v>
      </c>
      <c r="AA27" s="18" t="s">
        <v>25</v>
      </c>
      <c r="AB27" s="18" t="s">
        <v>22</v>
      </c>
      <c r="AC27" s="18" t="s">
        <v>26</v>
      </c>
      <c r="AD27" s="18" t="s">
        <v>22</v>
      </c>
      <c r="AE27" s="18" t="s">
        <v>26</v>
      </c>
      <c r="AF27" s="18"/>
      <c r="AG27" s="18" t="s">
        <v>22</v>
      </c>
      <c r="AH27" s="18" t="s">
        <v>26</v>
      </c>
      <c r="AI27" s="18" t="s">
        <v>25</v>
      </c>
      <c r="AJ27" s="71" t="s">
        <v>26</v>
      </c>
      <c r="AK27" s="102" t="s">
        <v>26</v>
      </c>
      <c r="AL27" s="83" t="s">
        <v>26</v>
      </c>
      <c r="AM27" s="83" t="s">
        <v>26</v>
      </c>
      <c r="AN27" s="83" t="s">
        <v>26</v>
      </c>
      <c r="AO27" s="83" t="s">
        <v>26</v>
      </c>
      <c r="AP27" s="83" t="s">
        <v>26</v>
      </c>
      <c r="AQ27" s="3" t="s">
        <v>26</v>
      </c>
      <c r="AR27" s="32" t="s">
        <v>22</v>
      </c>
      <c r="AS27" s="3" t="s">
        <v>26</v>
      </c>
      <c r="AT27" s="32" t="s">
        <v>25</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36097</v>
      </c>
      <c r="B28" s="21" t="s">
        <v>448</v>
      </c>
      <c r="C28" s="18" t="s">
        <v>22</v>
      </c>
      <c r="D28" s="22" t="s">
        <v>25</v>
      </c>
      <c r="E28" s="18">
        <v>1</v>
      </c>
      <c r="F28" s="18"/>
      <c r="G28" s="18" t="s">
        <v>22</v>
      </c>
      <c r="H28" s="18" t="s">
        <v>22</v>
      </c>
      <c r="I28" s="18" t="s">
        <v>22</v>
      </c>
      <c r="J28" s="18" t="s">
        <v>22</v>
      </c>
      <c r="K28" s="18" t="s">
        <v>22</v>
      </c>
      <c r="L28" s="18"/>
      <c r="M28" s="18"/>
      <c r="N28" s="18" t="s">
        <v>23</v>
      </c>
      <c r="O28" s="18" t="s">
        <v>24</v>
      </c>
      <c r="P28" s="18">
        <v>1</v>
      </c>
      <c r="Q28" s="18"/>
      <c r="R28" s="18" t="s">
        <v>23</v>
      </c>
      <c r="S28" s="18" t="s">
        <v>23</v>
      </c>
      <c r="T28" s="18" t="s">
        <v>23</v>
      </c>
      <c r="U28" s="18" t="s">
        <v>23</v>
      </c>
      <c r="V28" s="18" t="s">
        <v>23</v>
      </c>
      <c r="W28" s="18"/>
      <c r="X28" s="18"/>
      <c r="Y28" s="18" t="s">
        <v>22</v>
      </c>
      <c r="Z28" s="18" t="s">
        <v>22</v>
      </c>
      <c r="AA28" s="18" t="s">
        <v>22</v>
      </c>
      <c r="AB28" s="18" t="s">
        <v>22</v>
      </c>
      <c r="AC28" s="18" t="s">
        <v>22</v>
      </c>
      <c r="AD28" s="18" t="s">
        <v>22</v>
      </c>
      <c r="AE28" s="18" t="s">
        <v>22</v>
      </c>
      <c r="AF28" s="18"/>
      <c r="AG28" s="18" t="s">
        <v>22</v>
      </c>
      <c r="AH28" s="18" t="s">
        <v>22</v>
      </c>
      <c r="AI28" s="18" t="s">
        <v>25</v>
      </c>
      <c r="AJ28" s="71" t="s">
        <v>22</v>
      </c>
      <c r="AK28" s="102" t="s">
        <v>22</v>
      </c>
      <c r="AL28" s="83" t="s">
        <v>25</v>
      </c>
      <c r="AM28" s="83" t="s">
        <v>22</v>
      </c>
      <c r="AN28" s="83" t="s">
        <v>22</v>
      </c>
      <c r="AO28" s="83" t="s">
        <v>22</v>
      </c>
      <c r="AP28" s="83" t="s">
        <v>27</v>
      </c>
      <c r="AQ28" s="3" t="s">
        <v>27</v>
      </c>
      <c r="AR28" s="32" t="s">
        <v>22</v>
      </c>
      <c r="AS28" s="3" t="s">
        <v>27</v>
      </c>
      <c r="AT28" s="32" t="s">
        <v>25</v>
      </c>
      <c r="AU28" s="112" t="s">
        <v>27</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22</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36101</v>
      </c>
      <c r="B29" s="21" t="s">
        <v>449</v>
      </c>
      <c r="C29" s="22" t="s">
        <v>25</v>
      </c>
      <c r="D29" s="22" t="s">
        <v>25</v>
      </c>
      <c r="E29" s="18">
        <v>0</v>
      </c>
      <c r="F29" s="18"/>
      <c r="G29" s="18"/>
      <c r="H29" s="18"/>
      <c r="I29" s="18"/>
      <c r="J29" s="18"/>
      <c r="K29" s="18"/>
      <c r="L29" s="18"/>
      <c r="M29" s="18"/>
      <c r="N29" s="18" t="s">
        <v>24</v>
      </c>
      <c r="O29" s="18" t="s">
        <v>24</v>
      </c>
      <c r="P29" s="18">
        <v>0</v>
      </c>
      <c r="Q29" s="18"/>
      <c r="R29" s="18"/>
      <c r="S29" s="18"/>
      <c r="T29" s="18"/>
      <c r="U29" s="18"/>
      <c r="V29" s="18"/>
      <c r="W29" s="18"/>
      <c r="X29" s="18"/>
      <c r="Y29" s="18" t="s">
        <v>25</v>
      </c>
      <c r="Z29" s="18" t="s">
        <v>25</v>
      </c>
      <c r="AA29" s="18" t="s">
        <v>25</v>
      </c>
      <c r="AB29" s="18" t="s">
        <v>26</v>
      </c>
      <c r="AC29" s="18" t="s">
        <v>26</v>
      </c>
      <c r="AD29" s="18" t="s">
        <v>26</v>
      </c>
      <c r="AE29" s="18" t="s">
        <v>26</v>
      </c>
      <c r="AF29" s="18"/>
      <c r="AG29" s="18" t="s">
        <v>26</v>
      </c>
      <c r="AH29" s="18" t="s">
        <v>26</v>
      </c>
      <c r="AI29" s="18" t="s">
        <v>26</v>
      </c>
      <c r="AJ29" s="71" t="s">
        <v>26</v>
      </c>
      <c r="AK29" s="102" t="s">
        <v>26</v>
      </c>
      <c r="AL29" s="83" t="s">
        <v>26</v>
      </c>
      <c r="AM29" s="83" t="s">
        <v>26</v>
      </c>
      <c r="AN29" s="83" t="s">
        <v>26</v>
      </c>
      <c r="AO29" s="83" t="s">
        <v>26</v>
      </c>
      <c r="AP29" s="83" t="s">
        <v>26</v>
      </c>
      <c r="AQ29" s="3" t="s">
        <v>26</v>
      </c>
      <c r="AR29" s="32" t="s">
        <v>26</v>
      </c>
      <c r="AS29" s="3" t="s">
        <v>26</v>
      </c>
      <c r="AT29" s="32"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22</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36102</v>
      </c>
      <c r="B30" s="21" t="s">
        <v>450</v>
      </c>
      <c r="C30" s="22" t="s">
        <v>25</v>
      </c>
      <c r="D30" s="22" t="s">
        <v>25</v>
      </c>
      <c r="E30" s="18">
        <v>0</v>
      </c>
      <c r="F30" s="18"/>
      <c r="G30" s="18"/>
      <c r="H30" s="18"/>
      <c r="I30" s="18"/>
      <c r="J30" s="18"/>
      <c r="K30" s="18"/>
      <c r="L30" s="18"/>
      <c r="M30" s="18"/>
      <c r="N30" s="18" t="s">
        <v>24</v>
      </c>
      <c r="O30" s="18" t="s">
        <v>24</v>
      </c>
      <c r="P30" s="18">
        <v>0</v>
      </c>
      <c r="Q30" s="18"/>
      <c r="R30" s="18"/>
      <c r="S30" s="18"/>
      <c r="T30" s="18"/>
      <c r="U30" s="18"/>
      <c r="V30" s="18"/>
      <c r="W30" s="18"/>
      <c r="X30" s="18"/>
      <c r="Y30" s="18" t="s">
        <v>25</v>
      </c>
      <c r="Z30" s="18" t="s">
        <v>25</v>
      </c>
      <c r="AA30" s="18" t="s">
        <v>25</v>
      </c>
      <c r="AB30" s="18" t="s">
        <v>26</v>
      </c>
      <c r="AC30" s="18" t="s">
        <v>26</v>
      </c>
      <c r="AD30" s="18" t="s">
        <v>26</v>
      </c>
      <c r="AE30" s="18" t="s">
        <v>26</v>
      </c>
      <c r="AF30" s="18"/>
      <c r="AG30" s="18" t="s">
        <v>26</v>
      </c>
      <c r="AH30" s="18" t="s">
        <v>26</v>
      </c>
      <c r="AI30" s="18" t="s">
        <v>26</v>
      </c>
      <c r="AJ30" s="71" t="s">
        <v>26</v>
      </c>
      <c r="AK30" s="102" t="s">
        <v>26</v>
      </c>
      <c r="AL30" s="83" t="s">
        <v>26</v>
      </c>
      <c r="AM30" s="83" t="s">
        <v>26</v>
      </c>
      <c r="AN30" s="83" t="s">
        <v>26</v>
      </c>
      <c r="AO30" s="83" t="s">
        <v>26</v>
      </c>
      <c r="AP30" s="83" t="s">
        <v>26</v>
      </c>
      <c r="AQ30" s="3" t="s">
        <v>26</v>
      </c>
      <c r="AR30" s="32" t="s">
        <v>26</v>
      </c>
      <c r="AS30" s="3" t="s">
        <v>26</v>
      </c>
      <c r="AT30" s="32"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36107</v>
      </c>
      <c r="B31" s="21" t="s">
        <v>451</v>
      </c>
      <c r="C31" s="22" t="s">
        <v>25</v>
      </c>
      <c r="D31" s="22" t="s">
        <v>25</v>
      </c>
      <c r="E31" s="18">
        <v>0</v>
      </c>
      <c r="F31" s="18"/>
      <c r="G31" s="18"/>
      <c r="H31" s="18"/>
      <c r="I31" s="18"/>
      <c r="J31" s="18"/>
      <c r="K31" s="18"/>
      <c r="L31" s="18"/>
      <c r="M31" s="18"/>
      <c r="N31" s="18" t="s">
        <v>24</v>
      </c>
      <c r="O31" s="18" t="s">
        <v>24</v>
      </c>
      <c r="P31" s="18">
        <v>0</v>
      </c>
      <c r="Q31" s="18"/>
      <c r="R31" s="18"/>
      <c r="S31" s="18"/>
      <c r="T31" s="18"/>
      <c r="U31" s="18"/>
      <c r="V31" s="18"/>
      <c r="W31" s="18"/>
      <c r="X31" s="18"/>
      <c r="Y31" s="18" t="s">
        <v>25</v>
      </c>
      <c r="Z31" s="18" t="s">
        <v>25</v>
      </c>
      <c r="AA31" s="18" t="s">
        <v>25</v>
      </c>
      <c r="AB31" s="18" t="s">
        <v>26</v>
      </c>
      <c r="AC31" s="18" t="s">
        <v>26</v>
      </c>
      <c r="AD31" s="18" t="s">
        <v>26</v>
      </c>
      <c r="AE31" s="18" t="s">
        <v>26</v>
      </c>
      <c r="AF31" s="18"/>
      <c r="AG31" s="18" t="s">
        <v>26</v>
      </c>
      <c r="AH31" s="18" t="s">
        <v>26</v>
      </c>
      <c r="AI31" s="18" t="s">
        <v>26</v>
      </c>
      <c r="AJ31" s="71" t="s">
        <v>26</v>
      </c>
      <c r="AK31" s="102" t="s">
        <v>26</v>
      </c>
      <c r="AL31" s="83" t="s">
        <v>26</v>
      </c>
      <c r="AM31" s="83" t="s">
        <v>26</v>
      </c>
      <c r="AN31" s="83" t="s">
        <v>26</v>
      </c>
      <c r="AO31" s="83" t="s">
        <v>26</v>
      </c>
      <c r="AP31" s="83" t="s">
        <v>26</v>
      </c>
      <c r="AQ31" s="3" t="s">
        <v>26</v>
      </c>
      <c r="AR31" s="32" t="s">
        <v>26</v>
      </c>
      <c r="AS31" s="3" t="s">
        <v>26</v>
      </c>
      <c r="AT31" s="32"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c r="B32" s="21"/>
      <c r="C32" s="22"/>
      <c r="D32" s="18"/>
      <c r="E32" s="18">
        <v>0</v>
      </c>
      <c r="F32" s="18"/>
      <c r="G32" s="18"/>
      <c r="H32" s="18"/>
      <c r="I32" s="18"/>
      <c r="J32" s="18"/>
      <c r="K32" s="18"/>
      <c r="L32" s="18"/>
      <c r="M32" s="18"/>
      <c r="N32" s="18"/>
      <c r="O32" s="18"/>
      <c r="P32" s="18">
        <v>0</v>
      </c>
      <c r="Q32" s="18"/>
      <c r="R32" s="18"/>
      <c r="S32" s="18"/>
      <c r="T32" s="18"/>
      <c r="U32" s="18"/>
      <c r="V32" s="18"/>
      <c r="W32" s="18"/>
      <c r="X32" s="18"/>
      <c r="Y32" s="18" t="s">
        <v>26</v>
      </c>
      <c r="Z32" s="18" t="s">
        <v>26</v>
      </c>
      <c r="AA32" s="18" t="e">
        <v>#N/A</v>
      </c>
      <c r="AB32" s="18" t="s">
        <v>26</v>
      </c>
      <c r="AC32" s="18" t="s">
        <v>26</v>
      </c>
      <c r="AD32" s="18" t="s">
        <v>26</v>
      </c>
      <c r="AE32" s="18" t="s">
        <v>26</v>
      </c>
      <c r="AF32" s="18"/>
      <c r="AG32" s="18" t="s">
        <v>26</v>
      </c>
      <c r="AH32" s="18" t="s">
        <v>26</v>
      </c>
      <c r="AI32" s="18" t="s">
        <v>26</v>
      </c>
      <c r="AJ32" s="71" t="s">
        <v>26</v>
      </c>
      <c r="AK32" s="102" t="s">
        <v>26</v>
      </c>
      <c r="AL32" s="83" t="s">
        <v>26</v>
      </c>
      <c r="AM32" s="83" t="s">
        <v>26</v>
      </c>
      <c r="AN32" s="83" t="s">
        <v>26</v>
      </c>
      <c r="AO32" s="83" t="s">
        <v>26</v>
      </c>
      <c r="AP32" s="83" t="s">
        <v>26</v>
      </c>
      <c r="AQ32" s="3" t="s">
        <v>26</v>
      </c>
      <c r="AR32" s="32" t="s">
        <v>26</v>
      </c>
      <c r="AS32" s="3" t="s">
        <v>26</v>
      </c>
      <c r="AT32" s="32" t="s">
        <v>26</v>
      </c>
      <c r="AU32" s="112" t="s">
        <v>26</v>
      </c>
      <c r="AV32" s="102" t="s">
        <v>26</v>
      </c>
      <c r="AW32" s="83" t="s">
        <v>26</v>
      </c>
      <c r="AX32" s="83" t="s">
        <v>26</v>
      </c>
      <c r="AY32" s="83"/>
      <c r="AZ32" s="83" t="s">
        <v>26</v>
      </c>
      <c r="BA32" s="83"/>
      <c r="BB32" s="83" t="s">
        <v>26</v>
      </c>
      <c r="BC32" s="83" t="s">
        <v>26</v>
      </c>
      <c r="BD32" s="83"/>
      <c r="BE32" s="83" t="s">
        <v>26</v>
      </c>
      <c r="BF32" s="103"/>
    </row>
    <row r="33" spans="1:58" ht="28.5" customHeight="1">
      <c r="A33" s="20"/>
      <c r="B33" s="21"/>
      <c r="C33" s="22"/>
      <c r="D33" s="18"/>
      <c r="E33" s="18">
        <v>0</v>
      </c>
      <c r="F33" s="18"/>
      <c r="G33" s="18"/>
      <c r="H33" s="18"/>
      <c r="I33" s="18"/>
      <c r="J33" s="18"/>
      <c r="K33" s="18"/>
      <c r="L33" s="18"/>
      <c r="M33" s="18"/>
      <c r="N33" s="18"/>
      <c r="O33" s="18"/>
      <c r="P33" s="18">
        <v>0</v>
      </c>
      <c r="Q33" s="18"/>
      <c r="R33" s="18"/>
      <c r="S33" s="18"/>
      <c r="T33" s="18"/>
      <c r="U33" s="18"/>
      <c r="V33" s="18"/>
      <c r="W33" s="18"/>
      <c r="X33" s="18"/>
      <c r="Y33" s="18" t="s">
        <v>26</v>
      </c>
      <c r="Z33" s="18" t="s">
        <v>26</v>
      </c>
      <c r="AA33" s="18" t="e">
        <v>#N/A</v>
      </c>
      <c r="AB33" s="18" t="s">
        <v>26</v>
      </c>
      <c r="AC33" s="18" t="s">
        <v>26</v>
      </c>
      <c r="AD33" s="18" t="s">
        <v>26</v>
      </c>
      <c r="AE33" s="18" t="s">
        <v>26</v>
      </c>
      <c r="AF33" s="18"/>
      <c r="AG33" s="18" t="s">
        <v>26</v>
      </c>
      <c r="AH33" s="18" t="s">
        <v>26</v>
      </c>
      <c r="AI33" s="18" t="s">
        <v>26</v>
      </c>
      <c r="AJ33" s="71" t="s">
        <v>26</v>
      </c>
      <c r="AK33" s="102" t="s">
        <v>26</v>
      </c>
      <c r="AL33" s="83" t="s">
        <v>26</v>
      </c>
      <c r="AM33" s="83" t="s">
        <v>26</v>
      </c>
      <c r="AN33" s="83" t="s">
        <v>26</v>
      </c>
      <c r="AO33" s="83" t="s">
        <v>26</v>
      </c>
      <c r="AP33" s="83" t="s">
        <v>26</v>
      </c>
      <c r="AQ33" s="3" t="s">
        <v>26</v>
      </c>
      <c r="AR33" s="3" t="s">
        <v>26</v>
      </c>
      <c r="AS33" s="3" t="s">
        <v>26</v>
      </c>
      <c r="AT33" s="32" t="s">
        <v>26</v>
      </c>
      <c r="AU33" s="112" t="s">
        <v>26</v>
      </c>
      <c r="AV33" s="102" t="s">
        <v>26</v>
      </c>
      <c r="AW33" s="83" t="s">
        <v>26</v>
      </c>
      <c r="AX33" s="83" t="s">
        <v>26</v>
      </c>
      <c r="AY33" s="83"/>
      <c r="AZ33" s="83" t="s">
        <v>26</v>
      </c>
      <c r="BA33" s="83"/>
      <c r="BB33" s="83" t="s">
        <v>26</v>
      </c>
      <c r="BC33" s="83" t="s">
        <v>26</v>
      </c>
      <c r="BD33" s="83"/>
      <c r="BE33" s="83" t="s">
        <v>26</v>
      </c>
      <c r="BF33" s="103"/>
    </row>
    <row r="34" spans="1:58" ht="28.5" customHeight="1" thickBot="1">
      <c r="A34" s="237" t="s">
        <v>90</v>
      </c>
      <c r="B34" s="238"/>
      <c r="C34" s="237">
        <v>19</v>
      </c>
      <c r="D34" s="238">
        <v>0</v>
      </c>
      <c r="N34" s="237">
        <v>16</v>
      </c>
      <c r="O34" s="238">
        <v>0</v>
      </c>
      <c r="Y34" s="237">
        <v>0</v>
      </c>
      <c r="Z34" s="238">
        <v>0</v>
      </c>
      <c r="AK34" s="104" t="s">
        <v>26</v>
      </c>
      <c r="AL34" s="105" t="s">
        <v>26</v>
      </c>
      <c r="AM34" s="105" t="s">
        <v>26</v>
      </c>
      <c r="AN34" s="105"/>
      <c r="AO34" s="105" t="s">
        <v>26</v>
      </c>
      <c r="AP34" s="105"/>
      <c r="AQ34" s="113" t="s">
        <v>26</v>
      </c>
      <c r="AR34" s="113" t="s">
        <v>26</v>
      </c>
      <c r="AS34" s="113" t="s">
        <v>26</v>
      </c>
      <c r="AT34" s="113" t="s">
        <v>26</v>
      </c>
      <c r="AU34" s="114" t="s">
        <v>26</v>
      </c>
      <c r="AV34" s="245">
        <f>AV35-AW35</f>
        <v>0</v>
      </c>
      <c r="AW34" s="246"/>
      <c r="AX34" s="109" t="s">
        <v>26</v>
      </c>
      <c r="AY34" s="109"/>
      <c r="AZ34" s="109" t="s">
        <v>26</v>
      </c>
      <c r="BA34" s="109"/>
      <c r="BB34" s="109" t="s">
        <v>26</v>
      </c>
      <c r="BC34" s="109" t="s">
        <v>26</v>
      </c>
      <c r="BD34" s="109"/>
      <c r="BE34" s="109" t="s">
        <v>26</v>
      </c>
      <c r="BF34" s="110"/>
    </row>
    <row r="35" spans="1:58" ht="28.5" customHeight="1">
      <c r="AV35" s="12">
        <f>(COUNTIF(AV5:AV33,"○")+COUNTIF(AW5:AW33,"○"))</f>
        <v>0</v>
      </c>
      <c r="AW35" s="12">
        <f>COUNTIFS(AV5:AV33,"○",AW5:AW33,"○")</f>
        <v>0</v>
      </c>
      <c r="AX35" s="12" t="s">
        <v>26</v>
      </c>
      <c r="AY35" s="12"/>
      <c r="AZ35" s="12" t="s">
        <v>26</v>
      </c>
      <c r="BA35" s="12"/>
      <c r="BB35" s="12" t="s">
        <v>26</v>
      </c>
      <c r="BC35" s="12" t="s">
        <v>26</v>
      </c>
      <c r="BD35" s="12"/>
      <c r="BE35" s="12" t="s">
        <v>26</v>
      </c>
      <c r="BF35" s="12"/>
    </row>
    <row r="36" spans="1:58" ht="28.5" customHeight="1">
      <c r="AV36" s="12" t="s">
        <v>26</v>
      </c>
      <c r="AW36" s="12" t="s">
        <v>26</v>
      </c>
      <c r="AX36" s="12" t="s">
        <v>26</v>
      </c>
      <c r="AY36" s="12"/>
      <c r="AZ36" s="12" t="s">
        <v>26</v>
      </c>
      <c r="BA36" s="12"/>
      <c r="BB36" s="12" t="s">
        <v>26</v>
      </c>
      <c r="BC36" s="12" t="s">
        <v>26</v>
      </c>
      <c r="BD36" s="12"/>
      <c r="BE36" s="12" t="s">
        <v>26</v>
      </c>
      <c r="BF36" s="12"/>
    </row>
    <row r="37" spans="1:58" ht="28.5" customHeight="1">
      <c r="AV37" s="12" t="s">
        <v>26</v>
      </c>
      <c r="AW37" s="12" t="s">
        <v>26</v>
      </c>
      <c r="AX37" s="12" t="s">
        <v>26</v>
      </c>
      <c r="AY37" s="12"/>
      <c r="AZ37" s="12" t="s">
        <v>26</v>
      </c>
      <c r="BA37" s="12"/>
      <c r="BB37" s="12" t="s">
        <v>26</v>
      </c>
      <c r="BC37" s="12" t="s">
        <v>26</v>
      </c>
      <c r="BD37" s="12"/>
      <c r="BE37" s="12" t="s">
        <v>26</v>
      </c>
      <c r="BF37" s="12"/>
    </row>
    <row r="38" spans="1:58" ht="28.5" customHeight="1">
      <c r="AV38" s="12" t="s">
        <v>26</v>
      </c>
      <c r="AW38" s="12" t="s">
        <v>26</v>
      </c>
      <c r="AX38" s="12" t="s">
        <v>26</v>
      </c>
      <c r="AY38" s="12"/>
      <c r="AZ38" s="12" t="s">
        <v>26</v>
      </c>
      <c r="BA38" s="12"/>
      <c r="BB38" s="12" t="s">
        <v>26</v>
      </c>
      <c r="BC38" s="12" t="s">
        <v>26</v>
      </c>
      <c r="BD38" s="12"/>
      <c r="BE38" s="12" t="s">
        <v>26</v>
      </c>
      <c r="BF38" s="12"/>
    </row>
    <row r="39" spans="1:58" ht="28.5" customHeight="1">
      <c r="AV39" s="12" t="s">
        <v>26</v>
      </c>
      <c r="AW39" s="12" t="s">
        <v>26</v>
      </c>
      <c r="AX39" s="12" t="s">
        <v>26</v>
      </c>
      <c r="AY39" s="12"/>
      <c r="AZ39" s="12" t="s">
        <v>26</v>
      </c>
      <c r="BA39" s="12"/>
      <c r="BB39" s="12" t="s">
        <v>26</v>
      </c>
      <c r="BC39" s="12" t="s">
        <v>26</v>
      </c>
      <c r="BD39" s="12"/>
      <c r="BE39" s="12" t="s">
        <v>26</v>
      </c>
      <c r="BF39" s="12"/>
    </row>
    <row r="40" spans="1:58" ht="28.5" customHeight="1">
      <c r="AV40" s="12" t="s">
        <v>26</v>
      </c>
      <c r="AW40" s="12" t="s">
        <v>26</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sheetData>
  <mergeCells count="40">
    <mergeCell ref="A4:B4"/>
    <mergeCell ref="A34:B34"/>
    <mergeCell ref="C34:D34"/>
    <mergeCell ref="N34:O34"/>
    <mergeCell ref="Y34:Z34"/>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C1:M1"/>
    <mergeCell ref="N1:X1"/>
    <mergeCell ref="Y1:AJ1"/>
    <mergeCell ref="AK1:AU1"/>
    <mergeCell ref="AV1:BF1"/>
    <mergeCell ref="AV34:AW34"/>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s>
  <phoneticPr fontId="3"/>
  <conditionalFormatting sqref="A5:AU33 BG5:XFD33 AV32:BF33 AV36:BF135 AX34:BF35 BC6:BC31 BE6:BE31">
    <cfRule type="cellIs" dxfId="163" priority="7" operator="equal">
      <formula>0</formula>
    </cfRule>
  </conditionalFormatting>
  <conditionalFormatting sqref="BC5 BE5">
    <cfRule type="cellIs" dxfId="162" priority="6" operator="equal">
      <formula>0</formula>
    </cfRule>
  </conditionalFormatting>
  <conditionalFormatting sqref="AV35:AW35 AV34">
    <cfRule type="cellIs" dxfId="161" priority="4" operator="equal">
      <formula>0</formula>
    </cfRule>
  </conditionalFormatting>
  <conditionalFormatting sqref="AV5:BB31">
    <cfRule type="cellIs" dxfId="42" priority="3" operator="equal">
      <formula>0</formula>
    </cfRule>
  </conditionalFormatting>
  <conditionalFormatting sqref="BD5:BD31">
    <cfRule type="cellIs" dxfId="41" priority="2" operator="equal">
      <formula>0</formula>
    </cfRule>
  </conditionalFormatting>
  <conditionalFormatting sqref="BF5:BF31">
    <cfRule type="cellIs" dxfId="40" priority="1" operator="equal">
      <formula>0</formula>
    </cfRule>
  </conditionalFormatting>
  <pageMargins left="0.70866141732283472" right="0.70866141732283472" top="0.74803149606299213" bottom="0.74803149606299213" header="0.31496062992125984" footer="0.31496062992125984"/>
  <pageSetup paperSize="9" scale="2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B333B-74AF-47B1-B922-EDE4FA985026}">
  <dimension ref="A1:BF146"/>
  <sheetViews>
    <sheetView view="pageBreakPreview" zoomScale="90" zoomScaleNormal="10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10</v>
      </c>
      <c r="D4" s="132">
        <v>9</v>
      </c>
      <c r="E4" s="132"/>
      <c r="F4" s="132">
        <v>14</v>
      </c>
      <c r="G4" s="132">
        <v>15</v>
      </c>
      <c r="H4" s="132">
        <v>7</v>
      </c>
      <c r="I4" s="132">
        <v>12</v>
      </c>
      <c r="J4" s="132">
        <v>1</v>
      </c>
      <c r="K4" s="132">
        <v>12</v>
      </c>
      <c r="L4" s="132">
        <v>0</v>
      </c>
      <c r="M4" s="132">
        <v>6</v>
      </c>
      <c r="N4" s="132">
        <v>9</v>
      </c>
      <c r="O4" s="132">
        <v>15</v>
      </c>
      <c r="P4" s="132"/>
      <c r="Q4" s="132">
        <v>14</v>
      </c>
      <c r="R4" s="132">
        <v>17</v>
      </c>
      <c r="S4" s="132">
        <v>8</v>
      </c>
      <c r="T4" s="132">
        <v>16</v>
      </c>
      <c r="U4" s="132">
        <v>3</v>
      </c>
      <c r="V4" s="132">
        <v>3</v>
      </c>
      <c r="W4" s="132">
        <v>4</v>
      </c>
      <c r="X4" s="132">
        <v>5</v>
      </c>
      <c r="Y4" s="132">
        <v>8</v>
      </c>
      <c r="Z4" s="132">
        <v>7</v>
      </c>
      <c r="AA4" s="132"/>
      <c r="AB4" s="132">
        <v>5</v>
      </c>
      <c r="AC4" s="132">
        <v>13</v>
      </c>
      <c r="AD4" s="132">
        <v>4</v>
      </c>
      <c r="AE4" s="132">
        <v>11</v>
      </c>
      <c r="AF4" s="132">
        <v>0</v>
      </c>
      <c r="AG4" s="132">
        <v>1</v>
      </c>
      <c r="AH4" s="132">
        <v>3</v>
      </c>
      <c r="AI4" s="132">
        <v>0</v>
      </c>
      <c r="AJ4" s="166">
        <v>3</v>
      </c>
      <c r="AK4" s="137">
        <v>8</v>
      </c>
      <c r="AL4" s="138">
        <v>10</v>
      </c>
      <c r="AM4" s="138">
        <v>15</v>
      </c>
      <c r="AN4" s="138">
        <v>17</v>
      </c>
      <c r="AO4" s="138">
        <v>12</v>
      </c>
      <c r="AP4" s="138">
        <v>16</v>
      </c>
      <c r="AQ4" s="158">
        <v>15</v>
      </c>
      <c r="AR4" s="158">
        <v>3</v>
      </c>
      <c r="AS4" s="158">
        <v>10</v>
      </c>
      <c r="AT4" s="158">
        <v>2</v>
      </c>
      <c r="AU4" s="139">
        <v>8</v>
      </c>
      <c r="AV4" s="137">
        <f t="shared" ref="AV4:BF4" si="0">COUNTIF(AV5:AV40,"○")</f>
        <v>0</v>
      </c>
      <c r="AW4" s="138">
        <f t="shared" si="0"/>
        <v>0</v>
      </c>
      <c r="AX4" s="138">
        <f t="shared" si="0"/>
        <v>0</v>
      </c>
      <c r="AY4" s="138">
        <f t="shared" si="0"/>
        <v>0</v>
      </c>
      <c r="AZ4" s="138">
        <f t="shared" si="0"/>
        <v>0</v>
      </c>
      <c r="BA4" s="138">
        <f t="shared" si="0"/>
        <v>0</v>
      </c>
      <c r="BB4" s="138">
        <f t="shared" si="0"/>
        <v>0</v>
      </c>
      <c r="BC4" s="138">
        <f t="shared" si="0"/>
        <v>1</v>
      </c>
      <c r="BD4" s="138">
        <f t="shared" si="0"/>
        <v>0</v>
      </c>
      <c r="BE4" s="138">
        <f t="shared" si="0"/>
        <v>6</v>
      </c>
      <c r="BF4" s="139">
        <f t="shared" si="0"/>
        <v>0</v>
      </c>
    </row>
    <row r="5" spans="1:58" ht="28.5" customHeight="1">
      <c r="A5" s="123">
        <v>37001</v>
      </c>
      <c r="B5" s="124" t="s">
        <v>452</v>
      </c>
      <c r="C5" s="125"/>
      <c r="D5" s="78"/>
      <c r="E5" s="78">
        <v>0</v>
      </c>
      <c r="F5" s="78"/>
      <c r="G5" s="78"/>
      <c r="H5" s="78"/>
      <c r="I5" s="78"/>
      <c r="J5" s="78"/>
      <c r="K5" s="78"/>
      <c r="L5" s="78"/>
      <c r="M5" s="78"/>
      <c r="N5" s="78"/>
      <c r="O5" s="78"/>
      <c r="P5" s="78">
        <v>0</v>
      </c>
      <c r="Q5" s="78"/>
      <c r="R5" s="78"/>
      <c r="S5" s="78"/>
      <c r="T5" s="78"/>
      <c r="U5" s="78"/>
      <c r="V5" s="78"/>
      <c r="W5" s="78"/>
      <c r="X5" s="78"/>
      <c r="Y5" s="78" t="s">
        <v>25</v>
      </c>
      <c r="Z5" s="78" t="s">
        <v>22</v>
      </c>
      <c r="AA5" s="78" t="s">
        <v>22</v>
      </c>
      <c r="AB5" s="78" t="s">
        <v>26</v>
      </c>
      <c r="AC5" s="78" t="s">
        <v>22</v>
      </c>
      <c r="AD5" s="78" t="s">
        <v>26</v>
      </c>
      <c r="AE5" s="78" t="s">
        <v>22</v>
      </c>
      <c r="AF5" s="78"/>
      <c r="AG5" s="78" t="s">
        <v>26</v>
      </c>
      <c r="AH5" s="78">
        <v>0</v>
      </c>
      <c r="AI5" s="78" t="s">
        <v>26</v>
      </c>
      <c r="AJ5" s="165" t="s">
        <v>25</v>
      </c>
      <c r="AK5" s="128" t="s">
        <v>26</v>
      </c>
      <c r="AL5" s="74" t="s">
        <v>26</v>
      </c>
      <c r="AM5" s="74" t="s">
        <v>26</v>
      </c>
      <c r="AN5" s="74" t="s">
        <v>26</v>
      </c>
      <c r="AO5" s="74" t="s">
        <v>26</v>
      </c>
      <c r="AP5" s="74" t="s">
        <v>26</v>
      </c>
      <c r="AQ5" s="76" t="s">
        <v>26</v>
      </c>
      <c r="AR5" s="76"/>
      <c r="AS5" s="76" t="s">
        <v>26</v>
      </c>
      <c r="AT5" s="76"/>
      <c r="AU5" s="131" t="s">
        <v>26</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83" t="s">
        <v>25</v>
      </c>
      <c r="BF5" s="316" t="str">
        <f>SUBSTITUTE(SUBSTITUTE(IFERROR(VLOOKUP($A5,単組回答!$E:$T,16,FALSE),""),"① 行った","○"),"② 行っていない","×")</f>
        <v/>
      </c>
    </row>
    <row r="6" spans="1:58" ht="28.5" customHeight="1">
      <c r="A6" s="20">
        <v>37002</v>
      </c>
      <c r="B6" s="21" t="s">
        <v>453</v>
      </c>
      <c r="C6" s="22" t="s">
        <v>22</v>
      </c>
      <c r="D6" s="22" t="s">
        <v>22</v>
      </c>
      <c r="E6" s="18">
        <v>2</v>
      </c>
      <c r="F6" s="22" t="s">
        <v>22</v>
      </c>
      <c r="G6" s="18" t="s">
        <v>22</v>
      </c>
      <c r="H6" s="22" t="s">
        <v>22</v>
      </c>
      <c r="I6" s="18" t="s">
        <v>22</v>
      </c>
      <c r="J6" s="18"/>
      <c r="K6" s="18" t="s">
        <v>22</v>
      </c>
      <c r="L6" s="18"/>
      <c r="M6" s="18" t="s">
        <v>22</v>
      </c>
      <c r="N6" s="18" t="s">
        <v>23</v>
      </c>
      <c r="O6" s="18" t="s">
        <v>23</v>
      </c>
      <c r="P6" s="18">
        <v>2</v>
      </c>
      <c r="Q6" s="18" t="s">
        <v>23</v>
      </c>
      <c r="R6" s="18" t="s">
        <v>23</v>
      </c>
      <c r="S6" s="18" t="s">
        <v>23</v>
      </c>
      <c r="T6" s="18" t="s">
        <v>23</v>
      </c>
      <c r="U6" s="18" t="s">
        <v>23</v>
      </c>
      <c r="V6" s="18" t="s">
        <v>23</v>
      </c>
      <c r="W6" s="18"/>
      <c r="X6" s="18"/>
      <c r="Y6" s="18" t="s">
        <v>22</v>
      </c>
      <c r="Z6" s="18" t="s">
        <v>22</v>
      </c>
      <c r="AA6" s="18" t="s">
        <v>22</v>
      </c>
      <c r="AB6" s="18" t="s">
        <v>22</v>
      </c>
      <c r="AC6" s="18" t="s">
        <v>22</v>
      </c>
      <c r="AD6" s="18" t="s">
        <v>22</v>
      </c>
      <c r="AE6" s="18" t="s">
        <v>22</v>
      </c>
      <c r="AF6" s="18"/>
      <c r="AG6" s="18" t="s">
        <v>25</v>
      </c>
      <c r="AH6" s="18" t="s">
        <v>22</v>
      </c>
      <c r="AI6" s="18" t="s">
        <v>25</v>
      </c>
      <c r="AJ6" s="71" t="s">
        <v>25</v>
      </c>
      <c r="AK6" s="102" t="s">
        <v>22</v>
      </c>
      <c r="AL6" s="83" t="s">
        <v>22</v>
      </c>
      <c r="AM6" s="83" t="s">
        <v>22</v>
      </c>
      <c r="AN6" s="83" t="s">
        <v>22</v>
      </c>
      <c r="AO6" s="83" t="s">
        <v>22</v>
      </c>
      <c r="AP6" s="83" t="s">
        <v>22</v>
      </c>
      <c r="AQ6" s="3" t="s">
        <v>27</v>
      </c>
      <c r="AR6" s="3" t="s">
        <v>22</v>
      </c>
      <c r="AS6" s="3" t="s">
        <v>22</v>
      </c>
      <c r="AT6" s="3" t="s">
        <v>22</v>
      </c>
      <c r="AU6" s="112"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22</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37003</v>
      </c>
      <c r="B7" s="21" t="s">
        <v>454</v>
      </c>
      <c r="C7" s="22" t="s">
        <v>22</v>
      </c>
      <c r="D7" s="18" t="s">
        <v>25</v>
      </c>
      <c r="E7" s="18">
        <v>1</v>
      </c>
      <c r="F7" s="22" t="s">
        <v>22</v>
      </c>
      <c r="G7" s="18" t="s">
        <v>22</v>
      </c>
      <c r="H7" s="22" t="s">
        <v>22</v>
      </c>
      <c r="I7" s="18" t="s">
        <v>22</v>
      </c>
      <c r="J7" s="18"/>
      <c r="K7" s="18" t="s">
        <v>22</v>
      </c>
      <c r="L7" s="18"/>
      <c r="M7" s="18"/>
      <c r="N7" s="18"/>
      <c r="O7" s="18"/>
      <c r="P7" s="18">
        <v>0</v>
      </c>
      <c r="Q7" s="18"/>
      <c r="R7" s="18"/>
      <c r="S7" s="18"/>
      <c r="T7" s="18"/>
      <c r="U7" s="18"/>
      <c r="V7" s="18"/>
      <c r="W7" s="18"/>
      <c r="X7" s="18"/>
      <c r="Y7" s="18" t="s">
        <v>22</v>
      </c>
      <c r="Z7" s="18" t="s">
        <v>25</v>
      </c>
      <c r="AA7" s="18" t="s">
        <v>25</v>
      </c>
      <c r="AB7" s="18" t="s">
        <v>22</v>
      </c>
      <c r="AC7" s="18" t="s">
        <v>22</v>
      </c>
      <c r="AD7" s="18" t="s">
        <v>22</v>
      </c>
      <c r="AE7" s="18" t="s">
        <v>22</v>
      </c>
      <c r="AF7" s="18"/>
      <c r="AG7" s="18" t="s">
        <v>25</v>
      </c>
      <c r="AH7" s="18" t="s">
        <v>25</v>
      </c>
      <c r="AI7" s="18" t="s">
        <v>25</v>
      </c>
      <c r="AJ7" s="71" t="s">
        <v>25</v>
      </c>
      <c r="AK7" s="102" t="s">
        <v>26</v>
      </c>
      <c r="AL7" s="83" t="s">
        <v>26</v>
      </c>
      <c r="AM7" s="83" t="s">
        <v>26</v>
      </c>
      <c r="AN7" s="83" t="s">
        <v>26</v>
      </c>
      <c r="AO7" s="83" t="s">
        <v>26</v>
      </c>
      <c r="AP7" s="83" t="s">
        <v>26</v>
      </c>
      <c r="AQ7" s="3" t="s">
        <v>26</v>
      </c>
      <c r="AR7" s="3" t="s">
        <v>26</v>
      </c>
      <c r="AS7" s="3" t="s">
        <v>26</v>
      </c>
      <c r="AT7" s="3" t="s">
        <v>26</v>
      </c>
      <c r="AU7" s="112" t="s">
        <v>26</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37004</v>
      </c>
      <c r="B8" s="21" t="s">
        <v>455</v>
      </c>
      <c r="C8" s="22" t="s">
        <v>22</v>
      </c>
      <c r="D8" s="18" t="s">
        <v>25</v>
      </c>
      <c r="E8" s="18">
        <v>1</v>
      </c>
      <c r="F8" s="22"/>
      <c r="G8" s="18" t="s">
        <v>22</v>
      </c>
      <c r="H8" s="22" t="s">
        <v>22</v>
      </c>
      <c r="I8" s="18" t="s">
        <v>22</v>
      </c>
      <c r="J8" s="18"/>
      <c r="K8" s="18" t="s">
        <v>22</v>
      </c>
      <c r="L8" s="18"/>
      <c r="M8" s="18"/>
      <c r="N8" s="18" t="s">
        <v>23</v>
      </c>
      <c r="O8" s="18" t="s">
        <v>24</v>
      </c>
      <c r="P8" s="18">
        <v>1</v>
      </c>
      <c r="Q8" s="18" t="s">
        <v>23</v>
      </c>
      <c r="R8" s="18" t="s">
        <v>23</v>
      </c>
      <c r="S8" s="18"/>
      <c r="T8" s="18" t="s">
        <v>23</v>
      </c>
      <c r="U8" s="18"/>
      <c r="V8" s="18" t="s">
        <v>23</v>
      </c>
      <c r="W8" s="18"/>
      <c r="X8" s="18"/>
      <c r="Y8" s="18" t="s">
        <v>22</v>
      </c>
      <c r="Z8" s="18" t="s">
        <v>25</v>
      </c>
      <c r="AA8" s="18" t="s">
        <v>25</v>
      </c>
      <c r="AB8" s="18" t="s">
        <v>22</v>
      </c>
      <c r="AC8" s="18" t="s">
        <v>22</v>
      </c>
      <c r="AD8" s="18" t="s">
        <v>22</v>
      </c>
      <c r="AE8" s="18" t="s">
        <v>22</v>
      </c>
      <c r="AF8" s="18"/>
      <c r="AG8" s="18" t="s">
        <v>22</v>
      </c>
      <c r="AH8" s="18" t="s">
        <v>22</v>
      </c>
      <c r="AI8" s="18" t="s">
        <v>25</v>
      </c>
      <c r="AJ8" s="71" t="s">
        <v>25</v>
      </c>
      <c r="AK8" s="102" t="s">
        <v>22</v>
      </c>
      <c r="AL8" s="83" t="s">
        <v>25</v>
      </c>
      <c r="AM8" s="83" t="s">
        <v>25</v>
      </c>
      <c r="AN8" s="83" t="s">
        <v>22</v>
      </c>
      <c r="AO8" s="83">
        <v>0</v>
      </c>
      <c r="AP8" s="83" t="s">
        <v>22</v>
      </c>
      <c r="AQ8" s="3" t="s">
        <v>27</v>
      </c>
      <c r="AR8" s="3" t="s">
        <v>22</v>
      </c>
      <c r="AS8" s="3" t="s">
        <v>22</v>
      </c>
      <c r="AT8" s="3" t="s">
        <v>25</v>
      </c>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20">
        <v>37005</v>
      </c>
      <c r="B9" s="21" t="s">
        <v>456</v>
      </c>
      <c r="C9" s="22" t="s">
        <v>22</v>
      </c>
      <c r="D9" s="22" t="s">
        <v>22</v>
      </c>
      <c r="E9" s="18">
        <v>2</v>
      </c>
      <c r="F9" s="18" t="s">
        <v>22</v>
      </c>
      <c r="G9" s="18"/>
      <c r="H9" s="18"/>
      <c r="I9" s="18" t="s">
        <v>22</v>
      </c>
      <c r="J9" s="18"/>
      <c r="K9" s="18" t="s">
        <v>22</v>
      </c>
      <c r="L9" s="18"/>
      <c r="M9" s="18"/>
      <c r="N9" s="18" t="s">
        <v>23</v>
      </c>
      <c r="O9" s="18" t="s">
        <v>23</v>
      </c>
      <c r="P9" s="18">
        <v>2</v>
      </c>
      <c r="Q9" s="18"/>
      <c r="R9" s="18" t="s">
        <v>23</v>
      </c>
      <c r="S9" s="18"/>
      <c r="T9" s="18" t="s">
        <v>23</v>
      </c>
      <c r="U9" s="18"/>
      <c r="V9" s="18"/>
      <c r="W9" s="18"/>
      <c r="X9" s="18"/>
      <c r="Y9" s="18" t="s">
        <v>22</v>
      </c>
      <c r="Z9" s="18" t="s">
        <v>22</v>
      </c>
      <c r="AA9" s="18" t="s">
        <v>22</v>
      </c>
      <c r="AB9" s="18" t="s">
        <v>25</v>
      </c>
      <c r="AC9" s="18" t="s">
        <v>26</v>
      </c>
      <c r="AD9" s="18" t="s">
        <v>25</v>
      </c>
      <c r="AE9" s="18" t="s">
        <v>26</v>
      </c>
      <c r="AF9" s="18"/>
      <c r="AG9" s="18" t="s">
        <v>26</v>
      </c>
      <c r="AH9" s="18" t="s">
        <v>26</v>
      </c>
      <c r="AI9" s="18" t="s">
        <v>25</v>
      </c>
      <c r="AJ9" s="71" t="s">
        <v>26</v>
      </c>
      <c r="AK9" s="102" t="s">
        <v>22</v>
      </c>
      <c r="AL9" s="83" t="s">
        <v>22</v>
      </c>
      <c r="AM9" s="83" t="s">
        <v>22</v>
      </c>
      <c r="AN9" s="83" t="s">
        <v>22</v>
      </c>
      <c r="AO9" s="83" t="s">
        <v>22</v>
      </c>
      <c r="AP9" s="83" t="s">
        <v>22</v>
      </c>
      <c r="AQ9" s="3" t="s">
        <v>27</v>
      </c>
      <c r="AR9" s="3" t="s">
        <v>26</v>
      </c>
      <c r="AS9" s="3" t="s">
        <v>25</v>
      </c>
      <c r="AT9" s="3" t="s">
        <v>26</v>
      </c>
      <c r="AU9" s="112"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37006</v>
      </c>
      <c r="B10" s="21" t="s">
        <v>457</v>
      </c>
      <c r="C10" s="22" t="s">
        <v>22</v>
      </c>
      <c r="D10" s="18" t="s">
        <v>25</v>
      </c>
      <c r="E10" s="18">
        <v>1</v>
      </c>
      <c r="F10" s="18"/>
      <c r="G10" s="18" t="s">
        <v>22</v>
      </c>
      <c r="H10" s="18"/>
      <c r="I10" s="18" t="s">
        <v>22</v>
      </c>
      <c r="J10" s="18"/>
      <c r="K10" s="18"/>
      <c r="L10" s="18"/>
      <c r="M10" s="18"/>
      <c r="N10" s="18" t="s">
        <v>23</v>
      </c>
      <c r="O10" s="18" t="s">
        <v>24</v>
      </c>
      <c r="P10" s="18">
        <v>1</v>
      </c>
      <c r="Q10" s="18" t="s">
        <v>23</v>
      </c>
      <c r="R10" s="18" t="s">
        <v>23</v>
      </c>
      <c r="S10" s="18"/>
      <c r="T10" s="18" t="s">
        <v>23</v>
      </c>
      <c r="U10" s="18"/>
      <c r="V10" s="18"/>
      <c r="W10" s="18"/>
      <c r="X10" s="18"/>
      <c r="Y10" s="18" t="s">
        <v>22</v>
      </c>
      <c r="Z10" s="18" t="s">
        <v>25</v>
      </c>
      <c r="AA10" s="18" t="s">
        <v>25</v>
      </c>
      <c r="AB10" s="18" t="s">
        <v>26</v>
      </c>
      <c r="AC10" s="18" t="s">
        <v>25</v>
      </c>
      <c r="AD10" s="18" t="s">
        <v>26</v>
      </c>
      <c r="AE10" s="18" t="s">
        <v>25</v>
      </c>
      <c r="AF10" s="18"/>
      <c r="AG10" s="18" t="s">
        <v>26</v>
      </c>
      <c r="AH10" s="18">
        <v>0</v>
      </c>
      <c r="AI10" s="18" t="s">
        <v>26</v>
      </c>
      <c r="AJ10" s="71" t="s">
        <v>25</v>
      </c>
      <c r="AK10" s="102" t="s">
        <v>22</v>
      </c>
      <c r="AL10" s="83" t="s">
        <v>25</v>
      </c>
      <c r="AM10" s="83" t="s">
        <v>25</v>
      </c>
      <c r="AN10" s="83" t="s">
        <v>25</v>
      </c>
      <c r="AO10" s="83">
        <v>0</v>
      </c>
      <c r="AP10" s="83">
        <v>0</v>
      </c>
      <c r="AQ10" s="3">
        <v>0</v>
      </c>
      <c r="AR10" s="3"/>
      <c r="AS10" s="3">
        <v>0</v>
      </c>
      <c r="AT10" s="3"/>
      <c r="AU10" s="112">
        <v>0</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37011</v>
      </c>
      <c r="B11" s="21" t="s">
        <v>458</v>
      </c>
      <c r="C11" s="22"/>
      <c r="D11" s="18"/>
      <c r="E11" s="18">
        <v>0</v>
      </c>
      <c r="F11" s="18"/>
      <c r="G11" s="18"/>
      <c r="H11" s="18"/>
      <c r="I11" s="18"/>
      <c r="J11" s="18"/>
      <c r="K11" s="18"/>
      <c r="L11" s="18"/>
      <c r="M11" s="18"/>
      <c r="N11" s="18" t="s">
        <v>23</v>
      </c>
      <c r="O11" s="18" t="s">
        <v>23</v>
      </c>
      <c r="P11" s="18">
        <v>2</v>
      </c>
      <c r="Q11" s="18" t="s">
        <v>23</v>
      </c>
      <c r="R11" s="18" t="s">
        <v>23</v>
      </c>
      <c r="S11" s="18"/>
      <c r="T11" s="18" t="s">
        <v>23</v>
      </c>
      <c r="U11" s="18"/>
      <c r="V11" s="18"/>
      <c r="W11" s="18"/>
      <c r="X11" s="18" t="s">
        <v>23</v>
      </c>
      <c r="Y11" s="18" t="s">
        <v>26</v>
      </c>
      <c r="Z11" s="18" t="s">
        <v>26</v>
      </c>
      <c r="AA11" s="18" t="e">
        <v>#N/A</v>
      </c>
      <c r="AB11" s="18" t="s">
        <v>26</v>
      </c>
      <c r="AC11" s="18" t="s">
        <v>26</v>
      </c>
      <c r="AD11" s="18" t="s">
        <v>26</v>
      </c>
      <c r="AE11" s="18" t="s">
        <v>26</v>
      </c>
      <c r="AF11" s="18"/>
      <c r="AG11" s="18" t="s">
        <v>26</v>
      </c>
      <c r="AH11" s="18" t="s">
        <v>26</v>
      </c>
      <c r="AI11" s="18" t="s">
        <v>26</v>
      </c>
      <c r="AJ11" s="71" t="s">
        <v>26</v>
      </c>
      <c r="AK11" s="102" t="s">
        <v>26</v>
      </c>
      <c r="AL11" s="83" t="s">
        <v>26</v>
      </c>
      <c r="AM11" s="83" t="s">
        <v>26</v>
      </c>
      <c r="AN11" s="83" t="s">
        <v>26</v>
      </c>
      <c r="AO11" s="83" t="s">
        <v>26</v>
      </c>
      <c r="AP11" s="83" t="s">
        <v>26</v>
      </c>
      <c r="AQ11" s="3" t="s">
        <v>26</v>
      </c>
      <c r="AR11" s="3" t="s">
        <v>26</v>
      </c>
      <c r="AS11" s="3" t="s">
        <v>26</v>
      </c>
      <c r="AT11" s="3" t="s">
        <v>26</v>
      </c>
      <c r="AU11" s="112" t="s">
        <v>26</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37012</v>
      </c>
      <c r="B12" s="21" t="s">
        <v>459</v>
      </c>
      <c r="C12" s="22" t="s">
        <v>22</v>
      </c>
      <c r="D12" s="22" t="s">
        <v>22</v>
      </c>
      <c r="E12" s="18">
        <v>2</v>
      </c>
      <c r="F12" s="18"/>
      <c r="G12" s="18"/>
      <c r="H12" s="18"/>
      <c r="I12" s="18"/>
      <c r="J12" s="18"/>
      <c r="K12" s="18"/>
      <c r="L12" s="18"/>
      <c r="M12" s="18"/>
      <c r="N12" s="18" t="s">
        <v>23</v>
      </c>
      <c r="O12" s="18" t="s">
        <v>23</v>
      </c>
      <c r="P12" s="18">
        <v>2</v>
      </c>
      <c r="Q12" s="18"/>
      <c r="R12" s="18"/>
      <c r="S12" s="18"/>
      <c r="T12" s="18"/>
      <c r="U12" s="18"/>
      <c r="V12" s="18"/>
      <c r="W12" s="18"/>
      <c r="X12" s="18"/>
      <c r="Y12" s="18" t="s">
        <v>22</v>
      </c>
      <c r="Z12" s="18" t="s">
        <v>22</v>
      </c>
      <c r="AA12" s="18" t="s">
        <v>22</v>
      </c>
      <c r="AB12" s="18" t="s">
        <v>26</v>
      </c>
      <c r="AC12" s="18" t="s">
        <v>25</v>
      </c>
      <c r="AD12" s="18" t="s">
        <v>26</v>
      </c>
      <c r="AE12" s="18" t="s">
        <v>22</v>
      </c>
      <c r="AF12" s="18"/>
      <c r="AG12" s="18" t="s">
        <v>26</v>
      </c>
      <c r="AH12" s="18">
        <v>0</v>
      </c>
      <c r="AI12" s="18" t="s">
        <v>26</v>
      </c>
      <c r="AJ12" s="71" t="s">
        <v>25</v>
      </c>
      <c r="AK12" s="102" t="s">
        <v>22</v>
      </c>
      <c r="AL12" s="83" t="s">
        <v>22</v>
      </c>
      <c r="AM12" s="83" t="s">
        <v>25</v>
      </c>
      <c r="AN12" s="83" t="s">
        <v>22</v>
      </c>
      <c r="AO12" s="83">
        <v>0</v>
      </c>
      <c r="AP12" s="83" t="s">
        <v>25</v>
      </c>
      <c r="AQ12" s="3" t="s">
        <v>27</v>
      </c>
      <c r="AR12" s="3"/>
      <c r="AS12" s="3" t="s">
        <v>28</v>
      </c>
      <c r="AT12" s="3"/>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37013</v>
      </c>
      <c r="B13" s="21" t="s">
        <v>460</v>
      </c>
      <c r="C13" s="22" t="s">
        <v>22</v>
      </c>
      <c r="D13" s="22" t="s">
        <v>22</v>
      </c>
      <c r="E13" s="18">
        <v>2</v>
      </c>
      <c r="F13" s="18" t="s">
        <v>22</v>
      </c>
      <c r="G13" s="18" t="s">
        <v>22</v>
      </c>
      <c r="H13" s="18"/>
      <c r="I13" s="18"/>
      <c r="J13" s="18"/>
      <c r="K13" s="18"/>
      <c r="L13" s="18"/>
      <c r="M13" s="18" t="s">
        <v>22</v>
      </c>
      <c r="N13" s="18" t="s">
        <v>24</v>
      </c>
      <c r="O13" s="18" t="s">
        <v>23</v>
      </c>
      <c r="P13" s="18">
        <v>1</v>
      </c>
      <c r="Q13" s="18" t="s">
        <v>23</v>
      </c>
      <c r="R13" s="18" t="s">
        <v>23</v>
      </c>
      <c r="S13" s="18" t="s">
        <v>23</v>
      </c>
      <c r="T13" s="18" t="s">
        <v>23</v>
      </c>
      <c r="U13" s="18"/>
      <c r="V13" s="18"/>
      <c r="W13" s="18"/>
      <c r="X13" s="18"/>
      <c r="Y13" s="18" t="s">
        <v>25</v>
      </c>
      <c r="Z13" s="18" t="s">
        <v>22</v>
      </c>
      <c r="AA13" s="18" t="s">
        <v>22</v>
      </c>
      <c r="AB13" s="18" t="s">
        <v>22</v>
      </c>
      <c r="AC13" s="18" t="s">
        <v>22</v>
      </c>
      <c r="AD13" s="18" t="s">
        <v>25</v>
      </c>
      <c r="AE13" s="18" t="s">
        <v>25</v>
      </c>
      <c r="AF13" s="18"/>
      <c r="AG13" s="18" t="s">
        <v>26</v>
      </c>
      <c r="AH13" s="18">
        <v>0</v>
      </c>
      <c r="AI13" s="18" t="s">
        <v>25</v>
      </c>
      <c r="AJ13" s="71" t="s">
        <v>25</v>
      </c>
      <c r="AK13" s="102" t="s">
        <v>25</v>
      </c>
      <c r="AL13" s="83" t="s">
        <v>22</v>
      </c>
      <c r="AM13" s="83" t="s">
        <v>22</v>
      </c>
      <c r="AN13" s="83" t="s">
        <v>22</v>
      </c>
      <c r="AO13" s="83" t="s">
        <v>25</v>
      </c>
      <c r="AP13" s="83" t="s">
        <v>22</v>
      </c>
      <c r="AQ13" s="3" t="s">
        <v>27</v>
      </c>
      <c r="AR13" s="3" t="s">
        <v>28</v>
      </c>
      <c r="AS13" s="3" t="s">
        <v>28</v>
      </c>
      <c r="AT13" s="3" t="s">
        <v>25</v>
      </c>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37014</v>
      </c>
      <c r="B14" s="21" t="s">
        <v>461</v>
      </c>
      <c r="C14" s="22" t="s">
        <v>22</v>
      </c>
      <c r="D14" s="22" t="s">
        <v>22</v>
      </c>
      <c r="E14" s="18">
        <v>2</v>
      </c>
      <c r="F14" s="18"/>
      <c r="G14" s="18" t="s">
        <v>22</v>
      </c>
      <c r="H14" s="18"/>
      <c r="I14" s="18"/>
      <c r="J14" s="18"/>
      <c r="K14" s="18"/>
      <c r="L14" s="18"/>
      <c r="M14" s="18"/>
      <c r="N14" s="18" t="s">
        <v>23</v>
      </c>
      <c r="O14" s="18" t="s">
        <v>23</v>
      </c>
      <c r="P14" s="18">
        <v>2</v>
      </c>
      <c r="Q14" s="18"/>
      <c r="R14" s="18" t="s">
        <v>23</v>
      </c>
      <c r="S14" s="18"/>
      <c r="T14" s="18" t="s">
        <v>23</v>
      </c>
      <c r="U14" s="18"/>
      <c r="V14" s="18"/>
      <c r="W14" s="18"/>
      <c r="X14" s="18"/>
      <c r="Y14" s="18" t="s">
        <v>22</v>
      </c>
      <c r="Z14" s="18" t="s">
        <v>22</v>
      </c>
      <c r="AA14" s="18" t="s">
        <v>22</v>
      </c>
      <c r="AB14" s="18" t="s">
        <v>25</v>
      </c>
      <c r="AC14" s="18" t="s">
        <v>22</v>
      </c>
      <c r="AD14" s="18" t="s">
        <v>25</v>
      </c>
      <c r="AE14" s="18" t="s">
        <v>22</v>
      </c>
      <c r="AF14" s="18"/>
      <c r="AG14" s="18" t="s">
        <v>26</v>
      </c>
      <c r="AH14" s="18" t="s">
        <v>25</v>
      </c>
      <c r="AI14" s="18" t="s">
        <v>25</v>
      </c>
      <c r="AJ14" s="71" t="s">
        <v>25</v>
      </c>
      <c r="AK14" s="102" t="s">
        <v>22</v>
      </c>
      <c r="AL14" s="83" t="s">
        <v>22</v>
      </c>
      <c r="AM14" s="83" t="s">
        <v>22</v>
      </c>
      <c r="AN14" s="83" t="s">
        <v>22</v>
      </c>
      <c r="AO14" s="83" t="s">
        <v>22</v>
      </c>
      <c r="AP14" s="83" t="s">
        <v>22</v>
      </c>
      <c r="AQ14" s="3" t="s">
        <v>27</v>
      </c>
      <c r="AR14" s="3" t="s">
        <v>22</v>
      </c>
      <c r="AS14" s="3" t="s">
        <v>25</v>
      </c>
      <c r="AT14" s="3" t="s">
        <v>25</v>
      </c>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1320</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37021</v>
      </c>
      <c r="B15" s="21" t="s">
        <v>462</v>
      </c>
      <c r="C15" s="22" t="s">
        <v>22</v>
      </c>
      <c r="D15" s="18" t="s">
        <v>25</v>
      </c>
      <c r="E15" s="18">
        <v>1</v>
      </c>
      <c r="F15" s="22" t="s">
        <v>22</v>
      </c>
      <c r="G15" s="18" t="s">
        <v>22</v>
      </c>
      <c r="H15" s="22" t="s">
        <v>22</v>
      </c>
      <c r="I15" s="18" t="s">
        <v>22</v>
      </c>
      <c r="J15" s="18"/>
      <c r="K15" s="18" t="s">
        <v>22</v>
      </c>
      <c r="L15" s="18"/>
      <c r="M15" s="18" t="s">
        <v>22</v>
      </c>
      <c r="N15" s="18" t="s">
        <v>23</v>
      </c>
      <c r="O15" s="18" t="s">
        <v>24</v>
      </c>
      <c r="P15" s="18">
        <v>1</v>
      </c>
      <c r="Q15" s="18" t="s">
        <v>23</v>
      </c>
      <c r="R15" s="18" t="s">
        <v>23</v>
      </c>
      <c r="S15" s="18" t="s">
        <v>23</v>
      </c>
      <c r="T15" s="18" t="s">
        <v>23</v>
      </c>
      <c r="U15" s="18"/>
      <c r="V15" s="18"/>
      <c r="W15" s="18"/>
      <c r="X15" s="18" t="s">
        <v>23</v>
      </c>
      <c r="Y15" s="18" t="s">
        <v>22</v>
      </c>
      <c r="Z15" s="18" t="s">
        <v>25</v>
      </c>
      <c r="AA15" s="18" t="s">
        <v>25</v>
      </c>
      <c r="AB15" s="18" t="s">
        <v>22</v>
      </c>
      <c r="AC15" s="18" t="s">
        <v>22</v>
      </c>
      <c r="AD15" s="18" t="s">
        <v>22</v>
      </c>
      <c r="AE15" s="18" t="s">
        <v>22</v>
      </c>
      <c r="AF15" s="18"/>
      <c r="AG15" s="18" t="s">
        <v>25</v>
      </c>
      <c r="AH15" s="18" t="s">
        <v>22</v>
      </c>
      <c r="AI15" s="18" t="s">
        <v>25</v>
      </c>
      <c r="AJ15" s="71" t="s">
        <v>22</v>
      </c>
      <c r="AK15" s="102" t="s">
        <v>22</v>
      </c>
      <c r="AL15" s="83" t="s">
        <v>25</v>
      </c>
      <c r="AM15" s="83" t="s">
        <v>22</v>
      </c>
      <c r="AN15" s="83" t="s">
        <v>22</v>
      </c>
      <c r="AO15" s="83" t="s">
        <v>22</v>
      </c>
      <c r="AP15" s="83" t="s">
        <v>22</v>
      </c>
      <c r="AQ15" s="3" t="s">
        <v>27</v>
      </c>
      <c r="AR15" s="3" t="s">
        <v>28</v>
      </c>
      <c r="AS15" s="3" t="s">
        <v>28</v>
      </c>
      <c r="AT15" s="3" t="s">
        <v>22</v>
      </c>
      <c r="AU15" s="112"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22</v>
      </c>
      <c r="BF15" s="316" t="str">
        <f>SUBSTITUTE(SUBSTITUTE(IFERROR(VLOOKUP($A15,単組回答!$E:$T,16,FALSE),""),"① 行った","○"),"② 行っていない","×")</f>
        <v/>
      </c>
    </row>
    <row r="16" spans="1:58" ht="28.5" customHeight="1">
      <c r="A16" s="20">
        <v>37025</v>
      </c>
      <c r="B16" s="21" t="s">
        <v>463</v>
      </c>
      <c r="C16" s="22"/>
      <c r="D16" s="18"/>
      <c r="E16" s="18">
        <v>0</v>
      </c>
      <c r="F16" s="18"/>
      <c r="G16" s="18"/>
      <c r="H16" s="18"/>
      <c r="I16" s="18"/>
      <c r="J16" s="18"/>
      <c r="K16" s="18"/>
      <c r="L16" s="18"/>
      <c r="M16" s="18"/>
      <c r="N16" s="18"/>
      <c r="O16" s="18"/>
      <c r="P16" s="18">
        <v>0</v>
      </c>
      <c r="Q16" s="18"/>
      <c r="R16" s="18"/>
      <c r="S16" s="18"/>
      <c r="T16" s="18"/>
      <c r="U16" s="18"/>
      <c r="V16" s="18"/>
      <c r="W16" s="18"/>
      <c r="X16" s="18"/>
      <c r="Y16" s="18" t="s">
        <v>26</v>
      </c>
      <c r="Z16" s="18" t="s">
        <v>26</v>
      </c>
      <c r="AA16" s="18" t="e">
        <v>#N/A</v>
      </c>
      <c r="AB16" s="18" t="s">
        <v>26</v>
      </c>
      <c r="AC16" s="18" t="s">
        <v>26</v>
      </c>
      <c r="AD16" s="18" t="s">
        <v>26</v>
      </c>
      <c r="AE16" s="18" t="s">
        <v>26</v>
      </c>
      <c r="AF16" s="18"/>
      <c r="AG16" s="18" t="s">
        <v>26</v>
      </c>
      <c r="AH16" s="18" t="s">
        <v>26</v>
      </c>
      <c r="AI16" s="18" t="s">
        <v>26</v>
      </c>
      <c r="AJ16" s="71" t="s">
        <v>26</v>
      </c>
      <c r="AK16" s="102" t="s">
        <v>26</v>
      </c>
      <c r="AL16" s="83" t="s">
        <v>26</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37029</v>
      </c>
      <c r="B17" s="21" t="s">
        <v>464</v>
      </c>
      <c r="C17" s="18" t="s">
        <v>25</v>
      </c>
      <c r="D17" s="18" t="s">
        <v>25</v>
      </c>
      <c r="E17" s="18">
        <v>0</v>
      </c>
      <c r="F17" s="18"/>
      <c r="G17" s="18" t="s">
        <v>22</v>
      </c>
      <c r="H17" s="18"/>
      <c r="I17" s="18" t="s">
        <v>22</v>
      </c>
      <c r="J17" s="18"/>
      <c r="K17" s="18"/>
      <c r="L17" s="18"/>
      <c r="M17" s="18"/>
      <c r="N17" s="18" t="s">
        <v>24</v>
      </c>
      <c r="O17" s="18" t="s">
        <v>24</v>
      </c>
      <c r="P17" s="18">
        <v>0</v>
      </c>
      <c r="Q17" s="18" t="s">
        <v>23</v>
      </c>
      <c r="R17" s="18"/>
      <c r="S17" s="18"/>
      <c r="T17" s="18" t="s">
        <v>23</v>
      </c>
      <c r="U17" s="18"/>
      <c r="V17" s="18"/>
      <c r="W17" s="18"/>
      <c r="X17" s="18"/>
      <c r="Y17" s="18" t="s">
        <v>25</v>
      </c>
      <c r="Z17" s="18" t="s">
        <v>25</v>
      </c>
      <c r="AA17" s="18" t="s">
        <v>25</v>
      </c>
      <c r="AB17" s="18" t="s">
        <v>25</v>
      </c>
      <c r="AC17" s="18" t="s">
        <v>22</v>
      </c>
      <c r="AD17" s="18" t="s">
        <v>25</v>
      </c>
      <c r="AE17" s="18" t="s">
        <v>22</v>
      </c>
      <c r="AF17" s="18"/>
      <c r="AG17" s="18" t="s">
        <v>26</v>
      </c>
      <c r="AH17" s="18">
        <v>0</v>
      </c>
      <c r="AI17" s="18" t="s">
        <v>25</v>
      </c>
      <c r="AJ17" s="71" t="s">
        <v>25</v>
      </c>
      <c r="AK17" s="102" t="s">
        <v>25</v>
      </c>
      <c r="AL17" s="83" t="s">
        <v>25</v>
      </c>
      <c r="AM17" s="83" t="s">
        <v>22</v>
      </c>
      <c r="AN17" s="83" t="s">
        <v>22</v>
      </c>
      <c r="AO17" s="83">
        <v>0</v>
      </c>
      <c r="AP17" s="83" t="s">
        <v>22</v>
      </c>
      <c r="AQ17" s="3" t="s">
        <v>25</v>
      </c>
      <c r="AR17" s="3" t="s">
        <v>26</v>
      </c>
      <c r="AS17" s="3" t="s">
        <v>22</v>
      </c>
      <c r="AT17" s="3" t="s">
        <v>26</v>
      </c>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37031</v>
      </c>
      <c r="B18" s="21" t="s">
        <v>465</v>
      </c>
      <c r="C18" s="22"/>
      <c r="D18" s="18"/>
      <c r="E18" s="18">
        <v>0</v>
      </c>
      <c r="F18" s="18"/>
      <c r="G18" s="18"/>
      <c r="H18" s="18"/>
      <c r="I18" s="18"/>
      <c r="J18" s="18"/>
      <c r="K18" s="18"/>
      <c r="L18" s="18"/>
      <c r="M18" s="18"/>
      <c r="N18" s="18"/>
      <c r="O18" s="18"/>
      <c r="P18" s="18">
        <v>0</v>
      </c>
      <c r="Q18" s="18"/>
      <c r="R18" s="18"/>
      <c r="S18" s="18"/>
      <c r="T18" s="18"/>
      <c r="U18" s="18"/>
      <c r="V18" s="18"/>
      <c r="W18" s="18"/>
      <c r="X18" s="18"/>
      <c r="Y18" s="18" t="s">
        <v>26</v>
      </c>
      <c r="Z18" s="18" t="s">
        <v>26</v>
      </c>
      <c r="AA18" s="18" t="e">
        <v>#N/A</v>
      </c>
      <c r="AB18" s="18" t="s">
        <v>26</v>
      </c>
      <c r="AC18" s="18" t="s">
        <v>26</v>
      </c>
      <c r="AD18" s="18" t="s">
        <v>26</v>
      </c>
      <c r="AE18" s="18" t="s">
        <v>26</v>
      </c>
      <c r="AF18" s="18"/>
      <c r="AG18" s="18" t="s">
        <v>26</v>
      </c>
      <c r="AH18" s="18" t="s">
        <v>26</v>
      </c>
      <c r="AI18" s="18" t="s">
        <v>26</v>
      </c>
      <c r="AJ18" s="71" t="s">
        <v>26</v>
      </c>
      <c r="AK18" s="102" t="s">
        <v>22</v>
      </c>
      <c r="AL18" s="83" t="s">
        <v>25</v>
      </c>
      <c r="AM18" s="83" t="s">
        <v>22</v>
      </c>
      <c r="AN18" s="83" t="s">
        <v>25</v>
      </c>
      <c r="AO18" s="83">
        <v>0</v>
      </c>
      <c r="AP18" s="83">
        <v>0</v>
      </c>
      <c r="AQ18" s="3">
        <v>0</v>
      </c>
      <c r="AR18" s="3" t="s">
        <v>26</v>
      </c>
      <c r="AS18" s="3">
        <v>0</v>
      </c>
      <c r="AT18" s="3" t="s">
        <v>26</v>
      </c>
      <c r="AU18" s="112">
        <v>0</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37035</v>
      </c>
      <c r="B19" s="21" t="s">
        <v>466</v>
      </c>
      <c r="C19" s="18" t="s">
        <v>25</v>
      </c>
      <c r="D19" s="18" t="s">
        <v>22</v>
      </c>
      <c r="E19" s="18">
        <v>1</v>
      </c>
      <c r="F19" s="18" t="s">
        <v>22</v>
      </c>
      <c r="G19" s="18" t="s">
        <v>22</v>
      </c>
      <c r="H19" s="18"/>
      <c r="I19" s="18" t="s">
        <v>22</v>
      </c>
      <c r="J19" s="18"/>
      <c r="K19" s="18" t="s">
        <v>22</v>
      </c>
      <c r="L19" s="18"/>
      <c r="M19" s="18" t="s">
        <v>22</v>
      </c>
      <c r="N19" s="18"/>
      <c r="O19" s="18"/>
      <c r="P19" s="18">
        <v>0</v>
      </c>
      <c r="Q19" s="18"/>
      <c r="R19" s="18"/>
      <c r="S19" s="18"/>
      <c r="T19" s="18"/>
      <c r="U19" s="18"/>
      <c r="V19" s="18"/>
      <c r="W19" s="18"/>
      <c r="X19" s="18"/>
      <c r="Y19" s="18" t="s">
        <v>26</v>
      </c>
      <c r="Z19" s="18" t="s">
        <v>26</v>
      </c>
      <c r="AA19" s="18" t="e">
        <v>#N/A</v>
      </c>
      <c r="AB19" s="18" t="s">
        <v>26</v>
      </c>
      <c r="AC19" s="18" t="s">
        <v>26</v>
      </c>
      <c r="AD19" s="18" t="s">
        <v>26</v>
      </c>
      <c r="AE19" s="18" t="s">
        <v>26</v>
      </c>
      <c r="AF19" s="18"/>
      <c r="AG19" s="18" t="s">
        <v>26</v>
      </c>
      <c r="AH19" s="18" t="s">
        <v>26</v>
      </c>
      <c r="AI19" s="18" t="s">
        <v>26</v>
      </c>
      <c r="AJ19" s="71" t="s">
        <v>26</v>
      </c>
      <c r="AK19" s="102" t="s">
        <v>25</v>
      </c>
      <c r="AL19" s="83" t="s">
        <v>22</v>
      </c>
      <c r="AM19" s="83" t="s">
        <v>22</v>
      </c>
      <c r="AN19" s="83" t="s">
        <v>22</v>
      </c>
      <c r="AO19" s="83" t="s">
        <v>22</v>
      </c>
      <c r="AP19" s="83" t="s">
        <v>22</v>
      </c>
      <c r="AQ19" s="3" t="s">
        <v>27</v>
      </c>
      <c r="AR19" s="3" t="s">
        <v>26</v>
      </c>
      <c r="AS19" s="3" t="s">
        <v>22</v>
      </c>
      <c r="AT19" s="3" t="s">
        <v>26</v>
      </c>
      <c r="AU19" s="112" t="s">
        <v>25</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37038</v>
      </c>
      <c r="B20" s="21" t="s">
        <v>467</v>
      </c>
      <c r="C20" s="22"/>
      <c r="D20" s="18"/>
      <c r="E20" s="18">
        <v>0</v>
      </c>
      <c r="F20" s="18"/>
      <c r="G20" s="18"/>
      <c r="H20" s="18"/>
      <c r="I20" s="18"/>
      <c r="J20" s="18"/>
      <c r="K20" s="18"/>
      <c r="L20" s="18"/>
      <c r="M20" s="18"/>
      <c r="N20" s="18"/>
      <c r="O20" s="18"/>
      <c r="P20" s="18">
        <v>0</v>
      </c>
      <c r="Q20" s="18"/>
      <c r="R20" s="18"/>
      <c r="S20" s="18"/>
      <c r="T20" s="18"/>
      <c r="U20" s="18"/>
      <c r="V20" s="18"/>
      <c r="W20" s="18"/>
      <c r="X20" s="18"/>
      <c r="Y20" s="18" t="s">
        <v>26</v>
      </c>
      <c r="Z20" s="18" t="s">
        <v>26</v>
      </c>
      <c r="AA20" s="18" t="e">
        <v>#N/A</v>
      </c>
      <c r="AB20" s="18" t="s">
        <v>26</v>
      </c>
      <c r="AC20" s="18" t="s">
        <v>26</v>
      </c>
      <c r="AD20" s="18" t="s">
        <v>26</v>
      </c>
      <c r="AE20" s="18" t="s">
        <v>26</v>
      </c>
      <c r="AF20" s="18"/>
      <c r="AG20" s="18" t="s">
        <v>26</v>
      </c>
      <c r="AH20" s="18" t="s">
        <v>26</v>
      </c>
      <c r="AI20" s="18" t="s">
        <v>26</v>
      </c>
      <c r="AJ20" s="71" t="s">
        <v>26</v>
      </c>
      <c r="AK20" s="102" t="s">
        <v>25</v>
      </c>
      <c r="AL20" s="83" t="s">
        <v>25</v>
      </c>
      <c r="AM20" s="83" t="s">
        <v>25</v>
      </c>
      <c r="AN20" s="83" t="s">
        <v>25</v>
      </c>
      <c r="AO20" s="83">
        <v>0</v>
      </c>
      <c r="AP20" s="83">
        <v>0</v>
      </c>
      <c r="AQ20" s="3">
        <v>0</v>
      </c>
      <c r="AR20" s="3" t="s">
        <v>26</v>
      </c>
      <c r="AS20" s="3">
        <v>0</v>
      </c>
      <c r="AT20" s="3" t="s">
        <v>26</v>
      </c>
      <c r="AU20" s="112">
        <v>0</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37042</v>
      </c>
      <c r="B21" s="21" t="s">
        <v>468</v>
      </c>
      <c r="C21" s="22" t="s">
        <v>22</v>
      </c>
      <c r="D21" s="18" t="s">
        <v>25</v>
      </c>
      <c r="E21" s="18">
        <v>1</v>
      </c>
      <c r="F21" s="18" t="s">
        <v>22</v>
      </c>
      <c r="G21" s="18" t="s">
        <v>22</v>
      </c>
      <c r="H21" s="18"/>
      <c r="I21" s="18" t="s">
        <v>22</v>
      </c>
      <c r="J21" s="18"/>
      <c r="K21" s="18"/>
      <c r="L21" s="18"/>
      <c r="M21" s="18"/>
      <c r="N21" s="18" t="s">
        <v>23</v>
      </c>
      <c r="O21" s="18" t="s">
        <v>24</v>
      </c>
      <c r="P21" s="18">
        <v>1</v>
      </c>
      <c r="Q21" s="18" t="s">
        <v>23</v>
      </c>
      <c r="R21" s="18"/>
      <c r="S21" s="18" t="s">
        <v>23</v>
      </c>
      <c r="T21" s="18" t="s">
        <v>23</v>
      </c>
      <c r="U21" s="18"/>
      <c r="V21" s="18"/>
      <c r="W21" s="18"/>
      <c r="X21" s="18"/>
      <c r="Y21" s="18" t="s">
        <v>26</v>
      </c>
      <c r="Z21" s="18" t="s">
        <v>26</v>
      </c>
      <c r="AA21" s="18" t="e">
        <v>#N/A</v>
      </c>
      <c r="AB21" s="18" t="s">
        <v>26</v>
      </c>
      <c r="AC21" s="18" t="s">
        <v>22</v>
      </c>
      <c r="AD21" s="18" t="s">
        <v>26</v>
      </c>
      <c r="AE21" s="18" t="s">
        <v>22</v>
      </c>
      <c r="AF21" s="18"/>
      <c r="AG21" s="18" t="s">
        <v>26</v>
      </c>
      <c r="AH21" s="18" t="s">
        <v>25</v>
      </c>
      <c r="AI21" s="18" t="s">
        <v>26</v>
      </c>
      <c r="AJ21" s="71" t="s">
        <v>22</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1320</v>
      </c>
      <c r="BD21" s="313" t="str">
        <f>SUBSTITUTE(SUBSTITUTE(IFERROR(VLOOKUP($A21,単組回答!$E:$R,14,FALSE),""),"① 行った","○"),"② 行っていない","×")</f>
        <v/>
      </c>
      <c r="BE21" s="83" t="s">
        <v>22</v>
      </c>
      <c r="BF21" s="316" t="str">
        <f>SUBSTITUTE(SUBSTITUTE(IFERROR(VLOOKUP($A21,単組回答!$E:$T,16,FALSE),""),"① 行った","○"),"② 行っていない","×")</f>
        <v/>
      </c>
    </row>
    <row r="22" spans="1:58" ht="28.5" customHeight="1">
      <c r="A22" s="20">
        <v>37065</v>
      </c>
      <c r="B22" s="21" t="s">
        <v>469</v>
      </c>
      <c r="C22" s="22"/>
      <c r="D22" s="18"/>
      <c r="E22" s="18">
        <v>0</v>
      </c>
      <c r="F22" s="18"/>
      <c r="G22" s="18"/>
      <c r="H22" s="18"/>
      <c r="I22" s="18"/>
      <c r="J22" s="18"/>
      <c r="K22" s="18"/>
      <c r="L22" s="18"/>
      <c r="M22" s="18"/>
      <c r="N22" s="18"/>
      <c r="O22" s="18"/>
      <c r="P22" s="18">
        <v>0</v>
      </c>
      <c r="Q22" s="18"/>
      <c r="R22" s="18"/>
      <c r="S22" s="18"/>
      <c r="T22" s="18"/>
      <c r="U22" s="18"/>
      <c r="V22" s="18"/>
      <c r="W22" s="18"/>
      <c r="X22" s="18"/>
      <c r="Y22" s="18" t="s">
        <v>26</v>
      </c>
      <c r="Z22" s="18" t="s">
        <v>26</v>
      </c>
      <c r="AA22" s="18" t="e">
        <v>#N/A</v>
      </c>
      <c r="AB22" s="18" t="s">
        <v>26</v>
      </c>
      <c r="AC22" s="18" t="s">
        <v>26</v>
      </c>
      <c r="AD22" s="18" t="s">
        <v>26</v>
      </c>
      <c r="AE22" s="18" t="s">
        <v>26</v>
      </c>
      <c r="AF22" s="18"/>
      <c r="AG22" s="18" t="s">
        <v>26</v>
      </c>
      <c r="AH22" s="18" t="s">
        <v>26</v>
      </c>
      <c r="AI22" s="18" t="s">
        <v>26</v>
      </c>
      <c r="AJ22" s="71" t="s">
        <v>26</v>
      </c>
      <c r="AK22" s="102" t="s">
        <v>25</v>
      </c>
      <c r="AL22" s="83" t="s">
        <v>25</v>
      </c>
      <c r="AM22" s="83" t="s">
        <v>25</v>
      </c>
      <c r="AN22" s="83" t="s">
        <v>25</v>
      </c>
      <c r="AO22" s="83">
        <v>0</v>
      </c>
      <c r="AP22" s="83">
        <v>0</v>
      </c>
      <c r="AQ22" s="3">
        <v>0</v>
      </c>
      <c r="AR22" s="3" t="s">
        <v>26</v>
      </c>
      <c r="AS22" s="3">
        <v>0</v>
      </c>
      <c r="AT22" s="3" t="s">
        <v>26</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37070</v>
      </c>
      <c r="B23" s="21" t="s">
        <v>470</v>
      </c>
      <c r="C23" s="22"/>
      <c r="D23" s="18"/>
      <c r="E23" s="18">
        <v>0</v>
      </c>
      <c r="F23" s="18"/>
      <c r="G23" s="18"/>
      <c r="H23" s="18"/>
      <c r="I23" s="18"/>
      <c r="J23" s="18"/>
      <c r="K23" s="18"/>
      <c r="L23" s="18"/>
      <c r="M23" s="18"/>
      <c r="N23" s="18"/>
      <c r="O23" s="18"/>
      <c r="P23" s="18">
        <v>0</v>
      </c>
      <c r="Q23" s="18"/>
      <c r="R23" s="18"/>
      <c r="S23" s="18"/>
      <c r="T23" s="18"/>
      <c r="U23" s="18"/>
      <c r="V23" s="18"/>
      <c r="W23" s="18"/>
      <c r="X23" s="18"/>
      <c r="Y23" s="18" t="s">
        <v>26</v>
      </c>
      <c r="Z23" s="18" t="s">
        <v>26</v>
      </c>
      <c r="AA23" s="18" t="e">
        <v>#N/A</v>
      </c>
      <c r="AB23" s="18" t="s">
        <v>26</v>
      </c>
      <c r="AC23" s="18" t="s">
        <v>26</v>
      </c>
      <c r="AD23" s="18" t="s">
        <v>26</v>
      </c>
      <c r="AE23" s="18" t="s">
        <v>26</v>
      </c>
      <c r="AF23" s="18"/>
      <c r="AG23" s="18" t="s">
        <v>26</v>
      </c>
      <c r="AH23" s="18" t="s">
        <v>26</v>
      </c>
      <c r="AI23" s="18" t="s">
        <v>26</v>
      </c>
      <c r="AJ23" s="71" t="s">
        <v>26</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37077</v>
      </c>
      <c r="B24" s="21" t="s">
        <v>471</v>
      </c>
      <c r="C24" s="22"/>
      <c r="D24" s="18"/>
      <c r="E24" s="18">
        <v>0</v>
      </c>
      <c r="F24" s="18"/>
      <c r="G24" s="18"/>
      <c r="H24" s="18"/>
      <c r="I24" s="18"/>
      <c r="J24" s="18"/>
      <c r="K24" s="18"/>
      <c r="L24" s="18"/>
      <c r="M24" s="18"/>
      <c r="N24" s="18"/>
      <c r="O24" s="18"/>
      <c r="P24" s="18">
        <v>0</v>
      </c>
      <c r="Q24" s="18"/>
      <c r="R24" s="18"/>
      <c r="S24" s="18"/>
      <c r="T24" s="18"/>
      <c r="U24" s="18"/>
      <c r="V24" s="18"/>
      <c r="W24" s="18"/>
      <c r="X24" s="18"/>
      <c r="Y24" s="18" t="s">
        <v>26</v>
      </c>
      <c r="Z24" s="18" t="s">
        <v>26</v>
      </c>
      <c r="AA24" s="18" t="e">
        <v>#N/A</v>
      </c>
      <c r="AB24" s="18" t="s">
        <v>26</v>
      </c>
      <c r="AC24" s="18" t="s">
        <v>26</v>
      </c>
      <c r="AD24" s="18" t="s">
        <v>26</v>
      </c>
      <c r="AE24" s="18" t="s">
        <v>26</v>
      </c>
      <c r="AF24" s="18"/>
      <c r="AG24" s="18" t="s">
        <v>26</v>
      </c>
      <c r="AH24" s="18" t="s">
        <v>26</v>
      </c>
      <c r="AI24" s="18" t="s">
        <v>26</v>
      </c>
      <c r="AJ24" s="71"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37082</v>
      </c>
      <c r="B25" s="21" t="s">
        <v>472</v>
      </c>
      <c r="C25" s="22"/>
      <c r="D25" s="18"/>
      <c r="E25" s="18">
        <v>0</v>
      </c>
      <c r="F25" s="18"/>
      <c r="G25" s="18"/>
      <c r="H25" s="18"/>
      <c r="I25" s="18"/>
      <c r="J25" s="18"/>
      <c r="K25" s="18"/>
      <c r="L25" s="18"/>
      <c r="M25" s="18"/>
      <c r="N25" s="18"/>
      <c r="O25" s="18"/>
      <c r="P25" s="18">
        <v>0</v>
      </c>
      <c r="Q25" s="18"/>
      <c r="R25" s="18"/>
      <c r="S25" s="18"/>
      <c r="T25" s="18"/>
      <c r="U25" s="18"/>
      <c r="V25" s="18"/>
      <c r="W25" s="18"/>
      <c r="X25" s="18"/>
      <c r="Y25" s="18" t="s">
        <v>26</v>
      </c>
      <c r="Z25" s="18" t="s">
        <v>26</v>
      </c>
      <c r="AA25" s="18" t="e">
        <v>#N/A</v>
      </c>
      <c r="AB25" s="18" t="s">
        <v>26</v>
      </c>
      <c r="AC25" s="18" t="s">
        <v>26</v>
      </c>
      <c r="AD25" s="18" t="s">
        <v>26</v>
      </c>
      <c r="AE25" s="18" t="s">
        <v>26</v>
      </c>
      <c r="AF25" s="18"/>
      <c r="AG25" s="18" t="s">
        <v>26</v>
      </c>
      <c r="AH25" s="18" t="s">
        <v>26</v>
      </c>
      <c r="AI25" s="18" t="s">
        <v>26</v>
      </c>
      <c r="AJ25" s="71" t="s">
        <v>26</v>
      </c>
      <c r="AK25" s="102" t="s">
        <v>25</v>
      </c>
      <c r="AL25" s="83" t="s">
        <v>25</v>
      </c>
      <c r="AM25" s="83" t="s">
        <v>25</v>
      </c>
      <c r="AN25" s="83" t="s">
        <v>25</v>
      </c>
      <c r="AO25" s="83">
        <v>0</v>
      </c>
      <c r="AP25" s="83">
        <v>0</v>
      </c>
      <c r="AQ25" s="3">
        <v>0</v>
      </c>
      <c r="AR25" s="3" t="s">
        <v>26</v>
      </c>
      <c r="AS25" s="3">
        <v>0</v>
      </c>
      <c r="AT25" s="3" t="s">
        <v>26</v>
      </c>
      <c r="AU25" s="112">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37086</v>
      </c>
      <c r="B26" s="21" t="s">
        <v>473</v>
      </c>
      <c r="C26" s="18"/>
      <c r="D26" s="18"/>
      <c r="E26" s="18">
        <v>0</v>
      </c>
      <c r="F26" s="18"/>
      <c r="G26" s="18"/>
      <c r="H26" s="18"/>
      <c r="I26" s="18"/>
      <c r="J26" s="18"/>
      <c r="K26" s="18"/>
      <c r="L26" s="18"/>
      <c r="M26" s="18"/>
      <c r="N26" s="18"/>
      <c r="O26" s="18"/>
      <c r="P26" s="18">
        <v>0</v>
      </c>
      <c r="Q26" s="18"/>
      <c r="R26" s="18"/>
      <c r="S26" s="18"/>
      <c r="T26" s="18"/>
      <c r="U26" s="18"/>
      <c r="V26" s="18"/>
      <c r="W26" s="18"/>
      <c r="X26" s="18"/>
      <c r="Y26" s="18" t="s">
        <v>26</v>
      </c>
      <c r="Z26" s="18" t="s">
        <v>26</v>
      </c>
      <c r="AA26" s="18" t="e">
        <v>#N/A</v>
      </c>
      <c r="AB26" s="18" t="s">
        <v>26</v>
      </c>
      <c r="AC26" s="18" t="s">
        <v>26</v>
      </c>
      <c r="AD26" s="18" t="s">
        <v>26</v>
      </c>
      <c r="AE26" s="18" t="s">
        <v>26</v>
      </c>
      <c r="AF26" s="18"/>
      <c r="AG26" s="18" t="s">
        <v>26</v>
      </c>
      <c r="AH26" s="18" t="s">
        <v>26</v>
      </c>
      <c r="AI26" s="18" t="s">
        <v>26</v>
      </c>
      <c r="AJ26" s="71" t="s">
        <v>26</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37087</v>
      </c>
      <c r="B27" s="21" t="s">
        <v>474</v>
      </c>
      <c r="C27" s="18"/>
      <c r="D27" s="18"/>
      <c r="E27" s="18">
        <v>0</v>
      </c>
      <c r="F27" s="18"/>
      <c r="G27" s="18"/>
      <c r="H27" s="18"/>
      <c r="I27" s="18"/>
      <c r="J27" s="18"/>
      <c r="K27" s="18"/>
      <c r="L27" s="18"/>
      <c r="M27" s="18"/>
      <c r="N27" s="18"/>
      <c r="O27" s="18"/>
      <c r="P27" s="18">
        <v>0</v>
      </c>
      <c r="Q27" s="18"/>
      <c r="R27" s="18"/>
      <c r="S27" s="18"/>
      <c r="T27" s="18"/>
      <c r="U27" s="18"/>
      <c r="V27" s="18"/>
      <c r="W27" s="18"/>
      <c r="X27" s="18"/>
      <c r="Y27" s="18" t="s">
        <v>26</v>
      </c>
      <c r="Z27" s="18" t="s">
        <v>26</v>
      </c>
      <c r="AA27" s="18" t="e">
        <v>#N/A</v>
      </c>
      <c r="AB27" s="18" t="s">
        <v>26</v>
      </c>
      <c r="AC27" s="18" t="s">
        <v>26</v>
      </c>
      <c r="AD27" s="18" t="s">
        <v>26</v>
      </c>
      <c r="AE27" s="18" t="s">
        <v>26</v>
      </c>
      <c r="AF27" s="18"/>
      <c r="AG27" s="18" t="s">
        <v>26</v>
      </c>
      <c r="AH27" s="18" t="s">
        <v>26</v>
      </c>
      <c r="AI27" s="18" t="s">
        <v>26</v>
      </c>
      <c r="AJ27" s="71" t="s">
        <v>26</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37089</v>
      </c>
      <c r="B28" s="21" t="s">
        <v>475</v>
      </c>
      <c r="C28" s="18"/>
      <c r="D28" s="18"/>
      <c r="E28" s="18">
        <v>0</v>
      </c>
      <c r="F28" s="18"/>
      <c r="G28" s="18"/>
      <c r="H28" s="18"/>
      <c r="I28" s="18"/>
      <c r="J28" s="18"/>
      <c r="K28" s="18"/>
      <c r="L28" s="18"/>
      <c r="M28" s="18"/>
      <c r="N28" s="18"/>
      <c r="O28" s="18"/>
      <c r="P28" s="18">
        <v>0</v>
      </c>
      <c r="Q28" s="18"/>
      <c r="R28" s="18"/>
      <c r="S28" s="18"/>
      <c r="T28" s="18"/>
      <c r="U28" s="18"/>
      <c r="V28" s="18"/>
      <c r="W28" s="18"/>
      <c r="X28" s="18"/>
      <c r="Y28" s="18" t="s">
        <v>25</v>
      </c>
      <c r="Z28" s="18" t="s">
        <v>22</v>
      </c>
      <c r="AA28" s="18" t="s">
        <v>22</v>
      </c>
      <c r="AB28" s="18" t="s">
        <v>26</v>
      </c>
      <c r="AC28" s="18" t="s">
        <v>22</v>
      </c>
      <c r="AD28" s="18" t="s">
        <v>26</v>
      </c>
      <c r="AE28" s="18" t="s">
        <v>25</v>
      </c>
      <c r="AF28" s="18"/>
      <c r="AG28" s="18" t="s">
        <v>26</v>
      </c>
      <c r="AH28" s="18">
        <v>0</v>
      </c>
      <c r="AI28" s="18" t="s">
        <v>25</v>
      </c>
      <c r="AJ28" s="71" t="s">
        <v>22</v>
      </c>
      <c r="AK28" s="102" t="s">
        <v>25</v>
      </c>
      <c r="AL28" s="83" t="s">
        <v>22</v>
      </c>
      <c r="AM28" s="83" t="s">
        <v>22</v>
      </c>
      <c r="AN28" s="83" t="s">
        <v>22</v>
      </c>
      <c r="AO28" s="83" t="s">
        <v>22</v>
      </c>
      <c r="AP28" s="83" t="s">
        <v>22</v>
      </c>
      <c r="AQ28" s="3" t="s">
        <v>27</v>
      </c>
      <c r="AR28" s="3" t="s">
        <v>26</v>
      </c>
      <c r="AS28" s="3" t="s">
        <v>22</v>
      </c>
      <c r="AT28" s="3" t="s">
        <v>26</v>
      </c>
      <c r="AU28" s="112" t="s">
        <v>22</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37091</v>
      </c>
      <c r="B29" s="21" t="s">
        <v>476</v>
      </c>
      <c r="C29" s="18"/>
      <c r="D29" s="18"/>
      <c r="E29" s="18">
        <v>0</v>
      </c>
      <c r="F29" s="18"/>
      <c r="G29" s="18"/>
      <c r="H29" s="18"/>
      <c r="I29" s="18"/>
      <c r="J29" s="18"/>
      <c r="K29" s="18"/>
      <c r="L29" s="18"/>
      <c r="M29" s="18"/>
      <c r="N29" s="18"/>
      <c r="O29" s="18"/>
      <c r="P29" s="18">
        <v>0</v>
      </c>
      <c r="Q29" s="18"/>
      <c r="R29" s="18"/>
      <c r="S29" s="18"/>
      <c r="T29" s="18"/>
      <c r="U29" s="18"/>
      <c r="V29" s="18"/>
      <c r="W29" s="18"/>
      <c r="X29" s="18"/>
      <c r="Y29" s="18" t="s">
        <v>26</v>
      </c>
      <c r="Z29" s="18" t="s">
        <v>26</v>
      </c>
      <c r="AA29" s="18" t="e">
        <v>#N/A</v>
      </c>
      <c r="AB29" s="18" t="s">
        <v>26</v>
      </c>
      <c r="AC29" s="18" t="s">
        <v>26</v>
      </c>
      <c r="AD29" s="18" t="s">
        <v>26</v>
      </c>
      <c r="AE29" s="18" t="s">
        <v>26</v>
      </c>
      <c r="AF29" s="18"/>
      <c r="AG29" s="18" t="s">
        <v>26</v>
      </c>
      <c r="AH29" s="18" t="s">
        <v>26</v>
      </c>
      <c r="AI29" s="18" t="s">
        <v>26</v>
      </c>
      <c r="AJ29" s="71" t="s">
        <v>26</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37092</v>
      </c>
      <c r="B30" s="21" t="s">
        <v>477</v>
      </c>
      <c r="C30" s="18"/>
      <c r="D30" s="18"/>
      <c r="E30" s="18">
        <v>0</v>
      </c>
      <c r="F30" s="18"/>
      <c r="G30" s="18"/>
      <c r="H30" s="18"/>
      <c r="I30" s="18"/>
      <c r="J30" s="18"/>
      <c r="K30" s="18"/>
      <c r="L30" s="18"/>
      <c r="M30" s="18"/>
      <c r="N30" s="18"/>
      <c r="O30" s="18"/>
      <c r="P30" s="18">
        <v>0</v>
      </c>
      <c r="Q30" s="18"/>
      <c r="R30" s="18"/>
      <c r="S30" s="18"/>
      <c r="T30" s="18"/>
      <c r="U30" s="18"/>
      <c r="V30" s="18"/>
      <c r="W30" s="18"/>
      <c r="X30" s="18"/>
      <c r="Y30" s="18" t="s">
        <v>26</v>
      </c>
      <c r="Z30" s="18" t="s">
        <v>26</v>
      </c>
      <c r="AA30" s="18" t="e">
        <v>#N/A</v>
      </c>
      <c r="AB30" s="18" t="s">
        <v>26</v>
      </c>
      <c r="AC30" s="18" t="s">
        <v>26</v>
      </c>
      <c r="AD30" s="18" t="s">
        <v>26</v>
      </c>
      <c r="AE30" s="18" t="s">
        <v>26</v>
      </c>
      <c r="AF30" s="18"/>
      <c r="AG30" s="18" t="s">
        <v>26</v>
      </c>
      <c r="AH30" s="18" t="s">
        <v>26</v>
      </c>
      <c r="AI30" s="18" t="s">
        <v>26</v>
      </c>
      <c r="AJ30" s="71" t="s">
        <v>26</v>
      </c>
      <c r="AK30" s="102" t="s">
        <v>25</v>
      </c>
      <c r="AL30" s="83" t="s">
        <v>25</v>
      </c>
      <c r="AM30" s="83" t="s">
        <v>25</v>
      </c>
      <c r="AN30" s="83" t="s">
        <v>22</v>
      </c>
      <c r="AO30" s="83">
        <v>0</v>
      </c>
      <c r="AP30" s="83" t="s">
        <v>22</v>
      </c>
      <c r="AQ30" s="3" t="s">
        <v>43</v>
      </c>
      <c r="AR30" s="3" t="s">
        <v>26</v>
      </c>
      <c r="AS30" s="3" t="s">
        <v>28</v>
      </c>
      <c r="AT30" s="3" t="s">
        <v>26</v>
      </c>
      <c r="AU30" s="112" t="s">
        <v>25</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37999</v>
      </c>
      <c r="B31" s="21" t="s">
        <v>478</v>
      </c>
      <c r="C31" s="18" t="s">
        <v>25</v>
      </c>
      <c r="D31" s="18" t="s">
        <v>22</v>
      </c>
      <c r="E31" s="18">
        <v>1</v>
      </c>
      <c r="F31" s="18" t="s">
        <v>22</v>
      </c>
      <c r="G31" s="18" t="s">
        <v>22</v>
      </c>
      <c r="H31" s="18"/>
      <c r="I31" s="18"/>
      <c r="J31" s="18"/>
      <c r="K31" s="18" t="s">
        <v>22</v>
      </c>
      <c r="L31" s="18"/>
      <c r="M31" s="18"/>
      <c r="N31" s="18" t="s">
        <v>24</v>
      </c>
      <c r="O31" s="18" t="s">
        <v>23</v>
      </c>
      <c r="P31" s="18">
        <v>1</v>
      </c>
      <c r="Q31" s="18" t="s">
        <v>23</v>
      </c>
      <c r="R31" s="18" t="s">
        <v>23</v>
      </c>
      <c r="S31" s="18" t="s">
        <v>23</v>
      </c>
      <c r="T31" s="18"/>
      <c r="U31" s="18"/>
      <c r="V31" s="18"/>
      <c r="W31" s="18"/>
      <c r="X31" s="18"/>
      <c r="Y31" s="18" t="s">
        <v>26</v>
      </c>
      <c r="Z31" s="18" t="s">
        <v>26</v>
      </c>
      <c r="AA31" s="18" t="e">
        <v>#N/A</v>
      </c>
      <c r="AB31" s="18" t="s">
        <v>26</v>
      </c>
      <c r="AC31" s="18" t="s">
        <v>22</v>
      </c>
      <c r="AD31" s="18" t="s">
        <v>26</v>
      </c>
      <c r="AE31" s="18" t="s">
        <v>22</v>
      </c>
      <c r="AF31" s="18"/>
      <c r="AG31" s="18" t="s">
        <v>26</v>
      </c>
      <c r="AH31" s="18" t="s">
        <v>25</v>
      </c>
      <c r="AI31" s="18" t="s">
        <v>26</v>
      </c>
      <c r="AJ31" s="71" t="s">
        <v>25</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37998</v>
      </c>
      <c r="B32" s="21" t="s">
        <v>479</v>
      </c>
      <c r="C32" s="18" t="s">
        <v>25</v>
      </c>
      <c r="D32" s="18" t="s">
        <v>25</v>
      </c>
      <c r="E32" s="18">
        <v>0</v>
      </c>
      <c r="F32" s="18" t="s">
        <v>22</v>
      </c>
      <c r="G32" s="18" t="s">
        <v>22</v>
      </c>
      <c r="H32" s="18" t="s">
        <v>22</v>
      </c>
      <c r="I32" s="18"/>
      <c r="J32" s="18"/>
      <c r="K32" s="18" t="s">
        <v>22</v>
      </c>
      <c r="L32" s="18"/>
      <c r="M32" s="18"/>
      <c r="N32" s="18" t="s">
        <v>24</v>
      </c>
      <c r="O32" s="18" t="s">
        <v>23</v>
      </c>
      <c r="P32" s="18">
        <v>1</v>
      </c>
      <c r="Q32" s="18" t="s">
        <v>23</v>
      </c>
      <c r="R32" s="18" t="s">
        <v>23</v>
      </c>
      <c r="S32" s="18"/>
      <c r="T32" s="18"/>
      <c r="U32" s="18"/>
      <c r="V32" s="18"/>
      <c r="W32" s="18"/>
      <c r="X32" s="18"/>
      <c r="Y32" s="18" t="s">
        <v>26</v>
      </c>
      <c r="Z32" s="18" t="s">
        <v>26</v>
      </c>
      <c r="AA32" s="18" t="e">
        <v>#N/A</v>
      </c>
      <c r="AB32" s="18" t="s">
        <v>26</v>
      </c>
      <c r="AC32" s="18" t="s">
        <v>26</v>
      </c>
      <c r="AD32" s="18" t="s">
        <v>26</v>
      </c>
      <c r="AE32" s="18" t="s">
        <v>26</v>
      </c>
      <c r="AF32" s="18"/>
      <c r="AG32" s="18" t="s">
        <v>26</v>
      </c>
      <c r="AH32" s="18" t="s">
        <v>26</v>
      </c>
      <c r="AI32" s="18" t="s">
        <v>26</v>
      </c>
      <c r="AJ32" s="71" t="s">
        <v>26</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1320</v>
      </c>
      <c r="BD32" s="313" t="str">
        <f>SUBSTITUTE(SUBSTITUTE(IFERROR(VLOOKUP($A32,単組回答!$E:$R,14,FALSE),""),"① 行った","○"),"② 行っていない","×")</f>
        <v/>
      </c>
      <c r="BE32" s="83" t="s">
        <v>22</v>
      </c>
      <c r="BF32" s="316" t="str">
        <f>SUBSTITUTE(SUBSTITUTE(IFERROR(VLOOKUP($A32,単組回答!$E:$T,16,FALSE),""),"① 行った","○"),"② 行っていない","×")</f>
        <v/>
      </c>
    </row>
    <row r="33" spans="1:58" ht="28.5" customHeight="1">
      <c r="A33" s="20">
        <v>37997</v>
      </c>
      <c r="B33" s="21" t="s">
        <v>480</v>
      </c>
      <c r="C33" s="18" t="s">
        <v>25</v>
      </c>
      <c r="D33" s="18" t="s">
        <v>25</v>
      </c>
      <c r="E33" s="18">
        <v>0</v>
      </c>
      <c r="F33" s="18" t="s">
        <v>22</v>
      </c>
      <c r="G33" s="18" t="s">
        <v>22</v>
      </c>
      <c r="H33" s="18"/>
      <c r="I33" s="18" t="s">
        <v>22</v>
      </c>
      <c r="J33" s="18"/>
      <c r="K33" s="18" t="s">
        <v>22</v>
      </c>
      <c r="L33" s="18"/>
      <c r="M33" s="18"/>
      <c r="N33" s="18" t="s">
        <v>24</v>
      </c>
      <c r="O33" s="18" t="s">
        <v>23</v>
      </c>
      <c r="P33" s="18">
        <v>1</v>
      </c>
      <c r="Q33" s="18"/>
      <c r="R33" s="18" t="s">
        <v>23</v>
      </c>
      <c r="S33" s="18" t="s">
        <v>23</v>
      </c>
      <c r="T33" s="18" t="s">
        <v>23</v>
      </c>
      <c r="U33" s="18"/>
      <c r="V33" s="18"/>
      <c r="W33" s="18"/>
      <c r="X33" s="18"/>
      <c r="Y33" s="18" t="s">
        <v>26</v>
      </c>
      <c r="Z33" s="18" t="s">
        <v>26</v>
      </c>
      <c r="AA33" s="18" t="e">
        <v>#N/A</v>
      </c>
      <c r="AB33" s="18" t="s">
        <v>26</v>
      </c>
      <c r="AC33" s="18" t="s">
        <v>26</v>
      </c>
      <c r="AD33" s="18" t="s">
        <v>26</v>
      </c>
      <c r="AE33" s="18" t="s">
        <v>26</v>
      </c>
      <c r="AF33" s="18"/>
      <c r="AG33" s="18" t="s">
        <v>26</v>
      </c>
      <c r="AH33" s="18" t="s">
        <v>26</v>
      </c>
      <c r="AI33" s="18" t="s">
        <v>26</v>
      </c>
      <c r="AJ33" s="71" t="s">
        <v>26</v>
      </c>
      <c r="AK33" s="102" t="s">
        <v>25</v>
      </c>
      <c r="AL33" s="83" t="s">
        <v>22</v>
      </c>
      <c r="AM33" s="83" t="s">
        <v>22</v>
      </c>
      <c r="AN33" s="83" t="s">
        <v>22</v>
      </c>
      <c r="AO33" s="83" t="s">
        <v>22</v>
      </c>
      <c r="AP33" s="83" t="s">
        <v>22</v>
      </c>
      <c r="AQ33" s="3" t="s">
        <v>27</v>
      </c>
      <c r="AR33" s="3" t="s">
        <v>26</v>
      </c>
      <c r="AS33" s="3" t="s">
        <v>22</v>
      </c>
      <c r="AT33" s="3" t="s">
        <v>26</v>
      </c>
      <c r="AU33" s="112" t="s">
        <v>25</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1320</v>
      </c>
      <c r="BD33" s="313" t="str">
        <f>SUBSTITUTE(SUBSTITUTE(IFERROR(VLOOKUP($A33,単組回答!$E:$R,14,FALSE),""),"① 行った","○"),"② 行っていない","×")</f>
        <v/>
      </c>
      <c r="BE33" s="83" t="s">
        <v>22</v>
      </c>
      <c r="BF33" s="316" t="str">
        <f>SUBSTITUTE(SUBSTITUTE(IFERROR(VLOOKUP($A33,単組回答!$E:$T,16,FALSE),""),"① 行った","○"),"② 行っていない","×")</f>
        <v/>
      </c>
    </row>
    <row r="34" spans="1:58" ht="28.5" customHeight="1">
      <c r="A34" s="20">
        <v>37996</v>
      </c>
      <c r="B34" s="21" t="s">
        <v>481</v>
      </c>
      <c r="C34" s="18"/>
      <c r="D34" s="18"/>
      <c r="E34" s="18">
        <v>0</v>
      </c>
      <c r="F34" s="18"/>
      <c r="G34" s="18"/>
      <c r="H34" s="18"/>
      <c r="I34" s="18"/>
      <c r="J34" s="18"/>
      <c r="K34" s="18"/>
      <c r="L34" s="18"/>
      <c r="M34" s="18"/>
      <c r="N34" s="18" t="s">
        <v>24</v>
      </c>
      <c r="O34" s="18" t="s">
        <v>23</v>
      </c>
      <c r="P34" s="18">
        <v>1</v>
      </c>
      <c r="Q34" s="18"/>
      <c r="R34" s="18" t="s">
        <v>23</v>
      </c>
      <c r="S34" s="18"/>
      <c r="T34" s="18"/>
      <c r="U34" s="18"/>
      <c r="V34" s="18"/>
      <c r="W34" s="18"/>
      <c r="X34" s="18"/>
      <c r="Y34" s="18" t="s">
        <v>26</v>
      </c>
      <c r="Z34" s="18" t="s">
        <v>26</v>
      </c>
      <c r="AA34" s="18" t="e">
        <v>#N/A</v>
      </c>
      <c r="AB34" s="18" t="s">
        <v>26</v>
      </c>
      <c r="AC34" s="18" t="s">
        <v>26</v>
      </c>
      <c r="AD34" s="18" t="s">
        <v>26</v>
      </c>
      <c r="AE34" s="18" t="s">
        <v>26</v>
      </c>
      <c r="AF34" s="18"/>
      <c r="AG34" s="18" t="s">
        <v>26</v>
      </c>
      <c r="AH34" s="18" t="s">
        <v>26</v>
      </c>
      <c r="AI34" s="18" t="s">
        <v>26</v>
      </c>
      <c r="AJ34" s="71" t="s">
        <v>26</v>
      </c>
      <c r="AK34" s="102" t="s">
        <v>26</v>
      </c>
      <c r="AL34" s="83" t="s">
        <v>26</v>
      </c>
      <c r="AM34" s="83" t="s">
        <v>26</v>
      </c>
      <c r="AN34" s="83" t="s">
        <v>26</v>
      </c>
      <c r="AO34" s="83" t="s">
        <v>26</v>
      </c>
      <c r="AP34" s="83" t="s">
        <v>26</v>
      </c>
      <c r="AQ34" s="3" t="s">
        <v>26</v>
      </c>
      <c r="AR34" s="3" t="s">
        <v>26</v>
      </c>
      <c r="AS34" s="3" t="s">
        <v>26</v>
      </c>
      <c r="AT34" s="3" t="s">
        <v>26</v>
      </c>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25</v>
      </c>
      <c r="BD34" s="313" t="str">
        <f>SUBSTITUTE(SUBSTITUTE(IFERROR(VLOOKUP($A34,単組回答!$E:$R,14,FALSE),""),"① 行った","○"),"② 行っていない","×")</f>
        <v/>
      </c>
      <c r="BE34" s="83" t="s">
        <v>25</v>
      </c>
      <c r="BF34" s="316" t="str">
        <f>SUBSTITUTE(SUBSTITUTE(IFERROR(VLOOKUP($A34,単組回答!$E:$T,16,FALSE),""),"① 行った","○"),"② 行っていない","×")</f>
        <v/>
      </c>
    </row>
    <row r="35" spans="1:58" ht="28.5" customHeight="1">
      <c r="A35" s="20">
        <v>37995</v>
      </c>
      <c r="B35" s="21" t="s">
        <v>482</v>
      </c>
      <c r="C35" s="18" t="s">
        <v>25</v>
      </c>
      <c r="D35" s="18" t="s">
        <v>22</v>
      </c>
      <c r="E35" s="18">
        <v>1</v>
      </c>
      <c r="F35" s="18" t="s">
        <v>22</v>
      </c>
      <c r="G35" s="18"/>
      <c r="H35" s="18"/>
      <c r="I35" s="18" t="s">
        <v>22</v>
      </c>
      <c r="J35" s="18"/>
      <c r="K35" s="18" t="s">
        <v>22</v>
      </c>
      <c r="L35" s="18"/>
      <c r="M35" s="18" t="s">
        <v>22</v>
      </c>
      <c r="N35" s="18" t="s">
        <v>24</v>
      </c>
      <c r="O35" s="18" t="s">
        <v>23</v>
      </c>
      <c r="P35" s="18">
        <v>1</v>
      </c>
      <c r="Q35" s="18"/>
      <c r="R35" s="18" t="s">
        <v>23</v>
      </c>
      <c r="S35" s="18"/>
      <c r="T35" s="18" t="s">
        <v>23</v>
      </c>
      <c r="U35" s="18"/>
      <c r="V35" s="18"/>
      <c r="W35" s="18" t="s">
        <v>23</v>
      </c>
      <c r="X35" s="18" t="s">
        <v>23</v>
      </c>
      <c r="Y35" s="18" t="s">
        <v>26</v>
      </c>
      <c r="Z35" s="18" t="s">
        <v>26</v>
      </c>
      <c r="AA35" s="18" t="e">
        <v>#N/A</v>
      </c>
      <c r="AB35" s="18" t="s">
        <v>26</v>
      </c>
      <c r="AC35" s="18" t="s">
        <v>26</v>
      </c>
      <c r="AD35" s="18" t="s">
        <v>26</v>
      </c>
      <c r="AE35" s="18" t="s">
        <v>26</v>
      </c>
      <c r="AF35" s="18"/>
      <c r="AG35" s="18" t="s">
        <v>26</v>
      </c>
      <c r="AH35" s="18" t="s">
        <v>26</v>
      </c>
      <c r="AI35" s="18" t="s">
        <v>26</v>
      </c>
      <c r="AJ35" s="71" t="s">
        <v>26</v>
      </c>
      <c r="AK35" s="102" t="s">
        <v>25</v>
      </c>
      <c r="AL35" s="83" t="s">
        <v>22</v>
      </c>
      <c r="AM35" s="83" t="s">
        <v>22</v>
      </c>
      <c r="AN35" s="83" t="s">
        <v>22</v>
      </c>
      <c r="AO35" s="83" t="s">
        <v>22</v>
      </c>
      <c r="AP35" s="83" t="s">
        <v>22</v>
      </c>
      <c r="AQ35" s="3" t="s">
        <v>27</v>
      </c>
      <c r="AR35" s="3" t="s">
        <v>26</v>
      </c>
      <c r="AS35" s="3" t="s">
        <v>22</v>
      </c>
      <c r="AT35" s="3" t="s">
        <v>26</v>
      </c>
      <c r="AU35" s="112" t="s">
        <v>25</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25</v>
      </c>
      <c r="BD35" s="313" t="str">
        <f>SUBSTITUTE(SUBSTITUTE(IFERROR(VLOOKUP($A35,単組回答!$E:$R,14,FALSE),""),"① 行った","○"),"② 行っていない","×")</f>
        <v/>
      </c>
      <c r="BE35" s="83" t="s">
        <v>25</v>
      </c>
      <c r="BF35" s="316" t="str">
        <f>SUBSTITUTE(SUBSTITUTE(IFERROR(VLOOKUP($A35,単組回答!$E:$T,16,FALSE),""),"① 行った","○"),"② 行っていない","×")</f>
        <v/>
      </c>
    </row>
    <row r="36" spans="1:58" ht="28.5" customHeight="1">
      <c r="A36" s="20">
        <v>37994</v>
      </c>
      <c r="B36" s="21" t="s">
        <v>483</v>
      </c>
      <c r="C36" s="18" t="s">
        <v>25</v>
      </c>
      <c r="D36" s="18" t="s">
        <v>22</v>
      </c>
      <c r="E36" s="18">
        <v>1</v>
      </c>
      <c r="F36" s="18" t="s">
        <v>22</v>
      </c>
      <c r="G36" s="18" t="s">
        <v>22</v>
      </c>
      <c r="H36" s="18"/>
      <c r="I36" s="18" t="s">
        <v>22</v>
      </c>
      <c r="J36" s="18"/>
      <c r="K36" s="18" t="s">
        <v>22</v>
      </c>
      <c r="L36" s="18"/>
      <c r="M36" s="18" t="s">
        <v>22</v>
      </c>
      <c r="N36" s="18" t="s">
        <v>24</v>
      </c>
      <c r="O36" s="18" t="s">
        <v>23</v>
      </c>
      <c r="P36" s="18">
        <v>1</v>
      </c>
      <c r="Q36" s="18" t="s">
        <v>23</v>
      </c>
      <c r="R36" s="18" t="s">
        <v>23</v>
      </c>
      <c r="S36" s="18" t="s">
        <v>23</v>
      </c>
      <c r="T36" s="18" t="s">
        <v>23</v>
      </c>
      <c r="U36" s="18" t="s">
        <v>23</v>
      </c>
      <c r="V36" s="18"/>
      <c r="W36" s="18" t="s">
        <v>23</v>
      </c>
      <c r="X36" s="18" t="s">
        <v>23</v>
      </c>
      <c r="Y36" s="18" t="s">
        <v>26</v>
      </c>
      <c r="Z36" s="18" t="s">
        <v>26</v>
      </c>
      <c r="AA36" s="18" t="e">
        <v>#N/A</v>
      </c>
      <c r="AB36" s="18" t="s">
        <v>26</v>
      </c>
      <c r="AC36" s="18" t="s">
        <v>22</v>
      </c>
      <c r="AD36" s="18" t="s">
        <v>26</v>
      </c>
      <c r="AE36" s="18" t="s">
        <v>25</v>
      </c>
      <c r="AF36" s="18"/>
      <c r="AG36" s="18" t="s">
        <v>26</v>
      </c>
      <c r="AH36" s="18">
        <v>0</v>
      </c>
      <c r="AI36" s="18" t="s">
        <v>26</v>
      </c>
      <c r="AJ36" s="71" t="s">
        <v>25</v>
      </c>
      <c r="AK36" s="102" t="s">
        <v>25</v>
      </c>
      <c r="AL36" s="83" t="s">
        <v>25</v>
      </c>
      <c r="AM36" s="83" t="s">
        <v>22</v>
      </c>
      <c r="AN36" s="83" t="s">
        <v>22</v>
      </c>
      <c r="AO36" s="83" t="s">
        <v>22</v>
      </c>
      <c r="AP36" s="83" t="s">
        <v>22</v>
      </c>
      <c r="AQ36" s="3" t="s">
        <v>27</v>
      </c>
      <c r="AR36" s="3" t="s">
        <v>26</v>
      </c>
      <c r="AS36" s="3" t="s">
        <v>22</v>
      </c>
      <c r="AT36" s="3" t="s">
        <v>26</v>
      </c>
      <c r="AU36" s="112" t="s">
        <v>22</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25</v>
      </c>
      <c r="BD36" s="313" t="str">
        <f>SUBSTITUTE(SUBSTITUTE(IFERROR(VLOOKUP($A36,単組回答!$E:$R,14,FALSE),""),"① 行った","○"),"② 行っていない","×")</f>
        <v/>
      </c>
      <c r="BE36" s="83" t="s">
        <v>25</v>
      </c>
      <c r="BF36" s="316" t="str">
        <f>SUBSTITUTE(SUBSTITUTE(IFERROR(VLOOKUP($A36,単組回答!$E:$T,16,FALSE),""),"① 行った","○"),"② 行っていない","×")</f>
        <v/>
      </c>
    </row>
    <row r="37" spans="1:58" ht="28.5" customHeight="1">
      <c r="A37" s="20">
        <v>37993</v>
      </c>
      <c r="B37" s="21" t="s">
        <v>484</v>
      </c>
      <c r="C37" s="18" t="s">
        <v>24</v>
      </c>
      <c r="D37" s="18" t="s">
        <v>25</v>
      </c>
      <c r="E37" s="18">
        <v>0</v>
      </c>
      <c r="F37" s="18" t="s">
        <v>22</v>
      </c>
      <c r="G37" s="18"/>
      <c r="H37" s="18" t="s">
        <v>22</v>
      </c>
      <c r="I37" s="18"/>
      <c r="J37" s="18"/>
      <c r="K37" s="18"/>
      <c r="L37" s="18"/>
      <c r="M37" s="18"/>
      <c r="N37" s="18" t="s">
        <v>24</v>
      </c>
      <c r="O37" s="18" t="s">
        <v>23</v>
      </c>
      <c r="P37" s="18">
        <v>1</v>
      </c>
      <c r="Q37" s="18" t="s">
        <v>23</v>
      </c>
      <c r="R37" s="18" t="s">
        <v>23</v>
      </c>
      <c r="S37" s="18"/>
      <c r="T37" s="18" t="s">
        <v>23</v>
      </c>
      <c r="U37" s="18"/>
      <c r="V37" s="18"/>
      <c r="W37" s="18" t="s">
        <v>23</v>
      </c>
      <c r="X37" s="18"/>
      <c r="Y37" s="18" t="s">
        <v>26</v>
      </c>
      <c r="Z37" s="18" t="s">
        <v>26</v>
      </c>
      <c r="AA37" s="18" t="e">
        <v>#N/A</v>
      </c>
      <c r="AB37" s="18" t="s">
        <v>26</v>
      </c>
      <c r="AC37" s="18" t="s">
        <v>26</v>
      </c>
      <c r="AD37" s="18" t="s">
        <v>26</v>
      </c>
      <c r="AE37" s="18" t="s">
        <v>26</v>
      </c>
      <c r="AF37" s="18"/>
      <c r="AG37" s="18" t="s">
        <v>26</v>
      </c>
      <c r="AH37" s="18" t="s">
        <v>26</v>
      </c>
      <c r="AI37" s="18" t="s">
        <v>26</v>
      </c>
      <c r="AJ37" s="71" t="s">
        <v>26</v>
      </c>
      <c r="AK37" s="102" t="s">
        <v>25</v>
      </c>
      <c r="AL37" s="83" t="s">
        <v>25</v>
      </c>
      <c r="AM37" s="83" t="s">
        <v>22</v>
      </c>
      <c r="AN37" s="83" t="s">
        <v>22</v>
      </c>
      <c r="AO37" s="83" t="s">
        <v>22</v>
      </c>
      <c r="AP37" s="83" t="s">
        <v>22</v>
      </c>
      <c r="AQ37" s="3" t="s">
        <v>27</v>
      </c>
      <c r="AR37" s="3" t="s">
        <v>26</v>
      </c>
      <c r="AS37" s="3" t="s">
        <v>28</v>
      </c>
      <c r="AT37" s="3" t="s">
        <v>26</v>
      </c>
      <c r="AU37" s="112" t="s">
        <v>22</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25</v>
      </c>
      <c r="BD37" s="313" t="str">
        <f>SUBSTITUTE(SUBSTITUTE(IFERROR(VLOOKUP($A37,単組回答!$E:$R,14,FALSE),""),"① 行った","○"),"② 行っていない","×")</f>
        <v/>
      </c>
      <c r="BE37" s="83" t="s">
        <v>22</v>
      </c>
      <c r="BF37" s="316" t="str">
        <f>SUBSTITUTE(SUBSTITUTE(IFERROR(VLOOKUP($A37,単組回答!$E:$T,16,FALSE),""),"① 行った","○"),"② 行っていない","×")</f>
        <v/>
      </c>
    </row>
    <row r="38" spans="1:58" ht="28.5" customHeight="1">
      <c r="A38" s="20">
        <v>37992</v>
      </c>
      <c r="B38" s="21" t="s">
        <v>485</v>
      </c>
      <c r="C38" s="18" t="s">
        <v>24</v>
      </c>
      <c r="D38" s="18" t="s">
        <v>25</v>
      </c>
      <c r="E38" s="18">
        <v>0</v>
      </c>
      <c r="F38" s="18" t="s">
        <v>22</v>
      </c>
      <c r="G38" s="18"/>
      <c r="H38" s="18" t="s">
        <v>22</v>
      </c>
      <c r="I38" s="18"/>
      <c r="J38" s="18" t="s">
        <v>22</v>
      </c>
      <c r="K38" s="18"/>
      <c r="L38" s="18"/>
      <c r="M38" s="18"/>
      <c r="N38" s="18" t="s">
        <v>24</v>
      </c>
      <c r="O38" s="18" t="s">
        <v>23</v>
      </c>
      <c r="P38" s="18">
        <v>1</v>
      </c>
      <c r="Q38" s="18" t="s">
        <v>23</v>
      </c>
      <c r="R38" s="18" t="s">
        <v>23</v>
      </c>
      <c r="S38" s="18" t="s">
        <v>23</v>
      </c>
      <c r="T38" s="18" t="s">
        <v>23</v>
      </c>
      <c r="U38" s="18" t="s">
        <v>23</v>
      </c>
      <c r="V38" s="18" t="s">
        <v>23</v>
      </c>
      <c r="W38" s="18" t="s">
        <v>23</v>
      </c>
      <c r="X38" s="18" t="s">
        <v>23</v>
      </c>
      <c r="Y38" s="18" t="s">
        <v>26</v>
      </c>
      <c r="Z38" s="18" t="s">
        <v>26</v>
      </c>
      <c r="AA38" s="18" t="e">
        <v>#N/A</v>
      </c>
      <c r="AB38" s="18" t="s">
        <v>26</v>
      </c>
      <c r="AC38" s="18" t="s">
        <v>26</v>
      </c>
      <c r="AD38" s="18" t="s">
        <v>26</v>
      </c>
      <c r="AE38" s="18" t="s">
        <v>26</v>
      </c>
      <c r="AF38" s="18"/>
      <c r="AG38" s="18" t="s">
        <v>26</v>
      </c>
      <c r="AH38" s="18" t="s">
        <v>26</v>
      </c>
      <c r="AI38" s="18" t="s">
        <v>26</v>
      </c>
      <c r="AJ38" s="71" t="s">
        <v>26</v>
      </c>
      <c r="AK38" s="102" t="s">
        <v>25</v>
      </c>
      <c r="AL38" s="83" t="s">
        <v>25</v>
      </c>
      <c r="AM38" s="83" t="s">
        <v>22</v>
      </c>
      <c r="AN38" s="83" t="s">
        <v>22</v>
      </c>
      <c r="AO38" s="83" t="s">
        <v>22</v>
      </c>
      <c r="AP38" s="83" t="s">
        <v>22</v>
      </c>
      <c r="AQ38" s="3" t="s">
        <v>27</v>
      </c>
      <c r="AR38" s="3" t="s">
        <v>26</v>
      </c>
      <c r="AS38" s="3" t="s">
        <v>22</v>
      </c>
      <c r="AT38" s="3" t="s">
        <v>26</v>
      </c>
      <c r="AU38" s="112" t="s">
        <v>25</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25</v>
      </c>
      <c r="BD38" s="313" t="str">
        <f>SUBSTITUTE(SUBSTITUTE(IFERROR(VLOOKUP($A38,単組回答!$E:$R,14,FALSE),""),"① 行った","○"),"② 行っていない","×")</f>
        <v/>
      </c>
      <c r="BE38" s="83" t="s">
        <v>25</v>
      </c>
      <c r="BF38" s="316" t="str">
        <f>SUBSTITUTE(SUBSTITUTE(IFERROR(VLOOKUP($A38,単組回答!$E:$T,16,FALSE),""),"① 行った","○"),"② 行っていない","×")</f>
        <v/>
      </c>
    </row>
    <row r="39" spans="1:58" ht="28.5" customHeight="1">
      <c r="A39" s="20">
        <v>37991</v>
      </c>
      <c r="B39" s="21" t="s">
        <v>486</v>
      </c>
      <c r="C39" s="18" t="s">
        <v>25</v>
      </c>
      <c r="D39" s="18" t="s">
        <v>25</v>
      </c>
      <c r="E39" s="18">
        <v>0</v>
      </c>
      <c r="F39" s="18"/>
      <c r="G39" s="18" t="s">
        <v>22</v>
      </c>
      <c r="H39" s="18"/>
      <c r="I39" s="18"/>
      <c r="J39" s="18"/>
      <c r="K39" s="18" t="s">
        <v>22</v>
      </c>
      <c r="L39" s="18"/>
      <c r="M39" s="18"/>
      <c r="N39" s="18" t="s">
        <v>24</v>
      </c>
      <c r="O39" s="18" t="s">
        <v>23</v>
      </c>
      <c r="P39" s="18">
        <v>1</v>
      </c>
      <c r="Q39" s="18" t="s">
        <v>23</v>
      </c>
      <c r="R39" s="18" t="s">
        <v>23</v>
      </c>
      <c r="S39" s="18"/>
      <c r="T39" s="18" t="s">
        <v>23</v>
      </c>
      <c r="U39" s="18"/>
      <c r="V39" s="18"/>
      <c r="W39" s="18"/>
      <c r="X39" s="18"/>
      <c r="Y39" s="18" t="s">
        <v>26</v>
      </c>
      <c r="Z39" s="18" t="s">
        <v>26</v>
      </c>
      <c r="AA39" s="18" t="e">
        <v>#N/A</v>
      </c>
      <c r="AB39" s="18" t="s">
        <v>26</v>
      </c>
      <c r="AC39" s="18" t="s">
        <v>22</v>
      </c>
      <c r="AD39" s="18" t="s">
        <v>26</v>
      </c>
      <c r="AE39" s="18" t="s">
        <v>22</v>
      </c>
      <c r="AF39" s="18"/>
      <c r="AG39" s="18" t="s">
        <v>26</v>
      </c>
      <c r="AH39" s="18">
        <v>0</v>
      </c>
      <c r="AI39" s="18" t="s">
        <v>26</v>
      </c>
      <c r="AJ39" s="71" t="s">
        <v>25</v>
      </c>
      <c r="AK39" s="102" t="s">
        <v>25</v>
      </c>
      <c r="AL39" s="83" t="s">
        <v>22</v>
      </c>
      <c r="AM39" s="83" t="s">
        <v>22</v>
      </c>
      <c r="AN39" s="83" t="s">
        <v>22</v>
      </c>
      <c r="AO39" s="83" t="s">
        <v>22</v>
      </c>
      <c r="AP39" s="83" t="s">
        <v>22</v>
      </c>
      <c r="AQ39" s="3" t="s">
        <v>27</v>
      </c>
      <c r="AR39" s="3" t="s">
        <v>26</v>
      </c>
      <c r="AS39" s="3" t="s">
        <v>22</v>
      </c>
      <c r="AT39" s="3" t="s">
        <v>26</v>
      </c>
      <c r="AU39" s="112" t="s">
        <v>22</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83" t="s">
        <v>25</v>
      </c>
      <c r="BD39" s="313" t="str">
        <f>SUBSTITUTE(SUBSTITUTE(IFERROR(VLOOKUP($A39,単組回答!$E:$R,14,FALSE),""),"① 行った","○"),"② 行っていない","×")</f>
        <v/>
      </c>
      <c r="BE39" s="83" t="s">
        <v>22</v>
      </c>
      <c r="BF39" s="316" t="str">
        <f>SUBSTITUTE(SUBSTITUTE(IFERROR(VLOOKUP($A39,単組回答!$E:$T,16,FALSE),""),"① 行った","○"),"② 行っていない","×")</f>
        <v/>
      </c>
    </row>
    <row r="40" spans="1:58" ht="28.5" customHeight="1" thickBot="1">
      <c r="A40" s="237" t="s">
        <v>90</v>
      </c>
      <c r="B40" s="238"/>
      <c r="C40" s="237">
        <v>14</v>
      </c>
      <c r="D40" s="238">
        <v>0</v>
      </c>
      <c r="N40" s="237">
        <v>19</v>
      </c>
      <c r="O40" s="238">
        <v>0</v>
      </c>
      <c r="Y40" s="237">
        <v>0</v>
      </c>
      <c r="Z40" s="238">
        <v>0</v>
      </c>
      <c r="AK40" s="104" t="s">
        <v>26</v>
      </c>
      <c r="AL40" s="105" t="s">
        <v>26</v>
      </c>
      <c r="AM40" s="105" t="s">
        <v>26</v>
      </c>
      <c r="AN40" s="105" t="s">
        <v>26</v>
      </c>
      <c r="AO40" s="105" t="s">
        <v>26</v>
      </c>
      <c r="AP40" s="105" t="s">
        <v>26</v>
      </c>
      <c r="AQ40" s="113" t="s">
        <v>26</v>
      </c>
      <c r="AR40" s="113" t="s">
        <v>26</v>
      </c>
      <c r="AS40" s="113"/>
      <c r="AT40" s="113"/>
      <c r="AU40" s="114"/>
      <c r="AV40" s="245">
        <f>AV41-AW41</f>
        <v>0</v>
      </c>
      <c r="AW40" s="246"/>
      <c r="AX40" s="109" t="s">
        <v>26</v>
      </c>
      <c r="AY40" s="109"/>
      <c r="AZ40" s="109" t="s">
        <v>26</v>
      </c>
      <c r="BA40" s="109"/>
      <c r="BB40" s="109" t="s">
        <v>26</v>
      </c>
      <c r="BC40" s="109" t="s">
        <v>26</v>
      </c>
      <c r="BD40" s="109"/>
      <c r="BE40" s="109" t="s">
        <v>26</v>
      </c>
      <c r="BF40" s="110"/>
    </row>
    <row r="41" spans="1:58" ht="28.5" customHeight="1">
      <c r="AV41" s="12">
        <f>(COUNTIF(AV5:AV39,"○")+COUNTIF(AW5:AW39,"○"))</f>
        <v>0</v>
      </c>
      <c r="AW41" s="12">
        <f>COUNTIFS(AV5:AV39,"○",AW5:AW39,"○")</f>
        <v>0</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row r="145" spans="48:58" ht="28.5" customHeight="1">
      <c r="AV145" s="12" t="s">
        <v>26</v>
      </c>
      <c r="AW145" s="12" t="s">
        <v>26</v>
      </c>
      <c r="AX145" s="12" t="s">
        <v>26</v>
      </c>
      <c r="AY145" s="12"/>
      <c r="AZ145" s="12" t="s">
        <v>26</v>
      </c>
      <c r="BA145" s="12"/>
      <c r="BB145" s="12" t="s">
        <v>26</v>
      </c>
      <c r="BC145" s="12" t="s">
        <v>26</v>
      </c>
      <c r="BD145" s="12"/>
      <c r="BE145" s="12" t="s">
        <v>26</v>
      </c>
      <c r="BF145" s="12"/>
    </row>
    <row r="146" spans="48:58" ht="28.5" customHeight="1">
      <c r="AV146" s="12" t="s">
        <v>26</v>
      </c>
      <c r="AW146" s="12" t="s">
        <v>26</v>
      </c>
      <c r="AX146" s="12" t="s">
        <v>26</v>
      </c>
      <c r="AY146" s="12"/>
      <c r="AZ146" s="12" t="s">
        <v>26</v>
      </c>
      <c r="BA146" s="12"/>
      <c r="BB146" s="12" t="s">
        <v>26</v>
      </c>
      <c r="BC146" s="12" t="s">
        <v>26</v>
      </c>
      <c r="BD146" s="12"/>
      <c r="BE146" s="12" t="s">
        <v>26</v>
      </c>
      <c r="BF146" s="12"/>
    </row>
  </sheetData>
  <mergeCells count="40">
    <mergeCell ref="A4:B4"/>
    <mergeCell ref="A40:B40"/>
    <mergeCell ref="C40:D40"/>
    <mergeCell ref="N40:O40"/>
    <mergeCell ref="Y40:Z40"/>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C1:M1"/>
    <mergeCell ref="N1:X1"/>
    <mergeCell ref="Y1:AJ1"/>
    <mergeCell ref="AK1:AU1"/>
    <mergeCell ref="AV1:BF1"/>
    <mergeCell ref="AV40:AW40"/>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s>
  <phoneticPr fontId="3"/>
  <conditionalFormatting sqref="A5:AU39 BG5:XFD39 AV42:BF146 AX40:BF41 BC6:BC39 BE6:BE39">
    <cfRule type="cellIs" dxfId="160" priority="12" operator="equal">
      <formula>0</formula>
    </cfRule>
  </conditionalFormatting>
  <conditionalFormatting sqref="BC5">
    <cfRule type="cellIs" dxfId="156" priority="7" operator="equal">
      <formula>0</formula>
    </cfRule>
  </conditionalFormatting>
  <conditionalFormatting sqref="BE5">
    <cfRule type="cellIs" dxfId="155" priority="6" operator="equal">
      <formula>0</formula>
    </cfRule>
  </conditionalFormatting>
  <conditionalFormatting sqref="AV41:AW41 AV40">
    <cfRule type="cellIs" dxfId="154" priority="5" operator="equal">
      <formula>0</formula>
    </cfRule>
  </conditionalFormatting>
  <conditionalFormatting sqref="AV5:BB39">
    <cfRule type="cellIs" dxfId="39" priority="4" operator="equal">
      <formula>0</formula>
    </cfRule>
  </conditionalFormatting>
  <conditionalFormatting sqref="BF5:BF39">
    <cfRule type="cellIs" dxfId="37" priority="2" operator="equal">
      <formula>0</formula>
    </cfRule>
  </conditionalFormatting>
  <conditionalFormatting sqref="BD5:BD39">
    <cfRule type="cellIs" dxfId="27"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DFCB7-95E3-48FE-8C15-3C3421EE14B2}">
  <dimension ref="A1:BF142"/>
  <sheetViews>
    <sheetView view="pageBreakPreview" zoomScale="90" zoomScaleNormal="10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25" customWidth="1"/>
    <col min="2" max="2" width="32.5" style="17"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42" width="9" style="17" customWidth="1"/>
    <col min="43" max="46" width="9" style="30" customWidth="1"/>
    <col min="47" max="47" width="9" style="17"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0"/>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44"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11</v>
      </c>
      <c r="D4" s="132">
        <v>2</v>
      </c>
      <c r="E4" s="132"/>
      <c r="F4" s="132">
        <v>7</v>
      </c>
      <c r="G4" s="132">
        <v>10</v>
      </c>
      <c r="H4" s="132">
        <v>6</v>
      </c>
      <c r="I4" s="132">
        <v>9</v>
      </c>
      <c r="J4" s="132">
        <v>3</v>
      </c>
      <c r="K4" s="132">
        <v>7</v>
      </c>
      <c r="L4" s="132">
        <v>0</v>
      </c>
      <c r="M4" s="132">
        <v>1</v>
      </c>
      <c r="N4" s="132">
        <v>15</v>
      </c>
      <c r="O4" s="132">
        <v>0</v>
      </c>
      <c r="P4" s="132"/>
      <c r="Q4" s="132">
        <v>11</v>
      </c>
      <c r="R4" s="132">
        <v>14</v>
      </c>
      <c r="S4" s="132">
        <v>6</v>
      </c>
      <c r="T4" s="132">
        <v>11</v>
      </c>
      <c r="U4" s="132">
        <v>0</v>
      </c>
      <c r="V4" s="132">
        <v>0</v>
      </c>
      <c r="W4" s="132">
        <v>1</v>
      </c>
      <c r="X4" s="132">
        <v>1</v>
      </c>
      <c r="Y4" s="132">
        <v>16</v>
      </c>
      <c r="Z4" s="132">
        <v>1</v>
      </c>
      <c r="AA4" s="132"/>
      <c r="AB4" s="132">
        <v>12</v>
      </c>
      <c r="AC4" s="132">
        <v>5</v>
      </c>
      <c r="AD4" s="132">
        <v>5</v>
      </c>
      <c r="AE4" s="132">
        <v>5</v>
      </c>
      <c r="AF4" s="132">
        <v>0</v>
      </c>
      <c r="AG4" s="132">
        <v>1</v>
      </c>
      <c r="AH4" s="132">
        <v>4</v>
      </c>
      <c r="AI4" s="132">
        <v>0</v>
      </c>
      <c r="AJ4" s="166">
        <v>0</v>
      </c>
      <c r="AK4" s="137">
        <f t="shared" ref="AK4:AP4" si="0">COUNTIF(AK5:AK66,"○")</f>
        <v>12</v>
      </c>
      <c r="AL4" s="138">
        <f t="shared" si="0"/>
        <v>0</v>
      </c>
      <c r="AM4" s="138">
        <f t="shared" si="0"/>
        <v>8</v>
      </c>
      <c r="AN4" s="138">
        <f t="shared" si="0"/>
        <v>9</v>
      </c>
      <c r="AO4" s="138">
        <f t="shared" si="0"/>
        <v>7</v>
      </c>
      <c r="AP4" s="138">
        <f t="shared" si="0"/>
        <v>9</v>
      </c>
      <c r="AQ4" s="158">
        <f>COUNTIF(AQ5:AQ66,"〇")</f>
        <v>9</v>
      </c>
      <c r="AR4" s="158">
        <f>COUNTIF(AR5:AR66,"○")</f>
        <v>7</v>
      </c>
      <c r="AS4" s="158">
        <f>COUNTIF(AS5:AS66,"○")</f>
        <v>3</v>
      </c>
      <c r="AT4" s="158">
        <f>COUNTIF(AT5:AT66,"○")</f>
        <v>0</v>
      </c>
      <c r="AU4" s="139">
        <f>COUNTIF(AU5:AU66,"○")</f>
        <v>3</v>
      </c>
      <c r="AV4" s="137">
        <f t="shared" ref="AV4:BF4" si="1">COUNTIF(AV5:AV37,"○")</f>
        <v>0</v>
      </c>
      <c r="AW4" s="138">
        <f t="shared" si="1"/>
        <v>0</v>
      </c>
      <c r="AX4" s="138">
        <f t="shared" si="1"/>
        <v>0</v>
      </c>
      <c r="AY4" s="138">
        <f t="shared" si="1"/>
        <v>0</v>
      </c>
      <c r="AZ4" s="138">
        <f t="shared" si="1"/>
        <v>0</v>
      </c>
      <c r="BA4" s="138">
        <f t="shared" si="1"/>
        <v>0</v>
      </c>
      <c r="BB4" s="138">
        <f t="shared" si="1"/>
        <v>0</v>
      </c>
      <c r="BC4" s="138">
        <f t="shared" si="1"/>
        <v>2</v>
      </c>
      <c r="BD4" s="138">
        <f t="shared" si="1"/>
        <v>0</v>
      </c>
      <c r="BE4" s="138">
        <f t="shared" si="1"/>
        <v>2</v>
      </c>
      <c r="BF4" s="139">
        <f t="shared" si="1"/>
        <v>0</v>
      </c>
    </row>
    <row r="5" spans="1:58" ht="28.5" customHeight="1">
      <c r="A5" s="123">
        <v>38001</v>
      </c>
      <c r="B5" s="124" t="s">
        <v>1505</v>
      </c>
      <c r="C5" s="125"/>
      <c r="D5" s="78"/>
      <c r="E5" s="78">
        <v>0</v>
      </c>
      <c r="F5" s="78"/>
      <c r="G5" s="78"/>
      <c r="H5" s="78"/>
      <c r="I5" s="78"/>
      <c r="J5" s="78"/>
      <c r="K5" s="78"/>
      <c r="L5" s="78"/>
      <c r="M5" s="78"/>
      <c r="N5" s="78" t="s">
        <v>23</v>
      </c>
      <c r="O5" s="78" t="s">
        <v>24</v>
      </c>
      <c r="P5" s="78">
        <v>1</v>
      </c>
      <c r="Q5" s="78"/>
      <c r="R5" s="78" t="s">
        <v>23</v>
      </c>
      <c r="S5" s="78"/>
      <c r="T5" s="78" t="s">
        <v>23</v>
      </c>
      <c r="U5" s="78"/>
      <c r="V5" s="78"/>
      <c r="W5" s="78"/>
      <c r="X5" s="78"/>
      <c r="Y5" s="78" t="s">
        <v>22</v>
      </c>
      <c r="Z5" s="78" t="s">
        <v>25</v>
      </c>
      <c r="AA5" s="78" t="s">
        <v>25</v>
      </c>
      <c r="AB5" s="78" t="s">
        <v>26</v>
      </c>
      <c r="AC5" s="78" t="s">
        <v>26</v>
      </c>
      <c r="AD5" s="78" t="s">
        <v>26</v>
      </c>
      <c r="AE5" s="78" t="s">
        <v>26</v>
      </c>
      <c r="AF5" s="78"/>
      <c r="AG5" s="78" t="s">
        <v>26</v>
      </c>
      <c r="AH5" s="78" t="s">
        <v>26</v>
      </c>
      <c r="AI5" s="78" t="s">
        <v>25</v>
      </c>
      <c r="AJ5" s="165" t="s">
        <v>26</v>
      </c>
      <c r="AK5" s="128" t="str">
        <f>IFERROR(VLOOKUP($A5,[3]マスタ!$E:$F,2,FALSE),"")</f>
        <v>○</v>
      </c>
      <c r="AL5" s="74" t="str">
        <f>IFERROR(VLOOKUP($A5,[3]マスタ!$E:$G,3,FALSE),"")</f>
        <v>×</v>
      </c>
      <c r="AM5" s="74" t="str">
        <f>IFERROR(VLOOKUP($A5,[3]マスタ!$E:$H,4,FALSE),"")</f>
        <v>×</v>
      </c>
      <c r="AN5" s="74" t="str">
        <f>IFERROR(VLOOKUP($A5,[3]マスタ!$E:$K,7,FALSE),"")</f>
        <v>○</v>
      </c>
      <c r="AO5" s="74">
        <f>IFERROR(VLOOKUP($A5,[3]マスタ!$E:$I,5,FALSE),"")</f>
        <v>0</v>
      </c>
      <c r="AP5" s="74" t="str">
        <f>IFERROR(VLOOKUP($A5,[3]マスタ!$E:$Q,13,FALSE),"")</f>
        <v>○</v>
      </c>
      <c r="AQ5" s="76" t="str">
        <f>IFERROR(VLOOKUP($A5,[3]マスタ!$E:$T,16,FALSE),"")</f>
        <v>〇</v>
      </c>
      <c r="AR5" s="76"/>
      <c r="AS5" s="76" t="str">
        <f>IFERROR(VLOOKUP($A5,[3]マスタ!$E:$U,17,FALSE),"")</f>
        <v>×</v>
      </c>
      <c r="AT5" s="76"/>
      <c r="AU5" s="131" t="str">
        <f>IFERROR(VLOOKUP($A5,[3]マスタ!$E:$W,19,FALSE),"")</f>
        <v>×</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83" t="s">
        <v>25</v>
      </c>
      <c r="BD5" s="313" t="str">
        <f>SUBSTITUTE(SUBSTITUTE(IFERROR(VLOOKUP($A5,単組回答!$E:$R,14,FALSE),""),"① 行った","○"),"② 行っていない","×")</f>
        <v/>
      </c>
      <c r="BE5" s="83" t="s">
        <v>25</v>
      </c>
      <c r="BF5" s="316" t="str">
        <f>SUBSTITUTE(SUBSTITUTE(IFERROR(VLOOKUP($A5,単組回答!$E:$T,16,FALSE),""),"① 行った","○"),"② 行っていない","×")</f>
        <v/>
      </c>
    </row>
    <row r="6" spans="1:58" ht="28.5" customHeight="1">
      <c r="A6" s="20">
        <v>38003</v>
      </c>
      <c r="B6" s="21" t="s">
        <v>1506</v>
      </c>
      <c r="C6" s="18" t="s">
        <v>23</v>
      </c>
      <c r="D6" s="18" t="s">
        <v>24</v>
      </c>
      <c r="E6" s="18">
        <v>1</v>
      </c>
      <c r="F6" s="18" t="s">
        <v>23</v>
      </c>
      <c r="G6" s="18" t="s">
        <v>23</v>
      </c>
      <c r="H6" s="18" t="s">
        <v>23</v>
      </c>
      <c r="I6" s="18" t="s">
        <v>23</v>
      </c>
      <c r="J6" s="18" t="s">
        <v>23</v>
      </c>
      <c r="K6" s="18" t="s">
        <v>23</v>
      </c>
      <c r="L6" s="18"/>
      <c r="M6" s="18" t="s">
        <v>23</v>
      </c>
      <c r="N6" s="18" t="s">
        <v>23</v>
      </c>
      <c r="O6" s="18" t="s">
        <v>24</v>
      </c>
      <c r="P6" s="18">
        <v>1</v>
      </c>
      <c r="Q6" s="18" t="s">
        <v>23</v>
      </c>
      <c r="R6" s="18" t="s">
        <v>23</v>
      </c>
      <c r="S6" s="18" t="s">
        <v>23</v>
      </c>
      <c r="T6" s="18" t="s">
        <v>23</v>
      </c>
      <c r="U6" s="18" t="s">
        <v>125</v>
      </c>
      <c r="V6" s="18"/>
      <c r="W6" s="18" t="s">
        <v>125</v>
      </c>
      <c r="X6" s="18"/>
      <c r="Y6" s="18" t="s">
        <v>22</v>
      </c>
      <c r="Z6" s="18" t="s">
        <v>25</v>
      </c>
      <c r="AA6" s="18" t="s">
        <v>25</v>
      </c>
      <c r="AB6" s="18" t="s">
        <v>22</v>
      </c>
      <c r="AC6" s="18" t="s">
        <v>22</v>
      </c>
      <c r="AD6" s="18" t="s">
        <v>22</v>
      </c>
      <c r="AE6" s="18" t="s">
        <v>22</v>
      </c>
      <c r="AF6" s="18"/>
      <c r="AG6" s="18" t="s">
        <v>25</v>
      </c>
      <c r="AH6" s="18" t="s">
        <v>22</v>
      </c>
      <c r="AI6" s="18" t="s">
        <v>25</v>
      </c>
      <c r="AJ6" s="71" t="s">
        <v>25</v>
      </c>
      <c r="AK6" s="102" t="str">
        <f>IFERROR(VLOOKUP($A6,[3]マスタ!$E:$F,2,FALSE),"")</f>
        <v>○</v>
      </c>
      <c r="AL6" s="83" t="str">
        <f>IFERROR(VLOOKUP($A6,[3]マスタ!$E:$G,3,FALSE),"")</f>
        <v>×</v>
      </c>
      <c r="AM6" s="83" t="str">
        <f>IFERROR(VLOOKUP($A6,[3]マスタ!$E:$H,4,FALSE),"")</f>
        <v>○</v>
      </c>
      <c r="AN6" s="83" t="str">
        <f>IFERROR(VLOOKUP($A6,[3]マスタ!$E:$K,7,FALSE),"")</f>
        <v>○</v>
      </c>
      <c r="AO6" s="83" t="str">
        <f>IFERROR(VLOOKUP($A6,[3]マスタ!$E:$I,5,FALSE),"")</f>
        <v>○</v>
      </c>
      <c r="AP6" s="83" t="str">
        <f>IFERROR(VLOOKUP($A6,[3]マスタ!$E:$Q,13,FALSE),"")</f>
        <v>○</v>
      </c>
      <c r="AQ6" s="3" t="str">
        <f>IFERROR(VLOOKUP($A6,[3]マスタ!$E:$T,16,FALSE),"")</f>
        <v>〇</v>
      </c>
      <c r="AR6" s="3" t="s">
        <v>22</v>
      </c>
      <c r="AS6" s="3" t="str">
        <f>IFERROR(VLOOKUP($A6,[3]マスタ!$E:$U,17,FALSE),"")</f>
        <v>○</v>
      </c>
      <c r="AT6" s="3" t="s">
        <v>25</v>
      </c>
      <c r="AU6" s="112" t="str">
        <f>IFERROR(VLOOKUP($A6,[3]マスタ!$E:$W,19,FALSE),"")</f>
        <v>○</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22</v>
      </c>
      <c r="BD6" s="313" t="str">
        <f>SUBSTITUTE(SUBSTITUTE(IFERROR(VLOOKUP($A6,単組回答!$E:$R,14,FALSE),""),"① 行った","○"),"② 行っていない","×")</f>
        <v/>
      </c>
      <c r="BE6" s="83" t="s">
        <v>22</v>
      </c>
      <c r="BF6" s="316" t="str">
        <f>SUBSTITUTE(SUBSTITUTE(IFERROR(VLOOKUP($A6,単組回答!$E:$T,16,FALSE),""),"① 行った","○"),"② 行っていない","×")</f>
        <v/>
      </c>
    </row>
    <row r="7" spans="1:58" ht="28.5" customHeight="1">
      <c r="A7" s="20">
        <v>38004</v>
      </c>
      <c r="B7" s="21" t="s">
        <v>1507</v>
      </c>
      <c r="C7" s="45"/>
      <c r="D7" s="18"/>
      <c r="E7" s="18">
        <v>0</v>
      </c>
      <c r="F7" s="18"/>
      <c r="G7" s="18"/>
      <c r="H7" s="18"/>
      <c r="I7" s="18"/>
      <c r="J7" s="18"/>
      <c r="K7" s="18"/>
      <c r="L7" s="18"/>
      <c r="M7" s="18"/>
      <c r="N7" s="18" t="s">
        <v>24</v>
      </c>
      <c r="O7" s="18" t="s">
        <v>24</v>
      </c>
      <c r="P7" s="18">
        <v>0</v>
      </c>
      <c r="Q7" s="18"/>
      <c r="R7" s="18"/>
      <c r="S7" s="18"/>
      <c r="T7" s="18"/>
      <c r="U7" s="18"/>
      <c r="V7" s="18"/>
      <c r="W7" s="18"/>
      <c r="X7" s="18"/>
      <c r="Y7" s="18" t="s">
        <v>22</v>
      </c>
      <c r="Z7" s="18" t="s">
        <v>25</v>
      </c>
      <c r="AA7" s="18" t="s">
        <v>25</v>
      </c>
      <c r="AB7" s="18" t="s">
        <v>26</v>
      </c>
      <c r="AC7" s="18" t="s">
        <v>26</v>
      </c>
      <c r="AD7" s="18" t="s">
        <v>26</v>
      </c>
      <c r="AE7" s="18" t="s">
        <v>26</v>
      </c>
      <c r="AF7" s="18"/>
      <c r="AG7" s="18" t="s">
        <v>26</v>
      </c>
      <c r="AH7" s="18" t="s">
        <v>26</v>
      </c>
      <c r="AI7" s="18" t="s">
        <v>26</v>
      </c>
      <c r="AJ7" s="71" t="s">
        <v>26</v>
      </c>
      <c r="AK7" s="102" t="str">
        <f>IFERROR(VLOOKUP($A7,[3]マスタ!$E:$F,2,FALSE),"")</f>
        <v>○</v>
      </c>
      <c r="AL7" s="83" t="str">
        <f>IFERROR(VLOOKUP($A7,[3]マスタ!$E:$G,3,FALSE),"")</f>
        <v>×</v>
      </c>
      <c r="AM7" s="83" t="str">
        <f>IFERROR(VLOOKUP($A7,[3]マスタ!$E:$H,4,FALSE),"")</f>
        <v>×</v>
      </c>
      <c r="AN7" s="83" t="str">
        <f>IFERROR(VLOOKUP($A7,[3]マスタ!$E:$K,7,FALSE),"")</f>
        <v>×</v>
      </c>
      <c r="AO7" s="83">
        <f>IFERROR(VLOOKUP($A7,[3]マスタ!$E:$I,5,FALSE),"")</f>
        <v>0</v>
      </c>
      <c r="AP7" s="83">
        <f>IFERROR(VLOOKUP($A7,[3]マスタ!$E:$Q,13,FALSE),"")</f>
        <v>0</v>
      </c>
      <c r="AQ7" s="3">
        <f>IFERROR(VLOOKUP($A7,[3]マスタ!$E:$T,16,FALSE),"")</f>
        <v>0</v>
      </c>
      <c r="AR7" s="3"/>
      <c r="AS7" s="3">
        <f>IFERROR(VLOOKUP($A7,[3]マスタ!$E:$U,17,FALSE),"")</f>
        <v>0</v>
      </c>
      <c r="AT7" s="3"/>
      <c r="AU7" s="112">
        <f>IFERROR(VLOOKUP($A7,[3]マスタ!$E:$W,19,FALSE),"")</f>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38005</v>
      </c>
      <c r="B8" s="21" t="s">
        <v>1508</v>
      </c>
      <c r="C8" s="18" t="s">
        <v>23</v>
      </c>
      <c r="D8" s="18" t="s">
        <v>24</v>
      </c>
      <c r="E8" s="18">
        <v>1</v>
      </c>
      <c r="F8" s="18" t="s">
        <v>23</v>
      </c>
      <c r="G8" s="18" t="s">
        <v>23</v>
      </c>
      <c r="H8" s="18" t="s">
        <v>23</v>
      </c>
      <c r="I8" s="18"/>
      <c r="J8" s="18"/>
      <c r="K8" s="18"/>
      <c r="L8" s="18"/>
      <c r="M8" s="18"/>
      <c r="N8" s="18" t="s">
        <v>23</v>
      </c>
      <c r="O8" s="18" t="s">
        <v>24</v>
      </c>
      <c r="P8" s="18">
        <v>1</v>
      </c>
      <c r="Q8" s="18" t="s">
        <v>23</v>
      </c>
      <c r="R8" s="18" t="s">
        <v>23</v>
      </c>
      <c r="S8" s="18" t="s">
        <v>23</v>
      </c>
      <c r="T8" s="18" t="s">
        <v>23</v>
      </c>
      <c r="U8" s="18" t="s">
        <v>125</v>
      </c>
      <c r="V8" s="18"/>
      <c r="W8" s="18" t="s">
        <v>23</v>
      </c>
      <c r="X8" s="18" t="s">
        <v>23</v>
      </c>
      <c r="Y8" s="18" t="s">
        <v>22</v>
      </c>
      <c r="Z8" s="18" t="s">
        <v>25</v>
      </c>
      <c r="AA8" s="18" t="s">
        <v>25</v>
      </c>
      <c r="AB8" s="18" t="s">
        <v>22</v>
      </c>
      <c r="AC8" s="18" t="s">
        <v>22</v>
      </c>
      <c r="AD8" s="18" t="s">
        <v>22</v>
      </c>
      <c r="AE8" s="18" t="s">
        <v>22</v>
      </c>
      <c r="AF8" s="18"/>
      <c r="AG8" s="18" t="s">
        <v>25</v>
      </c>
      <c r="AH8" s="18" t="s">
        <v>22</v>
      </c>
      <c r="AI8" s="18" t="s">
        <v>25</v>
      </c>
      <c r="AJ8" s="71" t="s">
        <v>25</v>
      </c>
      <c r="AK8" s="102" t="str">
        <f>IFERROR(VLOOKUP($A8,[3]マスタ!$E:$F,2,FALSE),"")</f>
        <v>○</v>
      </c>
      <c r="AL8" s="83" t="str">
        <f>IFERROR(VLOOKUP($A8,[3]マスタ!$E:$G,3,FALSE),"")</f>
        <v>×</v>
      </c>
      <c r="AM8" s="83" t="str">
        <f>IFERROR(VLOOKUP($A8,[3]マスタ!$E:$H,4,FALSE),"")</f>
        <v>○</v>
      </c>
      <c r="AN8" s="83" t="str">
        <f>IFERROR(VLOOKUP($A8,[3]マスタ!$E:$K,7,FALSE),"")</f>
        <v>○</v>
      </c>
      <c r="AO8" s="83" t="str">
        <f>IFERROR(VLOOKUP($A8,[3]マスタ!$E:$I,5,FALSE),"")</f>
        <v>○</v>
      </c>
      <c r="AP8" s="83" t="str">
        <f>IFERROR(VLOOKUP($A8,[3]マスタ!$E:$Q,13,FALSE),"")</f>
        <v>○</v>
      </c>
      <c r="AQ8" s="3" t="str">
        <f>IFERROR(VLOOKUP($A8,[3]マスタ!$E:$T,16,FALSE),"")</f>
        <v>〇</v>
      </c>
      <c r="AR8" s="3" t="s">
        <v>22</v>
      </c>
      <c r="AS8" s="3" t="str">
        <f>IFERROR(VLOOKUP($A8,[3]マスタ!$E:$U,17,FALSE),"")</f>
        <v>○</v>
      </c>
      <c r="AT8" s="3" t="s">
        <v>25</v>
      </c>
      <c r="AU8" s="112" t="str">
        <f>IFERROR(VLOOKUP($A8,[3]マスタ!$E:$W,19,FALSE),"")</f>
        <v>○</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22</v>
      </c>
      <c r="BD8" s="313" t="str">
        <f>SUBSTITUTE(SUBSTITUTE(IFERROR(VLOOKUP($A8,単組回答!$E:$R,14,FALSE),""),"① 行った","○"),"② 行っていない","×")</f>
        <v/>
      </c>
      <c r="BE8" s="83" t="s">
        <v>22</v>
      </c>
      <c r="BF8" s="316" t="str">
        <f>SUBSTITUTE(SUBSTITUTE(IFERROR(VLOOKUP($A8,単組回答!$E:$T,16,FALSE),""),"① 行った","○"),"② 行っていない","×")</f>
        <v/>
      </c>
    </row>
    <row r="9" spans="1:58" ht="28.5" customHeight="1">
      <c r="A9" s="20">
        <v>38006</v>
      </c>
      <c r="B9" s="21" t="s">
        <v>1509</v>
      </c>
      <c r="C9" s="18" t="s">
        <v>23</v>
      </c>
      <c r="D9" s="18" t="s">
        <v>24</v>
      </c>
      <c r="E9" s="18">
        <v>1</v>
      </c>
      <c r="F9" s="18"/>
      <c r="G9" s="18"/>
      <c r="H9" s="18"/>
      <c r="I9" s="18"/>
      <c r="J9" s="18"/>
      <c r="K9" s="18"/>
      <c r="L9" s="18"/>
      <c r="M9" s="18"/>
      <c r="N9" s="18" t="s">
        <v>23</v>
      </c>
      <c r="O9" s="18" t="s">
        <v>24</v>
      </c>
      <c r="P9" s="18">
        <v>1</v>
      </c>
      <c r="Q9" s="18" t="s">
        <v>125</v>
      </c>
      <c r="R9" s="18"/>
      <c r="S9" s="18" t="s">
        <v>125</v>
      </c>
      <c r="T9" s="18"/>
      <c r="U9" s="18"/>
      <c r="V9" s="18"/>
      <c r="W9" s="18"/>
      <c r="X9" s="18"/>
      <c r="Y9" s="18" t="s">
        <v>22</v>
      </c>
      <c r="Z9" s="18" t="s">
        <v>25</v>
      </c>
      <c r="AA9" s="18" t="s">
        <v>25</v>
      </c>
      <c r="AB9" s="18" t="s">
        <v>26</v>
      </c>
      <c r="AC9" s="18" t="s">
        <v>26</v>
      </c>
      <c r="AD9" s="18" t="s">
        <v>26</v>
      </c>
      <c r="AE9" s="18" t="s">
        <v>26</v>
      </c>
      <c r="AF9" s="18"/>
      <c r="AG9" s="18" t="s">
        <v>26</v>
      </c>
      <c r="AH9" s="18" t="s">
        <v>26</v>
      </c>
      <c r="AI9" s="18" t="s">
        <v>25</v>
      </c>
      <c r="AJ9" s="71" t="s">
        <v>26</v>
      </c>
      <c r="AK9" s="102" t="str">
        <f>IFERROR(VLOOKUP($A9,[3]マスタ!$E:$F,2,FALSE),"")</f>
        <v>○</v>
      </c>
      <c r="AL9" s="83" t="str">
        <f>IFERROR(VLOOKUP($A9,[3]マスタ!$E:$G,3,FALSE),"")</f>
        <v>×</v>
      </c>
      <c r="AM9" s="83" t="str">
        <f>IFERROR(VLOOKUP($A9,[3]マスタ!$E:$H,4,FALSE),"")</f>
        <v>×</v>
      </c>
      <c r="AN9" s="83" t="str">
        <f>IFERROR(VLOOKUP($A9,[3]マスタ!$E:$K,7,FALSE),"")</f>
        <v>×</v>
      </c>
      <c r="AO9" s="83">
        <f>IFERROR(VLOOKUP($A9,[3]マスタ!$E:$I,5,FALSE),"")</f>
        <v>0</v>
      </c>
      <c r="AP9" s="83">
        <f>IFERROR(VLOOKUP($A9,[3]マスタ!$E:$Q,13,FALSE),"")</f>
        <v>0</v>
      </c>
      <c r="AQ9" s="3">
        <f>IFERROR(VLOOKUP($A9,[3]マスタ!$E:$T,16,FALSE),"")</f>
        <v>0</v>
      </c>
      <c r="AR9" s="3"/>
      <c r="AS9" s="3">
        <f>IFERROR(VLOOKUP($A9,[3]マスタ!$E:$U,17,FALSE),"")</f>
        <v>0</v>
      </c>
      <c r="AT9" s="3"/>
      <c r="AU9" s="112">
        <f>IFERROR(VLOOKUP($A9,[3]マスタ!$E:$W,19,FALSE),"")</f>
        <v>0</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20">
        <v>38007</v>
      </c>
      <c r="B10" s="21" t="s">
        <v>1510</v>
      </c>
      <c r="C10" s="18" t="s">
        <v>24</v>
      </c>
      <c r="D10" s="18" t="s">
        <v>24</v>
      </c>
      <c r="E10" s="18">
        <v>0</v>
      </c>
      <c r="F10" s="18"/>
      <c r="G10" s="18"/>
      <c r="H10" s="18"/>
      <c r="I10" s="18"/>
      <c r="J10" s="18"/>
      <c r="K10" s="18"/>
      <c r="L10" s="18"/>
      <c r="M10" s="18"/>
      <c r="N10" s="18" t="s">
        <v>24</v>
      </c>
      <c r="O10" s="18" t="s">
        <v>24</v>
      </c>
      <c r="P10" s="18">
        <v>0</v>
      </c>
      <c r="Q10" s="18" t="s">
        <v>125</v>
      </c>
      <c r="R10" s="18" t="s">
        <v>23</v>
      </c>
      <c r="S10" s="18" t="s">
        <v>125</v>
      </c>
      <c r="T10" s="18" t="s">
        <v>23</v>
      </c>
      <c r="U10" s="18"/>
      <c r="V10" s="18"/>
      <c r="W10" s="18"/>
      <c r="X10" s="18"/>
      <c r="Y10" s="18" t="s">
        <v>22</v>
      </c>
      <c r="Z10" s="18" t="s">
        <v>25</v>
      </c>
      <c r="AA10" s="18" t="s">
        <v>25</v>
      </c>
      <c r="AB10" s="18" t="s">
        <v>26</v>
      </c>
      <c r="AC10" s="18" t="s">
        <v>26</v>
      </c>
      <c r="AD10" s="18" t="s">
        <v>26</v>
      </c>
      <c r="AE10" s="18" t="s">
        <v>26</v>
      </c>
      <c r="AF10" s="18"/>
      <c r="AG10" s="18" t="s">
        <v>26</v>
      </c>
      <c r="AH10" s="18" t="s">
        <v>26</v>
      </c>
      <c r="AI10" s="18" t="s">
        <v>25</v>
      </c>
      <c r="AJ10" s="71" t="s">
        <v>26</v>
      </c>
      <c r="AK10" s="102" t="str">
        <f>IFERROR(VLOOKUP($A10,[3]マスタ!$E:$F,2,FALSE),"")</f>
        <v/>
      </c>
      <c r="AL10" s="83" t="str">
        <f>IFERROR(VLOOKUP($A10,[3]マスタ!$E:$G,3,FALSE),"")</f>
        <v/>
      </c>
      <c r="AM10" s="83" t="str">
        <f>IFERROR(VLOOKUP($A10,[3]マスタ!$E:$H,4,FALSE),"")</f>
        <v/>
      </c>
      <c r="AN10" s="83" t="str">
        <f>IFERROR(VLOOKUP($A10,[3]マスタ!$E:$K,7,FALSE),"")</f>
        <v/>
      </c>
      <c r="AO10" s="83" t="str">
        <f>IFERROR(VLOOKUP($A10,[3]マスタ!$E:$I,5,FALSE),"")</f>
        <v/>
      </c>
      <c r="AP10" s="83" t="str">
        <f>IFERROR(VLOOKUP($A10,[3]マスタ!$E:$Q,13,FALSE),"")</f>
        <v/>
      </c>
      <c r="AQ10" s="3" t="str">
        <f>IFERROR(VLOOKUP($A10,[3]マスタ!$E:$T,16,FALSE),"")</f>
        <v/>
      </c>
      <c r="AR10" s="3" t="s">
        <v>25</v>
      </c>
      <c r="AS10" s="3" t="str">
        <f>IFERROR(VLOOKUP($A10,[3]マスタ!$E:$U,17,FALSE),"")</f>
        <v/>
      </c>
      <c r="AT10" s="3" t="s">
        <v>25</v>
      </c>
      <c r="AU10" s="112" t="str">
        <f>IFERROR(VLOOKUP($A10,[3]マスタ!$E:$W,19,FALSE),"")</f>
        <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20">
        <v>38011</v>
      </c>
      <c r="B11" s="21" t="s">
        <v>1511</v>
      </c>
      <c r="C11" s="45"/>
      <c r="D11" s="18"/>
      <c r="E11" s="18">
        <v>0</v>
      </c>
      <c r="F11" s="18"/>
      <c r="G11" s="18"/>
      <c r="H11" s="18"/>
      <c r="I11" s="18"/>
      <c r="J11" s="18"/>
      <c r="K11" s="18"/>
      <c r="L11" s="18"/>
      <c r="M11" s="18"/>
      <c r="N11" s="18" t="s">
        <v>23</v>
      </c>
      <c r="O11" s="18" t="s">
        <v>24</v>
      </c>
      <c r="P11" s="18">
        <v>1</v>
      </c>
      <c r="Q11" s="18" t="s">
        <v>23</v>
      </c>
      <c r="R11" s="18" t="s">
        <v>23</v>
      </c>
      <c r="S11" s="18" t="s">
        <v>125</v>
      </c>
      <c r="T11" s="18" t="s">
        <v>23</v>
      </c>
      <c r="U11" s="18"/>
      <c r="V11" s="18"/>
      <c r="W11" s="18"/>
      <c r="X11" s="18"/>
      <c r="Y11" s="18" t="s">
        <v>22</v>
      </c>
      <c r="Z11" s="18" t="s">
        <v>25</v>
      </c>
      <c r="AA11" s="18" t="s">
        <v>25</v>
      </c>
      <c r="AB11" s="18" t="s">
        <v>22</v>
      </c>
      <c r="AC11" s="18" t="s">
        <v>26</v>
      </c>
      <c r="AD11" s="18" t="s">
        <v>25</v>
      </c>
      <c r="AE11" s="18" t="s">
        <v>26</v>
      </c>
      <c r="AF11" s="18"/>
      <c r="AG11" s="18" t="s">
        <v>26</v>
      </c>
      <c r="AH11" s="18" t="s">
        <v>26</v>
      </c>
      <c r="AI11" s="18" t="s">
        <v>25</v>
      </c>
      <c r="AJ11" s="71" t="s">
        <v>26</v>
      </c>
      <c r="AK11" s="102" t="str">
        <f>IFERROR(VLOOKUP($A11,[3]マスタ!$E:$F,2,FALSE),"")</f>
        <v>○</v>
      </c>
      <c r="AL11" s="83" t="str">
        <f>IFERROR(VLOOKUP($A11,[3]マスタ!$E:$G,3,FALSE),"")</f>
        <v>×</v>
      </c>
      <c r="AM11" s="83" t="str">
        <f>IFERROR(VLOOKUP($A11,[3]マスタ!$E:$H,4,FALSE),"")</f>
        <v>○</v>
      </c>
      <c r="AN11" s="83" t="str">
        <f>IFERROR(VLOOKUP($A11,[3]マスタ!$E:$K,7,FALSE),"")</f>
        <v>○</v>
      </c>
      <c r="AO11" s="83" t="str">
        <f>IFERROR(VLOOKUP($A11,[3]マスタ!$E:$I,5,FALSE),"")</f>
        <v>×</v>
      </c>
      <c r="AP11" s="83" t="str">
        <f>IFERROR(VLOOKUP($A11,[3]マスタ!$E:$Q,13,FALSE),"")</f>
        <v>○</v>
      </c>
      <c r="AQ11" s="3" t="str">
        <f>IFERROR(VLOOKUP($A11,[3]マスタ!$E:$T,16,FALSE),"")</f>
        <v>〇</v>
      </c>
      <c r="AR11" s="3" t="s">
        <v>28</v>
      </c>
      <c r="AS11" s="3" t="str">
        <f>IFERROR(VLOOKUP($A11,[3]マスタ!$E:$U,17,FALSE),"")</f>
        <v>×</v>
      </c>
      <c r="AT11" s="3" t="s">
        <v>25</v>
      </c>
      <c r="AU11" s="112" t="str">
        <f>IFERROR(VLOOKUP($A11,[3]マスタ!$E:$W,19,FALSE),"")</f>
        <v>×</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20">
        <v>38012</v>
      </c>
      <c r="B12" s="21" t="s">
        <v>1512</v>
      </c>
      <c r="C12" s="18" t="s">
        <v>23</v>
      </c>
      <c r="D12" s="18" t="s">
        <v>24</v>
      </c>
      <c r="E12" s="18">
        <v>1</v>
      </c>
      <c r="F12" s="18"/>
      <c r="G12" s="18" t="s">
        <v>23</v>
      </c>
      <c r="H12" s="18"/>
      <c r="I12" s="18" t="s">
        <v>23</v>
      </c>
      <c r="J12" s="18"/>
      <c r="K12" s="18" t="s">
        <v>23</v>
      </c>
      <c r="L12" s="18"/>
      <c r="M12" s="18"/>
      <c r="N12" s="18" t="s">
        <v>23</v>
      </c>
      <c r="O12" s="18" t="s">
        <v>24</v>
      </c>
      <c r="P12" s="18">
        <v>1</v>
      </c>
      <c r="Q12" s="18" t="s">
        <v>23</v>
      </c>
      <c r="R12" s="18" t="s">
        <v>23</v>
      </c>
      <c r="S12" s="18" t="s">
        <v>23</v>
      </c>
      <c r="T12" s="18" t="s">
        <v>23</v>
      </c>
      <c r="U12" s="18" t="s">
        <v>125</v>
      </c>
      <c r="V12" s="18"/>
      <c r="W12" s="18" t="s">
        <v>125</v>
      </c>
      <c r="X12" s="18"/>
      <c r="Y12" s="18" t="s">
        <v>22</v>
      </c>
      <c r="Z12" s="18" t="s">
        <v>25</v>
      </c>
      <c r="AA12" s="18" t="s">
        <v>25</v>
      </c>
      <c r="AB12" s="18" t="s">
        <v>22</v>
      </c>
      <c r="AC12" s="18" t="s">
        <v>22</v>
      </c>
      <c r="AD12" s="18" t="s">
        <v>22</v>
      </c>
      <c r="AE12" s="18" t="s">
        <v>22</v>
      </c>
      <c r="AF12" s="18"/>
      <c r="AG12" s="18" t="s">
        <v>25</v>
      </c>
      <c r="AH12" s="18" t="s">
        <v>25</v>
      </c>
      <c r="AI12" s="18" t="s">
        <v>25</v>
      </c>
      <c r="AJ12" s="71" t="s">
        <v>25</v>
      </c>
      <c r="AK12" s="102" t="str">
        <f>IFERROR(VLOOKUP($A12,[3]マスタ!$E:$F,2,FALSE),"")</f>
        <v>○</v>
      </c>
      <c r="AL12" s="83" t="str">
        <f>IFERROR(VLOOKUP($A12,[3]マスタ!$E:$G,3,FALSE),"")</f>
        <v>×</v>
      </c>
      <c r="AM12" s="83" t="str">
        <f>IFERROR(VLOOKUP($A12,[3]マスタ!$E:$H,4,FALSE),"")</f>
        <v>○</v>
      </c>
      <c r="AN12" s="83" t="str">
        <f>IFERROR(VLOOKUP($A12,[3]マスタ!$E:$K,7,FALSE),"")</f>
        <v>○</v>
      </c>
      <c r="AO12" s="83" t="str">
        <f>IFERROR(VLOOKUP($A12,[3]マスタ!$E:$I,5,FALSE),"")</f>
        <v>○</v>
      </c>
      <c r="AP12" s="83" t="str">
        <f>IFERROR(VLOOKUP($A12,[3]マスタ!$E:$Q,13,FALSE),"")</f>
        <v>○</v>
      </c>
      <c r="AQ12" s="3" t="str">
        <f>IFERROR(VLOOKUP($A12,[3]マスタ!$E:$T,16,FALSE),"")</f>
        <v>〇</v>
      </c>
      <c r="AR12" s="3" t="s">
        <v>22</v>
      </c>
      <c r="AS12" s="3" t="str">
        <f>IFERROR(VLOOKUP($A12,[3]マスタ!$E:$U,17,FALSE),"")</f>
        <v>×</v>
      </c>
      <c r="AT12" s="3" t="s">
        <v>25</v>
      </c>
      <c r="AU12" s="112" t="str">
        <f>IFERROR(VLOOKUP($A12,[3]マスタ!$E:$W,19,FALSE),"")</f>
        <v>○</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38014</v>
      </c>
      <c r="B13" s="21" t="s">
        <v>1513</v>
      </c>
      <c r="C13" s="18" t="s">
        <v>23</v>
      </c>
      <c r="D13" s="18" t="s">
        <v>24</v>
      </c>
      <c r="E13" s="18">
        <v>1</v>
      </c>
      <c r="F13" s="18"/>
      <c r="G13" s="18" t="s">
        <v>23</v>
      </c>
      <c r="H13" s="18"/>
      <c r="I13" s="18" t="s">
        <v>23</v>
      </c>
      <c r="J13" s="18"/>
      <c r="K13" s="18"/>
      <c r="L13" s="18"/>
      <c r="M13" s="18"/>
      <c r="N13" s="18" t="s">
        <v>23</v>
      </c>
      <c r="O13" s="18" t="s">
        <v>24</v>
      </c>
      <c r="P13" s="18">
        <v>1</v>
      </c>
      <c r="Q13" s="18" t="s">
        <v>23</v>
      </c>
      <c r="R13" s="18" t="s">
        <v>23</v>
      </c>
      <c r="S13" s="18" t="s">
        <v>125</v>
      </c>
      <c r="T13" s="18"/>
      <c r="U13" s="18"/>
      <c r="V13" s="18"/>
      <c r="W13" s="18"/>
      <c r="X13" s="18"/>
      <c r="Y13" s="18" t="s">
        <v>22</v>
      </c>
      <c r="Z13" s="18" t="s">
        <v>25</v>
      </c>
      <c r="AA13" s="18" t="s">
        <v>25</v>
      </c>
      <c r="AB13" s="18" t="s">
        <v>22</v>
      </c>
      <c r="AC13" s="18" t="s">
        <v>26</v>
      </c>
      <c r="AD13" s="18" t="s">
        <v>25</v>
      </c>
      <c r="AE13" s="18" t="s">
        <v>26</v>
      </c>
      <c r="AF13" s="18"/>
      <c r="AG13" s="18" t="s">
        <v>26</v>
      </c>
      <c r="AH13" s="18" t="s">
        <v>26</v>
      </c>
      <c r="AI13" s="18" t="s">
        <v>25</v>
      </c>
      <c r="AJ13" s="71" t="s">
        <v>26</v>
      </c>
      <c r="AK13" s="102" t="str">
        <f>IFERROR(VLOOKUP($A13,[3]マスタ!$E:$F,2,FALSE),"")</f>
        <v/>
      </c>
      <c r="AL13" s="83" t="str">
        <f>IFERROR(VLOOKUP($A13,[3]マスタ!$E:$G,3,FALSE),"")</f>
        <v/>
      </c>
      <c r="AM13" s="83" t="str">
        <f>IFERROR(VLOOKUP($A13,[3]マスタ!$E:$H,4,FALSE),"")</f>
        <v/>
      </c>
      <c r="AN13" s="83" t="str">
        <f>IFERROR(VLOOKUP($A13,[3]マスタ!$E:$K,7,FALSE),"")</f>
        <v/>
      </c>
      <c r="AO13" s="83" t="str">
        <f>IFERROR(VLOOKUP($A13,[3]マスタ!$E:$I,5,FALSE),"")</f>
        <v/>
      </c>
      <c r="AP13" s="83" t="str">
        <f>IFERROR(VLOOKUP($A13,[3]マスタ!$E:$Q,13,FALSE),"")</f>
        <v/>
      </c>
      <c r="AQ13" s="3" t="str">
        <f>IFERROR(VLOOKUP($A13,[3]マスタ!$E:$T,16,FALSE),"")</f>
        <v/>
      </c>
      <c r="AR13" s="3" t="s">
        <v>22</v>
      </c>
      <c r="AS13" s="3" t="str">
        <f>IFERROR(VLOOKUP($A13,[3]マスタ!$E:$U,17,FALSE),"")</f>
        <v/>
      </c>
      <c r="AT13" s="3" t="s">
        <v>25</v>
      </c>
      <c r="AU13" s="112" t="str">
        <f>IFERROR(VLOOKUP($A13,[3]マスタ!$E:$W,19,FALSE),"")</f>
        <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38016</v>
      </c>
      <c r="B14" s="21" t="s">
        <v>1514</v>
      </c>
      <c r="C14" s="18" t="s">
        <v>23</v>
      </c>
      <c r="D14" s="18" t="s">
        <v>24</v>
      </c>
      <c r="E14" s="18">
        <v>1</v>
      </c>
      <c r="F14" s="18" t="s">
        <v>23</v>
      </c>
      <c r="G14" s="18" t="s">
        <v>23</v>
      </c>
      <c r="H14" s="18" t="s">
        <v>23</v>
      </c>
      <c r="I14" s="18" t="s">
        <v>23</v>
      </c>
      <c r="J14" s="18"/>
      <c r="K14" s="18" t="s">
        <v>23</v>
      </c>
      <c r="L14" s="18"/>
      <c r="M14" s="18"/>
      <c r="N14" s="18" t="s">
        <v>23</v>
      </c>
      <c r="O14" s="18" t="s">
        <v>24</v>
      </c>
      <c r="P14" s="18">
        <v>1</v>
      </c>
      <c r="Q14" s="18" t="s">
        <v>23</v>
      </c>
      <c r="R14" s="18" t="s">
        <v>23</v>
      </c>
      <c r="S14" s="18" t="s">
        <v>125</v>
      </c>
      <c r="T14" s="18"/>
      <c r="U14" s="18"/>
      <c r="V14" s="18"/>
      <c r="W14" s="18"/>
      <c r="X14" s="18"/>
      <c r="Y14" s="18" t="s">
        <v>22</v>
      </c>
      <c r="Z14" s="18" t="s">
        <v>25</v>
      </c>
      <c r="AA14" s="18" t="s">
        <v>25</v>
      </c>
      <c r="AB14" s="18" t="s">
        <v>22</v>
      </c>
      <c r="AC14" s="18" t="s">
        <v>26</v>
      </c>
      <c r="AD14" s="18" t="s">
        <v>25</v>
      </c>
      <c r="AE14" s="18" t="s">
        <v>26</v>
      </c>
      <c r="AF14" s="18"/>
      <c r="AG14" s="18" t="s">
        <v>26</v>
      </c>
      <c r="AH14" s="18" t="s">
        <v>26</v>
      </c>
      <c r="AI14" s="18" t="s">
        <v>25</v>
      </c>
      <c r="AJ14" s="71" t="s">
        <v>26</v>
      </c>
      <c r="AK14" s="102" t="str">
        <f>IFERROR(VLOOKUP($A14,[3]マスタ!$E:$F,2,FALSE),"")</f>
        <v>○</v>
      </c>
      <c r="AL14" s="83" t="str">
        <f>IFERROR(VLOOKUP($A14,[3]マスタ!$E:$G,3,FALSE),"")</f>
        <v>×</v>
      </c>
      <c r="AM14" s="83" t="str">
        <f>IFERROR(VLOOKUP($A14,[3]マスタ!$E:$H,4,FALSE),"")</f>
        <v>○</v>
      </c>
      <c r="AN14" s="83" t="str">
        <f>IFERROR(VLOOKUP($A14,[3]マスタ!$E:$K,7,FALSE),"")</f>
        <v>○</v>
      </c>
      <c r="AO14" s="83" t="str">
        <f>IFERROR(VLOOKUP($A14,[3]マスタ!$E:$I,5,FALSE),"")</f>
        <v>○</v>
      </c>
      <c r="AP14" s="83" t="str">
        <f>IFERROR(VLOOKUP($A14,[3]マスタ!$E:$Q,13,FALSE),"")</f>
        <v>○</v>
      </c>
      <c r="AQ14" s="3" t="str">
        <f>IFERROR(VLOOKUP($A14,[3]マスタ!$E:$T,16,FALSE),"")</f>
        <v>〇</v>
      </c>
      <c r="AR14" s="3" t="s">
        <v>22</v>
      </c>
      <c r="AS14" s="3" t="str">
        <f>IFERROR(VLOOKUP($A14,[3]マスタ!$E:$U,17,FALSE),"")</f>
        <v>×</v>
      </c>
      <c r="AT14" s="3" t="s">
        <v>25</v>
      </c>
      <c r="AU14" s="112" t="str">
        <f>IFERROR(VLOOKUP($A14,[3]マスタ!$E:$W,19,FALSE),"")</f>
        <v>×</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20">
        <v>38023</v>
      </c>
      <c r="B15" s="21" t="s">
        <v>1515</v>
      </c>
      <c r="C15" s="18" t="s">
        <v>23</v>
      </c>
      <c r="D15" s="18" t="s">
        <v>24</v>
      </c>
      <c r="E15" s="18">
        <v>1</v>
      </c>
      <c r="F15" s="18"/>
      <c r="G15" s="18" t="s">
        <v>23</v>
      </c>
      <c r="H15" s="18"/>
      <c r="I15" s="18" t="s">
        <v>23</v>
      </c>
      <c r="J15" s="18"/>
      <c r="K15" s="18" t="s">
        <v>23</v>
      </c>
      <c r="L15" s="18"/>
      <c r="M15" s="18"/>
      <c r="N15" s="18" t="s">
        <v>23</v>
      </c>
      <c r="O15" s="18" t="s">
        <v>24</v>
      </c>
      <c r="P15" s="18">
        <v>1</v>
      </c>
      <c r="Q15" s="18"/>
      <c r="R15" s="18" t="s">
        <v>23</v>
      </c>
      <c r="S15" s="18" t="s">
        <v>125</v>
      </c>
      <c r="T15" s="18" t="s">
        <v>23</v>
      </c>
      <c r="U15" s="18"/>
      <c r="V15" s="18"/>
      <c r="W15" s="18"/>
      <c r="X15" s="18"/>
      <c r="Y15" s="18" t="s">
        <v>22</v>
      </c>
      <c r="Z15" s="18" t="s">
        <v>25</v>
      </c>
      <c r="AA15" s="18" t="s">
        <v>25</v>
      </c>
      <c r="AB15" s="18" t="s">
        <v>22</v>
      </c>
      <c r="AC15" s="18" t="s">
        <v>26</v>
      </c>
      <c r="AD15" s="18" t="s">
        <v>25</v>
      </c>
      <c r="AE15" s="18" t="s">
        <v>26</v>
      </c>
      <c r="AF15" s="18"/>
      <c r="AG15" s="18" t="s">
        <v>26</v>
      </c>
      <c r="AH15" s="18" t="s">
        <v>26</v>
      </c>
      <c r="AI15" s="18" t="s">
        <v>25</v>
      </c>
      <c r="AJ15" s="71" t="s">
        <v>26</v>
      </c>
      <c r="AK15" s="102" t="str">
        <f>IFERROR(VLOOKUP($A15,[3]マスタ!$E:$F,2,FALSE),"")</f>
        <v/>
      </c>
      <c r="AL15" s="83" t="str">
        <f>IFERROR(VLOOKUP($A15,[3]マスタ!$E:$G,3,FALSE),"")</f>
        <v/>
      </c>
      <c r="AM15" s="83" t="str">
        <f>IFERROR(VLOOKUP($A15,[3]マスタ!$E:$H,4,FALSE),"")</f>
        <v/>
      </c>
      <c r="AN15" s="83" t="str">
        <f>IFERROR(VLOOKUP($A15,[3]マスタ!$E:$K,7,FALSE),"")</f>
        <v/>
      </c>
      <c r="AO15" s="83" t="str">
        <f>IFERROR(VLOOKUP($A15,[3]マスタ!$E:$I,5,FALSE),"")</f>
        <v/>
      </c>
      <c r="AP15" s="83" t="str">
        <f>IFERROR(VLOOKUP($A15,[3]マスタ!$E:$Q,13,FALSE),"")</f>
        <v/>
      </c>
      <c r="AQ15" s="3" t="str">
        <f>IFERROR(VLOOKUP($A15,[3]マスタ!$E:$T,16,FALSE),"")</f>
        <v/>
      </c>
      <c r="AR15" s="3" t="s">
        <v>28</v>
      </c>
      <c r="AS15" s="3" t="str">
        <f>IFERROR(VLOOKUP($A15,[3]マスタ!$E:$U,17,FALSE),"")</f>
        <v/>
      </c>
      <c r="AT15" s="3" t="s">
        <v>25</v>
      </c>
      <c r="AU15" s="112" t="str">
        <f>IFERROR(VLOOKUP($A15,[3]マスタ!$E:$W,19,FALSE),"")</f>
        <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20">
        <v>38026</v>
      </c>
      <c r="B16" s="21" t="s">
        <v>1516</v>
      </c>
      <c r="C16" s="45"/>
      <c r="D16" s="18"/>
      <c r="E16" s="18">
        <v>0</v>
      </c>
      <c r="F16" s="18"/>
      <c r="G16" s="18"/>
      <c r="H16" s="18"/>
      <c r="I16" s="18"/>
      <c r="J16" s="18"/>
      <c r="K16" s="18"/>
      <c r="L16" s="18"/>
      <c r="M16" s="18"/>
      <c r="N16" s="18" t="s">
        <v>23</v>
      </c>
      <c r="O16" s="18" t="s">
        <v>24</v>
      </c>
      <c r="P16" s="18">
        <v>1</v>
      </c>
      <c r="Q16" s="18" t="s">
        <v>125</v>
      </c>
      <c r="R16" s="18" t="s">
        <v>23</v>
      </c>
      <c r="S16" s="18" t="s">
        <v>125</v>
      </c>
      <c r="T16" s="18" t="s">
        <v>23</v>
      </c>
      <c r="U16" s="18"/>
      <c r="V16" s="18"/>
      <c r="W16" s="18"/>
      <c r="X16" s="18"/>
      <c r="Y16" s="18" t="s">
        <v>22</v>
      </c>
      <c r="Z16" s="18" t="s">
        <v>25</v>
      </c>
      <c r="AA16" s="18" t="s">
        <v>25</v>
      </c>
      <c r="AB16" s="18" t="s">
        <v>22</v>
      </c>
      <c r="AC16" s="18" t="s">
        <v>26</v>
      </c>
      <c r="AD16" s="18" t="s">
        <v>25</v>
      </c>
      <c r="AE16" s="18" t="s">
        <v>26</v>
      </c>
      <c r="AF16" s="18"/>
      <c r="AG16" s="18" t="s">
        <v>26</v>
      </c>
      <c r="AH16" s="18" t="s">
        <v>26</v>
      </c>
      <c r="AI16" s="18" t="s">
        <v>25</v>
      </c>
      <c r="AJ16" s="71" t="s">
        <v>26</v>
      </c>
      <c r="AK16" s="102" t="str">
        <f>IFERROR(VLOOKUP($A16,[3]マスタ!$E:$F,2,FALSE),"")</f>
        <v/>
      </c>
      <c r="AL16" s="83" t="str">
        <f>IFERROR(VLOOKUP($A16,[3]マスタ!$E:$G,3,FALSE),"")</f>
        <v/>
      </c>
      <c r="AM16" s="83" t="str">
        <f>IFERROR(VLOOKUP($A16,[3]マスタ!$E:$H,4,FALSE),"")</f>
        <v/>
      </c>
      <c r="AN16" s="83" t="str">
        <f>IFERROR(VLOOKUP($A16,[3]マスタ!$E:$K,7,FALSE),"")</f>
        <v/>
      </c>
      <c r="AO16" s="83" t="str">
        <f>IFERROR(VLOOKUP($A16,[3]マスタ!$E:$I,5,FALSE),"")</f>
        <v/>
      </c>
      <c r="AP16" s="83" t="str">
        <f>IFERROR(VLOOKUP($A16,[3]マスタ!$E:$Q,13,FALSE),"")</f>
        <v/>
      </c>
      <c r="AQ16" s="3" t="str">
        <f>IFERROR(VLOOKUP($A16,[3]マスタ!$E:$T,16,FALSE),"")</f>
        <v/>
      </c>
      <c r="AR16" s="3" t="s">
        <v>28</v>
      </c>
      <c r="AS16" s="3" t="str">
        <f>IFERROR(VLOOKUP($A16,[3]マスタ!$E:$U,17,FALSE),"")</f>
        <v/>
      </c>
      <c r="AT16" s="3" t="s">
        <v>25</v>
      </c>
      <c r="AU16" s="112" t="str">
        <f>IFERROR(VLOOKUP($A16,[3]マスタ!$E:$W,19,FALSE),"")</f>
        <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38030</v>
      </c>
      <c r="B17" s="21" t="s">
        <v>1517</v>
      </c>
      <c r="C17" s="18" t="s">
        <v>23</v>
      </c>
      <c r="D17" s="18" t="s">
        <v>23</v>
      </c>
      <c r="E17" s="18">
        <v>2</v>
      </c>
      <c r="F17" s="18" t="s">
        <v>23</v>
      </c>
      <c r="G17" s="18" t="s">
        <v>23</v>
      </c>
      <c r="H17" s="18" t="s">
        <v>23</v>
      </c>
      <c r="I17" s="18" t="s">
        <v>23</v>
      </c>
      <c r="J17" s="18" t="s">
        <v>23</v>
      </c>
      <c r="K17" s="18" t="s">
        <v>23</v>
      </c>
      <c r="L17" s="18"/>
      <c r="M17" s="18"/>
      <c r="N17" s="18" t="s">
        <v>23</v>
      </c>
      <c r="O17" s="18" t="s">
        <v>24</v>
      </c>
      <c r="P17" s="18">
        <v>1</v>
      </c>
      <c r="Q17" s="18" t="s">
        <v>23</v>
      </c>
      <c r="R17" s="18" t="s">
        <v>23</v>
      </c>
      <c r="S17" s="18" t="s">
        <v>23</v>
      </c>
      <c r="T17" s="18" t="s">
        <v>23</v>
      </c>
      <c r="U17" s="18" t="s">
        <v>125</v>
      </c>
      <c r="V17" s="18"/>
      <c r="W17" s="18" t="s">
        <v>125</v>
      </c>
      <c r="X17" s="18"/>
      <c r="Y17" s="18" t="s">
        <v>22</v>
      </c>
      <c r="Z17" s="18" t="s">
        <v>25</v>
      </c>
      <c r="AA17" s="18" t="s">
        <v>25</v>
      </c>
      <c r="AB17" s="18" t="s">
        <v>22</v>
      </c>
      <c r="AC17" s="18" t="s">
        <v>22</v>
      </c>
      <c r="AD17" s="18" t="s">
        <v>25</v>
      </c>
      <c r="AE17" s="18" t="s">
        <v>22</v>
      </c>
      <c r="AF17" s="18"/>
      <c r="AG17" s="18" t="s">
        <v>26</v>
      </c>
      <c r="AH17" s="18" t="s">
        <v>22</v>
      </c>
      <c r="AI17" s="18" t="s">
        <v>25</v>
      </c>
      <c r="AJ17" s="71" t="s">
        <v>25</v>
      </c>
      <c r="AK17" s="102" t="str">
        <f>IFERROR(VLOOKUP($A17,[3]マスタ!$E:$F,2,FALSE),"")</f>
        <v>○</v>
      </c>
      <c r="AL17" s="83" t="str">
        <f>IFERROR(VLOOKUP($A17,[3]マスタ!$E:$G,3,FALSE),"")</f>
        <v>×</v>
      </c>
      <c r="AM17" s="83" t="str">
        <f>IFERROR(VLOOKUP($A17,[3]マスタ!$E:$H,4,FALSE),"")</f>
        <v>○</v>
      </c>
      <c r="AN17" s="83" t="str">
        <f>IFERROR(VLOOKUP($A17,[3]マスタ!$E:$K,7,FALSE),"")</f>
        <v>○</v>
      </c>
      <c r="AO17" s="83" t="str">
        <f>IFERROR(VLOOKUP($A17,[3]マスタ!$E:$I,5,FALSE),"")</f>
        <v>○</v>
      </c>
      <c r="AP17" s="83" t="str">
        <f>IFERROR(VLOOKUP($A17,[3]マスタ!$E:$Q,13,FALSE),"")</f>
        <v>○</v>
      </c>
      <c r="AQ17" s="3" t="str">
        <f>IFERROR(VLOOKUP($A17,[3]マスタ!$E:$T,16,FALSE),"")</f>
        <v>〇</v>
      </c>
      <c r="AR17" s="3" t="s">
        <v>28</v>
      </c>
      <c r="AS17" s="3" t="str">
        <f>IFERROR(VLOOKUP($A17,[3]マスタ!$E:$U,17,FALSE),"")</f>
        <v>×</v>
      </c>
      <c r="AT17" s="3" t="s">
        <v>25</v>
      </c>
      <c r="AU17" s="112" t="str">
        <f>IFERROR(VLOOKUP($A17,[3]マスタ!$E:$W,19,FALSE),"")</f>
        <v>×</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20">
        <v>38033</v>
      </c>
      <c r="B18" s="21" t="s">
        <v>1518</v>
      </c>
      <c r="C18" s="45"/>
      <c r="D18" s="18"/>
      <c r="E18" s="18">
        <v>0</v>
      </c>
      <c r="F18" s="18"/>
      <c r="G18" s="18"/>
      <c r="H18" s="18"/>
      <c r="I18" s="18"/>
      <c r="J18" s="18"/>
      <c r="K18" s="18"/>
      <c r="L18" s="18"/>
      <c r="M18" s="18"/>
      <c r="N18" s="18" t="s">
        <v>23</v>
      </c>
      <c r="O18" s="18" t="s">
        <v>24</v>
      </c>
      <c r="P18" s="18">
        <v>1</v>
      </c>
      <c r="Q18" s="18" t="s">
        <v>23</v>
      </c>
      <c r="R18" s="18" t="s">
        <v>23</v>
      </c>
      <c r="S18" s="18" t="s">
        <v>125</v>
      </c>
      <c r="T18" s="18"/>
      <c r="U18" s="18"/>
      <c r="V18" s="18"/>
      <c r="W18" s="18"/>
      <c r="X18" s="18"/>
      <c r="Y18" s="18" t="s">
        <v>22</v>
      </c>
      <c r="Z18" s="18" t="s">
        <v>25</v>
      </c>
      <c r="AA18" s="18" t="s">
        <v>25</v>
      </c>
      <c r="AB18" s="18" t="s">
        <v>22</v>
      </c>
      <c r="AC18" s="18" t="s">
        <v>26</v>
      </c>
      <c r="AD18" s="18" t="s">
        <v>25</v>
      </c>
      <c r="AE18" s="18" t="s">
        <v>26</v>
      </c>
      <c r="AF18" s="18"/>
      <c r="AG18" s="18" t="s">
        <v>26</v>
      </c>
      <c r="AH18" s="18" t="s">
        <v>26</v>
      </c>
      <c r="AI18" s="18" t="s">
        <v>25</v>
      </c>
      <c r="AJ18" s="71" t="s">
        <v>26</v>
      </c>
      <c r="AK18" s="102" t="str">
        <f>IFERROR(VLOOKUP($A18,[3]マスタ!$E:$F,2,FALSE),"")</f>
        <v/>
      </c>
      <c r="AL18" s="83" t="str">
        <f>IFERROR(VLOOKUP($A18,[3]マスタ!$E:$G,3,FALSE),"")</f>
        <v/>
      </c>
      <c r="AM18" s="83" t="str">
        <f>IFERROR(VLOOKUP($A18,[3]マスタ!$E:$H,4,FALSE),"")</f>
        <v/>
      </c>
      <c r="AN18" s="83" t="str">
        <f>IFERROR(VLOOKUP($A18,[3]マスタ!$E:$K,7,FALSE),"")</f>
        <v/>
      </c>
      <c r="AO18" s="83" t="str">
        <f>IFERROR(VLOOKUP($A18,[3]マスタ!$E:$I,5,FALSE),"")</f>
        <v/>
      </c>
      <c r="AP18" s="83" t="str">
        <f>IFERROR(VLOOKUP($A18,[3]マスタ!$E:$Q,13,FALSE),"")</f>
        <v/>
      </c>
      <c r="AQ18" s="3" t="str">
        <f>IFERROR(VLOOKUP($A18,[3]マスタ!$E:$T,16,FALSE),"")</f>
        <v/>
      </c>
      <c r="AR18" s="3" t="s">
        <v>28</v>
      </c>
      <c r="AS18" s="3" t="str">
        <f>IFERROR(VLOOKUP($A18,[3]マスタ!$E:$U,17,FALSE),"")</f>
        <v/>
      </c>
      <c r="AT18" s="3" t="s">
        <v>25</v>
      </c>
      <c r="AU18" s="112" t="str">
        <f>IFERROR(VLOOKUP($A18,[3]マスタ!$E:$W,19,FALSE),"")</f>
        <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20">
        <v>38038</v>
      </c>
      <c r="B19" s="21" t="s">
        <v>1519</v>
      </c>
      <c r="C19" s="45"/>
      <c r="D19" s="18"/>
      <c r="E19" s="18">
        <v>0</v>
      </c>
      <c r="F19" s="18"/>
      <c r="G19" s="18"/>
      <c r="H19" s="18"/>
      <c r="I19" s="18"/>
      <c r="J19" s="18"/>
      <c r="K19" s="18"/>
      <c r="L19" s="18"/>
      <c r="M19" s="18"/>
      <c r="N19" s="18" t="s">
        <v>24</v>
      </c>
      <c r="O19" s="18" t="s">
        <v>24</v>
      </c>
      <c r="P19" s="18">
        <v>0</v>
      </c>
      <c r="Q19" s="18"/>
      <c r="R19" s="18"/>
      <c r="S19" s="18"/>
      <c r="T19" s="18"/>
      <c r="U19" s="18"/>
      <c r="V19" s="18"/>
      <c r="W19" s="18"/>
      <c r="X19" s="18"/>
      <c r="Y19" s="18" t="s">
        <v>25</v>
      </c>
      <c r="Z19" s="18" t="s">
        <v>25</v>
      </c>
      <c r="AA19" s="18" t="s">
        <v>25</v>
      </c>
      <c r="AB19" s="18" t="s">
        <v>26</v>
      </c>
      <c r="AC19" s="18" t="s">
        <v>26</v>
      </c>
      <c r="AD19" s="18" t="s">
        <v>26</v>
      </c>
      <c r="AE19" s="18" t="s">
        <v>26</v>
      </c>
      <c r="AF19" s="18"/>
      <c r="AG19" s="18" t="s">
        <v>26</v>
      </c>
      <c r="AH19" s="18" t="s">
        <v>26</v>
      </c>
      <c r="AI19" s="18" t="s">
        <v>26</v>
      </c>
      <c r="AJ19" s="71" t="s">
        <v>26</v>
      </c>
      <c r="AK19" s="102" t="str">
        <f>IFERROR(VLOOKUP($A19,[3]マスタ!$E:$F,2,FALSE),"")</f>
        <v>×</v>
      </c>
      <c r="AL19" s="83" t="str">
        <f>IFERROR(VLOOKUP($A19,[3]マスタ!$E:$G,3,FALSE),"")</f>
        <v>×</v>
      </c>
      <c r="AM19" s="83" t="str">
        <f>IFERROR(VLOOKUP($A19,[3]マスタ!$E:$H,4,FALSE),"")</f>
        <v>×</v>
      </c>
      <c r="AN19" s="83" t="str">
        <f>IFERROR(VLOOKUP($A19,[3]マスタ!$E:$K,7,FALSE),"")</f>
        <v>×</v>
      </c>
      <c r="AO19" s="83">
        <f>IFERROR(VLOOKUP($A19,[3]マスタ!$E:$I,5,FALSE),"")</f>
        <v>0</v>
      </c>
      <c r="AP19" s="83">
        <f>IFERROR(VLOOKUP($A19,[3]マスタ!$E:$Q,13,FALSE),"")</f>
        <v>0</v>
      </c>
      <c r="AQ19" s="3">
        <f>IFERROR(VLOOKUP($A19,[3]マスタ!$E:$T,16,FALSE),"")</f>
        <v>0</v>
      </c>
      <c r="AR19" s="3"/>
      <c r="AS19" s="3">
        <f>IFERROR(VLOOKUP($A19,[3]マスタ!$E:$U,17,FALSE),"")</f>
        <v>0</v>
      </c>
      <c r="AT19" s="3"/>
      <c r="AU19" s="112">
        <f>IFERROR(VLOOKUP($A19,[3]マスタ!$E:$W,19,FALSE),"")</f>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20">
        <v>38039</v>
      </c>
      <c r="B20" s="21" t="s">
        <v>1520</v>
      </c>
      <c r="C20" s="18" t="s">
        <v>24</v>
      </c>
      <c r="D20" s="18" t="s">
        <v>24</v>
      </c>
      <c r="E20" s="18">
        <v>0</v>
      </c>
      <c r="F20" s="18"/>
      <c r="G20" s="18"/>
      <c r="H20" s="18"/>
      <c r="I20" s="18"/>
      <c r="J20" s="18"/>
      <c r="K20" s="18"/>
      <c r="L20" s="18"/>
      <c r="M20" s="18"/>
      <c r="N20" s="18" t="s">
        <v>23</v>
      </c>
      <c r="O20" s="18" t="s">
        <v>24</v>
      </c>
      <c r="P20" s="18">
        <v>1</v>
      </c>
      <c r="Q20" s="18" t="s">
        <v>125</v>
      </c>
      <c r="R20" s="18"/>
      <c r="S20" s="18" t="s">
        <v>125</v>
      </c>
      <c r="T20" s="18"/>
      <c r="U20" s="18"/>
      <c r="V20" s="18"/>
      <c r="W20" s="18"/>
      <c r="X20" s="18"/>
      <c r="Y20" s="18" t="s">
        <v>22</v>
      </c>
      <c r="Z20" s="18" t="s">
        <v>25</v>
      </c>
      <c r="AA20" s="18" t="s">
        <v>25</v>
      </c>
      <c r="AB20" s="18" t="s">
        <v>26</v>
      </c>
      <c r="AC20" s="18" t="s">
        <v>26</v>
      </c>
      <c r="AD20" s="18" t="s">
        <v>26</v>
      </c>
      <c r="AE20" s="18" t="s">
        <v>26</v>
      </c>
      <c r="AF20" s="18"/>
      <c r="AG20" s="18" t="s">
        <v>26</v>
      </c>
      <c r="AH20" s="18" t="s">
        <v>26</v>
      </c>
      <c r="AI20" s="18" t="s">
        <v>26</v>
      </c>
      <c r="AJ20" s="71" t="s">
        <v>26</v>
      </c>
      <c r="AK20" s="102" t="str">
        <f>IFERROR(VLOOKUP($A20,[3]マスタ!$E:$F,2,FALSE),"")</f>
        <v>○</v>
      </c>
      <c r="AL20" s="83" t="str">
        <f>IFERROR(VLOOKUP($A20,[3]マスタ!$E:$G,3,FALSE),"")</f>
        <v>×</v>
      </c>
      <c r="AM20" s="83" t="str">
        <f>IFERROR(VLOOKUP($A20,[3]マスタ!$E:$H,4,FALSE),"")</f>
        <v>×</v>
      </c>
      <c r="AN20" s="83" t="str">
        <f>IFERROR(VLOOKUP($A20,[3]マスタ!$E:$K,7,FALSE),"")</f>
        <v>×</v>
      </c>
      <c r="AO20" s="83">
        <f>IFERROR(VLOOKUP($A20,[3]マスタ!$E:$I,5,FALSE),"")</f>
        <v>0</v>
      </c>
      <c r="AP20" s="83">
        <f>IFERROR(VLOOKUP($A20,[3]マスタ!$E:$Q,13,FALSE),"")</f>
        <v>0</v>
      </c>
      <c r="AQ20" s="3">
        <f>IFERROR(VLOOKUP($A20,[3]マスタ!$E:$T,16,FALSE),"")</f>
        <v>0</v>
      </c>
      <c r="AR20" s="3"/>
      <c r="AS20" s="3">
        <f>IFERROR(VLOOKUP($A20,[3]マスタ!$E:$U,17,FALSE),"")</f>
        <v>0</v>
      </c>
      <c r="AT20" s="3"/>
      <c r="AU20" s="112">
        <f>IFERROR(VLOOKUP($A20,[3]マスタ!$E:$W,19,FALSE),"")</f>
        <v>0</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38041</v>
      </c>
      <c r="B21" s="21" t="s">
        <v>1521</v>
      </c>
      <c r="C21" s="18" t="s">
        <v>23</v>
      </c>
      <c r="D21" s="18" t="s">
        <v>23</v>
      </c>
      <c r="E21" s="18" t="s">
        <v>23</v>
      </c>
      <c r="F21" s="18" t="s">
        <v>23</v>
      </c>
      <c r="G21" s="18" t="s">
        <v>23</v>
      </c>
      <c r="H21" s="18" t="s">
        <v>23</v>
      </c>
      <c r="I21" s="18" t="s">
        <v>23</v>
      </c>
      <c r="J21" s="18" t="s">
        <v>23</v>
      </c>
      <c r="K21" s="18" t="s">
        <v>23</v>
      </c>
      <c r="L21" s="18"/>
      <c r="M21" s="18"/>
      <c r="N21" s="18" t="s">
        <v>23</v>
      </c>
      <c r="O21" s="18" t="s">
        <v>24</v>
      </c>
      <c r="P21" s="18">
        <v>1</v>
      </c>
      <c r="Q21" s="18" t="s">
        <v>23</v>
      </c>
      <c r="R21" s="18" t="s">
        <v>23</v>
      </c>
      <c r="S21" s="18" t="s">
        <v>23</v>
      </c>
      <c r="T21" s="18" t="s">
        <v>23</v>
      </c>
      <c r="U21" s="18" t="s">
        <v>125</v>
      </c>
      <c r="V21" s="18"/>
      <c r="W21" s="18" t="s">
        <v>125</v>
      </c>
      <c r="X21" s="18"/>
      <c r="Y21" s="18" t="s">
        <v>22</v>
      </c>
      <c r="Z21" s="18" t="s">
        <v>22</v>
      </c>
      <c r="AA21" s="18" t="s">
        <v>22</v>
      </c>
      <c r="AB21" s="18" t="s">
        <v>22</v>
      </c>
      <c r="AC21" s="18" t="s">
        <v>22</v>
      </c>
      <c r="AD21" s="18" t="s">
        <v>22</v>
      </c>
      <c r="AE21" s="18" t="s">
        <v>22</v>
      </c>
      <c r="AF21" s="18"/>
      <c r="AG21" s="18" t="s">
        <v>22</v>
      </c>
      <c r="AH21" s="18" t="s">
        <v>22</v>
      </c>
      <c r="AI21" s="18" t="s">
        <v>25</v>
      </c>
      <c r="AJ21" s="71" t="s">
        <v>25</v>
      </c>
      <c r="AK21" s="102" t="str">
        <f>IFERROR(VLOOKUP($A21,[3]マスタ!$E:$F,2,FALSE),"")</f>
        <v>○</v>
      </c>
      <c r="AL21" s="83" t="str">
        <f>IFERROR(VLOOKUP($A21,[3]マスタ!$E:$G,3,FALSE),"")</f>
        <v>×</v>
      </c>
      <c r="AM21" s="83" t="str">
        <f>IFERROR(VLOOKUP($A21,[3]マスタ!$E:$H,4,FALSE),"")</f>
        <v>○</v>
      </c>
      <c r="AN21" s="83" t="str">
        <f>IFERROR(VLOOKUP($A21,[3]マスタ!$E:$K,7,FALSE),"")</f>
        <v>○</v>
      </c>
      <c r="AO21" s="83" t="str">
        <f>IFERROR(VLOOKUP($A21,[3]マスタ!$E:$I,5,FALSE),"")</f>
        <v>○</v>
      </c>
      <c r="AP21" s="83" t="str">
        <f>IFERROR(VLOOKUP($A21,[3]マスタ!$E:$Q,13,FALSE),"")</f>
        <v>○</v>
      </c>
      <c r="AQ21" s="3" t="str">
        <f>IFERROR(VLOOKUP($A21,[3]マスタ!$E:$T,16,FALSE),"")</f>
        <v>〇</v>
      </c>
      <c r="AR21" s="3" t="s">
        <v>22</v>
      </c>
      <c r="AS21" s="3" t="str">
        <f>IFERROR(VLOOKUP($A21,[3]マスタ!$E:$U,17,FALSE),"")</f>
        <v>○</v>
      </c>
      <c r="AT21" s="3" t="s">
        <v>25</v>
      </c>
      <c r="AU21" s="112" t="str">
        <f>IFERROR(VLOOKUP($A21,[3]マスタ!$E:$W,19,FALSE),"")</f>
        <v>×</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20">
        <v>38042</v>
      </c>
      <c r="B22" s="21" t="s">
        <v>1522</v>
      </c>
      <c r="C22" s="18" t="s">
        <v>23</v>
      </c>
      <c r="D22" s="18" t="s">
        <v>24</v>
      </c>
      <c r="E22" s="18">
        <v>1</v>
      </c>
      <c r="F22" s="18" t="s">
        <v>23</v>
      </c>
      <c r="G22" s="18" t="s">
        <v>23</v>
      </c>
      <c r="H22" s="18" t="s">
        <v>23</v>
      </c>
      <c r="I22" s="18" t="s">
        <v>23</v>
      </c>
      <c r="J22" s="18"/>
      <c r="K22" s="18" t="s">
        <v>23</v>
      </c>
      <c r="L22" s="18"/>
      <c r="M22" s="18"/>
      <c r="N22" s="18" t="s">
        <v>23</v>
      </c>
      <c r="O22" s="18" t="s">
        <v>24</v>
      </c>
      <c r="P22" s="18">
        <v>1</v>
      </c>
      <c r="Q22" s="18" t="s">
        <v>23</v>
      </c>
      <c r="R22" s="18"/>
      <c r="S22" s="18" t="s">
        <v>23</v>
      </c>
      <c r="T22" s="18"/>
      <c r="U22" s="18" t="s">
        <v>125</v>
      </c>
      <c r="V22" s="18"/>
      <c r="W22" s="18" t="s">
        <v>125</v>
      </c>
      <c r="X22" s="18"/>
      <c r="Y22" s="18" t="s">
        <v>26</v>
      </c>
      <c r="Z22" s="18" t="s">
        <v>26</v>
      </c>
      <c r="AA22" s="18" t="e">
        <v>#N/A</v>
      </c>
      <c r="AB22" s="18" t="s">
        <v>26</v>
      </c>
      <c r="AC22" s="18" t="s">
        <v>26</v>
      </c>
      <c r="AD22" s="18" t="s">
        <v>26</v>
      </c>
      <c r="AE22" s="18" t="s">
        <v>26</v>
      </c>
      <c r="AF22" s="18"/>
      <c r="AG22" s="18" t="s">
        <v>26</v>
      </c>
      <c r="AH22" s="18" t="s">
        <v>26</v>
      </c>
      <c r="AI22" s="18" t="s">
        <v>26</v>
      </c>
      <c r="AJ22" s="71" t="s">
        <v>26</v>
      </c>
      <c r="AK22" s="102" t="str">
        <f>IFERROR(VLOOKUP($A22,[3]マスタ!$E:$F,2,FALSE),"")</f>
        <v/>
      </c>
      <c r="AL22" s="83" t="str">
        <f>IFERROR(VLOOKUP($A22,[3]マスタ!$E:$G,3,FALSE),"")</f>
        <v/>
      </c>
      <c r="AM22" s="83" t="str">
        <f>IFERROR(VLOOKUP($A22,[3]マスタ!$E:$H,4,FALSE),"")</f>
        <v/>
      </c>
      <c r="AN22" s="83" t="str">
        <f>IFERROR(VLOOKUP($A22,[3]マスタ!$E:$K,7,FALSE),"")</f>
        <v/>
      </c>
      <c r="AO22" s="83" t="str">
        <f>IFERROR(VLOOKUP($A22,[3]マスタ!$E:$I,5,FALSE),"")</f>
        <v/>
      </c>
      <c r="AP22" s="83" t="str">
        <f>IFERROR(VLOOKUP($A22,[3]マスタ!$E:$Q,13,FALSE),"")</f>
        <v/>
      </c>
      <c r="AQ22" s="3" t="str">
        <f>IFERROR(VLOOKUP($A22,[3]マスタ!$E:$T,16,FALSE),"")</f>
        <v/>
      </c>
      <c r="AR22" s="3" t="s">
        <v>26</v>
      </c>
      <c r="AS22" s="3" t="str">
        <f>IFERROR(VLOOKUP($A22,[3]マスタ!$E:$U,17,FALSE),"")</f>
        <v/>
      </c>
      <c r="AT22" s="3" t="s">
        <v>26</v>
      </c>
      <c r="AU22" s="112" t="str">
        <f>IFERROR(VLOOKUP($A22,[3]マスタ!$E:$W,19,FALSE),"")</f>
        <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38047</v>
      </c>
      <c r="B23" s="21" t="s">
        <v>1523</v>
      </c>
      <c r="C23" s="45"/>
      <c r="D23" s="18"/>
      <c r="E23" s="18">
        <v>0</v>
      </c>
      <c r="F23" s="18"/>
      <c r="G23" s="18"/>
      <c r="H23" s="18"/>
      <c r="I23" s="18"/>
      <c r="J23" s="18"/>
      <c r="K23" s="18"/>
      <c r="L23" s="18"/>
      <c r="M23" s="18"/>
      <c r="N23" s="18"/>
      <c r="O23" s="18"/>
      <c r="P23" s="18">
        <v>0</v>
      </c>
      <c r="Q23" s="18"/>
      <c r="R23" s="18"/>
      <c r="S23" s="18"/>
      <c r="T23" s="18"/>
      <c r="U23" s="18"/>
      <c r="V23" s="18"/>
      <c r="W23" s="18"/>
      <c r="X23" s="18"/>
      <c r="Y23" s="18" t="s">
        <v>26</v>
      </c>
      <c r="Z23" s="18" t="s">
        <v>26</v>
      </c>
      <c r="AA23" s="18" t="e">
        <v>#N/A</v>
      </c>
      <c r="AB23" s="18" t="s">
        <v>26</v>
      </c>
      <c r="AC23" s="18" t="s">
        <v>26</v>
      </c>
      <c r="AD23" s="18" t="s">
        <v>26</v>
      </c>
      <c r="AE23" s="18" t="s">
        <v>26</v>
      </c>
      <c r="AF23" s="18"/>
      <c r="AG23" s="18" t="s">
        <v>26</v>
      </c>
      <c r="AH23" s="18" t="s">
        <v>26</v>
      </c>
      <c r="AI23" s="18" t="s">
        <v>26</v>
      </c>
      <c r="AJ23" s="71" t="s">
        <v>26</v>
      </c>
      <c r="AK23" s="102" t="str">
        <f>IFERROR(VLOOKUP($A23,[3]マスタ!$E:$F,2,FALSE),"")</f>
        <v/>
      </c>
      <c r="AL23" s="83" t="str">
        <f>IFERROR(VLOOKUP($A23,[3]マスタ!$E:$G,3,FALSE),"")</f>
        <v/>
      </c>
      <c r="AM23" s="83" t="str">
        <f>IFERROR(VLOOKUP($A23,[3]マスタ!$E:$H,4,FALSE),"")</f>
        <v/>
      </c>
      <c r="AN23" s="83" t="str">
        <f>IFERROR(VLOOKUP($A23,[3]マスタ!$E:$K,7,FALSE),"")</f>
        <v/>
      </c>
      <c r="AO23" s="83" t="str">
        <f>IFERROR(VLOOKUP($A23,[3]マスタ!$E:$I,5,FALSE),"")</f>
        <v/>
      </c>
      <c r="AP23" s="83" t="str">
        <f>IFERROR(VLOOKUP($A23,[3]マスタ!$E:$Q,13,FALSE),"")</f>
        <v/>
      </c>
      <c r="AQ23" s="3" t="str">
        <f>IFERROR(VLOOKUP($A23,[3]マスタ!$E:$T,16,FALSE),"")</f>
        <v/>
      </c>
      <c r="AR23" s="3" t="s">
        <v>26</v>
      </c>
      <c r="AS23" s="3" t="str">
        <f>IFERROR(VLOOKUP($A23,[3]マスタ!$E:$U,17,FALSE),"")</f>
        <v/>
      </c>
      <c r="AT23" s="3" t="s">
        <v>26</v>
      </c>
      <c r="AU23" s="112" t="str">
        <f>IFERROR(VLOOKUP($A23,[3]マスタ!$E:$W,19,FALSE),"")</f>
        <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38062</v>
      </c>
      <c r="B24" s="21" t="s">
        <v>1524</v>
      </c>
      <c r="C24" s="45"/>
      <c r="D24" s="18"/>
      <c r="E24" s="18">
        <v>0</v>
      </c>
      <c r="F24" s="18"/>
      <c r="G24" s="18"/>
      <c r="H24" s="18"/>
      <c r="I24" s="18"/>
      <c r="J24" s="18"/>
      <c r="K24" s="18"/>
      <c r="L24" s="18"/>
      <c r="M24" s="18"/>
      <c r="N24" s="18"/>
      <c r="O24" s="18"/>
      <c r="P24" s="18">
        <v>0</v>
      </c>
      <c r="Q24" s="18"/>
      <c r="R24" s="18"/>
      <c r="S24" s="18"/>
      <c r="T24" s="18"/>
      <c r="U24" s="18"/>
      <c r="V24" s="18"/>
      <c r="W24" s="18"/>
      <c r="X24" s="18"/>
      <c r="Y24" s="18" t="s">
        <v>26</v>
      </c>
      <c r="Z24" s="18" t="s">
        <v>26</v>
      </c>
      <c r="AA24" s="18" t="e">
        <v>#N/A</v>
      </c>
      <c r="AB24" s="18" t="s">
        <v>26</v>
      </c>
      <c r="AC24" s="18" t="s">
        <v>26</v>
      </c>
      <c r="AD24" s="18" t="s">
        <v>26</v>
      </c>
      <c r="AE24" s="18" t="s">
        <v>26</v>
      </c>
      <c r="AF24" s="18"/>
      <c r="AG24" s="18" t="s">
        <v>26</v>
      </c>
      <c r="AH24" s="18" t="s">
        <v>26</v>
      </c>
      <c r="AI24" s="18" t="s">
        <v>26</v>
      </c>
      <c r="AJ24" s="71" t="s">
        <v>26</v>
      </c>
      <c r="AK24" s="102" t="str">
        <f>IFERROR(VLOOKUP($A24,[3]マスタ!$E:$F,2,FALSE),"")</f>
        <v/>
      </c>
      <c r="AL24" s="83" t="str">
        <f>IFERROR(VLOOKUP($A24,[3]マスタ!$E:$G,3,FALSE),"")</f>
        <v/>
      </c>
      <c r="AM24" s="83" t="str">
        <f>IFERROR(VLOOKUP($A24,[3]マスタ!$E:$H,4,FALSE),"")</f>
        <v/>
      </c>
      <c r="AN24" s="83" t="str">
        <f>IFERROR(VLOOKUP($A24,[3]マスタ!$E:$K,7,FALSE),"")</f>
        <v/>
      </c>
      <c r="AO24" s="83" t="str">
        <f>IFERROR(VLOOKUP($A24,[3]マスタ!$E:$I,5,FALSE),"")</f>
        <v/>
      </c>
      <c r="AP24" s="83" t="str">
        <f>IFERROR(VLOOKUP($A24,[3]マスタ!$E:$Q,13,FALSE),"")</f>
        <v/>
      </c>
      <c r="AQ24" s="3" t="str">
        <f>IFERROR(VLOOKUP($A24,[3]マスタ!$E:$T,16,FALSE),"")</f>
        <v/>
      </c>
      <c r="AR24" s="3" t="s">
        <v>26</v>
      </c>
      <c r="AS24" s="3" t="str">
        <f>IFERROR(VLOOKUP($A24,[3]マスタ!$E:$U,17,FALSE),"")</f>
        <v/>
      </c>
      <c r="AT24" s="3" t="s">
        <v>26</v>
      </c>
      <c r="AU24" s="112" t="str">
        <f>IFERROR(VLOOKUP($A24,[3]マスタ!$E:$W,19,FALSE),"")</f>
        <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20">
        <v>38069</v>
      </c>
      <c r="B25" s="21" t="s">
        <v>1525</v>
      </c>
      <c r="C25" s="45"/>
      <c r="D25" s="18"/>
      <c r="E25" s="18">
        <v>0</v>
      </c>
      <c r="F25" s="18"/>
      <c r="G25" s="18"/>
      <c r="H25" s="18"/>
      <c r="I25" s="18"/>
      <c r="J25" s="18"/>
      <c r="K25" s="18"/>
      <c r="L25" s="18"/>
      <c r="M25" s="18"/>
      <c r="N25" s="18"/>
      <c r="O25" s="18"/>
      <c r="P25" s="18">
        <v>0</v>
      </c>
      <c r="Q25" s="18"/>
      <c r="R25" s="18"/>
      <c r="S25" s="18"/>
      <c r="T25" s="18"/>
      <c r="U25" s="18"/>
      <c r="V25" s="18"/>
      <c r="W25" s="18"/>
      <c r="X25" s="18"/>
      <c r="Y25" s="18" t="s">
        <v>26</v>
      </c>
      <c r="Z25" s="18" t="s">
        <v>26</v>
      </c>
      <c r="AA25" s="18" t="e">
        <v>#N/A</v>
      </c>
      <c r="AB25" s="18" t="s">
        <v>26</v>
      </c>
      <c r="AC25" s="18" t="s">
        <v>26</v>
      </c>
      <c r="AD25" s="18" t="s">
        <v>26</v>
      </c>
      <c r="AE25" s="18" t="s">
        <v>26</v>
      </c>
      <c r="AF25" s="18"/>
      <c r="AG25" s="18" t="s">
        <v>26</v>
      </c>
      <c r="AH25" s="18" t="s">
        <v>26</v>
      </c>
      <c r="AI25" s="18" t="s">
        <v>26</v>
      </c>
      <c r="AJ25" s="71" t="s">
        <v>26</v>
      </c>
      <c r="AK25" s="102" t="str">
        <f>IFERROR(VLOOKUP($A25,[3]マスタ!$E:$F,2,FALSE),"")</f>
        <v/>
      </c>
      <c r="AL25" s="83" t="str">
        <f>IFERROR(VLOOKUP($A25,[3]マスタ!$E:$G,3,FALSE),"")</f>
        <v/>
      </c>
      <c r="AM25" s="83" t="str">
        <f>IFERROR(VLOOKUP($A25,[3]マスタ!$E:$H,4,FALSE),"")</f>
        <v/>
      </c>
      <c r="AN25" s="83" t="str">
        <f>IFERROR(VLOOKUP($A25,[3]マスタ!$E:$K,7,FALSE),"")</f>
        <v/>
      </c>
      <c r="AO25" s="83" t="str">
        <f>IFERROR(VLOOKUP($A25,[3]マスタ!$E:$I,5,FALSE),"")</f>
        <v/>
      </c>
      <c r="AP25" s="83" t="str">
        <f>IFERROR(VLOOKUP($A25,[3]マスタ!$E:$Q,13,FALSE),"")</f>
        <v/>
      </c>
      <c r="AQ25" s="3" t="str">
        <f>IFERROR(VLOOKUP($A25,[3]マスタ!$E:$T,16,FALSE),"")</f>
        <v/>
      </c>
      <c r="AR25" s="3" t="s">
        <v>26</v>
      </c>
      <c r="AS25" s="3" t="str">
        <f>IFERROR(VLOOKUP($A25,[3]マスタ!$E:$U,17,FALSE),"")</f>
        <v/>
      </c>
      <c r="AT25" s="3" t="s">
        <v>26</v>
      </c>
      <c r="AU25" s="112" t="str">
        <f>IFERROR(VLOOKUP($A25,[3]マスタ!$E:$W,19,FALSE),"")</f>
        <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20">
        <v>38071</v>
      </c>
      <c r="B26" s="21" t="s">
        <v>1526</v>
      </c>
      <c r="C26" s="45"/>
      <c r="D26" s="18"/>
      <c r="E26" s="18">
        <v>0</v>
      </c>
      <c r="F26" s="18"/>
      <c r="G26" s="18"/>
      <c r="H26" s="18"/>
      <c r="I26" s="18"/>
      <c r="J26" s="18"/>
      <c r="K26" s="18"/>
      <c r="L26" s="18"/>
      <c r="M26" s="18"/>
      <c r="N26" s="18"/>
      <c r="O26" s="18"/>
      <c r="P26" s="18">
        <v>0</v>
      </c>
      <c r="Q26" s="18"/>
      <c r="R26" s="18"/>
      <c r="S26" s="18"/>
      <c r="T26" s="18"/>
      <c r="U26" s="18"/>
      <c r="V26" s="18"/>
      <c r="W26" s="18"/>
      <c r="X26" s="18"/>
      <c r="Y26" s="18" t="s">
        <v>26</v>
      </c>
      <c r="Z26" s="18" t="s">
        <v>26</v>
      </c>
      <c r="AA26" s="18" t="e">
        <v>#N/A</v>
      </c>
      <c r="AB26" s="18" t="s">
        <v>26</v>
      </c>
      <c r="AC26" s="18" t="s">
        <v>26</v>
      </c>
      <c r="AD26" s="18" t="s">
        <v>26</v>
      </c>
      <c r="AE26" s="18" t="s">
        <v>26</v>
      </c>
      <c r="AF26" s="18"/>
      <c r="AG26" s="18" t="s">
        <v>26</v>
      </c>
      <c r="AH26" s="18" t="s">
        <v>26</v>
      </c>
      <c r="AI26" s="18" t="s">
        <v>26</v>
      </c>
      <c r="AJ26" s="71" t="s">
        <v>26</v>
      </c>
      <c r="AK26" s="102" t="str">
        <f>IFERROR(VLOOKUP($A26,[3]マスタ!$E:$F,2,FALSE),"")</f>
        <v/>
      </c>
      <c r="AL26" s="83" t="str">
        <f>IFERROR(VLOOKUP($A26,[3]マスタ!$E:$G,3,FALSE),"")</f>
        <v/>
      </c>
      <c r="AM26" s="83" t="str">
        <f>IFERROR(VLOOKUP($A26,[3]マスタ!$E:$H,4,FALSE),"")</f>
        <v/>
      </c>
      <c r="AN26" s="83" t="str">
        <f>IFERROR(VLOOKUP($A26,[3]マスタ!$E:$K,7,FALSE),"")</f>
        <v/>
      </c>
      <c r="AO26" s="83" t="str">
        <f>IFERROR(VLOOKUP($A26,[3]マスタ!$E:$I,5,FALSE),"")</f>
        <v/>
      </c>
      <c r="AP26" s="83" t="str">
        <f>IFERROR(VLOOKUP($A26,[3]マスタ!$E:$Q,13,FALSE),"")</f>
        <v/>
      </c>
      <c r="AQ26" s="3" t="str">
        <f>IFERROR(VLOOKUP($A26,[3]マスタ!$E:$T,16,FALSE),"")</f>
        <v/>
      </c>
      <c r="AR26" s="3" t="s">
        <v>26</v>
      </c>
      <c r="AS26" s="3" t="str">
        <f>IFERROR(VLOOKUP($A26,[3]マスタ!$E:$U,17,FALSE),"")</f>
        <v/>
      </c>
      <c r="AT26" s="3" t="s">
        <v>26</v>
      </c>
      <c r="AU26" s="112" t="str">
        <f>IFERROR(VLOOKUP($A26,[3]マスタ!$E:$W,19,FALSE),"")</f>
        <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20">
        <v>38073</v>
      </c>
      <c r="B27" s="21" t="s">
        <v>1527</v>
      </c>
      <c r="C27" s="45"/>
      <c r="D27" s="18"/>
      <c r="E27" s="18">
        <v>0</v>
      </c>
      <c r="F27" s="18"/>
      <c r="G27" s="18"/>
      <c r="H27" s="18"/>
      <c r="I27" s="18"/>
      <c r="J27" s="18"/>
      <c r="K27" s="18"/>
      <c r="L27" s="18"/>
      <c r="M27" s="18"/>
      <c r="N27" s="18"/>
      <c r="O27" s="18"/>
      <c r="P27" s="18">
        <v>0</v>
      </c>
      <c r="Q27" s="18"/>
      <c r="R27" s="18"/>
      <c r="S27" s="18"/>
      <c r="T27" s="18"/>
      <c r="U27" s="18"/>
      <c r="V27" s="18"/>
      <c r="W27" s="18"/>
      <c r="X27" s="18"/>
      <c r="Y27" s="18" t="s">
        <v>26</v>
      </c>
      <c r="Z27" s="18" t="s">
        <v>26</v>
      </c>
      <c r="AA27" s="18" t="e">
        <v>#N/A</v>
      </c>
      <c r="AB27" s="18" t="s">
        <v>26</v>
      </c>
      <c r="AC27" s="18" t="s">
        <v>26</v>
      </c>
      <c r="AD27" s="18" t="s">
        <v>26</v>
      </c>
      <c r="AE27" s="18" t="s">
        <v>26</v>
      </c>
      <c r="AF27" s="18"/>
      <c r="AG27" s="18" t="s">
        <v>26</v>
      </c>
      <c r="AH27" s="18" t="s">
        <v>26</v>
      </c>
      <c r="AI27" s="18" t="s">
        <v>26</v>
      </c>
      <c r="AJ27" s="71" t="s">
        <v>26</v>
      </c>
      <c r="AK27" s="102" t="str">
        <f>IFERROR(VLOOKUP($A27,[3]マスタ!$E:$F,2,FALSE),"")</f>
        <v/>
      </c>
      <c r="AL27" s="83" t="str">
        <f>IFERROR(VLOOKUP($A27,[3]マスタ!$E:$G,3,FALSE),"")</f>
        <v/>
      </c>
      <c r="AM27" s="83" t="str">
        <f>IFERROR(VLOOKUP($A27,[3]マスタ!$E:$H,4,FALSE),"")</f>
        <v/>
      </c>
      <c r="AN27" s="83" t="str">
        <f>IFERROR(VLOOKUP($A27,[3]マスタ!$E:$K,7,FALSE),"")</f>
        <v/>
      </c>
      <c r="AO27" s="83" t="str">
        <f>IFERROR(VLOOKUP($A27,[3]マスタ!$E:$I,5,FALSE),"")</f>
        <v/>
      </c>
      <c r="AP27" s="83" t="str">
        <f>IFERROR(VLOOKUP($A27,[3]マスタ!$E:$Q,13,FALSE),"")</f>
        <v/>
      </c>
      <c r="AQ27" s="3" t="str">
        <f>IFERROR(VLOOKUP($A27,[3]マスタ!$E:$T,16,FALSE),"")</f>
        <v/>
      </c>
      <c r="AR27" s="3" t="s">
        <v>26</v>
      </c>
      <c r="AS27" s="3" t="str">
        <f>IFERROR(VLOOKUP($A27,[3]マスタ!$E:$U,17,FALSE),"")</f>
        <v/>
      </c>
      <c r="AT27" s="3" t="s">
        <v>26</v>
      </c>
      <c r="AU27" s="112" t="str">
        <f>IFERROR(VLOOKUP($A27,[3]マスタ!$E:$W,19,FALSE),"")</f>
        <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20">
        <v>38074</v>
      </c>
      <c r="B28" s="21" t="s">
        <v>1528</v>
      </c>
      <c r="C28" s="18"/>
      <c r="D28" s="18"/>
      <c r="E28" s="18">
        <v>0</v>
      </c>
      <c r="F28" s="18"/>
      <c r="G28" s="18"/>
      <c r="H28" s="18"/>
      <c r="I28" s="18"/>
      <c r="J28" s="18"/>
      <c r="K28" s="18"/>
      <c r="L28" s="18"/>
      <c r="M28" s="18"/>
      <c r="N28" s="18"/>
      <c r="O28" s="18"/>
      <c r="P28" s="18">
        <v>0</v>
      </c>
      <c r="Q28" s="18"/>
      <c r="R28" s="18"/>
      <c r="S28" s="18"/>
      <c r="T28" s="18"/>
      <c r="U28" s="18"/>
      <c r="V28" s="18"/>
      <c r="W28" s="18"/>
      <c r="X28" s="18"/>
      <c r="Y28" s="18" t="s">
        <v>26</v>
      </c>
      <c r="Z28" s="18" t="s">
        <v>26</v>
      </c>
      <c r="AA28" s="18" t="e">
        <v>#N/A</v>
      </c>
      <c r="AB28" s="18" t="s">
        <v>26</v>
      </c>
      <c r="AC28" s="18" t="s">
        <v>26</v>
      </c>
      <c r="AD28" s="18" t="s">
        <v>26</v>
      </c>
      <c r="AE28" s="18" t="s">
        <v>26</v>
      </c>
      <c r="AF28" s="18"/>
      <c r="AG28" s="18" t="s">
        <v>26</v>
      </c>
      <c r="AH28" s="18" t="s">
        <v>26</v>
      </c>
      <c r="AI28" s="18" t="s">
        <v>26</v>
      </c>
      <c r="AJ28" s="71" t="s">
        <v>26</v>
      </c>
      <c r="AK28" s="102" t="str">
        <f>IFERROR(VLOOKUP($A28,[3]マスタ!$E:$F,2,FALSE),"")</f>
        <v/>
      </c>
      <c r="AL28" s="83" t="str">
        <f>IFERROR(VLOOKUP($A28,[3]マスタ!$E:$G,3,FALSE),"")</f>
        <v/>
      </c>
      <c r="AM28" s="83" t="str">
        <f>IFERROR(VLOOKUP($A28,[3]マスタ!$E:$H,4,FALSE),"")</f>
        <v/>
      </c>
      <c r="AN28" s="83" t="str">
        <f>IFERROR(VLOOKUP($A28,[3]マスタ!$E:$K,7,FALSE),"")</f>
        <v/>
      </c>
      <c r="AO28" s="83" t="str">
        <f>IFERROR(VLOOKUP($A28,[3]マスタ!$E:$I,5,FALSE),"")</f>
        <v/>
      </c>
      <c r="AP28" s="83" t="str">
        <f>IFERROR(VLOOKUP($A28,[3]マスタ!$E:$Q,13,FALSE),"")</f>
        <v/>
      </c>
      <c r="AQ28" s="3" t="str">
        <f>IFERROR(VLOOKUP($A28,[3]マスタ!$E:$T,16,FALSE),"")</f>
        <v/>
      </c>
      <c r="AR28" s="3" t="s">
        <v>26</v>
      </c>
      <c r="AS28" s="3" t="str">
        <f>IFERROR(VLOOKUP($A28,[3]マスタ!$E:$U,17,FALSE),"")</f>
        <v/>
      </c>
      <c r="AT28" s="3" t="s">
        <v>26</v>
      </c>
      <c r="AU28" s="112" t="str">
        <f>IFERROR(VLOOKUP($A28,[3]マスタ!$E:$W,19,FALSE),"")</f>
        <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20">
        <v>38077</v>
      </c>
      <c r="B29" s="21" t="s">
        <v>1529</v>
      </c>
      <c r="C29" s="18"/>
      <c r="D29" s="18"/>
      <c r="E29" s="18">
        <v>0</v>
      </c>
      <c r="F29" s="18"/>
      <c r="G29" s="18"/>
      <c r="H29" s="18"/>
      <c r="I29" s="18"/>
      <c r="J29" s="18"/>
      <c r="K29" s="18"/>
      <c r="L29" s="18"/>
      <c r="M29" s="18"/>
      <c r="N29" s="18"/>
      <c r="O29" s="18"/>
      <c r="P29" s="18">
        <v>0</v>
      </c>
      <c r="Q29" s="18"/>
      <c r="R29" s="18"/>
      <c r="S29" s="18"/>
      <c r="T29" s="18"/>
      <c r="U29" s="18"/>
      <c r="V29" s="18"/>
      <c r="W29" s="18"/>
      <c r="X29" s="18"/>
      <c r="Y29" s="18" t="s">
        <v>26</v>
      </c>
      <c r="Z29" s="18" t="s">
        <v>26</v>
      </c>
      <c r="AA29" s="18" t="e">
        <v>#N/A</v>
      </c>
      <c r="AB29" s="18" t="s">
        <v>26</v>
      </c>
      <c r="AC29" s="18" t="s">
        <v>26</v>
      </c>
      <c r="AD29" s="18" t="s">
        <v>26</v>
      </c>
      <c r="AE29" s="18" t="s">
        <v>26</v>
      </c>
      <c r="AF29" s="18"/>
      <c r="AG29" s="18" t="s">
        <v>26</v>
      </c>
      <c r="AH29" s="18" t="s">
        <v>26</v>
      </c>
      <c r="AI29" s="18" t="s">
        <v>26</v>
      </c>
      <c r="AJ29" s="71" t="s">
        <v>26</v>
      </c>
      <c r="AK29" s="102" t="str">
        <f>IFERROR(VLOOKUP($A29,[3]マスタ!$E:$F,2,FALSE),"")</f>
        <v/>
      </c>
      <c r="AL29" s="83" t="str">
        <f>IFERROR(VLOOKUP($A29,[3]マスタ!$E:$G,3,FALSE),"")</f>
        <v/>
      </c>
      <c r="AM29" s="83" t="str">
        <f>IFERROR(VLOOKUP($A29,[3]マスタ!$E:$H,4,FALSE),"")</f>
        <v/>
      </c>
      <c r="AN29" s="83" t="str">
        <f>IFERROR(VLOOKUP($A29,[3]マスタ!$E:$K,7,FALSE),"")</f>
        <v/>
      </c>
      <c r="AO29" s="83" t="str">
        <f>IFERROR(VLOOKUP($A29,[3]マスタ!$E:$I,5,FALSE),"")</f>
        <v/>
      </c>
      <c r="AP29" s="83" t="str">
        <f>IFERROR(VLOOKUP($A29,[3]マスタ!$E:$Q,13,FALSE),"")</f>
        <v/>
      </c>
      <c r="AQ29" s="3" t="str">
        <f>IFERROR(VLOOKUP($A29,[3]マスタ!$E:$T,16,FALSE),"")</f>
        <v/>
      </c>
      <c r="AR29" s="3" t="s">
        <v>26</v>
      </c>
      <c r="AS29" s="3" t="str">
        <f>IFERROR(VLOOKUP($A29,[3]マスタ!$E:$U,17,FALSE),"")</f>
        <v/>
      </c>
      <c r="AT29" s="3" t="s">
        <v>26</v>
      </c>
      <c r="AU29" s="112" t="str">
        <f>IFERROR(VLOOKUP($A29,[3]マスタ!$E:$W,19,FALSE),"")</f>
        <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38078</v>
      </c>
      <c r="B30" s="21" t="s">
        <v>1530</v>
      </c>
      <c r="C30" s="18"/>
      <c r="D30" s="18"/>
      <c r="E30" s="18">
        <v>0</v>
      </c>
      <c r="F30" s="18"/>
      <c r="G30" s="18"/>
      <c r="H30" s="18"/>
      <c r="I30" s="18"/>
      <c r="J30" s="18"/>
      <c r="K30" s="18"/>
      <c r="L30" s="18"/>
      <c r="M30" s="18"/>
      <c r="N30" s="18"/>
      <c r="O30" s="18"/>
      <c r="P30" s="18">
        <v>0</v>
      </c>
      <c r="Q30" s="18"/>
      <c r="R30" s="18"/>
      <c r="S30" s="18"/>
      <c r="T30" s="18"/>
      <c r="U30" s="18"/>
      <c r="V30" s="18"/>
      <c r="W30" s="18"/>
      <c r="X30" s="18"/>
      <c r="Y30" s="18" t="s">
        <v>26</v>
      </c>
      <c r="Z30" s="18" t="s">
        <v>26</v>
      </c>
      <c r="AA30" s="18" t="e">
        <v>#N/A</v>
      </c>
      <c r="AB30" s="18" t="s">
        <v>26</v>
      </c>
      <c r="AC30" s="18" t="s">
        <v>26</v>
      </c>
      <c r="AD30" s="18" t="s">
        <v>26</v>
      </c>
      <c r="AE30" s="18" t="s">
        <v>26</v>
      </c>
      <c r="AF30" s="18"/>
      <c r="AG30" s="18" t="s">
        <v>26</v>
      </c>
      <c r="AH30" s="18" t="s">
        <v>26</v>
      </c>
      <c r="AI30" s="18" t="s">
        <v>26</v>
      </c>
      <c r="AJ30" s="71" t="s">
        <v>26</v>
      </c>
      <c r="AK30" s="102" t="str">
        <f>IFERROR(VLOOKUP($A30,[3]マスタ!$E:$F,2,FALSE),"")</f>
        <v/>
      </c>
      <c r="AL30" s="83" t="str">
        <f>IFERROR(VLOOKUP($A30,[3]マスタ!$E:$G,3,FALSE),"")</f>
        <v/>
      </c>
      <c r="AM30" s="83" t="str">
        <f>IFERROR(VLOOKUP($A30,[3]マスタ!$E:$H,4,FALSE),"")</f>
        <v/>
      </c>
      <c r="AN30" s="83" t="str">
        <f>IFERROR(VLOOKUP($A30,[3]マスタ!$E:$K,7,FALSE),"")</f>
        <v/>
      </c>
      <c r="AO30" s="83" t="str">
        <f>IFERROR(VLOOKUP($A30,[3]マスタ!$E:$I,5,FALSE),"")</f>
        <v/>
      </c>
      <c r="AP30" s="83" t="str">
        <f>IFERROR(VLOOKUP($A30,[3]マスタ!$E:$Q,13,FALSE),"")</f>
        <v/>
      </c>
      <c r="AQ30" s="3" t="str">
        <f>IFERROR(VLOOKUP($A30,[3]マスタ!$E:$T,16,FALSE),"")</f>
        <v/>
      </c>
      <c r="AR30" s="3" t="s">
        <v>26</v>
      </c>
      <c r="AS30" s="3" t="str">
        <f>IFERROR(VLOOKUP($A30,[3]マスタ!$E:$U,17,FALSE),"")</f>
        <v/>
      </c>
      <c r="AT30" s="3" t="s">
        <v>26</v>
      </c>
      <c r="AU30" s="112" t="str">
        <f>IFERROR(VLOOKUP($A30,[3]マスタ!$E:$W,19,FALSE),"")</f>
        <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20">
        <v>38082</v>
      </c>
      <c r="B31" s="21" t="s">
        <v>1531</v>
      </c>
      <c r="C31" s="18" t="s">
        <v>23</v>
      </c>
      <c r="D31" s="18" t="s">
        <v>24</v>
      </c>
      <c r="E31" s="18">
        <v>1</v>
      </c>
      <c r="F31" s="18" t="s">
        <v>23</v>
      </c>
      <c r="G31" s="18" t="s">
        <v>23</v>
      </c>
      <c r="H31" s="18"/>
      <c r="I31" s="18" t="s">
        <v>23</v>
      </c>
      <c r="J31" s="18"/>
      <c r="K31" s="18"/>
      <c r="L31" s="18"/>
      <c r="M31" s="18"/>
      <c r="N31" s="18" t="s">
        <v>24</v>
      </c>
      <c r="O31" s="18" t="s">
        <v>24</v>
      </c>
      <c r="P31" s="18">
        <v>0</v>
      </c>
      <c r="Q31" s="18" t="s">
        <v>23</v>
      </c>
      <c r="R31" s="18" t="s">
        <v>23</v>
      </c>
      <c r="S31" s="18" t="s">
        <v>125</v>
      </c>
      <c r="T31" s="18" t="s">
        <v>23</v>
      </c>
      <c r="U31" s="18"/>
      <c r="V31" s="18"/>
      <c r="W31" s="18"/>
      <c r="X31" s="18"/>
      <c r="Y31" s="18" t="s">
        <v>25</v>
      </c>
      <c r="Z31" s="18" t="s">
        <v>25</v>
      </c>
      <c r="AA31" s="18" t="s">
        <v>25</v>
      </c>
      <c r="AB31" s="18" t="s">
        <v>22</v>
      </c>
      <c r="AC31" s="18" t="s">
        <v>26</v>
      </c>
      <c r="AD31" s="18" t="s">
        <v>22</v>
      </c>
      <c r="AE31" s="18" t="s">
        <v>26</v>
      </c>
      <c r="AF31" s="18"/>
      <c r="AG31" s="18" t="s">
        <v>25</v>
      </c>
      <c r="AH31" s="18" t="s">
        <v>26</v>
      </c>
      <c r="AI31" s="18" t="s">
        <v>25</v>
      </c>
      <c r="AJ31" s="71" t="s">
        <v>26</v>
      </c>
      <c r="AK31" s="102" t="str">
        <f>IFERROR(VLOOKUP($A31,[3]マスタ!$E:$F,2,FALSE),"")</f>
        <v>○</v>
      </c>
      <c r="AL31" s="83" t="str">
        <f>IFERROR(VLOOKUP($A31,[3]マスタ!$E:$G,3,FALSE),"")</f>
        <v>×</v>
      </c>
      <c r="AM31" s="83" t="str">
        <f>IFERROR(VLOOKUP($A31,[3]マスタ!$E:$H,4,FALSE),"")</f>
        <v>○</v>
      </c>
      <c r="AN31" s="83" t="str">
        <f>IFERROR(VLOOKUP($A31,[3]マスタ!$E:$K,7,FALSE),"")</f>
        <v>○</v>
      </c>
      <c r="AO31" s="83" t="str">
        <f>IFERROR(VLOOKUP($A31,[3]マスタ!$E:$I,5,FALSE),"")</f>
        <v>○</v>
      </c>
      <c r="AP31" s="83" t="str">
        <f>IFERROR(VLOOKUP($A31,[3]マスタ!$E:$Q,13,FALSE),"")</f>
        <v>○</v>
      </c>
      <c r="AQ31" s="3" t="str">
        <f>IFERROR(VLOOKUP($A31,[3]マスタ!$E:$T,16,FALSE),"")</f>
        <v>〇</v>
      </c>
      <c r="AR31" s="3" t="s">
        <v>22</v>
      </c>
      <c r="AS31" s="3" t="str">
        <f>IFERROR(VLOOKUP($A31,[3]マスタ!$E:$U,17,FALSE),"")</f>
        <v>×</v>
      </c>
      <c r="AT31" s="3" t="s">
        <v>25</v>
      </c>
      <c r="AU31" s="112" t="str">
        <f>IFERROR(VLOOKUP($A31,[3]マスタ!$E:$W,19,FALSE),"")</f>
        <v>×</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38083</v>
      </c>
      <c r="B32" s="21" t="s">
        <v>1532</v>
      </c>
      <c r="C32" s="18"/>
      <c r="D32" s="18"/>
      <c r="E32" s="18">
        <v>0</v>
      </c>
      <c r="F32" s="18"/>
      <c r="G32" s="18"/>
      <c r="H32" s="18"/>
      <c r="I32" s="18"/>
      <c r="J32" s="18"/>
      <c r="K32" s="18"/>
      <c r="L32" s="18"/>
      <c r="M32" s="18"/>
      <c r="N32" s="18"/>
      <c r="O32" s="18"/>
      <c r="P32" s="18">
        <v>0</v>
      </c>
      <c r="Q32" s="18"/>
      <c r="R32" s="18"/>
      <c r="S32" s="18"/>
      <c r="T32" s="18"/>
      <c r="U32" s="18"/>
      <c r="V32" s="18"/>
      <c r="W32" s="18"/>
      <c r="X32" s="18"/>
      <c r="Y32" s="18" t="s">
        <v>26</v>
      </c>
      <c r="Z32" s="18" t="s">
        <v>26</v>
      </c>
      <c r="AA32" s="18" t="e">
        <v>#N/A</v>
      </c>
      <c r="AB32" s="18" t="s">
        <v>26</v>
      </c>
      <c r="AC32" s="18" t="s">
        <v>26</v>
      </c>
      <c r="AD32" s="18" t="s">
        <v>26</v>
      </c>
      <c r="AE32" s="18" t="s">
        <v>26</v>
      </c>
      <c r="AF32" s="18"/>
      <c r="AG32" s="18" t="s">
        <v>26</v>
      </c>
      <c r="AH32" s="18" t="s">
        <v>26</v>
      </c>
      <c r="AI32" s="18" t="s">
        <v>26</v>
      </c>
      <c r="AJ32" s="71" t="s">
        <v>26</v>
      </c>
      <c r="AK32" s="102" t="str">
        <f>IFERROR(VLOOKUP($A32,[3]マスタ!$E:$F,2,FALSE),"")</f>
        <v/>
      </c>
      <c r="AL32" s="83" t="str">
        <f>IFERROR(VLOOKUP($A32,[3]マスタ!$E:$G,3,FALSE),"")</f>
        <v/>
      </c>
      <c r="AM32" s="83" t="str">
        <f>IFERROR(VLOOKUP($A32,[3]マスタ!$E:$H,4,FALSE),"")</f>
        <v/>
      </c>
      <c r="AN32" s="83" t="str">
        <f>IFERROR(VLOOKUP($A32,[3]マスタ!$E:$K,7,FALSE),"")</f>
        <v/>
      </c>
      <c r="AO32" s="83" t="str">
        <f>IFERROR(VLOOKUP($A32,[3]マスタ!$E:$I,5,FALSE),"")</f>
        <v/>
      </c>
      <c r="AP32" s="83" t="str">
        <f>IFERROR(VLOOKUP($A32,[3]マスタ!$E:$Q,13,FALSE),"")</f>
        <v/>
      </c>
      <c r="AQ32" s="3" t="str">
        <f>IFERROR(VLOOKUP($A32,[3]マスタ!$E:$T,16,FALSE),"")</f>
        <v/>
      </c>
      <c r="AR32" s="3" t="s">
        <v>26</v>
      </c>
      <c r="AS32" s="3" t="str">
        <f>IFERROR(VLOOKUP($A32,[3]マスタ!$E:$U,17,FALSE),"")</f>
        <v/>
      </c>
      <c r="AT32" s="3" t="s">
        <v>26</v>
      </c>
      <c r="AU32" s="112" t="str">
        <f>IFERROR(VLOOKUP($A32,[3]マスタ!$E:$W,19,FALSE),"")</f>
        <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25</v>
      </c>
      <c r="BD32" s="313" t="str">
        <f>SUBSTITUTE(SUBSTITUTE(IFERROR(VLOOKUP($A32,単組回答!$E:$R,14,FALSE),""),"① 行った","○"),"② 行っていない","×")</f>
        <v/>
      </c>
      <c r="BE32" s="83" t="s">
        <v>25</v>
      </c>
      <c r="BF32" s="316" t="str">
        <f>SUBSTITUTE(SUBSTITUTE(IFERROR(VLOOKUP($A32,単組回答!$E:$T,16,FALSE),""),"① 行った","○"),"② 行っていない","×")</f>
        <v/>
      </c>
    </row>
    <row r="33" spans="1:58" ht="28.5" customHeight="1">
      <c r="A33" s="20">
        <v>38084</v>
      </c>
      <c r="B33" s="21" t="s">
        <v>1533</v>
      </c>
      <c r="C33" s="18"/>
      <c r="D33" s="18"/>
      <c r="E33" s="18">
        <v>0</v>
      </c>
      <c r="F33" s="18"/>
      <c r="G33" s="18"/>
      <c r="H33" s="18"/>
      <c r="I33" s="18"/>
      <c r="J33" s="18"/>
      <c r="K33" s="18"/>
      <c r="L33" s="18"/>
      <c r="M33" s="18"/>
      <c r="N33" s="18"/>
      <c r="O33" s="18"/>
      <c r="P33" s="18">
        <v>0</v>
      </c>
      <c r="Q33" s="18"/>
      <c r="R33" s="18"/>
      <c r="S33" s="18"/>
      <c r="T33" s="18"/>
      <c r="U33" s="18"/>
      <c r="V33" s="18"/>
      <c r="W33" s="18"/>
      <c r="X33" s="18"/>
      <c r="Y33" s="18" t="s">
        <v>26</v>
      </c>
      <c r="Z33" s="18" t="s">
        <v>26</v>
      </c>
      <c r="AA33" s="18" t="e">
        <v>#N/A</v>
      </c>
      <c r="AB33" s="18" t="s">
        <v>26</v>
      </c>
      <c r="AC33" s="18" t="s">
        <v>26</v>
      </c>
      <c r="AD33" s="18" t="s">
        <v>26</v>
      </c>
      <c r="AE33" s="18" t="s">
        <v>26</v>
      </c>
      <c r="AF33" s="18"/>
      <c r="AG33" s="18" t="s">
        <v>26</v>
      </c>
      <c r="AH33" s="18" t="s">
        <v>26</v>
      </c>
      <c r="AI33" s="18" t="s">
        <v>26</v>
      </c>
      <c r="AJ33" s="71" t="s">
        <v>26</v>
      </c>
      <c r="AK33" s="102" t="str">
        <f>IFERROR(VLOOKUP($A33,[3]マスタ!$E:$F,2,FALSE),"")</f>
        <v/>
      </c>
      <c r="AL33" s="83" t="str">
        <f>IFERROR(VLOOKUP($A33,[3]マスタ!$E:$G,3,FALSE),"")</f>
        <v/>
      </c>
      <c r="AM33" s="83" t="str">
        <f>IFERROR(VLOOKUP($A33,[3]マスタ!$E:$H,4,FALSE),"")</f>
        <v/>
      </c>
      <c r="AN33" s="83" t="str">
        <f>IFERROR(VLOOKUP($A33,[3]マスタ!$E:$K,7,FALSE),"")</f>
        <v/>
      </c>
      <c r="AO33" s="83" t="str">
        <f>IFERROR(VLOOKUP($A33,[3]マスタ!$E:$I,5,FALSE),"")</f>
        <v/>
      </c>
      <c r="AP33" s="83" t="str">
        <f>IFERROR(VLOOKUP($A33,[3]マスタ!$E:$Q,13,FALSE),"")</f>
        <v/>
      </c>
      <c r="AQ33" s="3" t="str">
        <f>IFERROR(VLOOKUP($A33,[3]マスタ!$E:$T,16,FALSE),"")</f>
        <v/>
      </c>
      <c r="AR33" s="3" t="s">
        <v>26</v>
      </c>
      <c r="AS33" s="3" t="str">
        <f>IFERROR(VLOOKUP($A33,[3]マスタ!$E:$U,17,FALSE),"")</f>
        <v/>
      </c>
      <c r="AT33" s="3" t="s">
        <v>26</v>
      </c>
      <c r="AU33" s="112" t="str">
        <f>IFERROR(VLOOKUP($A33,[3]マスタ!$E:$W,19,FALSE),"")</f>
        <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25</v>
      </c>
      <c r="BF33" s="316" t="str">
        <f>SUBSTITUTE(SUBSTITUTE(IFERROR(VLOOKUP($A33,単組回答!$E:$T,16,FALSE),""),"① 行った","○"),"② 行っていない","×")</f>
        <v/>
      </c>
    </row>
    <row r="34" spans="1:58" ht="28.5" customHeight="1">
      <c r="A34" s="20"/>
      <c r="B34" s="21"/>
      <c r="C34" s="18"/>
      <c r="D34" s="18"/>
      <c r="E34" s="18">
        <v>0</v>
      </c>
      <c r="F34" s="18"/>
      <c r="G34" s="18"/>
      <c r="H34" s="18"/>
      <c r="I34" s="18"/>
      <c r="J34" s="18"/>
      <c r="K34" s="18"/>
      <c r="L34" s="18"/>
      <c r="M34" s="18"/>
      <c r="N34" s="18"/>
      <c r="O34" s="18"/>
      <c r="P34" s="18">
        <v>0</v>
      </c>
      <c r="Q34" s="18"/>
      <c r="R34" s="18"/>
      <c r="S34" s="18"/>
      <c r="T34" s="18"/>
      <c r="U34" s="18"/>
      <c r="V34" s="18"/>
      <c r="W34" s="18"/>
      <c r="X34" s="18"/>
      <c r="Y34" s="18" t="s">
        <v>26</v>
      </c>
      <c r="Z34" s="18" t="s">
        <v>26</v>
      </c>
      <c r="AA34" s="18" t="e">
        <v>#N/A</v>
      </c>
      <c r="AB34" s="18" t="s">
        <v>26</v>
      </c>
      <c r="AC34" s="18" t="s">
        <v>26</v>
      </c>
      <c r="AD34" s="18" t="s">
        <v>26</v>
      </c>
      <c r="AE34" s="18" t="s">
        <v>26</v>
      </c>
      <c r="AF34" s="18"/>
      <c r="AG34" s="18" t="s">
        <v>26</v>
      </c>
      <c r="AH34" s="18" t="s">
        <v>26</v>
      </c>
      <c r="AI34" s="18" t="s">
        <v>26</v>
      </c>
      <c r="AJ34" s="71" t="s">
        <v>26</v>
      </c>
      <c r="AK34" s="102" t="str">
        <f>IFERROR(VLOOKUP($A34,[3]マスタ!$E:$F,2,FALSE),"")</f>
        <v/>
      </c>
      <c r="AL34" s="83" t="str">
        <f>IFERROR(VLOOKUP($A34,[3]マスタ!$E:$G,3,FALSE),"")</f>
        <v/>
      </c>
      <c r="AM34" s="83" t="str">
        <f>IFERROR(VLOOKUP($A34,[3]マスタ!$E:$H,4,FALSE),"")</f>
        <v/>
      </c>
      <c r="AN34" s="83" t="str">
        <f>IFERROR(VLOOKUP($A34,[3]マスタ!$E:$K,7,FALSE),"")</f>
        <v/>
      </c>
      <c r="AO34" s="83" t="str">
        <f>IFERROR(VLOOKUP($A34,[3]マスタ!$E:$I,5,FALSE),"")</f>
        <v/>
      </c>
      <c r="AP34" s="83" t="str">
        <f>IFERROR(VLOOKUP($A34,[3]マスタ!$E:$Q,13,FALSE),"")</f>
        <v/>
      </c>
      <c r="AQ34" s="3" t="str">
        <f>IFERROR(VLOOKUP($A34,[3]マスタ!$E:$T,16,FALSE),"")</f>
        <v/>
      </c>
      <c r="AR34" s="3" t="s">
        <v>26</v>
      </c>
      <c r="AS34" s="3" t="str">
        <f>IFERROR(VLOOKUP($A34,[3]マスタ!$E:$U,17,FALSE),"")</f>
        <v/>
      </c>
      <c r="AT34" s="3" t="s">
        <v>26</v>
      </c>
      <c r="AU34" s="112" t="str">
        <f>IFERROR(VLOOKUP($A34,[3]マスタ!$E:$W,19,FALSE),"")</f>
        <v/>
      </c>
      <c r="AV34" s="102" t="s">
        <v>26</v>
      </c>
      <c r="AW34" s="83" t="s">
        <v>26</v>
      </c>
      <c r="AX34" s="83" t="s">
        <v>26</v>
      </c>
      <c r="AY34" s="83"/>
      <c r="AZ34" s="83" t="s">
        <v>26</v>
      </c>
      <c r="BA34" s="83"/>
      <c r="BB34" s="83" t="s">
        <v>26</v>
      </c>
      <c r="BC34" s="83" t="s">
        <v>26</v>
      </c>
      <c r="BD34" s="83"/>
      <c r="BE34" s="83" t="s">
        <v>26</v>
      </c>
      <c r="BF34" s="103"/>
    </row>
    <row r="35" spans="1:58" ht="28.5" customHeight="1">
      <c r="A35" s="20"/>
      <c r="B35" s="21"/>
      <c r="C35" s="18"/>
      <c r="D35" s="18"/>
      <c r="E35" s="18">
        <v>0</v>
      </c>
      <c r="F35" s="18"/>
      <c r="G35" s="18"/>
      <c r="H35" s="18"/>
      <c r="I35" s="18"/>
      <c r="J35" s="18"/>
      <c r="K35" s="18"/>
      <c r="L35" s="18"/>
      <c r="M35" s="18"/>
      <c r="N35" s="18"/>
      <c r="O35" s="18"/>
      <c r="P35" s="18">
        <v>0</v>
      </c>
      <c r="Q35" s="18"/>
      <c r="R35" s="18"/>
      <c r="S35" s="18"/>
      <c r="T35" s="18"/>
      <c r="U35" s="18"/>
      <c r="V35" s="18"/>
      <c r="W35" s="18"/>
      <c r="X35" s="18"/>
      <c r="Y35" s="18" t="s">
        <v>26</v>
      </c>
      <c r="Z35" s="18" t="s">
        <v>26</v>
      </c>
      <c r="AA35" s="18" t="e">
        <v>#N/A</v>
      </c>
      <c r="AB35" s="18" t="s">
        <v>26</v>
      </c>
      <c r="AC35" s="18" t="s">
        <v>26</v>
      </c>
      <c r="AD35" s="18" t="s">
        <v>26</v>
      </c>
      <c r="AE35" s="18" t="s">
        <v>26</v>
      </c>
      <c r="AF35" s="18"/>
      <c r="AG35" s="18" t="s">
        <v>26</v>
      </c>
      <c r="AH35" s="18" t="s">
        <v>26</v>
      </c>
      <c r="AI35" s="18" t="s">
        <v>26</v>
      </c>
      <c r="AJ35" s="71" t="s">
        <v>26</v>
      </c>
      <c r="AK35" s="102" t="str">
        <f>IFERROR(VLOOKUP($A35,[3]マスタ!$E:$F,2,FALSE),"")</f>
        <v/>
      </c>
      <c r="AL35" s="83" t="str">
        <f>IFERROR(VLOOKUP($A35,[3]マスタ!$E:$G,3,FALSE),"")</f>
        <v/>
      </c>
      <c r="AM35" s="83" t="str">
        <f>IFERROR(VLOOKUP($A35,[3]マスタ!$E:$H,4,FALSE),"")</f>
        <v/>
      </c>
      <c r="AN35" s="83" t="str">
        <f>IFERROR(VLOOKUP($A35,[3]マスタ!$E:$K,7,FALSE),"")</f>
        <v/>
      </c>
      <c r="AO35" s="83" t="str">
        <f>IFERROR(VLOOKUP($A35,[3]マスタ!$E:$I,5,FALSE),"")</f>
        <v/>
      </c>
      <c r="AP35" s="83" t="str">
        <f>IFERROR(VLOOKUP($A35,[3]マスタ!$E:$Q,13,FALSE),"")</f>
        <v/>
      </c>
      <c r="AQ35" s="3" t="str">
        <f>IFERROR(VLOOKUP($A35,[3]マスタ!$E:$T,16,FALSE),"")</f>
        <v/>
      </c>
      <c r="AR35" s="3" t="s">
        <v>26</v>
      </c>
      <c r="AS35" s="3" t="str">
        <f>IFERROR(VLOOKUP($A35,[3]マスタ!$E:$U,17,FALSE),"")</f>
        <v/>
      </c>
      <c r="AT35" s="3" t="s">
        <v>26</v>
      </c>
      <c r="AU35" s="112" t="str">
        <f>IFERROR(VLOOKUP($A35,[3]マスタ!$E:$W,19,FALSE),"")</f>
        <v/>
      </c>
      <c r="AV35" s="102" t="s">
        <v>26</v>
      </c>
      <c r="AW35" s="83" t="s">
        <v>26</v>
      </c>
      <c r="AX35" s="83" t="s">
        <v>26</v>
      </c>
      <c r="AY35" s="83"/>
      <c r="AZ35" s="83" t="s">
        <v>26</v>
      </c>
      <c r="BA35" s="83"/>
      <c r="BB35" s="83" t="s">
        <v>26</v>
      </c>
      <c r="BC35" s="83" t="s">
        <v>26</v>
      </c>
      <c r="BD35" s="83"/>
      <c r="BE35" s="83" t="s">
        <v>26</v>
      </c>
      <c r="BF35" s="103"/>
    </row>
    <row r="36" spans="1:58" ht="28.5" customHeight="1">
      <c r="A36" s="20"/>
      <c r="B36" s="21"/>
      <c r="C36" s="18"/>
      <c r="D36" s="18"/>
      <c r="E36" s="18">
        <v>0</v>
      </c>
      <c r="F36" s="18"/>
      <c r="G36" s="18"/>
      <c r="H36" s="18"/>
      <c r="I36" s="18"/>
      <c r="J36" s="18"/>
      <c r="K36" s="18"/>
      <c r="L36" s="18"/>
      <c r="M36" s="18"/>
      <c r="N36" s="18"/>
      <c r="O36" s="18"/>
      <c r="P36" s="18">
        <v>0</v>
      </c>
      <c r="Q36" s="18"/>
      <c r="R36" s="18"/>
      <c r="S36" s="18"/>
      <c r="T36" s="18"/>
      <c r="U36" s="18"/>
      <c r="V36" s="18"/>
      <c r="W36" s="18"/>
      <c r="X36" s="18"/>
      <c r="Y36" s="18" t="s">
        <v>26</v>
      </c>
      <c r="Z36" s="18" t="s">
        <v>26</v>
      </c>
      <c r="AA36" s="18" t="e">
        <v>#N/A</v>
      </c>
      <c r="AB36" s="18" t="s">
        <v>26</v>
      </c>
      <c r="AC36" s="18" t="s">
        <v>26</v>
      </c>
      <c r="AD36" s="18" t="s">
        <v>26</v>
      </c>
      <c r="AE36" s="18" t="s">
        <v>26</v>
      </c>
      <c r="AF36" s="18"/>
      <c r="AG36" s="18" t="s">
        <v>26</v>
      </c>
      <c r="AH36" s="18" t="s">
        <v>26</v>
      </c>
      <c r="AI36" s="18" t="s">
        <v>26</v>
      </c>
      <c r="AJ36" s="71" t="s">
        <v>26</v>
      </c>
      <c r="AK36" s="102" t="str">
        <f>IFERROR(VLOOKUP($A36,[3]マスタ!$E:$F,2,FALSE),"")</f>
        <v/>
      </c>
      <c r="AL36" s="83" t="str">
        <f>IFERROR(VLOOKUP($A36,[3]マスタ!$E:$G,3,FALSE),"")</f>
        <v/>
      </c>
      <c r="AM36" s="83" t="str">
        <f>IFERROR(VLOOKUP($A36,[3]マスタ!$E:$H,4,FALSE),"")</f>
        <v/>
      </c>
      <c r="AN36" s="83" t="str">
        <f>IFERROR(VLOOKUP($A36,[3]マスタ!$E:$K,7,FALSE),"")</f>
        <v/>
      </c>
      <c r="AO36" s="83" t="str">
        <f>IFERROR(VLOOKUP($A36,[3]マスタ!$E:$I,5,FALSE),"")</f>
        <v/>
      </c>
      <c r="AP36" s="83" t="str">
        <f>IFERROR(VLOOKUP($A36,[3]マスタ!$E:$Q,13,FALSE),"")</f>
        <v/>
      </c>
      <c r="AQ36" s="3" t="str">
        <f>IFERROR(VLOOKUP($A36,[3]マスタ!$E:$T,16,FALSE),"")</f>
        <v/>
      </c>
      <c r="AR36" s="3" t="s">
        <v>26</v>
      </c>
      <c r="AS36" s="3" t="str">
        <f>IFERROR(VLOOKUP($A36,[3]マスタ!$E:$U,17,FALSE),"")</f>
        <v/>
      </c>
      <c r="AT36" s="3" t="s">
        <v>26</v>
      </c>
      <c r="AU36" s="112" t="str">
        <f>IFERROR(VLOOKUP($A36,[3]マスタ!$E:$W,19,FALSE),"")</f>
        <v/>
      </c>
      <c r="AV36" s="102" t="s">
        <v>26</v>
      </c>
      <c r="AW36" s="83" t="s">
        <v>26</v>
      </c>
      <c r="AX36" s="83" t="s">
        <v>26</v>
      </c>
      <c r="AY36" s="83"/>
      <c r="AZ36" s="83" t="s">
        <v>26</v>
      </c>
      <c r="BA36" s="83"/>
      <c r="BB36" s="83" t="s">
        <v>26</v>
      </c>
      <c r="BC36" s="83" t="s">
        <v>26</v>
      </c>
      <c r="BD36" s="83"/>
      <c r="BE36" s="83" t="s">
        <v>26</v>
      </c>
      <c r="BF36" s="103"/>
    </row>
    <row r="37" spans="1:58" ht="28.5" customHeight="1" thickBot="1">
      <c r="A37" s="237" t="s">
        <v>90</v>
      </c>
      <c r="B37" s="238"/>
      <c r="C37" s="237">
        <v>10</v>
      </c>
      <c r="D37" s="238">
        <v>0</v>
      </c>
      <c r="N37" s="237">
        <v>15</v>
      </c>
      <c r="O37" s="238">
        <v>0</v>
      </c>
      <c r="Y37" s="237">
        <v>0</v>
      </c>
      <c r="Z37" s="238">
        <v>0</v>
      </c>
      <c r="AK37" s="104" t="s">
        <v>26</v>
      </c>
      <c r="AL37" s="105" t="s">
        <v>26</v>
      </c>
      <c r="AM37" s="105" t="s">
        <v>26</v>
      </c>
      <c r="AN37" s="105" t="str">
        <f>IFERROR(VLOOKUP($A37,[3]Sheet1!$A$5:$B$300,2,FALSE),"")</f>
        <v/>
      </c>
      <c r="AO37" s="105" t="s">
        <v>26</v>
      </c>
      <c r="AP37" s="105" t="str">
        <f>IFERROR(VLOOKUP($A37,#REF!,13,FALSE),"")</f>
        <v/>
      </c>
      <c r="AQ37" s="113" t="s">
        <v>26</v>
      </c>
      <c r="AR37" s="113" t="s">
        <v>26</v>
      </c>
      <c r="AS37" s="113" t="str">
        <f>IFERROR(VLOOKUP($A37,#REF!,17,FALSE),"")</f>
        <v/>
      </c>
      <c r="AT37" s="113" t="s">
        <v>26</v>
      </c>
      <c r="AU37" s="114" t="str">
        <f>IFERROR(VLOOKUP($A37,#REF!,19,FALSE),"")</f>
        <v/>
      </c>
      <c r="AV37" s="245">
        <f>AV38-AW38</f>
        <v>0</v>
      </c>
      <c r="AW37" s="246"/>
      <c r="AX37" s="109" t="s">
        <v>26</v>
      </c>
      <c r="AY37" s="109"/>
      <c r="AZ37" s="109" t="s">
        <v>26</v>
      </c>
      <c r="BA37" s="109"/>
      <c r="BB37" s="109" t="s">
        <v>26</v>
      </c>
      <c r="BC37" s="109" t="s">
        <v>26</v>
      </c>
      <c r="BD37" s="109"/>
      <c r="BE37" s="109" t="s">
        <v>26</v>
      </c>
      <c r="BF37" s="110"/>
    </row>
    <row r="38" spans="1:58" ht="28.5" customHeight="1">
      <c r="AV38" s="12">
        <f>(COUNTIF(AV5:AV36,"○")+COUNTIF(AW5:AW36,"○"))</f>
        <v>0</v>
      </c>
      <c r="AW38" s="12">
        <f>COUNTIFS(AV5:AV36,"○",AW5:AW36,"○")</f>
        <v>0</v>
      </c>
      <c r="AX38" s="12" t="s">
        <v>26</v>
      </c>
      <c r="AY38" s="12"/>
      <c r="AZ38" s="12" t="s">
        <v>26</v>
      </c>
      <c r="BA38" s="12"/>
      <c r="BB38" s="12" t="s">
        <v>26</v>
      </c>
      <c r="BC38" s="12" t="s">
        <v>26</v>
      </c>
      <c r="BD38" s="12"/>
      <c r="BE38" s="12" t="s">
        <v>26</v>
      </c>
      <c r="BF38" s="12"/>
    </row>
    <row r="39" spans="1:58" ht="28.5" customHeight="1">
      <c r="AV39" s="12" t="s">
        <v>26</v>
      </c>
      <c r="AW39" s="12" t="s">
        <v>26</v>
      </c>
      <c r="AX39" s="12" t="s">
        <v>26</v>
      </c>
      <c r="AY39" s="12"/>
      <c r="AZ39" s="12" t="s">
        <v>26</v>
      </c>
      <c r="BA39" s="12"/>
      <c r="BB39" s="12" t="s">
        <v>26</v>
      </c>
      <c r="BC39" s="12" t="s">
        <v>26</v>
      </c>
      <c r="BD39" s="12"/>
      <c r="BE39" s="12" t="s">
        <v>26</v>
      </c>
      <c r="BF39" s="12"/>
    </row>
    <row r="40" spans="1:58" ht="28.5" customHeight="1">
      <c r="AV40" s="12" t="s">
        <v>26</v>
      </c>
      <c r="AW40" s="12" t="s">
        <v>26</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sheetData>
  <mergeCells count="40">
    <mergeCell ref="A2:B2"/>
    <mergeCell ref="C2:D2"/>
    <mergeCell ref="F2:G2"/>
    <mergeCell ref="H2:I2"/>
    <mergeCell ref="J2:K2"/>
    <mergeCell ref="C1:M1"/>
    <mergeCell ref="N1:X1"/>
    <mergeCell ref="Y1:AJ1"/>
    <mergeCell ref="AK1:AU1"/>
    <mergeCell ref="AV1:BF1"/>
    <mergeCell ref="AI2:AJ2"/>
    <mergeCell ref="L2:M2"/>
    <mergeCell ref="N2:O2"/>
    <mergeCell ref="Q2:R2"/>
    <mergeCell ref="S2:T2"/>
    <mergeCell ref="U2:V2"/>
    <mergeCell ref="W2:X2"/>
    <mergeCell ref="Y2:Z2"/>
    <mergeCell ref="AB2:AC2"/>
    <mergeCell ref="AD2:AE2"/>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V37:AW37"/>
    <mergeCell ref="A4:B4"/>
    <mergeCell ref="A37:B37"/>
    <mergeCell ref="C37:D37"/>
    <mergeCell ref="N37:O37"/>
    <mergeCell ref="Y37:Z37"/>
  </mergeCells>
  <phoneticPr fontId="3"/>
  <conditionalFormatting sqref="A5:AU36 BG5:XFD36 AV34:BF36 AV39:BF142 AX37:BF38 BC6:BC33 BE6:BE33">
    <cfRule type="cellIs" dxfId="153" priority="15" operator="equal">
      <formula>0</formula>
    </cfRule>
  </conditionalFormatting>
  <conditionalFormatting sqref="BC5">
    <cfRule type="cellIs" dxfId="149" priority="10" operator="equal">
      <formula>0</formula>
    </cfRule>
  </conditionalFormatting>
  <conditionalFormatting sqref="BE5">
    <cfRule type="cellIs" dxfId="148" priority="9" operator="equal">
      <formula>0</formula>
    </cfRule>
  </conditionalFormatting>
  <conditionalFormatting sqref="AV38:AW38 AV37">
    <cfRule type="cellIs" dxfId="147" priority="7" operator="equal">
      <formula>0</formula>
    </cfRule>
  </conditionalFormatting>
  <conditionalFormatting sqref="AV5:BB33">
    <cfRule type="cellIs" dxfId="36" priority="6" operator="equal">
      <formula>0</formula>
    </cfRule>
  </conditionalFormatting>
  <conditionalFormatting sqref="BF5:BF33">
    <cfRule type="cellIs" dxfId="32" priority="2" operator="equal">
      <formula>0</formula>
    </cfRule>
  </conditionalFormatting>
  <conditionalFormatting sqref="BD5:BD33">
    <cfRule type="cellIs" dxfId="26"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65531-488D-4AD6-A8D3-A41009539A2A}">
  <dimension ref="A1:BF135"/>
  <sheetViews>
    <sheetView view="pageBreakPreview" zoomScale="90" zoomScaleNormal="10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 customWidth="1"/>
    <col min="2" max="2" width="32.5" style="1" customWidth="1"/>
    <col min="3" max="24" width="8.25" style="10" hidden="1" customWidth="1" outlineLevel="1"/>
    <col min="25" max="26" width="9.25" style="15" hidden="1" customWidth="1" outlineLevel="1"/>
    <col min="27" max="27" width="8.25" style="15" hidden="1" customWidth="1" outlineLevel="1"/>
    <col min="28" max="34" width="9.25" style="15" hidden="1" customWidth="1" outlineLevel="1"/>
    <col min="35" max="36" width="8.25" style="15" hidden="1" customWidth="1" outlineLevel="1"/>
    <col min="37" max="37" width="9" style="1" customWidth="1" collapsed="1"/>
    <col min="38" max="42" width="9" style="1" customWidth="1"/>
    <col min="43" max="46" width="9" style="11" customWidth="1"/>
    <col min="47" max="47" width="9" style="1"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81"/>
      <c r="B1" s="181"/>
      <c r="C1" s="242" t="s">
        <v>1</v>
      </c>
      <c r="D1" s="293"/>
      <c r="E1" s="293"/>
      <c r="F1" s="293"/>
      <c r="G1" s="293"/>
      <c r="H1" s="293"/>
      <c r="I1" s="293"/>
      <c r="J1" s="293"/>
      <c r="K1" s="293"/>
      <c r="L1" s="293"/>
      <c r="M1" s="240"/>
      <c r="N1" s="242" t="s">
        <v>2</v>
      </c>
      <c r="O1" s="293"/>
      <c r="P1" s="293"/>
      <c r="Q1" s="293"/>
      <c r="R1" s="293"/>
      <c r="S1" s="293"/>
      <c r="T1" s="293"/>
      <c r="U1" s="293"/>
      <c r="V1" s="293"/>
      <c r="W1" s="293"/>
      <c r="X1" s="240"/>
      <c r="Y1" s="291" t="s">
        <v>3</v>
      </c>
      <c r="Z1" s="294"/>
      <c r="AA1" s="294"/>
      <c r="AB1" s="294"/>
      <c r="AC1" s="294"/>
      <c r="AD1" s="294"/>
      <c r="AE1" s="294"/>
      <c r="AF1" s="294"/>
      <c r="AG1" s="294"/>
      <c r="AH1" s="294"/>
      <c r="AI1" s="294"/>
      <c r="AJ1" s="294"/>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42" t="s">
        <v>6</v>
      </c>
      <c r="B2" s="240"/>
      <c r="C2" s="242" t="s">
        <v>7</v>
      </c>
      <c r="D2" s="240"/>
      <c r="E2" s="164"/>
      <c r="F2" s="242" t="s">
        <v>8</v>
      </c>
      <c r="G2" s="240"/>
      <c r="H2" s="242" t="s">
        <v>9</v>
      </c>
      <c r="I2" s="240"/>
      <c r="J2" s="242" t="s">
        <v>10</v>
      </c>
      <c r="K2" s="240"/>
      <c r="L2" s="227" t="s">
        <v>11</v>
      </c>
      <c r="M2" s="278"/>
      <c r="N2" s="242" t="s">
        <v>7</v>
      </c>
      <c r="O2" s="240"/>
      <c r="P2" s="164"/>
      <c r="Q2" s="242" t="s">
        <v>8</v>
      </c>
      <c r="R2" s="240"/>
      <c r="S2" s="242" t="s">
        <v>9</v>
      </c>
      <c r="T2" s="240"/>
      <c r="U2" s="242" t="s">
        <v>10</v>
      </c>
      <c r="V2" s="240"/>
      <c r="W2" s="227" t="s">
        <v>11</v>
      </c>
      <c r="X2" s="278"/>
      <c r="Y2" s="291" t="s">
        <v>7</v>
      </c>
      <c r="Z2" s="292"/>
      <c r="AA2" s="182"/>
      <c r="AB2" s="291" t="s">
        <v>8</v>
      </c>
      <c r="AC2" s="292"/>
      <c r="AD2" s="291" t="s">
        <v>9</v>
      </c>
      <c r="AE2" s="292"/>
      <c r="AF2" s="303" t="s">
        <v>12</v>
      </c>
      <c r="AG2" s="291" t="s">
        <v>10</v>
      </c>
      <c r="AH2" s="292"/>
      <c r="AI2" s="289" t="s">
        <v>11</v>
      </c>
      <c r="AJ2" s="290"/>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83" t="s">
        <v>14</v>
      </c>
      <c r="B3" s="148"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84" t="s">
        <v>16</v>
      </c>
      <c r="Z3" s="184" t="s">
        <v>17</v>
      </c>
      <c r="AA3" s="184"/>
      <c r="AB3" s="184" t="s">
        <v>18</v>
      </c>
      <c r="AC3" s="184" t="s">
        <v>19</v>
      </c>
      <c r="AD3" s="184" t="s">
        <v>18</v>
      </c>
      <c r="AE3" s="184" t="s">
        <v>19</v>
      </c>
      <c r="AF3" s="304"/>
      <c r="AG3" s="184" t="s">
        <v>18</v>
      </c>
      <c r="AH3" s="184" t="s">
        <v>19</v>
      </c>
      <c r="AI3" s="184" t="s">
        <v>18</v>
      </c>
      <c r="AJ3" s="185"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82" t="s">
        <v>20</v>
      </c>
      <c r="B4" s="283"/>
      <c r="C4" s="138">
        <v>11</v>
      </c>
      <c r="D4" s="138">
        <v>1</v>
      </c>
      <c r="E4" s="138"/>
      <c r="F4" s="138">
        <v>2</v>
      </c>
      <c r="G4" s="138">
        <v>11</v>
      </c>
      <c r="H4" s="138">
        <v>4</v>
      </c>
      <c r="I4" s="138">
        <v>6</v>
      </c>
      <c r="J4" s="138">
        <v>0</v>
      </c>
      <c r="K4" s="138">
        <v>9</v>
      </c>
      <c r="L4" s="138">
        <v>0</v>
      </c>
      <c r="M4" s="138">
        <v>0</v>
      </c>
      <c r="N4" s="138">
        <v>11</v>
      </c>
      <c r="O4" s="138">
        <v>1</v>
      </c>
      <c r="P4" s="138"/>
      <c r="Q4" s="138">
        <v>7</v>
      </c>
      <c r="R4" s="138">
        <v>9</v>
      </c>
      <c r="S4" s="138">
        <v>6</v>
      </c>
      <c r="T4" s="138">
        <v>4</v>
      </c>
      <c r="U4" s="138">
        <v>0</v>
      </c>
      <c r="V4" s="138">
        <v>0</v>
      </c>
      <c r="W4" s="138">
        <v>0</v>
      </c>
      <c r="X4" s="138">
        <v>0</v>
      </c>
      <c r="Y4" s="186">
        <v>10</v>
      </c>
      <c r="Z4" s="186">
        <v>1</v>
      </c>
      <c r="AA4" s="186"/>
      <c r="AB4" s="186">
        <v>10</v>
      </c>
      <c r="AC4" s="186">
        <v>10</v>
      </c>
      <c r="AD4" s="186">
        <v>2</v>
      </c>
      <c r="AE4" s="186">
        <v>7</v>
      </c>
      <c r="AF4" s="205">
        <v>0</v>
      </c>
      <c r="AG4" s="186">
        <v>0</v>
      </c>
      <c r="AH4" s="186">
        <v>0</v>
      </c>
      <c r="AI4" s="186"/>
      <c r="AJ4" s="187"/>
      <c r="AK4" s="137">
        <v>9</v>
      </c>
      <c r="AL4" s="138">
        <v>2</v>
      </c>
      <c r="AM4" s="138">
        <v>6</v>
      </c>
      <c r="AN4" s="138">
        <v>9</v>
      </c>
      <c r="AO4" s="138">
        <v>5</v>
      </c>
      <c r="AP4" s="138">
        <v>6</v>
      </c>
      <c r="AQ4" s="158">
        <v>8</v>
      </c>
      <c r="AR4" s="158">
        <v>1</v>
      </c>
      <c r="AS4" s="158">
        <v>3</v>
      </c>
      <c r="AT4" s="158">
        <v>1</v>
      </c>
      <c r="AU4" s="139">
        <v>5</v>
      </c>
      <c r="AV4" s="137">
        <f t="shared" ref="AV4:BF4" si="0">COUNTIF(AV5:AV30,"○")</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1</v>
      </c>
      <c r="BF4" s="139">
        <f t="shared" si="0"/>
        <v>0</v>
      </c>
    </row>
    <row r="5" spans="1:58" ht="28.5" customHeight="1">
      <c r="A5" s="170">
        <v>41001</v>
      </c>
      <c r="B5" s="171" t="s">
        <v>1555</v>
      </c>
      <c r="C5" s="74" t="s">
        <v>23</v>
      </c>
      <c r="D5" s="74" t="s">
        <v>23</v>
      </c>
      <c r="E5" s="74">
        <v>2</v>
      </c>
      <c r="F5" s="74"/>
      <c r="G5" s="74" t="s">
        <v>23</v>
      </c>
      <c r="H5" s="74"/>
      <c r="I5" s="74" t="s">
        <v>23</v>
      </c>
      <c r="J5" s="74"/>
      <c r="K5" s="74"/>
      <c r="L5" s="74"/>
      <c r="M5" s="74"/>
      <c r="N5" s="74" t="s">
        <v>23</v>
      </c>
      <c r="O5" s="74" t="s">
        <v>23</v>
      </c>
      <c r="P5" s="74">
        <v>2</v>
      </c>
      <c r="Q5" s="74" t="s">
        <v>22</v>
      </c>
      <c r="R5" s="74" t="s">
        <v>23</v>
      </c>
      <c r="S5" s="74" t="s">
        <v>23</v>
      </c>
      <c r="T5" s="74" t="s">
        <v>23</v>
      </c>
      <c r="U5" s="74" t="s">
        <v>125</v>
      </c>
      <c r="V5" s="74"/>
      <c r="W5" s="74" t="s">
        <v>125</v>
      </c>
      <c r="X5" s="74"/>
      <c r="Y5" s="80" t="s">
        <v>22</v>
      </c>
      <c r="Z5" s="80" t="s">
        <v>22</v>
      </c>
      <c r="AA5" s="80" t="s">
        <v>22</v>
      </c>
      <c r="AB5" s="80" t="s">
        <v>22</v>
      </c>
      <c r="AC5" s="80" t="s">
        <v>22</v>
      </c>
      <c r="AD5" s="80" t="s">
        <v>22</v>
      </c>
      <c r="AE5" s="80" t="s">
        <v>22</v>
      </c>
      <c r="AF5" s="81"/>
      <c r="AG5" s="80" t="s">
        <v>25</v>
      </c>
      <c r="AH5" s="80" t="s">
        <v>25</v>
      </c>
      <c r="AI5" s="80" t="s">
        <v>25</v>
      </c>
      <c r="AJ5" s="180" t="s">
        <v>25</v>
      </c>
      <c r="AK5" s="128" t="s">
        <v>22</v>
      </c>
      <c r="AL5" s="74" t="s">
        <v>22</v>
      </c>
      <c r="AM5" s="74" t="s">
        <v>22</v>
      </c>
      <c r="AN5" s="74" t="s">
        <v>22</v>
      </c>
      <c r="AO5" s="74" t="s">
        <v>22</v>
      </c>
      <c r="AP5" s="74" t="s">
        <v>22</v>
      </c>
      <c r="AQ5" s="76" t="s">
        <v>27</v>
      </c>
      <c r="AR5" s="76" t="s">
        <v>25</v>
      </c>
      <c r="AS5" s="76" t="s">
        <v>25</v>
      </c>
      <c r="AT5" s="76" t="s">
        <v>25</v>
      </c>
      <c r="AU5" s="131" t="s">
        <v>25</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5">
        <v>41002</v>
      </c>
      <c r="B6" s="6" t="s">
        <v>1554</v>
      </c>
      <c r="C6" s="47" t="s">
        <v>23</v>
      </c>
      <c r="D6" s="47" t="s">
        <v>24</v>
      </c>
      <c r="E6" s="47">
        <v>1</v>
      </c>
      <c r="F6" s="47"/>
      <c r="G6" s="47" t="s">
        <v>23</v>
      </c>
      <c r="H6" s="47"/>
      <c r="I6" s="47" t="s">
        <v>23</v>
      </c>
      <c r="J6" s="47"/>
      <c r="K6" s="47" t="s">
        <v>23</v>
      </c>
      <c r="L6" s="47"/>
      <c r="M6" s="47"/>
      <c r="N6" s="47" t="s">
        <v>23</v>
      </c>
      <c r="O6" s="47" t="s">
        <v>24</v>
      </c>
      <c r="P6" s="47">
        <v>1</v>
      </c>
      <c r="Q6" s="47" t="s">
        <v>22</v>
      </c>
      <c r="R6" s="47" t="s">
        <v>23</v>
      </c>
      <c r="S6" s="47" t="s">
        <v>23</v>
      </c>
      <c r="T6" s="47" t="s">
        <v>23</v>
      </c>
      <c r="U6" s="47" t="s">
        <v>125</v>
      </c>
      <c r="V6" s="47"/>
      <c r="W6" s="47" t="s">
        <v>125</v>
      </c>
      <c r="X6" s="47"/>
      <c r="Y6" s="13" t="s">
        <v>22</v>
      </c>
      <c r="Z6" s="13" t="s">
        <v>25</v>
      </c>
      <c r="AA6" s="13" t="s">
        <v>25</v>
      </c>
      <c r="AB6" s="13" t="s">
        <v>22</v>
      </c>
      <c r="AC6" s="13" t="s">
        <v>22</v>
      </c>
      <c r="AD6" s="13" t="s">
        <v>22</v>
      </c>
      <c r="AE6" s="13" t="s">
        <v>22</v>
      </c>
      <c r="AF6" s="67"/>
      <c r="AG6" s="13" t="s">
        <v>25</v>
      </c>
      <c r="AH6" s="13" t="s">
        <v>25</v>
      </c>
      <c r="AI6" s="13" t="s">
        <v>25</v>
      </c>
      <c r="AJ6" s="79" t="s">
        <v>25</v>
      </c>
      <c r="AK6" s="102" t="s">
        <v>22</v>
      </c>
      <c r="AL6" s="83" t="s">
        <v>25</v>
      </c>
      <c r="AM6" s="83" t="s">
        <v>25</v>
      </c>
      <c r="AN6" s="83" t="s">
        <v>22</v>
      </c>
      <c r="AO6" s="83">
        <v>0</v>
      </c>
      <c r="AP6" s="83" t="s">
        <v>22</v>
      </c>
      <c r="AQ6" s="3" t="s">
        <v>27</v>
      </c>
      <c r="AR6" s="3" t="s">
        <v>22</v>
      </c>
      <c r="AS6" s="3" t="s">
        <v>25</v>
      </c>
      <c r="AT6" s="3" t="s">
        <v>25</v>
      </c>
      <c r="AU6" s="112"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5">
        <v>41006</v>
      </c>
      <c r="B7" s="6" t="s">
        <v>1553</v>
      </c>
      <c r="C7" s="43" t="s">
        <v>22</v>
      </c>
      <c r="D7" s="47" t="s">
        <v>25</v>
      </c>
      <c r="E7" s="47">
        <v>1</v>
      </c>
      <c r="F7" s="47"/>
      <c r="G7" s="47" t="s">
        <v>23</v>
      </c>
      <c r="H7" s="47" t="s">
        <v>23</v>
      </c>
      <c r="I7" s="47"/>
      <c r="J7" s="47"/>
      <c r="K7" s="47" t="s">
        <v>23</v>
      </c>
      <c r="L7" s="47"/>
      <c r="M7" s="47"/>
      <c r="N7" s="47" t="s">
        <v>23</v>
      </c>
      <c r="O7" s="47" t="s">
        <v>24</v>
      </c>
      <c r="P7" s="47">
        <v>1</v>
      </c>
      <c r="Q7" s="47" t="s">
        <v>23</v>
      </c>
      <c r="R7" s="47" t="s">
        <v>23</v>
      </c>
      <c r="S7" s="47" t="s">
        <v>23</v>
      </c>
      <c r="T7" s="47"/>
      <c r="U7" s="47" t="s">
        <v>125</v>
      </c>
      <c r="V7" s="47"/>
      <c r="W7" s="47" t="s">
        <v>125</v>
      </c>
      <c r="X7" s="47"/>
      <c r="Y7" s="13" t="s">
        <v>22</v>
      </c>
      <c r="Z7" s="13" t="s">
        <v>25</v>
      </c>
      <c r="AA7" s="13" t="s">
        <v>25</v>
      </c>
      <c r="AB7" s="13" t="s">
        <v>22</v>
      </c>
      <c r="AC7" s="13" t="s">
        <v>22</v>
      </c>
      <c r="AD7" s="13" t="s">
        <v>25</v>
      </c>
      <c r="AE7" s="13" t="s">
        <v>25</v>
      </c>
      <c r="AF7" s="67"/>
      <c r="AG7" s="13" t="s">
        <v>26</v>
      </c>
      <c r="AH7" s="13">
        <v>0</v>
      </c>
      <c r="AI7" s="13" t="s">
        <v>25</v>
      </c>
      <c r="AJ7" s="79" t="s">
        <v>25</v>
      </c>
      <c r="AK7" s="102" t="s">
        <v>22</v>
      </c>
      <c r="AL7" s="83" t="s">
        <v>25</v>
      </c>
      <c r="AM7" s="83" t="s">
        <v>25</v>
      </c>
      <c r="AN7" s="83" t="s">
        <v>22</v>
      </c>
      <c r="AO7" s="83">
        <v>0</v>
      </c>
      <c r="AP7" s="83" t="s">
        <v>25</v>
      </c>
      <c r="AQ7" s="3" t="s">
        <v>27</v>
      </c>
      <c r="AR7" s="3"/>
      <c r="AS7" s="3" t="s">
        <v>28</v>
      </c>
      <c r="AT7" s="3"/>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5">
        <v>41007</v>
      </c>
      <c r="B8" s="6" t="s">
        <v>1552</v>
      </c>
      <c r="C8" s="43" t="s">
        <v>22</v>
      </c>
      <c r="D8" s="47" t="s">
        <v>25</v>
      </c>
      <c r="E8" s="47">
        <v>1</v>
      </c>
      <c r="F8" s="47"/>
      <c r="G8" s="47" t="s">
        <v>23</v>
      </c>
      <c r="H8" s="47" t="s">
        <v>23</v>
      </c>
      <c r="I8" s="47" t="s">
        <v>23</v>
      </c>
      <c r="J8" s="47"/>
      <c r="K8" s="47"/>
      <c r="L8" s="47"/>
      <c r="M8" s="47"/>
      <c r="N8" s="47" t="s">
        <v>23</v>
      </c>
      <c r="O8" s="47" t="s">
        <v>24</v>
      </c>
      <c r="P8" s="47">
        <v>1</v>
      </c>
      <c r="Q8" s="47" t="s">
        <v>23</v>
      </c>
      <c r="R8" s="47" t="s">
        <v>23</v>
      </c>
      <c r="S8" s="47" t="s">
        <v>23</v>
      </c>
      <c r="T8" s="47" t="s">
        <v>23</v>
      </c>
      <c r="U8" s="47" t="s">
        <v>125</v>
      </c>
      <c r="V8" s="47"/>
      <c r="W8" s="47" t="s">
        <v>125</v>
      </c>
      <c r="X8" s="47"/>
      <c r="Y8" s="13" t="s">
        <v>22</v>
      </c>
      <c r="Z8" s="13" t="s">
        <v>25</v>
      </c>
      <c r="AA8" s="13" t="s">
        <v>25</v>
      </c>
      <c r="AB8" s="13" t="s">
        <v>22</v>
      </c>
      <c r="AC8" s="13" t="s">
        <v>22</v>
      </c>
      <c r="AD8" s="13" t="s">
        <v>25</v>
      </c>
      <c r="AE8" s="13" t="s">
        <v>22</v>
      </c>
      <c r="AF8" s="67"/>
      <c r="AG8" s="13" t="s">
        <v>26</v>
      </c>
      <c r="AH8" s="13" t="s">
        <v>25</v>
      </c>
      <c r="AI8" s="13" t="s">
        <v>25</v>
      </c>
      <c r="AJ8" s="79" t="s">
        <v>25</v>
      </c>
      <c r="AK8" s="102" t="s">
        <v>22</v>
      </c>
      <c r="AL8" s="83" t="s">
        <v>25</v>
      </c>
      <c r="AM8" s="83" t="s">
        <v>25</v>
      </c>
      <c r="AN8" s="83" t="s">
        <v>22</v>
      </c>
      <c r="AO8" s="83">
        <v>0</v>
      </c>
      <c r="AP8" s="83" t="s">
        <v>22</v>
      </c>
      <c r="AQ8" s="3" t="s">
        <v>25</v>
      </c>
      <c r="AR8" s="3"/>
      <c r="AS8" s="3" t="s">
        <v>25</v>
      </c>
      <c r="AT8" s="3"/>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5">
        <v>41010</v>
      </c>
      <c r="B9" s="6" t="s">
        <v>1551</v>
      </c>
      <c r="C9" s="43" t="s">
        <v>22</v>
      </c>
      <c r="D9" s="47" t="s">
        <v>25</v>
      </c>
      <c r="E9" s="47">
        <v>1</v>
      </c>
      <c r="F9" s="47"/>
      <c r="G9" s="47" t="s">
        <v>23</v>
      </c>
      <c r="H9" s="47" t="s">
        <v>23</v>
      </c>
      <c r="I9" s="47" t="s">
        <v>23</v>
      </c>
      <c r="J9" s="47"/>
      <c r="K9" s="47" t="s">
        <v>23</v>
      </c>
      <c r="L9" s="47"/>
      <c r="M9" s="47"/>
      <c r="N9" s="47" t="s">
        <v>23</v>
      </c>
      <c r="O9" s="47" t="s">
        <v>24</v>
      </c>
      <c r="P9" s="47">
        <v>1</v>
      </c>
      <c r="Q9" s="47" t="s">
        <v>23</v>
      </c>
      <c r="R9" s="47" t="s">
        <v>23</v>
      </c>
      <c r="S9" s="47" t="s">
        <v>23</v>
      </c>
      <c r="T9" s="47" t="s">
        <v>23</v>
      </c>
      <c r="U9" s="47" t="s">
        <v>125</v>
      </c>
      <c r="V9" s="47"/>
      <c r="W9" s="47" t="s">
        <v>125</v>
      </c>
      <c r="X9" s="47"/>
      <c r="Y9" s="13" t="s">
        <v>22</v>
      </c>
      <c r="Z9" s="13" t="s">
        <v>25</v>
      </c>
      <c r="AA9" s="13" t="s">
        <v>25</v>
      </c>
      <c r="AB9" s="13" t="s">
        <v>22</v>
      </c>
      <c r="AC9" s="13" t="s">
        <v>22</v>
      </c>
      <c r="AD9" s="13" t="s">
        <v>25</v>
      </c>
      <c r="AE9" s="13" t="s">
        <v>22</v>
      </c>
      <c r="AF9" s="67"/>
      <c r="AG9" s="13" t="s">
        <v>26</v>
      </c>
      <c r="AH9" s="13" t="s">
        <v>25</v>
      </c>
      <c r="AI9" s="13" t="s">
        <v>25</v>
      </c>
      <c r="AJ9" s="79" t="s">
        <v>25</v>
      </c>
      <c r="AK9" s="102" t="s">
        <v>22</v>
      </c>
      <c r="AL9" s="83" t="s">
        <v>25</v>
      </c>
      <c r="AM9" s="83" t="s">
        <v>22</v>
      </c>
      <c r="AN9" s="83" t="s">
        <v>22</v>
      </c>
      <c r="AO9" s="83" t="s">
        <v>22</v>
      </c>
      <c r="AP9" s="83" t="s">
        <v>22</v>
      </c>
      <c r="AQ9" s="3" t="s">
        <v>27</v>
      </c>
      <c r="AR9" s="3" t="s">
        <v>25</v>
      </c>
      <c r="AS9" s="3" t="s">
        <v>25</v>
      </c>
      <c r="AT9" s="3" t="s">
        <v>22</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22</v>
      </c>
      <c r="BF9" s="316" t="str">
        <f>SUBSTITUTE(SUBSTITUTE(IFERROR(VLOOKUP($A9,単組回答!$E:$T,16,FALSE),""),"① 行った","○"),"② 行っていない","×")</f>
        <v/>
      </c>
    </row>
    <row r="10" spans="1:58" ht="28.5" customHeight="1">
      <c r="A10" s="5">
        <v>41014</v>
      </c>
      <c r="B10" s="6" t="s">
        <v>1550</v>
      </c>
      <c r="C10" s="43" t="s">
        <v>22</v>
      </c>
      <c r="D10" s="47" t="s">
        <v>25</v>
      </c>
      <c r="E10" s="47">
        <v>1</v>
      </c>
      <c r="F10" s="47"/>
      <c r="G10" s="47" t="s">
        <v>23</v>
      </c>
      <c r="H10" s="47"/>
      <c r="I10" s="47"/>
      <c r="J10" s="47"/>
      <c r="K10" s="47" t="s">
        <v>23</v>
      </c>
      <c r="L10" s="47"/>
      <c r="M10" s="47"/>
      <c r="N10" s="47" t="s">
        <v>23</v>
      </c>
      <c r="O10" s="47" t="s">
        <v>24</v>
      </c>
      <c r="P10" s="47">
        <v>1</v>
      </c>
      <c r="Q10" s="47" t="s">
        <v>23</v>
      </c>
      <c r="R10" s="47" t="s">
        <v>23</v>
      </c>
      <c r="S10" s="47" t="s">
        <v>23</v>
      </c>
      <c r="T10" s="47"/>
      <c r="U10" s="47" t="s">
        <v>125</v>
      </c>
      <c r="V10" s="47"/>
      <c r="W10" s="47" t="s">
        <v>125</v>
      </c>
      <c r="X10" s="47"/>
      <c r="Y10" s="13" t="s">
        <v>22</v>
      </c>
      <c r="Z10" s="13" t="s">
        <v>25</v>
      </c>
      <c r="AA10" s="13" t="s">
        <v>25</v>
      </c>
      <c r="AB10" s="13" t="s">
        <v>22</v>
      </c>
      <c r="AC10" s="13" t="s">
        <v>22</v>
      </c>
      <c r="AD10" s="13" t="s">
        <v>25</v>
      </c>
      <c r="AE10" s="13" t="s">
        <v>22</v>
      </c>
      <c r="AF10" s="67"/>
      <c r="AG10" s="13" t="s">
        <v>26</v>
      </c>
      <c r="AH10" s="13">
        <v>0</v>
      </c>
      <c r="AI10" s="13" t="s">
        <v>25</v>
      </c>
      <c r="AJ10" s="79" t="s">
        <v>25</v>
      </c>
      <c r="AK10" s="102" t="s">
        <v>26</v>
      </c>
      <c r="AL10" s="83" t="s">
        <v>26</v>
      </c>
      <c r="AM10" s="83" t="s">
        <v>26</v>
      </c>
      <c r="AN10" s="83" t="s">
        <v>26</v>
      </c>
      <c r="AO10" s="83" t="s">
        <v>26</v>
      </c>
      <c r="AP10" s="83" t="s">
        <v>26</v>
      </c>
      <c r="AQ10" s="3" t="s">
        <v>26</v>
      </c>
      <c r="AR10" s="3" t="s">
        <v>26</v>
      </c>
      <c r="AS10" s="3" t="s">
        <v>26</v>
      </c>
      <c r="AT10" s="3" t="s">
        <v>26</v>
      </c>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5">
        <v>41023</v>
      </c>
      <c r="B11" s="6" t="s">
        <v>1549</v>
      </c>
      <c r="C11" s="43" t="s">
        <v>22</v>
      </c>
      <c r="D11" s="47" t="s">
        <v>25</v>
      </c>
      <c r="E11" s="47">
        <v>1</v>
      </c>
      <c r="F11" s="47"/>
      <c r="G11" s="47" t="s">
        <v>23</v>
      </c>
      <c r="H11" s="47"/>
      <c r="I11" s="47"/>
      <c r="J11" s="47"/>
      <c r="K11" s="47" t="s">
        <v>23</v>
      </c>
      <c r="L11" s="47"/>
      <c r="M11" s="47"/>
      <c r="N11" s="47" t="s">
        <v>22</v>
      </c>
      <c r="O11" s="47" t="s">
        <v>24</v>
      </c>
      <c r="P11" s="47">
        <v>1</v>
      </c>
      <c r="Q11" s="47"/>
      <c r="R11" s="47"/>
      <c r="S11" s="47"/>
      <c r="T11" s="47"/>
      <c r="U11" s="47"/>
      <c r="V11" s="47"/>
      <c r="W11" s="47"/>
      <c r="X11" s="47"/>
      <c r="Y11" s="13" t="s">
        <v>22</v>
      </c>
      <c r="Z11" s="13" t="s">
        <v>25</v>
      </c>
      <c r="AA11" s="13" t="s">
        <v>25</v>
      </c>
      <c r="AB11" s="13" t="s">
        <v>22</v>
      </c>
      <c r="AC11" s="13" t="s">
        <v>22</v>
      </c>
      <c r="AD11" s="13" t="s">
        <v>25</v>
      </c>
      <c r="AE11" s="13" t="s">
        <v>25</v>
      </c>
      <c r="AF11" s="67"/>
      <c r="AG11" s="13" t="s">
        <v>26</v>
      </c>
      <c r="AH11" s="13">
        <v>0</v>
      </c>
      <c r="AI11" s="13" t="s">
        <v>25</v>
      </c>
      <c r="AJ11" s="79" t="s">
        <v>25</v>
      </c>
      <c r="AK11" s="102" t="s">
        <v>22</v>
      </c>
      <c r="AL11" s="83" t="s">
        <v>22</v>
      </c>
      <c r="AM11" s="83" t="s">
        <v>22</v>
      </c>
      <c r="AN11" s="83" t="s">
        <v>22</v>
      </c>
      <c r="AO11" s="83" t="s">
        <v>22</v>
      </c>
      <c r="AP11" s="83" t="s">
        <v>22</v>
      </c>
      <c r="AQ11" s="3" t="s">
        <v>27</v>
      </c>
      <c r="AR11" s="3" t="s">
        <v>28</v>
      </c>
      <c r="AS11" s="3" t="s">
        <v>22</v>
      </c>
      <c r="AT11" s="3" t="s">
        <v>25</v>
      </c>
      <c r="AU11" s="112"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1320</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5">
        <v>41028</v>
      </c>
      <c r="B12" s="6" t="s">
        <v>1548</v>
      </c>
      <c r="C12" s="43" t="s">
        <v>22</v>
      </c>
      <c r="D12" s="47" t="s">
        <v>25</v>
      </c>
      <c r="E12" s="47">
        <v>1</v>
      </c>
      <c r="F12" s="47"/>
      <c r="G12" s="47" t="s">
        <v>23</v>
      </c>
      <c r="H12" s="47"/>
      <c r="I12" s="47"/>
      <c r="J12" s="47"/>
      <c r="K12" s="47" t="s">
        <v>23</v>
      </c>
      <c r="L12" s="47"/>
      <c r="M12" s="47"/>
      <c r="N12" s="47" t="s">
        <v>23</v>
      </c>
      <c r="O12" s="47" t="s">
        <v>24</v>
      </c>
      <c r="P12" s="47">
        <v>1</v>
      </c>
      <c r="Q12" s="47"/>
      <c r="R12" s="47"/>
      <c r="S12" s="47"/>
      <c r="T12" s="47"/>
      <c r="U12" s="47"/>
      <c r="V12" s="47"/>
      <c r="W12" s="47"/>
      <c r="X12" s="47"/>
      <c r="Y12" s="13" t="s">
        <v>26</v>
      </c>
      <c r="Z12" s="13" t="s">
        <v>26</v>
      </c>
      <c r="AA12" s="13" t="e">
        <v>#N/A</v>
      </c>
      <c r="AB12" s="13" t="s">
        <v>26</v>
      </c>
      <c r="AC12" s="13" t="s">
        <v>26</v>
      </c>
      <c r="AD12" s="13" t="s">
        <v>26</v>
      </c>
      <c r="AE12" s="13" t="s">
        <v>26</v>
      </c>
      <c r="AF12" s="67"/>
      <c r="AG12" s="13" t="s">
        <v>26</v>
      </c>
      <c r="AH12" s="13" t="s">
        <v>26</v>
      </c>
      <c r="AI12" s="13" t="s">
        <v>26</v>
      </c>
      <c r="AJ12" s="79" t="s">
        <v>26</v>
      </c>
      <c r="AK12" s="102" t="s">
        <v>26</v>
      </c>
      <c r="AL12" s="83" t="s">
        <v>26</v>
      </c>
      <c r="AM12" s="83" t="s">
        <v>26</v>
      </c>
      <c r="AN12" s="83" t="s">
        <v>26</v>
      </c>
      <c r="AO12" s="83" t="s">
        <v>26</v>
      </c>
      <c r="AP12" s="83" t="s">
        <v>26</v>
      </c>
      <c r="AQ12" s="3" t="s">
        <v>26</v>
      </c>
      <c r="AR12" s="3" t="s">
        <v>26</v>
      </c>
      <c r="AS12" s="3" t="s">
        <v>26</v>
      </c>
      <c r="AT12" s="3" t="s">
        <v>26</v>
      </c>
      <c r="AU12" s="112" t="s">
        <v>26</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5">
        <v>41033</v>
      </c>
      <c r="B13" s="6" t="s">
        <v>1547</v>
      </c>
      <c r="C13" s="43" t="s">
        <v>22</v>
      </c>
      <c r="D13" s="47" t="s">
        <v>25</v>
      </c>
      <c r="E13" s="47">
        <v>1</v>
      </c>
      <c r="F13" s="47" t="s">
        <v>23</v>
      </c>
      <c r="G13" s="47" t="s">
        <v>23</v>
      </c>
      <c r="H13" s="47" t="s">
        <v>23</v>
      </c>
      <c r="I13" s="47" t="s">
        <v>23</v>
      </c>
      <c r="J13" s="47"/>
      <c r="K13" s="47" t="s">
        <v>23</v>
      </c>
      <c r="L13" s="47"/>
      <c r="M13" s="47"/>
      <c r="N13" s="47" t="s">
        <v>22</v>
      </c>
      <c r="O13" s="47" t="s">
        <v>24</v>
      </c>
      <c r="P13" s="47">
        <v>1</v>
      </c>
      <c r="Q13" s="47"/>
      <c r="R13" s="47" t="s">
        <v>23</v>
      </c>
      <c r="S13" s="47"/>
      <c r="T13" s="47"/>
      <c r="U13" s="47"/>
      <c r="V13" s="47"/>
      <c r="W13" s="47"/>
      <c r="X13" s="47"/>
      <c r="Y13" s="13" t="s">
        <v>22</v>
      </c>
      <c r="Z13" s="13" t="s">
        <v>25</v>
      </c>
      <c r="AA13" s="13" t="s">
        <v>25</v>
      </c>
      <c r="AB13" s="13" t="s">
        <v>22</v>
      </c>
      <c r="AC13" s="13" t="s">
        <v>22</v>
      </c>
      <c r="AD13" s="13" t="s">
        <v>25</v>
      </c>
      <c r="AE13" s="13" t="s">
        <v>22</v>
      </c>
      <c r="AF13" s="67"/>
      <c r="AG13" s="13" t="s">
        <v>26</v>
      </c>
      <c r="AH13" s="13" t="s">
        <v>25</v>
      </c>
      <c r="AI13" s="13" t="s">
        <v>25</v>
      </c>
      <c r="AJ13" s="79" t="s">
        <v>25</v>
      </c>
      <c r="AK13" s="102" t="s">
        <v>22</v>
      </c>
      <c r="AL13" s="83" t="s">
        <v>25</v>
      </c>
      <c r="AM13" s="83" t="s">
        <v>22</v>
      </c>
      <c r="AN13" s="83" t="s">
        <v>22</v>
      </c>
      <c r="AO13" s="83">
        <v>0</v>
      </c>
      <c r="AP13" s="83" t="s">
        <v>25</v>
      </c>
      <c r="AQ13" s="3" t="s">
        <v>27</v>
      </c>
      <c r="AR13" s="3" t="s">
        <v>26</v>
      </c>
      <c r="AS13" s="3" t="s">
        <v>28</v>
      </c>
      <c r="AT13" s="3" t="s">
        <v>26</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5">
        <v>41047</v>
      </c>
      <c r="B14" s="6" t="s">
        <v>1546</v>
      </c>
      <c r="C14" s="43" t="s">
        <v>22</v>
      </c>
      <c r="D14" s="47" t="s">
        <v>25</v>
      </c>
      <c r="E14" s="47">
        <v>1</v>
      </c>
      <c r="F14" s="47" t="s">
        <v>23</v>
      </c>
      <c r="G14" s="47" t="s">
        <v>23</v>
      </c>
      <c r="H14" s="47"/>
      <c r="I14" s="47"/>
      <c r="J14" s="47"/>
      <c r="K14" s="47" t="s">
        <v>23</v>
      </c>
      <c r="L14" s="47"/>
      <c r="M14" s="47"/>
      <c r="N14" s="47" t="s">
        <v>23</v>
      </c>
      <c r="O14" s="47" t="s">
        <v>24</v>
      </c>
      <c r="P14" s="47">
        <v>1</v>
      </c>
      <c r="Q14" s="47" t="s">
        <v>23</v>
      </c>
      <c r="R14" s="47" t="s">
        <v>23</v>
      </c>
      <c r="S14" s="47"/>
      <c r="T14" s="47"/>
      <c r="U14" s="47"/>
      <c r="V14" s="47"/>
      <c r="W14" s="47"/>
      <c r="X14" s="47"/>
      <c r="Y14" s="13" t="s">
        <v>22</v>
      </c>
      <c r="Z14" s="13" t="s">
        <v>25</v>
      </c>
      <c r="AA14" s="13" t="s">
        <v>25</v>
      </c>
      <c r="AB14" s="13" t="s">
        <v>22</v>
      </c>
      <c r="AC14" s="13" t="s">
        <v>22</v>
      </c>
      <c r="AD14" s="13" t="s">
        <v>25</v>
      </c>
      <c r="AE14" s="13" t="s">
        <v>25</v>
      </c>
      <c r="AF14" s="67"/>
      <c r="AG14" s="13" t="s">
        <v>26</v>
      </c>
      <c r="AH14" s="13">
        <v>0</v>
      </c>
      <c r="AI14" s="13" t="s">
        <v>25</v>
      </c>
      <c r="AJ14" s="79" t="s">
        <v>25</v>
      </c>
      <c r="AK14" s="102" t="s">
        <v>22</v>
      </c>
      <c r="AL14" s="83" t="s">
        <v>25</v>
      </c>
      <c r="AM14" s="83" t="s">
        <v>22</v>
      </c>
      <c r="AN14" s="83" t="s">
        <v>22</v>
      </c>
      <c r="AO14" s="83" t="s">
        <v>22</v>
      </c>
      <c r="AP14" s="83" t="s">
        <v>22</v>
      </c>
      <c r="AQ14" s="3" t="s">
        <v>27</v>
      </c>
      <c r="AR14" s="3" t="s">
        <v>26</v>
      </c>
      <c r="AS14" s="3" t="s">
        <v>22</v>
      </c>
      <c r="AT14" s="3" t="s">
        <v>26</v>
      </c>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5">
        <v>41048</v>
      </c>
      <c r="B15" s="6" t="s">
        <v>1545</v>
      </c>
      <c r="C15" s="47"/>
      <c r="D15" s="47"/>
      <c r="E15" s="47">
        <v>0</v>
      </c>
      <c r="F15" s="47"/>
      <c r="G15" s="47"/>
      <c r="H15" s="47"/>
      <c r="I15" s="47"/>
      <c r="J15" s="47"/>
      <c r="K15" s="47"/>
      <c r="L15" s="47"/>
      <c r="M15" s="47"/>
      <c r="N15" s="47"/>
      <c r="O15" s="47"/>
      <c r="P15" s="47">
        <v>0</v>
      </c>
      <c r="Q15" s="47"/>
      <c r="R15" s="47"/>
      <c r="S15" s="47"/>
      <c r="T15" s="47"/>
      <c r="U15" s="47"/>
      <c r="V15" s="47"/>
      <c r="W15" s="47"/>
      <c r="X15" s="47"/>
      <c r="Y15" s="13" t="s">
        <v>26</v>
      </c>
      <c r="Z15" s="13" t="s">
        <v>26</v>
      </c>
      <c r="AA15" s="13" t="e">
        <v>#N/A</v>
      </c>
      <c r="AB15" s="13" t="s">
        <v>26</v>
      </c>
      <c r="AC15" s="13" t="s">
        <v>26</v>
      </c>
      <c r="AD15" s="13" t="s">
        <v>26</v>
      </c>
      <c r="AE15" s="13" t="s">
        <v>26</v>
      </c>
      <c r="AF15" s="67"/>
      <c r="AG15" s="13" t="s">
        <v>26</v>
      </c>
      <c r="AH15" s="13" t="s">
        <v>26</v>
      </c>
      <c r="AI15" s="13" t="s">
        <v>26</v>
      </c>
      <c r="AJ15" s="79" t="s">
        <v>26</v>
      </c>
      <c r="AK15" s="102" t="s">
        <v>22</v>
      </c>
      <c r="AL15" s="83" t="s">
        <v>25</v>
      </c>
      <c r="AM15" s="83" t="s">
        <v>25</v>
      </c>
      <c r="AN15" s="83" t="s">
        <v>22</v>
      </c>
      <c r="AO15" s="83">
        <v>0</v>
      </c>
      <c r="AP15" s="83" t="s">
        <v>25</v>
      </c>
      <c r="AQ15" s="3" t="s">
        <v>27</v>
      </c>
      <c r="AR15" s="3" t="s">
        <v>26</v>
      </c>
      <c r="AS15" s="3" t="s">
        <v>22</v>
      </c>
      <c r="AT15" s="3" t="s">
        <v>26</v>
      </c>
      <c r="AU15" s="112" t="s">
        <v>25</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5">
        <v>41049</v>
      </c>
      <c r="B16" s="6" t="s">
        <v>1544</v>
      </c>
      <c r="C16" s="43" t="s">
        <v>22</v>
      </c>
      <c r="D16" s="47" t="s">
        <v>25</v>
      </c>
      <c r="E16" s="47">
        <v>1</v>
      </c>
      <c r="F16" s="47"/>
      <c r="G16" s="47" t="s">
        <v>23</v>
      </c>
      <c r="H16" s="47"/>
      <c r="I16" s="47" t="s">
        <v>23</v>
      </c>
      <c r="J16" s="47"/>
      <c r="K16" s="47" t="s">
        <v>23</v>
      </c>
      <c r="L16" s="47"/>
      <c r="M16" s="47"/>
      <c r="N16" s="47" t="s">
        <v>23</v>
      </c>
      <c r="O16" s="47" t="s">
        <v>24</v>
      </c>
      <c r="P16" s="47">
        <v>1</v>
      </c>
      <c r="Q16" s="47" t="s">
        <v>125</v>
      </c>
      <c r="R16" s="47" t="s">
        <v>23</v>
      </c>
      <c r="S16" s="47" t="s">
        <v>125</v>
      </c>
      <c r="T16" s="47"/>
      <c r="U16" s="47" t="s">
        <v>125</v>
      </c>
      <c r="V16" s="47"/>
      <c r="W16" s="47" t="s">
        <v>125</v>
      </c>
      <c r="X16" s="47"/>
      <c r="Y16" s="13" t="s">
        <v>22</v>
      </c>
      <c r="Z16" s="13" t="s">
        <v>25</v>
      </c>
      <c r="AA16" s="13" t="s">
        <v>25</v>
      </c>
      <c r="AB16" s="13" t="s">
        <v>22</v>
      </c>
      <c r="AC16" s="13" t="s">
        <v>22</v>
      </c>
      <c r="AD16" s="13" t="s">
        <v>25</v>
      </c>
      <c r="AE16" s="13" t="s">
        <v>22</v>
      </c>
      <c r="AF16" s="67"/>
      <c r="AG16" s="13" t="s">
        <v>26</v>
      </c>
      <c r="AH16" s="13" t="s">
        <v>25</v>
      </c>
      <c r="AI16" s="13" t="s">
        <v>25</v>
      </c>
      <c r="AJ16" s="79" t="s">
        <v>25</v>
      </c>
      <c r="AK16" s="102" t="s">
        <v>26</v>
      </c>
      <c r="AL16" s="83" t="s">
        <v>26</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5">
        <v>41051</v>
      </c>
      <c r="B17" s="6" t="s">
        <v>1543</v>
      </c>
      <c r="C17" s="43"/>
      <c r="D17" s="47"/>
      <c r="E17" s="47">
        <v>0</v>
      </c>
      <c r="F17" s="47"/>
      <c r="G17" s="47"/>
      <c r="H17" s="47"/>
      <c r="I17" s="47"/>
      <c r="J17" s="47"/>
      <c r="K17" s="47"/>
      <c r="L17" s="47"/>
      <c r="M17" s="47"/>
      <c r="N17" s="47"/>
      <c r="O17" s="47"/>
      <c r="P17" s="47">
        <v>0</v>
      </c>
      <c r="Q17" s="47"/>
      <c r="R17" s="47"/>
      <c r="S17" s="47"/>
      <c r="T17" s="47"/>
      <c r="U17" s="47"/>
      <c r="V17" s="47"/>
      <c r="W17" s="47"/>
      <c r="X17" s="47"/>
      <c r="Y17" s="13" t="s">
        <v>26</v>
      </c>
      <c r="Z17" s="13" t="s">
        <v>26</v>
      </c>
      <c r="AA17" s="13" t="e">
        <v>#N/A</v>
      </c>
      <c r="AB17" s="13" t="s">
        <v>26</v>
      </c>
      <c r="AC17" s="13" t="s">
        <v>26</v>
      </c>
      <c r="AD17" s="13" t="s">
        <v>26</v>
      </c>
      <c r="AE17" s="13" t="s">
        <v>26</v>
      </c>
      <c r="AF17" s="67"/>
      <c r="AG17" s="13" t="s">
        <v>26</v>
      </c>
      <c r="AH17" s="13" t="s">
        <v>26</v>
      </c>
      <c r="AI17" s="13" t="s">
        <v>26</v>
      </c>
      <c r="AJ17" s="79" t="s">
        <v>26</v>
      </c>
      <c r="AK17" s="102" t="s">
        <v>26</v>
      </c>
      <c r="AL17" s="83" t="s">
        <v>26</v>
      </c>
      <c r="AM17" s="83" t="s">
        <v>26</v>
      </c>
      <c r="AN17" s="83" t="s">
        <v>26</v>
      </c>
      <c r="AO17" s="83" t="s">
        <v>26</v>
      </c>
      <c r="AP17" s="83" t="s">
        <v>26</v>
      </c>
      <c r="AQ17" s="3" t="s">
        <v>26</v>
      </c>
      <c r="AR17" s="3" t="s">
        <v>26</v>
      </c>
      <c r="AS17" s="3" t="s">
        <v>26</v>
      </c>
      <c r="AT17" s="3" t="s">
        <v>26</v>
      </c>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5">
        <v>41053</v>
      </c>
      <c r="B18" s="6" t="s">
        <v>1542</v>
      </c>
      <c r="C18" s="43"/>
      <c r="D18" s="47"/>
      <c r="E18" s="47">
        <v>0</v>
      </c>
      <c r="F18" s="47"/>
      <c r="G18" s="47"/>
      <c r="H18" s="47"/>
      <c r="I18" s="47"/>
      <c r="J18" s="47"/>
      <c r="K18" s="47"/>
      <c r="L18" s="47"/>
      <c r="M18" s="47"/>
      <c r="N18" s="47"/>
      <c r="O18" s="47"/>
      <c r="P18" s="47">
        <v>0</v>
      </c>
      <c r="Q18" s="47"/>
      <c r="R18" s="47"/>
      <c r="S18" s="47"/>
      <c r="T18" s="47"/>
      <c r="U18" s="47"/>
      <c r="V18" s="47"/>
      <c r="W18" s="47"/>
      <c r="X18" s="47"/>
      <c r="Y18" s="13" t="s">
        <v>26</v>
      </c>
      <c r="Z18" s="13" t="s">
        <v>26</v>
      </c>
      <c r="AA18" s="13" t="e">
        <v>#N/A</v>
      </c>
      <c r="AB18" s="13" t="s">
        <v>26</v>
      </c>
      <c r="AC18" s="13" t="s">
        <v>26</v>
      </c>
      <c r="AD18" s="13" t="s">
        <v>26</v>
      </c>
      <c r="AE18" s="13" t="s">
        <v>26</v>
      </c>
      <c r="AF18" s="67"/>
      <c r="AG18" s="13" t="s">
        <v>26</v>
      </c>
      <c r="AH18" s="13" t="s">
        <v>26</v>
      </c>
      <c r="AI18" s="13" t="s">
        <v>26</v>
      </c>
      <c r="AJ18" s="79" t="s">
        <v>26</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5">
        <v>41056</v>
      </c>
      <c r="B19" s="6" t="s">
        <v>1541</v>
      </c>
      <c r="C19" s="43"/>
      <c r="D19" s="47"/>
      <c r="E19" s="47">
        <v>0</v>
      </c>
      <c r="F19" s="47"/>
      <c r="G19" s="47"/>
      <c r="H19" s="47"/>
      <c r="I19" s="47"/>
      <c r="J19" s="47"/>
      <c r="K19" s="47"/>
      <c r="L19" s="47"/>
      <c r="M19" s="47"/>
      <c r="N19" s="47"/>
      <c r="O19" s="47"/>
      <c r="P19" s="47">
        <v>0</v>
      </c>
      <c r="Q19" s="47"/>
      <c r="R19" s="47"/>
      <c r="S19" s="47"/>
      <c r="T19" s="47"/>
      <c r="U19" s="47"/>
      <c r="V19" s="47"/>
      <c r="W19" s="47"/>
      <c r="X19" s="47"/>
      <c r="Y19" s="13" t="s">
        <v>26</v>
      </c>
      <c r="Z19" s="13" t="s">
        <v>26</v>
      </c>
      <c r="AA19" s="13" t="e">
        <v>#N/A</v>
      </c>
      <c r="AB19" s="13" t="s">
        <v>26</v>
      </c>
      <c r="AC19" s="13" t="s">
        <v>26</v>
      </c>
      <c r="AD19" s="13" t="s">
        <v>26</v>
      </c>
      <c r="AE19" s="13" t="s">
        <v>26</v>
      </c>
      <c r="AF19" s="67"/>
      <c r="AG19" s="13" t="s">
        <v>26</v>
      </c>
      <c r="AH19" s="13" t="s">
        <v>26</v>
      </c>
      <c r="AI19" s="13" t="s">
        <v>26</v>
      </c>
      <c r="AJ19" s="79" t="s">
        <v>26</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5">
        <v>41061</v>
      </c>
      <c r="B20" s="6" t="s">
        <v>1540</v>
      </c>
      <c r="C20" s="43"/>
      <c r="D20" s="47"/>
      <c r="E20" s="47">
        <v>0</v>
      </c>
      <c r="F20" s="47"/>
      <c r="G20" s="47"/>
      <c r="H20" s="47"/>
      <c r="I20" s="47"/>
      <c r="J20" s="47"/>
      <c r="K20" s="47"/>
      <c r="L20" s="47"/>
      <c r="M20" s="47"/>
      <c r="N20" s="47"/>
      <c r="O20" s="47"/>
      <c r="P20" s="47">
        <v>0</v>
      </c>
      <c r="Q20" s="47"/>
      <c r="R20" s="47"/>
      <c r="S20" s="47"/>
      <c r="T20" s="47"/>
      <c r="U20" s="47"/>
      <c r="V20" s="47"/>
      <c r="W20" s="47"/>
      <c r="X20" s="47"/>
      <c r="Y20" s="13" t="s">
        <v>26</v>
      </c>
      <c r="Z20" s="13" t="s">
        <v>26</v>
      </c>
      <c r="AA20" s="13" t="e">
        <v>#N/A</v>
      </c>
      <c r="AB20" s="13" t="s">
        <v>26</v>
      </c>
      <c r="AC20" s="13" t="s">
        <v>26</v>
      </c>
      <c r="AD20" s="13" t="s">
        <v>26</v>
      </c>
      <c r="AE20" s="13" t="s">
        <v>26</v>
      </c>
      <c r="AF20" s="67"/>
      <c r="AG20" s="13" t="s">
        <v>26</v>
      </c>
      <c r="AH20" s="13" t="s">
        <v>26</v>
      </c>
      <c r="AI20" s="13" t="s">
        <v>26</v>
      </c>
      <c r="AJ20" s="79" t="s">
        <v>26</v>
      </c>
      <c r="AK20" s="102" t="s">
        <v>26</v>
      </c>
      <c r="AL20" s="83" t="s">
        <v>26</v>
      </c>
      <c r="AM20" s="83" t="s">
        <v>26</v>
      </c>
      <c r="AN20" s="83" t="s">
        <v>26</v>
      </c>
      <c r="AO20" s="83" t="s">
        <v>26</v>
      </c>
      <c r="AP20" s="83"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5">
        <v>41063</v>
      </c>
      <c r="B21" s="6" t="s">
        <v>1539</v>
      </c>
      <c r="C21" s="43"/>
      <c r="D21" s="47"/>
      <c r="E21" s="47">
        <v>0</v>
      </c>
      <c r="F21" s="47"/>
      <c r="G21" s="47"/>
      <c r="H21" s="47"/>
      <c r="I21" s="47"/>
      <c r="J21" s="47"/>
      <c r="K21" s="47"/>
      <c r="L21" s="47"/>
      <c r="M21" s="47"/>
      <c r="N21" s="47"/>
      <c r="O21" s="47"/>
      <c r="P21" s="47">
        <v>0</v>
      </c>
      <c r="Q21" s="47"/>
      <c r="R21" s="47"/>
      <c r="S21" s="47"/>
      <c r="T21" s="47"/>
      <c r="U21" s="47"/>
      <c r="V21" s="47"/>
      <c r="W21" s="47"/>
      <c r="X21" s="47"/>
      <c r="Y21" s="13" t="s">
        <v>26</v>
      </c>
      <c r="Z21" s="13" t="s">
        <v>26</v>
      </c>
      <c r="AA21" s="13" t="e">
        <v>#N/A</v>
      </c>
      <c r="AB21" s="13" t="s">
        <v>26</v>
      </c>
      <c r="AC21" s="13" t="s">
        <v>26</v>
      </c>
      <c r="AD21" s="13" t="s">
        <v>26</v>
      </c>
      <c r="AE21" s="13" t="s">
        <v>26</v>
      </c>
      <c r="AF21" s="67"/>
      <c r="AG21" s="13" t="s">
        <v>26</v>
      </c>
      <c r="AH21" s="13" t="s">
        <v>26</v>
      </c>
      <c r="AI21" s="13" t="s">
        <v>26</v>
      </c>
      <c r="AJ21" s="79" t="s">
        <v>26</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5">
        <v>41067</v>
      </c>
      <c r="B22" s="6" t="s">
        <v>1538</v>
      </c>
      <c r="C22" s="47"/>
      <c r="D22" s="47"/>
      <c r="E22" s="47">
        <v>0</v>
      </c>
      <c r="F22" s="47"/>
      <c r="G22" s="47"/>
      <c r="H22" s="47"/>
      <c r="I22" s="47"/>
      <c r="J22" s="47"/>
      <c r="K22" s="47"/>
      <c r="L22" s="47"/>
      <c r="M22" s="47"/>
      <c r="N22" s="47"/>
      <c r="O22" s="47"/>
      <c r="P22" s="47">
        <v>0</v>
      </c>
      <c r="Q22" s="47"/>
      <c r="R22" s="47"/>
      <c r="S22" s="47"/>
      <c r="T22" s="47"/>
      <c r="U22" s="47"/>
      <c r="V22" s="47"/>
      <c r="W22" s="47"/>
      <c r="X22" s="47"/>
      <c r="Y22" s="13" t="s">
        <v>26</v>
      </c>
      <c r="Z22" s="13" t="s">
        <v>26</v>
      </c>
      <c r="AA22" s="13" t="e">
        <v>#N/A</v>
      </c>
      <c r="AB22" s="13" t="s">
        <v>26</v>
      </c>
      <c r="AC22" s="13" t="s">
        <v>26</v>
      </c>
      <c r="AD22" s="13" t="s">
        <v>26</v>
      </c>
      <c r="AE22" s="13" t="s">
        <v>26</v>
      </c>
      <c r="AF22" s="67"/>
      <c r="AG22" s="13" t="s">
        <v>26</v>
      </c>
      <c r="AH22" s="13" t="s">
        <v>26</v>
      </c>
      <c r="AI22" s="13" t="s">
        <v>26</v>
      </c>
      <c r="AJ22" s="79" t="s">
        <v>26</v>
      </c>
      <c r="AK22" s="102" t="s">
        <v>25</v>
      </c>
      <c r="AL22" s="83" t="s">
        <v>25</v>
      </c>
      <c r="AM22" s="83" t="s">
        <v>22</v>
      </c>
      <c r="AN22" s="83" t="s">
        <v>25</v>
      </c>
      <c r="AO22" s="83" t="s">
        <v>22</v>
      </c>
      <c r="AP22" s="83">
        <v>0</v>
      </c>
      <c r="AQ22" s="3">
        <v>0</v>
      </c>
      <c r="AR22" s="3" t="s">
        <v>26</v>
      </c>
      <c r="AS22" s="3">
        <v>0</v>
      </c>
      <c r="AT22" s="3" t="s">
        <v>26</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5">
        <v>41068</v>
      </c>
      <c r="B23" s="6" t="s">
        <v>1537</v>
      </c>
      <c r="C23" s="43"/>
      <c r="D23" s="47"/>
      <c r="E23" s="47">
        <v>0</v>
      </c>
      <c r="F23" s="47"/>
      <c r="G23" s="47"/>
      <c r="H23" s="47"/>
      <c r="I23" s="47"/>
      <c r="J23" s="47"/>
      <c r="K23" s="47"/>
      <c r="L23" s="47"/>
      <c r="M23" s="47"/>
      <c r="N23" s="47"/>
      <c r="O23" s="47"/>
      <c r="P23" s="47">
        <v>0</v>
      </c>
      <c r="Q23" s="47"/>
      <c r="R23" s="47"/>
      <c r="S23" s="47"/>
      <c r="T23" s="47"/>
      <c r="U23" s="47"/>
      <c r="V23" s="47"/>
      <c r="W23" s="47"/>
      <c r="X23" s="47"/>
      <c r="Y23" s="13" t="s">
        <v>26</v>
      </c>
      <c r="Z23" s="13" t="s">
        <v>26</v>
      </c>
      <c r="AA23" s="13" t="e">
        <v>#N/A</v>
      </c>
      <c r="AB23" s="13" t="s">
        <v>26</v>
      </c>
      <c r="AC23" s="13" t="s">
        <v>26</v>
      </c>
      <c r="AD23" s="13" t="s">
        <v>26</v>
      </c>
      <c r="AE23" s="13" t="s">
        <v>26</v>
      </c>
      <c r="AF23" s="67"/>
      <c r="AG23" s="13" t="s">
        <v>26</v>
      </c>
      <c r="AH23" s="13" t="s">
        <v>26</v>
      </c>
      <c r="AI23" s="13" t="s">
        <v>26</v>
      </c>
      <c r="AJ23" s="79" t="s">
        <v>26</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5">
        <v>41071</v>
      </c>
      <c r="B24" s="6" t="s">
        <v>1536</v>
      </c>
      <c r="C24" s="43"/>
      <c r="D24" s="47"/>
      <c r="E24" s="47">
        <v>0</v>
      </c>
      <c r="F24" s="47"/>
      <c r="G24" s="47"/>
      <c r="H24" s="47"/>
      <c r="I24" s="47"/>
      <c r="J24" s="47"/>
      <c r="K24" s="47"/>
      <c r="L24" s="47"/>
      <c r="M24" s="47"/>
      <c r="N24" s="47"/>
      <c r="O24" s="47"/>
      <c r="P24" s="47">
        <v>0</v>
      </c>
      <c r="Q24" s="47"/>
      <c r="R24" s="47"/>
      <c r="S24" s="47"/>
      <c r="T24" s="47"/>
      <c r="U24" s="47"/>
      <c r="V24" s="47"/>
      <c r="W24" s="47"/>
      <c r="X24" s="47"/>
      <c r="Y24" s="13" t="s">
        <v>26</v>
      </c>
      <c r="Z24" s="13" t="s">
        <v>26</v>
      </c>
      <c r="AA24" s="13" t="e">
        <v>#N/A</v>
      </c>
      <c r="AB24" s="13" t="s">
        <v>26</v>
      </c>
      <c r="AC24" s="13" t="s">
        <v>26</v>
      </c>
      <c r="AD24" s="13" t="s">
        <v>26</v>
      </c>
      <c r="AE24" s="13" t="s">
        <v>26</v>
      </c>
      <c r="AF24" s="67"/>
      <c r="AG24" s="13" t="s">
        <v>26</v>
      </c>
      <c r="AH24" s="13" t="s">
        <v>26</v>
      </c>
      <c r="AI24" s="13" t="s">
        <v>26</v>
      </c>
      <c r="AJ24" s="79" t="s">
        <v>26</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5">
        <v>41082</v>
      </c>
      <c r="B25" s="6" t="s">
        <v>1535</v>
      </c>
      <c r="C25" s="47"/>
      <c r="D25" s="47"/>
      <c r="E25" s="47">
        <v>0</v>
      </c>
      <c r="F25" s="47"/>
      <c r="G25" s="47"/>
      <c r="H25" s="47"/>
      <c r="I25" s="47"/>
      <c r="J25" s="47"/>
      <c r="K25" s="47"/>
      <c r="L25" s="47"/>
      <c r="M25" s="47"/>
      <c r="N25" s="47"/>
      <c r="O25" s="47"/>
      <c r="P25" s="47">
        <v>0</v>
      </c>
      <c r="Q25" s="47"/>
      <c r="R25" s="47"/>
      <c r="S25" s="47"/>
      <c r="T25" s="47"/>
      <c r="U25" s="47"/>
      <c r="V25" s="47"/>
      <c r="W25" s="47"/>
      <c r="X25" s="47"/>
      <c r="Y25" s="13" t="s">
        <v>26</v>
      </c>
      <c r="Z25" s="13" t="s">
        <v>26</v>
      </c>
      <c r="AA25" s="13" t="e">
        <v>#N/A</v>
      </c>
      <c r="AB25" s="13" t="s">
        <v>26</v>
      </c>
      <c r="AC25" s="13" t="s">
        <v>26</v>
      </c>
      <c r="AD25" s="13" t="s">
        <v>26</v>
      </c>
      <c r="AE25" s="13" t="s">
        <v>26</v>
      </c>
      <c r="AF25" s="67"/>
      <c r="AG25" s="13" t="s">
        <v>26</v>
      </c>
      <c r="AH25" s="13" t="s">
        <v>26</v>
      </c>
      <c r="AI25" s="13" t="s">
        <v>26</v>
      </c>
      <c r="AJ25" s="79" t="s">
        <v>26</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5">
        <v>41083</v>
      </c>
      <c r="B26" s="6" t="s">
        <v>1534</v>
      </c>
      <c r="C26" s="47"/>
      <c r="D26" s="47"/>
      <c r="E26" s="47">
        <v>0</v>
      </c>
      <c r="F26" s="47"/>
      <c r="G26" s="47"/>
      <c r="H26" s="47"/>
      <c r="I26" s="47"/>
      <c r="J26" s="47"/>
      <c r="K26" s="47"/>
      <c r="L26" s="47"/>
      <c r="M26" s="47"/>
      <c r="N26" s="47"/>
      <c r="O26" s="47"/>
      <c r="P26" s="47">
        <v>0</v>
      </c>
      <c r="Q26" s="47"/>
      <c r="R26" s="47"/>
      <c r="S26" s="47"/>
      <c r="T26" s="47"/>
      <c r="U26" s="47"/>
      <c r="V26" s="47"/>
      <c r="W26" s="47"/>
      <c r="X26" s="47"/>
      <c r="Y26" s="13" t="s">
        <v>26</v>
      </c>
      <c r="Z26" s="13" t="s">
        <v>26</v>
      </c>
      <c r="AA26" s="13" t="e">
        <v>#N/A</v>
      </c>
      <c r="AB26" s="13" t="s">
        <v>26</v>
      </c>
      <c r="AC26" s="13" t="s">
        <v>26</v>
      </c>
      <c r="AD26" s="13" t="s">
        <v>26</v>
      </c>
      <c r="AE26" s="13" t="s">
        <v>26</v>
      </c>
      <c r="AF26" s="67"/>
      <c r="AG26" s="13" t="s">
        <v>26</v>
      </c>
      <c r="AH26" s="13" t="s">
        <v>26</v>
      </c>
      <c r="AI26" s="13" t="s">
        <v>26</v>
      </c>
      <c r="AJ26" s="79" t="s">
        <v>26</v>
      </c>
      <c r="AK26" s="102" t="s">
        <v>26</v>
      </c>
      <c r="AL26" s="83" t="s">
        <v>26</v>
      </c>
      <c r="AM26" s="83" t="s">
        <v>26</v>
      </c>
      <c r="AN26" s="83" t="s">
        <v>26</v>
      </c>
      <c r="AO26" s="83" t="s">
        <v>26</v>
      </c>
      <c r="AP26" s="83" t="s">
        <v>26</v>
      </c>
      <c r="AQ26" s="3" t="s">
        <v>26</v>
      </c>
      <c r="AR26" s="3" t="s">
        <v>26</v>
      </c>
      <c r="AS26" s="3" t="s">
        <v>26</v>
      </c>
      <c r="AT26" s="3" t="s">
        <v>26</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5"/>
      <c r="B27" s="6"/>
      <c r="C27" s="47"/>
      <c r="D27" s="47"/>
      <c r="E27" s="47">
        <v>0</v>
      </c>
      <c r="F27" s="47"/>
      <c r="G27" s="47"/>
      <c r="H27" s="47"/>
      <c r="I27" s="47"/>
      <c r="J27" s="47"/>
      <c r="K27" s="47"/>
      <c r="L27" s="47"/>
      <c r="M27" s="47"/>
      <c r="N27" s="47"/>
      <c r="O27" s="47"/>
      <c r="P27" s="47">
        <v>0</v>
      </c>
      <c r="Q27" s="47"/>
      <c r="R27" s="47"/>
      <c r="S27" s="47"/>
      <c r="T27" s="47"/>
      <c r="U27" s="47"/>
      <c r="V27" s="47"/>
      <c r="W27" s="47"/>
      <c r="X27" s="47"/>
      <c r="Y27" s="13" t="s">
        <v>26</v>
      </c>
      <c r="Z27" s="13" t="s">
        <v>26</v>
      </c>
      <c r="AA27" s="13" t="e">
        <v>#N/A</v>
      </c>
      <c r="AB27" s="13" t="s">
        <v>26</v>
      </c>
      <c r="AC27" s="13" t="s">
        <v>26</v>
      </c>
      <c r="AD27" s="13" t="s">
        <v>26</v>
      </c>
      <c r="AE27" s="13" t="s">
        <v>26</v>
      </c>
      <c r="AF27" s="67"/>
      <c r="AG27" s="13" t="s">
        <v>26</v>
      </c>
      <c r="AH27" s="13" t="s">
        <v>26</v>
      </c>
      <c r="AI27" s="13" t="s">
        <v>26</v>
      </c>
      <c r="AJ27" s="79" t="s">
        <v>26</v>
      </c>
      <c r="AK27" s="102" t="s">
        <v>26</v>
      </c>
      <c r="AL27" s="83" t="s">
        <v>26</v>
      </c>
      <c r="AM27" s="83" t="s">
        <v>26</v>
      </c>
      <c r="AN27" s="83" t="s">
        <v>26</v>
      </c>
      <c r="AO27" s="83" t="s">
        <v>26</v>
      </c>
      <c r="AP27" s="83" t="s">
        <v>26</v>
      </c>
      <c r="AQ27" s="3" t="s">
        <v>26</v>
      </c>
      <c r="AR27" s="3" t="s">
        <v>26</v>
      </c>
      <c r="AS27" s="3" t="s">
        <v>26</v>
      </c>
      <c r="AT27" s="3" t="s">
        <v>26</v>
      </c>
      <c r="AU27" s="112" t="s">
        <v>26</v>
      </c>
      <c r="AV27" s="111" t="s">
        <v>26</v>
      </c>
      <c r="AW27" s="4" t="s">
        <v>26</v>
      </c>
      <c r="AX27" s="4" t="s">
        <v>26</v>
      </c>
      <c r="AY27" s="4"/>
      <c r="AZ27" s="4" t="s">
        <v>26</v>
      </c>
      <c r="BA27" s="4"/>
      <c r="BB27" s="4" t="s">
        <v>26</v>
      </c>
      <c r="BC27" s="4" t="s">
        <v>26</v>
      </c>
      <c r="BD27" s="4"/>
      <c r="BE27" s="4" t="s">
        <v>26</v>
      </c>
      <c r="BF27" s="107"/>
    </row>
    <row r="28" spans="1:58" ht="28.5" customHeight="1">
      <c r="A28" s="5"/>
      <c r="B28" s="6"/>
      <c r="C28" s="43"/>
      <c r="D28" s="47"/>
      <c r="E28" s="47">
        <v>0</v>
      </c>
      <c r="F28" s="47"/>
      <c r="G28" s="47"/>
      <c r="H28" s="47"/>
      <c r="I28" s="47"/>
      <c r="J28" s="47"/>
      <c r="K28" s="47"/>
      <c r="L28" s="47"/>
      <c r="M28" s="47"/>
      <c r="N28" s="47"/>
      <c r="O28" s="47"/>
      <c r="P28" s="47">
        <v>0</v>
      </c>
      <c r="Q28" s="47"/>
      <c r="R28" s="47"/>
      <c r="S28" s="47"/>
      <c r="T28" s="47"/>
      <c r="U28" s="47"/>
      <c r="V28" s="47"/>
      <c r="W28" s="47"/>
      <c r="X28" s="47"/>
      <c r="Y28" s="13" t="s">
        <v>26</v>
      </c>
      <c r="Z28" s="13" t="s">
        <v>26</v>
      </c>
      <c r="AA28" s="13" t="e">
        <v>#N/A</v>
      </c>
      <c r="AB28" s="13" t="s">
        <v>26</v>
      </c>
      <c r="AC28" s="13" t="s">
        <v>26</v>
      </c>
      <c r="AD28" s="13" t="s">
        <v>26</v>
      </c>
      <c r="AE28" s="13" t="s">
        <v>26</v>
      </c>
      <c r="AF28" s="67"/>
      <c r="AG28" s="13" t="s">
        <v>26</v>
      </c>
      <c r="AH28" s="13" t="s">
        <v>26</v>
      </c>
      <c r="AI28" s="13" t="s">
        <v>26</v>
      </c>
      <c r="AJ28" s="79" t="s">
        <v>26</v>
      </c>
      <c r="AK28" s="102" t="s">
        <v>26</v>
      </c>
      <c r="AL28" s="83" t="s">
        <v>26</v>
      </c>
      <c r="AM28" s="83" t="s">
        <v>26</v>
      </c>
      <c r="AN28" s="83" t="s">
        <v>26</v>
      </c>
      <c r="AO28" s="83" t="s">
        <v>26</v>
      </c>
      <c r="AP28" s="83" t="s">
        <v>26</v>
      </c>
      <c r="AQ28" s="3" t="s">
        <v>26</v>
      </c>
      <c r="AR28" s="3" t="s">
        <v>26</v>
      </c>
      <c r="AS28" s="3" t="s">
        <v>26</v>
      </c>
      <c r="AT28" s="3" t="s">
        <v>26</v>
      </c>
      <c r="AU28" s="112" t="s">
        <v>26</v>
      </c>
      <c r="AV28" s="111" t="s">
        <v>26</v>
      </c>
      <c r="AW28" s="4" t="s">
        <v>26</v>
      </c>
      <c r="AX28" s="4" t="s">
        <v>26</v>
      </c>
      <c r="AY28" s="4"/>
      <c r="AZ28" s="4" t="s">
        <v>26</v>
      </c>
      <c r="BA28" s="4"/>
      <c r="BB28" s="4" t="s">
        <v>26</v>
      </c>
      <c r="BC28" s="4" t="s">
        <v>26</v>
      </c>
      <c r="BD28" s="4"/>
      <c r="BE28" s="4" t="s">
        <v>26</v>
      </c>
      <c r="BF28" s="107"/>
    </row>
    <row r="29" spans="1:58" ht="28.5" customHeight="1">
      <c r="A29" s="5"/>
      <c r="B29" s="6"/>
      <c r="C29" s="43"/>
      <c r="D29" s="47"/>
      <c r="E29" s="47">
        <v>0</v>
      </c>
      <c r="F29" s="47"/>
      <c r="G29" s="47"/>
      <c r="H29" s="47"/>
      <c r="I29" s="47"/>
      <c r="J29" s="47"/>
      <c r="K29" s="47"/>
      <c r="L29" s="47"/>
      <c r="M29" s="47"/>
      <c r="N29" s="47"/>
      <c r="O29" s="47"/>
      <c r="P29" s="47">
        <v>0</v>
      </c>
      <c r="Q29" s="47"/>
      <c r="R29" s="47"/>
      <c r="S29" s="47"/>
      <c r="T29" s="47"/>
      <c r="U29" s="47"/>
      <c r="V29" s="47"/>
      <c r="W29" s="47"/>
      <c r="X29" s="47"/>
      <c r="Y29" s="13" t="s">
        <v>26</v>
      </c>
      <c r="Z29" s="13" t="s">
        <v>26</v>
      </c>
      <c r="AA29" s="13" t="e">
        <v>#N/A</v>
      </c>
      <c r="AB29" s="13" t="s">
        <v>26</v>
      </c>
      <c r="AC29" s="13" t="s">
        <v>26</v>
      </c>
      <c r="AD29" s="13" t="s">
        <v>26</v>
      </c>
      <c r="AE29" s="13" t="s">
        <v>26</v>
      </c>
      <c r="AF29" s="67"/>
      <c r="AG29" s="13" t="s">
        <v>26</v>
      </c>
      <c r="AH29" s="13" t="s">
        <v>26</v>
      </c>
      <c r="AI29" s="13" t="s">
        <v>26</v>
      </c>
      <c r="AJ29" s="79" t="s">
        <v>26</v>
      </c>
      <c r="AK29" s="102" t="s">
        <v>26</v>
      </c>
      <c r="AL29" s="83" t="s">
        <v>26</v>
      </c>
      <c r="AM29" s="83" t="s">
        <v>26</v>
      </c>
      <c r="AN29" s="83" t="s">
        <v>26</v>
      </c>
      <c r="AO29" s="83" t="s">
        <v>26</v>
      </c>
      <c r="AP29" s="83" t="s">
        <v>26</v>
      </c>
      <c r="AQ29" s="3" t="s">
        <v>26</v>
      </c>
      <c r="AR29" s="3" t="s">
        <v>26</v>
      </c>
      <c r="AS29" s="3" t="s">
        <v>26</v>
      </c>
      <c r="AT29" s="3" t="s">
        <v>26</v>
      </c>
      <c r="AU29" s="112" t="s">
        <v>26</v>
      </c>
      <c r="AV29" s="111" t="s">
        <v>26</v>
      </c>
      <c r="AW29" s="4" t="s">
        <v>26</v>
      </c>
      <c r="AX29" s="4" t="s">
        <v>26</v>
      </c>
      <c r="AY29" s="4"/>
      <c r="AZ29" s="4" t="s">
        <v>26</v>
      </c>
      <c r="BA29" s="4"/>
      <c r="BB29" s="4" t="s">
        <v>26</v>
      </c>
      <c r="BC29" s="4" t="s">
        <v>26</v>
      </c>
      <c r="BD29" s="4"/>
      <c r="BE29" s="4" t="s">
        <v>26</v>
      </c>
      <c r="BF29" s="107"/>
    </row>
    <row r="30" spans="1:58" ht="28.5" customHeight="1" thickBot="1">
      <c r="A30" s="280" t="s">
        <v>90</v>
      </c>
      <c r="B30" s="281"/>
      <c r="C30" s="280">
        <v>11</v>
      </c>
      <c r="D30" s="281">
        <v>0</v>
      </c>
      <c r="N30" s="280">
        <v>11</v>
      </c>
      <c r="O30" s="281">
        <v>0</v>
      </c>
      <c r="Y30" s="297">
        <v>0</v>
      </c>
      <c r="Z30" s="298">
        <v>0</v>
      </c>
      <c r="AK30" s="104" t="s">
        <v>26</v>
      </c>
      <c r="AL30" s="105" t="s">
        <v>26</v>
      </c>
      <c r="AM30" s="105" t="s">
        <v>26</v>
      </c>
      <c r="AN30" s="105" t="s">
        <v>26</v>
      </c>
      <c r="AO30" s="105" t="s">
        <v>26</v>
      </c>
      <c r="AP30" s="105" t="s">
        <v>26</v>
      </c>
      <c r="AQ30" s="113" t="s">
        <v>26</v>
      </c>
      <c r="AR30" s="113" t="s">
        <v>26</v>
      </c>
      <c r="AS30" s="113" t="s">
        <v>26</v>
      </c>
      <c r="AT30" s="113" t="s">
        <v>26</v>
      </c>
      <c r="AU30" s="114" t="s">
        <v>26</v>
      </c>
      <c r="AV30" s="245">
        <f>AV31-AW31</f>
        <v>0</v>
      </c>
      <c r="AW30" s="246"/>
      <c r="AX30" s="109" t="s">
        <v>26</v>
      </c>
      <c r="AY30" s="109"/>
      <c r="AZ30" s="109" t="s">
        <v>26</v>
      </c>
      <c r="BA30" s="109"/>
      <c r="BB30" s="109" t="s">
        <v>26</v>
      </c>
      <c r="BC30" s="109" t="s">
        <v>26</v>
      </c>
      <c r="BD30" s="109"/>
      <c r="BE30" s="109" t="s">
        <v>26</v>
      </c>
      <c r="BF30" s="110"/>
    </row>
    <row r="31" spans="1:58" ht="28.5" customHeight="1">
      <c r="AV31" s="12">
        <f>(COUNTIF(AV5:AV26,"○")+COUNTIF(AW5:AW26,"○"))</f>
        <v>0</v>
      </c>
      <c r="AW31" s="12">
        <f>COUNTIFS(AV5:AV26,"○",AW5:AW26,"○")</f>
        <v>0</v>
      </c>
      <c r="AX31" s="12" t="s">
        <v>26</v>
      </c>
      <c r="AY31" s="12"/>
      <c r="AZ31" s="12" t="s">
        <v>26</v>
      </c>
      <c r="BA31" s="12"/>
      <c r="BB31" s="12" t="s">
        <v>26</v>
      </c>
      <c r="BC31" s="12" t="s">
        <v>26</v>
      </c>
      <c r="BD31" s="12"/>
      <c r="BE31" s="12" t="s">
        <v>26</v>
      </c>
      <c r="BF31" s="12"/>
    </row>
    <row r="32" spans="1:58" ht="28.5" customHeight="1">
      <c r="AV32" s="12" t="s">
        <v>26</v>
      </c>
      <c r="AW32" s="12" t="s">
        <v>26</v>
      </c>
      <c r="AX32" s="12" t="s">
        <v>26</v>
      </c>
      <c r="AY32" s="12"/>
      <c r="AZ32" s="12" t="s">
        <v>26</v>
      </c>
      <c r="BA32" s="12"/>
      <c r="BB32" s="12" t="s">
        <v>26</v>
      </c>
      <c r="BC32" s="12" t="s">
        <v>26</v>
      </c>
      <c r="BD32" s="12"/>
      <c r="BE32" s="12" t="s">
        <v>26</v>
      </c>
      <c r="BF32" s="12"/>
    </row>
    <row r="33" spans="48:58" ht="28.5" customHeight="1">
      <c r="AV33" s="12" t="s">
        <v>26</v>
      </c>
      <c r="AW33" s="12" t="s">
        <v>26</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sheetData>
  <mergeCells count="40">
    <mergeCell ref="AF2:AF3"/>
    <mergeCell ref="AG2:AH2"/>
    <mergeCell ref="AI2:AJ2"/>
    <mergeCell ref="BE2:BF2"/>
    <mergeCell ref="A4:B4"/>
    <mergeCell ref="F2:G2"/>
    <mergeCell ref="H2:I2"/>
    <mergeCell ref="J2:K2"/>
    <mergeCell ref="A30:B30"/>
    <mergeCell ref="C30:D30"/>
    <mergeCell ref="N30:O30"/>
    <mergeCell ref="Y30:Z30"/>
    <mergeCell ref="AV2:AW2"/>
    <mergeCell ref="AT2:AU2"/>
    <mergeCell ref="Y2:Z2"/>
    <mergeCell ref="AB2:AC2"/>
    <mergeCell ref="AD2:AE2"/>
    <mergeCell ref="AK2:AL2"/>
    <mergeCell ref="AM2:AN2"/>
    <mergeCell ref="AO2:AP2"/>
    <mergeCell ref="AQ2:AQ3"/>
    <mergeCell ref="AR2:AS2"/>
    <mergeCell ref="A2:B2"/>
    <mergeCell ref="C2:D2"/>
    <mergeCell ref="AV30:AW30"/>
    <mergeCell ref="C1:M1"/>
    <mergeCell ref="N1:X1"/>
    <mergeCell ref="Y1:AJ1"/>
    <mergeCell ref="AK1:AU1"/>
    <mergeCell ref="AV1:BF1"/>
    <mergeCell ref="W2:X2"/>
    <mergeCell ref="L2:M2"/>
    <mergeCell ref="N2:O2"/>
    <mergeCell ref="Q2:R2"/>
    <mergeCell ref="S2:T2"/>
    <mergeCell ref="U2:V2"/>
    <mergeCell ref="AX2:AY2"/>
    <mergeCell ref="AZ2:BA2"/>
    <mergeCell ref="BB2:BB3"/>
    <mergeCell ref="BC2:BD2"/>
  </mergeCells>
  <phoneticPr fontId="3"/>
  <conditionalFormatting sqref="A5:AU29 BG5:XFD29 AV32:BF135 AX30:BF31 AV27:BF29 BC6:BC26 BE6:BE26">
    <cfRule type="cellIs" dxfId="146" priority="11" operator="equal">
      <formula>0</formula>
    </cfRule>
  </conditionalFormatting>
  <conditionalFormatting sqref="AP30">
    <cfRule type="cellIs" dxfId="145" priority="10" operator="equal">
      <formula>0</formula>
    </cfRule>
  </conditionalFormatting>
  <conditionalFormatting sqref="BC5 BE5">
    <cfRule type="cellIs" dxfId="144" priority="9" operator="equal">
      <formula>0</formula>
    </cfRule>
  </conditionalFormatting>
  <conditionalFormatting sqref="AV31:AW31 AV30">
    <cfRule type="cellIs" dxfId="143" priority="7" operator="equal">
      <formula>0</formula>
    </cfRule>
  </conditionalFormatting>
  <conditionalFormatting sqref="AV5:BB26">
    <cfRule type="cellIs" dxfId="31" priority="6" operator="equal">
      <formula>0</formula>
    </cfRule>
  </conditionalFormatting>
  <conditionalFormatting sqref="BD5:BD26">
    <cfRule type="cellIs" dxfId="25" priority="2" operator="equal">
      <formula>0</formula>
    </cfRule>
  </conditionalFormatting>
  <conditionalFormatting sqref="BF5:BF26">
    <cfRule type="cellIs" dxfId="24" priority="1" operator="equal">
      <formula>0</formula>
    </cfRule>
  </conditionalFormatting>
  <pageMargins left="0.70866141732283472" right="0.70866141732283472" top="0.74803149606299213" bottom="0.74803149606299213" header="0.31496062992125984" footer="0.31496062992125984"/>
  <pageSetup paperSize="8" scale="3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871C4-E4A8-4BFC-82A7-28DBA8FD506F}">
  <dimension ref="A1:BF180"/>
  <sheetViews>
    <sheetView view="pageBreakPreview" zoomScale="90" zoomScaleNormal="10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0" customWidth="1"/>
    <col min="2" max="2" width="32.5" style="1" customWidth="1"/>
    <col min="3" max="24" width="8.25" style="10" hidden="1" customWidth="1" outlineLevel="1"/>
    <col min="25" max="26" width="9.25" style="10" hidden="1" customWidth="1" outlineLevel="1"/>
    <col min="27" max="27" width="8.25" style="10" hidden="1" customWidth="1" outlineLevel="1"/>
    <col min="28" max="34" width="9.25" style="10" hidden="1" customWidth="1" outlineLevel="1"/>
    <col min="35" max="36" width="8.25" style="10" hidden="1" customWidth="1" outlineLevel="1"/>
    <col min="37" max="37" width="9" style="1" customWidth="1" collapsed="1"/>
    <col min="38" max="42" width="9" style="1" customWidth="1"/>
    <col min="43" max="46" width="9" style="11" customWidth="1"/>
    <col min="47" max="47" width="9" style="1"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206"/>
      <c r="B1" s="181"/>
      <c r="C1" s="242" t="s">
        <v>1</v>
      </c>
      <c r="D1" s="293"/>
      <c r="E1" s="293"/>
      <c r="F1" s="293"/>
      <c r="G1" s="293"/>
      <c r="H1" s="293"/>
      <c r="I1" s="293"/>
      <c r="J1" s="293"/>
      <c r="K1" s="293"/>
      <c r="L1" s="293"/>
      <c r="M1" s="240"/>
      <c r="N1" s="242" t="s">
        <v>2</v>
      </c>
      <c r="O1" s="293"/>
      <c r="P1" s="293"/>
      <c r="Q1" s="293"/>
      <c r="R1" s="293"/>
      <c r="S1" s="293"/>
      <c r="T1" s="293"/>
      <c r="U1" s="293"/>
      <c r="V1" s="293"/>
      <c r="W1" s="293"/>
      <c r="X1" s="240"/>
      <c r="Y1" s="242" t="s">
        <v>3</v>
      </c>
      <c r="Z1" s="293"/>
      <c r="AA1" s="293"/>
      <c r="AB1" s="293"/>
      <c r="AC1" s="293"/>
      <c r="AD1" s="293"/>
      <c r="AE1" s="293"/>
      <c r="AF1" s="293"/>
      <c r="AG1" s="293"/>
      <c r="AH1" s="293"/>
      <c r="AI1" s="293"/>
      <c r="AJ1" s="293"/>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42" t="s">
        <v>6</v>
      </c>
      <c r="B2" s="240"/>
      <c r="C2" s="242" t="s">
        <v>7</v>
      </c>
      <c r="D2" s="240"/>
      <c r="E2" s="164"/>
      <c r="F2" s="242" t="s">
        <v>8</v>
      </c>
      <c r="G2" s="240"/>
      <c r="H2" s="242" t="s">
        <v>9</v>
      </c>
      <c r="I2" s="240"/>
      <c r="J2" s="242" t="s">
        <v>10</v>
      </c>
      <c r="K2" s="240"/>
      <c r="L2" s="227" t="s">
        <v>11</v>
      </c>
      <c r="M2" s="278"/>
      <c r="N2" s="242" t="s">
        <v>7</v>
      </c>
      <c r="O2" s="240"/>
      <c r="P2" s="164"/>
      <c r="Q2" s="242" t="s">
        <v>8</v>
      </c>
      <c r="R2" s="240"/>
      <c r="S2" s="242" t="s">
        <v>9</v>
      </c>
      <c r="T2" s="240"/>
      <c r="U2" s="242" t="s">
        <v>10</v>
      </c>
      <c r="V2" s="240"/>
      <c r="W2" s="227" t="s">
        <v>11</v>
      </c>
      <c r="X2" s="278"/>
      <c r="Y2" s="242" t="s">
        <v>7</v>
      </c>
      <c r="Z2" s="240"/>
      <c r="AA2" s="164"/>
      <c r="AB2" s="242" t="s">
        <v>8</v>
      </c>
      <c r="AC2" s="240"/>
      <c r="AD2" s="242" t="s">
        <v>9</v>
      </c>
      <c r="AE2" s="240"/>
      <c r="AF2" s="305" t="s">
        <v>12</v>
      </c>
      <c r="AG2" s="242" t="s">
        <v>10</v>
      </c>
      <c r="AH2" s="240"/>
      <c r="AI2" s="227" t="s">
        <v>11</v>
      </c>
      <c r="AJ2" s="27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83" t="s">
        <v>14</v>
      </c>
      <c r="B3" s="148"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48" t="s">
        <v>16</v>
      </c>
      <c r="Z3" s="148" t="s">
        <v>17</v>
      </c>
      <c r="AA3" s="148"/>
      <c r="AB3" s="148" t="s">
        <v>18</v>
      </c>
      <c r="AC3" s="148" t="s">
        <v>19</v>
      </c>
      <c r="AD3" s="148" t="s">
        <v>18</v>
      </c>
      <c r="AE3" s="148" t="s">
        <v>19</v>
      </c>
      <c r="AF3" s="306"/>
      <c r="AG3" s="148" t="s">
        <v>18</v>
      </c>
      <c r="AH3" s="148" t="s">
        <v>19</v>
      </c>
      <c r="AI3" s="148" t="s">
        <v>18</v>
      </c>
      <c r="AJ3" s="17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82" t="s">
        <v>20</v>
      </c>
      <c r="B4" s="283"/>
      <c r="C4" s="138">
        <v>42</v>
      </c>
      <c r="D4" s="138">
        <v>22</v>
      </c>
      <c r="E4" s="138"/>
      <c r="F4" s="138">
        <v>46</v>
      </c>
      <c r="G4" s="138">
        <v>46</v>
      </c>
      <c r="H4" s="138">
        <v>44</v>
      </c>
      <c r="I4" s="138">
        <v>48</v>
      </c>
      <c r="J4" s="138">
        <v>23</v>
      </c>
      <c r="K4" s="138">
        <v>7</v>
      </c>
      <c r="L4" s="138">
        <v>2</v>
      </c>
      <c r="M4" s="138"/>
      <c r="N4" s="138">
        <v>42</v>
      </c>
      <c r="O4" s="138">
        <v>21</v>
      </c>
      <c r="P4" s="138"/>
      <c r="Q4" s="138">
        <v>49</v>
      </c>
      <c r="R4" s="138">
        <v>42</v>
      </c>
      <c r="S4" s="138">
        <v>49</v>
      </c>
      <c r="T4" s="138">
        <v>45</v>
      </c>
      <c r="U4" s="138">
        <v>28</v>
      </c>
      <c r="V4" s="138">
        <v>21</v>
      </c>
      <c r="W4" s="138">
        <v>3</v>
      </c>
      <c r="X4" s="138">
        <v>1</v>
      </c>
      <c r="Y4" s="138">
        <v>42</v>
      </c>
      <c r="Z4" s="138">
        <v>2</v>
      </c>
      <c r="AA4" s="138"/>
      <c r="AB4" s="138">
        <v>48</v>
      </c>
      <c r="AC4" s="138">
        <v>49</v>
      </c>
      <c r="AD4" s="138">
        <v>46</v>
      </c>
      <c r="AE4" s="138">
        <v>48</v>
      </c>
      <c r="AF4" s="207"/>
      <c r="AG4" s="138"/>
      <c r="AH4" s="138">
        <v>23</v>
      </c>
      <c r="AI4" s="138"/>
      <c r="AJ4" s="177">
        <v>3</v>
      </c>
      <c r="AK4" s="137">
        <v>41</v>
      </c>
      <c r="AL4" s="138">
        <v>18</v>
      </c>
      <c r="AM4" s="138">
        <v>48</v>
      </c>
      <c r="AN4" s="138">
        <v>46</v>
      </c>
      <c r="AO4" s="138">
        <v>47</v>
      </c>
      <c r="AP4" s="138">
        <v>43</v>
      </c>
      <c r="AQ4" s="158">
        <v>36</v>
      </c>
      <c r="AR4" s="158">
        <v>34</v>
      </c>
      <c r="AS4" s="158">
        <v>34</v>
      </c>
      <c r="AT4" s="158">
        <v>26</v>
      </c>
      <c r="AU4" s="139">
        <v>19</v>
      </c>
      <c r="AV4" s="137">
        <f t="shared" ref="AV4:BF4" si="0">COUNTIF(AV5:AV85,"○")</f>
        <v>0</v>
      </c>
      <c r="AW4" s="138">
        <f t="shared" si="0"/>
        <v>0</v>
      </c>
      <c r="AX4" s="138">
        <f t="shared" si="0"/>
        <v>0</v>
      </c>
      <c r="AY4" s="138">
        <f t="shared" si="0"/>
        <v>0</v>
      </c>
      <c r="AZ4" s="138">
        <f t="shared" si="0"/>
        <v>0</v>
      </c>
      <c r="BA4" s="138">
        <f t="shared" si="0"/>
        <v>0</v>
      </c>
      <c r="BB4" s="138">
        <f t="shared" si="0"/>
        <v>0</v>
      </c>
      <c r="BC4" s="138">
        <f t="shared" si="0"/>
        <v>31</v>
      </c>
      <c r="BD4" s="138">
        <f t="shared" si="0"/>
        <v>0</v>
      </c>
      <c r="BE4" s="138">
        <f t="shared" si="0"/>
        <v>31</v>
      </c>
      <c r="BF4" s="139">
        <f t="shared" si="0"/>
        <v>0</v>
      </c>
    </row>
    <row r="5" spans="1:58" ht="28.5" customHeight="1">
      <c r="A5" s="170">
        <v>42001</v>
      </c>
      <c r="B5" s="171" t="s">
        <v>487</v>
      </c>
      <c r="C5" s="74" t="s">
        <v>23</v>
      </c>
      <c r="D5" s="74" t="s">
        <v>24</v>
      </c>
      <c r="E5" s="74">
        <v>1</v>
      </c>
      <c r="F5" s="74" t="s">
        <v>23</v>
      </c>
      <c r="G5" s="74" t="s">
        <v>23</v>
      </c>
      <c r="H5" s="74" t="s">
        <v>23</v>
      </c>
      <c r="I5" s="74" t="s">
        <v>23</v>
      </c>
      <c r="J5" s="74"/>
      <c r="K5" s="74"/>
      <c r="L5" s="74"/>
      <c r="M5" s="74"/>
      <c r="N5" s="74" t="s">
        <v>23</v>
      </c>
      <c r="O5" s="74" t="s">
        <v>24</v>
      </c>
      <c r="P5" s="74">
        <v>1</v>
      </c>
      <c r="Q5" s="74" t="s">
        <v>23</v>
      </c>
      <c r="R5" s="74" t="s">
        <v>23</v>
      </c>
      <c r="S5" s="74" t="s">
        <v>23</v>
      </c>
      <c r="T5" s="74" t="s">
        <v>23</v>
      </c>
      <c r="U5" s="74"/>
      <c r="V5" s="74" t="s">
        <v>23</v>
      </c>
      <c r="W5" s="74"/>
      <c r="X5" s="74"/>
      <c r="Y5" s="74" t="s">
        <v>22</v>
      </c>
      <c r="Z5" s="74" t="s">
        <v>25</v>
      </c>
      <c r="AA5" s="74" t="s">
        <v>25</v>
      </c>
      <c r="AB5" s="74" t="s">
        <v>22</v>
      </c>
      <c r="AC5" s="74" t="s">
        <v>22</v>
      </c>
      <c r="AD5" s="74" t="s">
        <v>22</v>
      </c>
      <c r="AE5" s="74" t="s">
        <v>22</v>
      </c>
      <c r="AF5" s="82"/>
      <c r="AG5" s="74" t="s">
        <v>25</v>
      </c>
      <c r="AH5" s="74" t="s">
        <v>22</v>
      </c>
      <c r="AI5" s="74" t="s">
        <v>25</v>
      </c>
      <c r="AJ5" s="173" t="s">
        <v>25</v>
      </c>
      <c r="AK5" s="128" t="s">
        <v>22</v>
      </c>
      <c r="AL5" s="74" t="s">
        <v>25</v>
      </c>
      <c r="AM5" s="74" t="s">
        <v>22</v>
      </c>
      <c r="AN5" s="74" t="s">
        <v>22</v>
      </c>
      <c r="AO5" s="74" t="s">
        <v>22</v>
      </c>
      <c r="AP5" s="74" t="s">
        <v>22</v>
      </c>
      <c r="AQ5" s="76" t="s">
        <v>22</v>
      </c>
      <c r="AR5" s="76" t="s">
        <v>22</v>
      </c>
      <c r="AS5" s="76" t="s">
        <v>22</v>
      </c>
      <c r="AT5" s="76" t="s">
        <v>22</v>
      </c>
      <c r="AU5" s="131"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22</v>
      </c>
      <c r="BF5" s="316" t="str">
        <f>SUBSTITUTE(SUBSTITUTE(IFERROR(VLOOKUP($A5,単組回答!$E:$T,16,FALSE),""),"① 行った","○"),"② 行っていない","×")</f>
        <v/>
      </c>
    </row>
    <row r="6" spans="1:58" ht="28.5" customHeight="1">
      <c r="A6" s="5">
        <v>42002</v>
      </c>
      <c r="B6" s="6" t="s">
        <v>488</v>
      </c>
      <c r="C6" s="7"/>
      <c r="D6" s="2"/>
      <c r="E6" s="2"/>
      <c r="F6" s="2"/>
      <c r="G6" s="2"/>
      <c r="H6" s="2"/>
      <c r="I6" s="2"/>
      <c r="J6" s="2"/>
      <c r="K6" s="2"/>
      <c r="L6" s="2"/>
      <c r="M6" s="2"/>
      <c r="N6" s="2"/>
      <c r="O6" s="2"/>
      <c r="P6" s="2"/>
      <c r="Q6" s="2"/>
      <c r="R6" s="2"/>
      <c r="S6" s="2"/>
      <c r="T6" s="2"/>
      <c r="U6" s="2"/>
      <c r="V6" s="2"/>
      <c r="W6" s="2"/>
      <c r="X6" s="2"/>
      <c r="Y6" s="2" t="s">
        <v>26</v>
      </c>
      <c r="Z6" s="2" t="s">
        <v>26</v>
      </c>
      <c r="AA6" s="2" t="e">
        <v>#N/A</v>
      </c>
      <c r="AB6" s="2" t="s">
        <v>26</v>
      </c>
      <c r="AC6" s="2" t="s">
        <v>26</v>
      </c>
      <c r="AD6" s="2" t="s">
        <v>26</v>
      </c>
      <c r="AE6" s="2" t="s">
        <v>26</v>
      </c>
      <c r="AF6" s="33"/>
      <c r="AG6" s="2" t="s">
        <v>26</v>
      </c>
      <c r="AH6" s="2" t="s">
        <v>26</v>
      </c>
      <c r="AI6" s="2" t="s">
        <v>26</v>
      </c>
      <c r="AJ6" s="73" t="s">
        <v>26</v>
      </c>
      <c r="AK6" s="102" t="s">
        <v>25</v>
      </c>
      <c r="AL6" s="83" t="s">
        <v>25</v>
      </c>
      <c r="AM6" s="83" t="s">
        <v>25</v>
      </c>
      <c r="AN6" s="83">
        <v>0</v>
      </c>
      <c r="AO6" s="83" t="s">
        <v>25</v>
      </c>
      <c r="AP6" s="83">
        <v>0</v>
      </c>
      <c r="AQ6" s="3">
        <v>0</v>
      </c>
      <c r="AR6" s="3"/>
      <c r="AS6" s="3">
        <v>0</v>
      </c>
      <c r="AT6" s="3"/>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5">
        <v>42003</v>
      </c>
      <c r="B7" s="6" t="s">
        <v>489</v>
      </c>
      <c r="C7" s="2" t="s">
        <v>23</v>
      </c>
      <c r="D7" s="2" t="s">
        <v>25</v>
      </c>
      <c r="E7" s="2">
        <v>1</v>
      </c>
      <c r="F7" s="2" t="s">
        <v>23</v>
      </c>
      <c r="G7" s="2" t="s">
        <v>23</v>
      </c>
      <c r="H7" s="2" t="s">
        <v>23</v>
      </c>
      <c r="I7" s="2" t="s">
        <v>23</v>
      </c>
      <c r="J7" s="2" t="s">
        <v>23</v>
      </c>
      <c r="K7" s="2"/>
      <c r="L7" s="2"/>
      <c r="M7" s="2"/>
      <c r="N7" s="2" t="s">
        <v>23</v>
      </c>
      <c r="O7" s="2" t="s">
        <v>24</v>
      </c>
      <c r="P7" s="2">
        <v>1</v>
      </c>
      <c r="Q7" s="2" t="s">
        <v>23</v>
      </c>
      <c r="R7" s="2" t="s">
        <v>23</v>
      </c>
      <c r="S7" s="2" t="s">
        <v>23</v>
      </c>
      <c r="T7" s="2" t="s">
        <v>23</v>
      </c>
      <c r="U7" s="2" t="s">
        <v>23</v>
      </c>
      <c r="V7" s="2"/>
      <c r="W7" s="2"/>
      <c r="X7" s="2"/>
      <c r="Y7" s="2" t="s">
        <v>22</v>
      </c>
      <c r="Z7" s="2" t="s">
        <v>25</v>
      </c>
      <c r="AA7" s="2" t="s">
        <v>25</v>
      </c>
      <c r="AB7" s="2" t="s">
        <v>22</v>
      </c>
      <c r="AC7" s="2" t="s">
        <v>22</v>
      </c>
      <c r="AD7" s="2" t="s">
        <v>22</v>
      </c>
      <c r="AE7" s="2" t="s">
        <v>22</v>
      </c>
      <c r="AF7" s="33"/>
      <c r="AG7" s="2" t="s">
        <v>25</v>
      </c>
      <c r="AH7" s="2" t="s">
        <v>25</v>
      </c>
      <c r="AI7" s="2" t="s">
        <v>25</v>
      </c>
      <c r="AJ7" s="73" t="s">
        <v>22</v>
      </c>
      <c r="AK7" s="102" t="s">
        <v>22</v>
      </c>
      <c r="AL7" s="83" t="s">
        <v>25</v>
      </c>
      <c r="AM7" s="83" t="s">
        <v>22</v>
      </c>
      <c r="AN7" s="83" t="s">
        <v>22</v>
      </c>
      <c r="AO7" s="83" t="s">
        <v>22</v>
      </c>
      <c r="AP7" s="83" t="s">
        <v>22</v>
      </c>
      <c r="AQ7" s="3" t="s">
        <v>22</v>
      </c>
      <c r="AR7" s="3" t="s">
        <v>25</v>
      </c>
      <c r="AS7" s="3" t="s">
        <v>22</v>
      </c>
      <c r="AT7" s="3" t="s">
        <v>25</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5">
        <v>42017</v>
      </c>
      <c r="B8" s="6" t="s">
        <v>490</v>
      </c>
      <c r="C8" s="2" t="s">
        <v>23</v>
      </c>
      <c r="D8" s="2" t="s">
        <v>25</v>
      </c>
      <c r="E8" s="2">
        <v>1</v>
      </c>
      <c r="F8" s="2" t="s">
        <v>23</v>
      </c>
      <c r="G8" s="2" t="s">
        <v>23</v>
      </c>
      <c r="H8" s="2" t="s">
        <v>23</v>
      </c>
      <c r="I8" s="2" t="s">
        <v>23</v>
      </c>
      <c r="J8" s="2"/>
      <c r="K8" s="2"/>
      <c r="L8" s="2" t="s">
        <v>23</v>
      </c>
      <c r="M8" s="2"/>
      <c r="N8" s="2" t="s">
        <v>23</v>
      </c>
      <c r="O8" s="2" t="s">
        <v>24</v>
      </c>
      <c r="P8" s="2">
        <v>1</v>
      </c>
      <c r="Q8" s="2" t="s">
        <v>23</v>
      </c>
      <c r="R8" s="2" t="s">
        <v>23</v>
      </c>
      <c r="S8" s="2" t="s">
        <v>23</v>
      </c>
      <c r="T8" s="2" t="s">
        <v>23</v>
      </c>
      <c r="U8" s="2"/>
      <c r="V8" s="2"/>
      <c r="W8" s="2"/>
      <c r="X8" s="2"/>
      <c r="Y8" s="2" t="s">
        <v>22</v>
      </c>
      <c r="Z8" s="2" t="s">
        <v>25</v>
      </c>
      <c r="AA8" s="2" t="s">
        <v>25</v>
      </c>
      <c r="AB8" s="2" t="s">
        <v>22</v>
      </c>
      <c r="AC8" s="2" t="s">
        <v>22</v>
      </c>
      <c r="AD8" s="2" t="s">
        <v>22</v>
      </c>
      <c r="AE8" s="2" t="s">
        <v>22</v>
      </c>
      <c r="AF8" s="33"/>
      <c r="AG8" s="2" t="s">
        <v>25</v>
      </c>
      <c r="AH8" s="2" t="s">
        <v>22</v>
      </c>
      <c r="AI8" s="2" t="s">
        <v>25</v>
      </c>
      <c r="AJ8" s="73" t="s">
        <v>25</v>
      </c>
      <c r="AK8" s="102" t="s">
        <v>22</v>
      </c>
      <c r="AL8" s="83" t="s">
        <v>25</v>
      </c>
      <c r="AM8" s="83" t="s">
        <v>22</v>
      </c>
      <c r="AN8" s="83" t="s">
        <v>22</v>
      </c>
      <c r="AO8" s="83" t="s">
        <v>22</v>
      </c>
      <c r="AP8" s="83" t="s">
        <v>22</v>
      </c>
      <c r="AQ8" s="3" t="s">
        <v>22</v>
      </c>
      <c r="AR8" s="3" t="s">
        <v>22</v>
      </c>
      <c r="AS8" s="3" t="s">
        <v>22</v>
      </c>
      <c r="AT8" s="3" t="s">
        <v>25</v>
      </c>
      <c r="AU8" s="112"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22</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5">
        <v>42018</v>
      </c>
      <c r="B9" s="6" t="s">
        <v>491</v>
      </c>
      <c r="C9" s="2" t="s">
        <v>23</v>
      </c>
      <c r="D9" s="2" t="s">
        <v>23</v>
      </c>
      <c r="E9" s="2" t="s">
        <v>23</v>
      </c>
      <c r="F9" s="2" t="s">
        <v>23</v>
      </c>
      <c r="G9" s="2" t="s">
        <v>23</v>
      </c>
      <c r="H9" s="2" t="s">
        <v>23</v>
      </c>
      <c r="I9" s="2" t="s">
        <v>23</v>
      </c>
      <c r="J9" s="2"/>
      <c r="K9" s="2" t="s">
        <v>23</v>
      </c>
      <c r="L9" s="2"/>
      <c r="M9" s="2"/>
      <c r="N9" s="2" t="s">
        <v>23</v>
      </c>
      <c r="O9" s="2" t="s">
        <v>23</v>
      </c>
      <c r="P9" s="2">
        <v>2</v>
      </c>
      <c r="Q9" s="2" t="s">
        <v>23</v>
      </c>
      <c r="R9" s="2" t="s">
        <v>23</v>
      </c>
      <c r="S9" s="2" t="s">
        <v>23</v>
      </c>
      <c r="T9" s="2" t="s">
        <v>23</v>
      </c>
      <c r="U9" s="2" t="s">
        <v>23</v>
      </c>
      <c r="V9" s="2" t="s">
        <v>23</v>
      </c>
      <c r="W9" s="2"/>
      <c r="X9" s="2"/>
      <c r="Y9" s="2" t="s">
        <v>22</v>
      </c>
      <c r="Z9" s="2" t="s">
        <v>22</v>
      </c>
      <c r="AA9" s="2" t="s">
        <v>22</v>
      </c>
      <c r="AB9" s="2" t="s">
        <v>22</v>
      </c>
      <c r="AC9" s="2" t="s">
        <v>22</v>
      </c>
      <c r="AD9" s="2" t="s">
        <v>22</v>
      </c>
      <c r="AE9" s="2" t="s">
        <v>22</v>
      </c>
      <c r="AF9" s="33"/>
      <c r="AG9" s="2" t="s">
        <v>25</v>
      </c>
      <c r="AH9" s="2" t="s">
        <v>22</v>
      </c>
      <c r="AI9" s="2" t="s">
        <v>25</v>
      </c>
      <c r="AJ9" s="73" t="s">
        <v>25</v>
      </c>
      <c r="AK9" s="102" t="s">
        <v>22</v>
      </c>
      <c r="AL9" s="83" t="s">
        <v>22</v>
      </c>
      <c r="AM9" s="83" t="s">
        <v>22</v>
      </c>
      <c r="AN9" s="83" t="s">
        <v>22</v>
      </c>
      <c r="AO9" s="83" t="s">
        <v>22</v>
      </c>
      <c r="AP9" s="83" t="s">
        <v>22</v>
      </c>
      <c r="AQ9" s="3" t="s">
        <v>22</v>
      </c>
      <c r="AR9" s="3" t="s">
        <v>22</v>
      </c>
      <c r="AS9" s="3" t="s">
        <v>22</v>
      </c>
      <c r="AT9" s="3" t="s">
        <v>22</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22</v>
      </c>
      <c r="BD9" s="313" t="str">
        <f>SUBSTITUTE(SUBSTITUTE(IFERROR(VLOOKUP($A9,単組回答!$E:$R,14,FALSE),""),"① 行った","○"),"② 行っていない","×")</f>
        <v/>
      </c>
      <c r="BE9" s="83" t="s">
        <v>22</v>
      </c>
      <c r="BF9" s="316" t="str">
        <f>SUBSTITUTE(SUBSTITUTE(IFERROR(VLOOKUP($A9,単組回答!$E:$T,16,FALSE),""),"① 行った","○"),"② 行っていない","×")</f>
        <v/>
      </c>
    </row>
    <row r="10" spans="1:58" ht="28.5" customHeight="1">
      <c r="A10" s="5">
        <v>42019</v>
      </c>
      <c r="B10" s="6" t="s">
        <v>492</v>
      </c>
      <c r="C10" s="2" t="s">
        <v>23</v>
      </c>
      <c r="D10" s="2" t="s">
        <v>23</v>
      </c>
      <c r="E10" s="2" t="s">
        <v>23</v>
      </c>
      <c r="F10" s="2" t="s">
        <v>23</v>
      </c>
      <c r="G10" s="2" t="s">
        <v>23</v>
      </c>
      <c r="H10" s="2" t="s">
        <v>23</v>
      </c>
      <c r="I10" s="2" t="s">
        <v>23</v>
      </c>
      <c r="J10" s="2" t="s">
        <v>23</v>
      </c>
      <c r="K10" s="2" t="s">
        <v>23</v>
      </c>
      <c r="L10" s="2"/>
      <c r="M10" s="2"/>
      <c r="N10" s="2" t="s">
        <v>23</v>
      </c>
      <c r="O10" s="2" t="s">
        <v>23</v>
      </c>
      <c r="P10" s="2">
        <v>2</v>
      </c>
      <c r="Q10" s="2" t="s">
        <v>23</v>
      </c>
      <c r="R10" s="2" t="s">
        <v>23</v>
      </c>
      <c r="S10" s="2" t="s">
        <v>23</v>
      </c>
      <c r="T10" s="2" t="s">
        <v>23</v>
      </c>
      <c r="U10" s="2" t="s">
        <v>23</v>
      </c>
      <c r="V10" s="2"/>
      <c r="W10" s="2"/>
      <c r="X10" s="2"/>
      <c r="Y10" s="2" t="s">
        <v>22</v>
      </c>
      <c r="Z10" s="2" t="s">
        <v>22</v>
      </c>
      <c r="AA10" s="2" t="s">
        <v>22</v>
      </c>
      <c r="AB10" s="2" t="s">
        <v>22</v>
      </c>
      <c r="AC10" s="2" t="s">
        <v>22</v>
      </c>
      <c r="AD10" s="2" t="s">
        <v>22</v>
      </c>
      <c r="AE10" s="2" t="s">
        <v>22</v>
      </c>
      <c r="AF10" s="33"/>
      <c r="AG10" s="2" t="s">
        <v>25</v>
      </c>
      <c r="AH10" s="2"/>
      <c r="AI10" s="2" t="s">
        <v>25</v>
      </c>
      <c r="AJ10" s="73" t="s">
        <v>25</v>
      </c>
      <c r="AK10" s="102" t="s">
        <v>22</v>
      </c>
      <c r="AL10" s="83" t="s">
        <v>22</v>
      </c>
      <c r="AM10" s="83" t="s">
        <v>22</v>
      </c>
      <c r="AN10" s="83" t="s">
        <v>22</v>
      </c>
      <c r="AO10" s="83" t="s">
        <v>22</v>
      </c>
      <c r="AP10" s="83" t="s">
        <v>22</v>
      </c>
      <c r="AQ10" s="3" t="s">
        <v>22</v>
      </c>
      <c r="AR10" s="3" t="s">
        <v>22</v>
      </c>
      <c r="AS10" s="3" t="s">
        <v>22</v>
      </c>
      <c r="AT10" s="3" t="s">
        <v>22</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22</v>
      </c>
      <c r="BD10" s="313" t="str">
        <f>SUBSTITUTE(SUBSTITUTE(IFERROR(VLOOKUP($A10,単組回答!$E:$R,14,FALSE),""),"① 行った","○"),"② 行っていない","×")</f>
        <v/>
      </c>
      <c r="BE10" s="83" t="s">
        <v>22</v>
      </c>
      <c r="BF10" s="316" t="str">
        <f>SUBSTITUTE(SUBSTITUTE(IFERROR(VLOOKUP($A10,単組回答!$E:$T,16,FALSE),""),"① 行った","○"),"② 行っていない","×")</f>
        <v/>
      </c>
    </row>
    <row r="11" spans="1:58" ht="28.5" customHeight="1">
      <c r="A11" s="5">
        <v>42020</v>
      </c>
      <c r="B11" s="6" t="s">
        <v>493</v>
      </c>
      <c r="C11" s="2" t="s">
        <v>23</v>
      </c>
      <c r="D11" s="2" t="s">
        <v>24</v>
      </c>
      <c r="E11" s="2">
        <v>1</v>
      </c>
      <c r="F11" s="2" t="s">
        <v>23</v>
      </c>
      <c r="G11" s="2" t="s">
        <v>23</v>
      </c>
      <c r="H11" s="2" t="s">
        <v>23</v>
      </c>
      <c r="I11" s="2" t="s">
        <v>23</v>
      </c>
      <c r="J11" s="2" t="s">
        <v>23</v>
      </c>
      <c r="K11" s="2"/>
      <c r="L11" s="2"/>
      <c r="M11" s="2"/>
      <c r="N11" s="2" t="s">
        <v>23</v>
      </c>
      <c r="O11" s="2" t="s">
        <v>24</v>
      </c>
      <c r="P11" s="2">
        <v>1</v>
      </c>
      <c r="Q11" s="2" t="s">
        <v>23</v>
      </c>
      <c r="R11" s="2" t="s">
        <v>23</v>
      </c>
      <c r="S11" s="2" t="s">
        <v>23</v>
      </c>
      <c r="T11" s="2" t="s">
        <v>23</v>
      </c>
      <c r="U11" s="2" t="s">
        <v>23</v>
      </c>
      <c r="V11" s="2" t="s">
        <v>23</v>
      </c>
      <c r="W11" s="2"/>
      <c r="X11" s="2" t="s">
        <v>23</v>
      </c>
      <c r="Y11" s="2" t="s">
        <v>22</v>
      </c>
      <c r="Z11" s="2" t="s">
        <v>25</v>
      </c>
      <c r="AA11" s="2" t="s">
        <v>25</v>
      </c>
      <c r="AB11" s="2" t="s">
        <v>22</v>
      </c>
      <c r="AC11" s="2" t="s">
        <v>22</v>
      </c>
      <c r="AD11" s="2" t="s">
        <v>22</v>
      </c>
      <c r="AE11" s="2" t="s">
        <v>22</v>
      </c>
      <c r="AF11" s="33"/>
      <c r="AG11" s="2" t="s">
        <v>25</v>
      </c>
      <c r="AH11" s="2" t="s">
        <v>22</v>
      </c>
      <c r="AI11" s="2" t="s">
        <v>25</v>
      </c>
      <c r="AJ11" s="73" t="s">
        <v>22</v>
      </c>
      <c r="AK11" s="102" t="s">
        <v>22</v>
      </c>
      <c r="AL11" s="83" t="s">
        <v>25</v>
      </c>
      <c r="AM11" s="83" t="s">
        <v>22</v>
      </c>
      <c r="AN11" s="83" t="s">
        <v>22</v>
      </c>
      <c r="AO11" s="83" t="s">
        <v>22</v>
      </c>
      <c r="AP11" s="83" t="s">
        <v>22</v>
      </c>
      <c r="AQ11" s="3" t="s">
        <v>22</v>
      </c>
      <c r="AR11" s="3" t="s">
        <v>22</v>
      </c>
      <c r="AS11" s="3" t="s">
        <v>22</v>
      </c>
      <c r="AT11" s="3" t="s">
        <v>22</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22</v>
      </c>
      <c r="BD11" s="313" t="str">
        <f>SUBSTITUTE(SUBSTITUTE(IFERROR(VLOOKUP($A11,単組回答!$E:$R,14,FALSE),""),"① 行った","○"),"② 行っていない","×")</f>
        <v/>
      </c>
      <c r="BE11" s="83" t="s">
        <v>22</v>
      </c>
      <c r="BF11" s="316" t="str">
        <f>SUBSTITUTE(SUBSTITUTE(IFERROR(VLOOKUP($A11,単組回答!$E:$T,16,FALSE),""),"① 行った","○"),"② 行っていない","×")</f>
        <v/>
      </c>
    </row>
    <row r="12" spans="1:58" ht="28.5" customHeight="1">
      <c r="A12" s="5">
        <v>42024</v>
      </c>
      <c r="B12" s="6" t="s">
        <v>494</v>
      </c>
      <c r="C12" s="2" t="s">
        <v>23</v>
      </c>
      <c r="D12" s="2" t="s">
        <v>24</v>
      </c>
      <c r="E12" s="2">
        <v>1</v>
      </c>
      <c r="F12" s="2" t="s">
        <v>23</v>
      </c>
      <c r="G12" s="2" t="s">
        <v>23</v>
      </c>
      <c r="H12" s="2" t="s">
        <v>23</v>
      </c>
      <c r="I12" s="2" t="s">
        <v>23</v>
      </c>
      <c r="J12" s="2" t="s">
        <v>23</v>
      </c>
      <c r="K12" s="2"/>
      <c r="L12" s="2"/>
      <c r="M12" s="2"/>
      <c r="N12" s="2" t="s">
        <v>23</v>
      </c>
      <c r="O12" s="2" t="s">
        <v>24</v>
      </c>
      <c r="P12" s="2">
        <v>1</v>
      </c>
      <c r="Q12" s="2" t="s">
        <v>23</v>
      </c>
      <c r="R12" s="2" t="s">
        <v>23</v>
      </c>
      <c r="S12" s="2" t="s">
        <v>23</v>
      </c>
      <c r="T12" s="2" t="s">
        <v>23</v>
      </c>
      <c r="U12" s="2" t="s">
        <v>23</v>
      </c>
      <c r="V12" s="2" t="s">
        <v>23</v>
      </c>
      <c r="W12" s="2"/>
      <c r="X12" s="2"/>
      <c r="Y12" s="2" t="s">
        <v>22</v>
      </c>
      <c r="Z12" s="2" t="s">
        <v>25</v>
      </c>
      <c r="AA12" s="2" t="s">
        <v>25</v>
      </c>
      <c r="AB12" s="2" t="s">
        <v>22</v>
      </c>
      <c r="AC12" s="2" t="s">
        <v>22</v>
      </c>
      <c r="AD12" s="2" t="s">
        <v>22</v>
      </c>
      <c r="AE12" s="2" t="s">
        <v>22</v>
      </c>
      <c r="AF12" s="33"/>
      <c r="AG12" s="2" t="s">
        <v>25</v>
      </c>
      <c r="AH12" s="2" t="s">
        <v>22</v>
      </c>
      <c r="AI12" s="2" t="s">
        <v>25</v>
      </c>
      <c r="AJ12" s="73" t="s">
        <v>25</v>
      </c>
      <c r="AK12" s="102" t="s">
        <v>22</v>
      </c>
      <c r="AL12" s="83" t="s">
        <v>25</v>
      </c>
      <c r="AM12" s="83" t="s">
        <v>22</v>
      </c>
      <c r="AN12" s="83" t="s">
        <v>22</v>
      </c>
      <c r="AO12" s="83" t="s">
        <v>22</v>
      </c>
      <c r="AP12" s="83" t="s">
        <v>22</v>
      </c>
      <c r="AQ12" s="3" t="s">
        <v>22</v>
      </c>
      <c r="AR12" s="3" t="s">
        <v>22</v>
      </c>
      <c r="AS12" s="3">
        <v>0</v>
      </c>
      <c r="AT12" s="3" t="s">
        <v>22</v>
      </c>
      <c r="AU12" s="112" t="s">
        <v>22</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22</v>
      </c>
      <c r="BD12" s="313" t="str">
        <f>SUBSTITUTE(SUBSTITUTE(IFERROR(VLOOKUP($A12,単組回答!$E:$R,14,FALSE),""),"① 行った","○"),"② 行っていない","×")</f>
        <v/>
      </c>
      <c r="BE12" s="83" t="s">
        <v>22</v>
      </c>
      <c r="BF12" s="316" t="str">
        <f>SUBSTITUTE(SUBSTITUTE(IFERROR(VLOOKUP($A12,単組回答!$E:$T,16,FALSE),""),"① 行った","○"),"② 行っていない","×")</f>
        <v/>
      </c>
    </row>
    <row r="13" spans="1:58" ht="28.5" customHeight="1">
      <c r="A13" s="5">
        <v>42025</v>
      </c>
      <c r="B13" s="6" t="s">
        <v>495</v>
      </c>
      <c r="C13" s="2" t="s">
        <v>23</v>
      </c>
      <c r="D13" s="2" t="s">
        <v>23</v>
      </c>
      <c r="E13" s="2">
        <v>2</v>
      </c>
      <c r="F13" s="2" t="s">
        <v>23</v>
      </c>
      <c r="G13" s="2" t="s">
        <v>23</v>
      </c>
      <c r="H13" s="2" t="s">
        <v>23</v>
      </c>
      <c r="I13" s="2" t="s">
        <v>23</v>
      </c>
      <c r="J13" s="2"/>
      <c r="K13" s="2"/>
      <c r="L13" s="2"/>
      <c r="M13" s="2"/>
      <c r="N13" s="2" t="s">
        <v>23</v>
      </c>
      <c r="O13" s="2" t="s">
        <v>23</v>
      </c>
      <c r="P13" s="2">
        <v>2</v>
      </c>
      <c r="Q13" s="2" t="s">
        <v>23</v>
      </c>
      <c r="R13" s="2" t="s">
        <v>23</v>
      </c>
      <c r="S13" s="2" t="s">
        <v>23</v>
      </c>
      <c r="T13" s="2" t="s">
        <v>23</v>
      </c>
      <c r="U13" s="2"/>
      <c r="V13" s="2" t="s">
        <v>23</v>
      </c>
      <c r="W13" s="2"/>
      <c r="X13" s="2"/>
      <c r="Y13" s="2" t="s">
        <v>22</v>
      </c>
      <c r="Z13" s="2" t="s">
        <v>22</v>
      </c>
      <c r="AA13" s="2" t="s">
        <v>22</v>
      </c>
      <c r="AB13" s="2" t="s">
        <v>22</v>
      </c>
      <c r="AC13" s="2" t="s">
        <v>22</v>
      </c>
      <c r="AD13" s="2" t="s">
        <v>22</v>
      </c>
      <c r="AE13" s="2" t="s">
        <v>22</v>
      </c>
      <c r="AF13" s="33"/>
      <c r="AG13" s="2" t="s">
        <v>25</v>
      </c>
      <c r="AH13" s="2" t="s">
        <v>22</v>
      </c>
      <c r="AI13" s="2" t="s">
        <v>25</v>
      </c>
      <c r="AJ13" s="73" t="s">
        <v>25</v>
      </c>
      <c r="AK13" s="102" t="s">
        <v>22</v>
      </c>
      <c r="AL13" s="83" t="s">
        <v>22</v>
      </c>
      <c r="AM13" s="83" t="s">
        <v>22</v>
      </c>
      <c r="AN13" s="83" t="s">
        <v>22</v>
      </c>
      <c r="AO13" s="83" t="s">
        <v>22</v>
      </c>
      <c r="AP13" s="83" t="s">
        <v>22</v>
      </c>
      <c r="AQ13" s="3" t="s">
        <v>22</v>
      </c>
      <c r="AR13" s="3" t="s">
        <v>25</v>
      </c>
      <c r="AS13" s="3" t="s">
        <v>22</v>
      </c>
      <c r="AT13" s="3" t="s">
        <v>22</v>
      </c>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22</v>
      </c>
      <c r="BF13" s="316" t="str">
        <f>SUBSTITUTE(SUBSTITUTE(IFERROR(VLOOKUP($A13,単組回答!$E:$T,16,FALSE),""),"① 行った","○"),"② 行っていない","×")</f>
        <v/>
      </c>
    </row>
    <row r="14" spans="1:58" ht="28.5" customHeight="1">
      <c r="A14" s="5">
        <v>42026</v>
      </c>
      <c r="B14" s="6" t="s">
        <v>496</v>
      </c>
      <c r="C14" s="2" t="s">
        <v>23</v>
      </c>
      <c r="D14" s="2" t="s">
        <v>23</v>
      </c>
      <c r="E14" s="2" t="s">
        <v>23</v>
      </c>
      <c r="F14" s="2" t="s">
        <v>23</v>
      </c>
      <c r="G14" s="2" t="s">
        <v>23</v>
      </c>
      <c r="H14" s="2" t="s">
        <v>23</v>
      </c>
      <c r="I14" s="2" t="s">
        <v>23</v>
      </c>
      <c r="J14" s="2" t="s">
        <v>23</v>
      </c>
      <c r="K14" s="2"/>
      <c r="L14" s="2"/>
      <c r="M14" s="2"/>
      <c r="N14" s="2" t="s">
        <v>23</v>
      </c>
      <c r="O14" s="2" t="s">
        <v>23</v>
      </c>
      <c r="P14" s="2">
        <v>2</v>
      </c>
      <c r="Q14" s="2" t="s">
        <v>23</v>
      </c>
      <c r="R14" s="2" t="s">
        <v>23</v>
      </c>
      <c r="S14" s="2" t="s">
        <v>23</v>
      </c>
      <c r="T14" s="2" t="s">
        <v>23</v>
      </c>
      <c r="U14" s="2" t="s">
        <v>23</v>
      </c>
      <c r="V14" s="2" t="s">
        <v>23</v>
      </c>
      <c r="W14" s="2"/>
      <c r="X14" s="2"/>
      <c r="Y14" s="2" t="s">
        <v>22</v>
      </c>
      <c r="Z14" s="2" t="s">
        <v>22</v>
      </c>
      <c r="AA14" s="2" t="s">
        <v>22</v>
      </c>
      <c r="AB14" s="2" t="s">
        <v>22</v>
      </c>
      <c r="AC14" s="2" t="s">
        <v>22</v>
      </c>
      <c r="AD14" s="2" t="s">
        <v>22</v>
      </c>
      <c r="AE14" s="2" t="s">
        <v>22</v>
      </c>
      <c r="AF14" s="33"/>
      <c r="AG14" s="2" t="s">
        <v>25</v>
      </c>
      <c r="AH14" s="2" t="s">
        <v>22</v>
      </c>
      <c r="AI14" s="2" t="s">
        <v>25</v>
      </c>
      <c r="AJ14" s="73" t="s">
        <v>25</v>
      </c>
      <c r="AK14" s="102" t="s">
        <v>22</v>
      </c>
      <c r="AL14" s="83" t="s">
        <v>25</v>
      </c>
      <c r="AM14" s="83" t="s">
        <v>22</v>
      </c>
      <c r="AN14" s="83" t="s">
        <v>22</v>
      </c>
      <c r="AO14" s="83" t="s">
        <v>22</v>
      </c>
      <c r="AP14" s="83" t="s">
        <v>22</v>
      </c>
      <c r="AQ14" s="3" t="s">
        <v>22</v>
      </c>
      <c r="AR14" s="3" t="s">
        <v>22</v>
      </c>
      <c r="AS14" s="3" t="s">
        <v>22</v>
      </c>
      <c r="AT14" s="3" t="s">
        <v>22</v>
      </c>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22</v>
      </c>
      <c r="BD14" s="313" t="str">
        <f>SUBSTITUTE(SUBSTITUTE(IFERROR(VLOOKUP($A14,単組回答!$E:$R,14,FALSE),""),"① 行った","○"),"② 行っていない","×")</f>
        <v/>
      </c>
      <c r="BE14" s="83" t="s">
        <v>22</v>
      </c>
      <c r="BF14" s="316" t="str">
        <f>SUBSTITUTE(SUBSTITUTE(IFERROR(VLOOKUP($A14,単組回答!$E:$T,16,FALSE),""),"① 行った","○"),"② 行っていない","×")</f>
        <v/>
      </c>
    </row>
    <row r="15" spans="1:58" ht="28.5" customHeight="1">
      <c r="A15" s="5">
        <v>42027</v>
      </c>
      <c r="B15" s="6" t="s">
        <v>497</v>
      </c>
      <c r="C15" s="2" t="s">
        <v>23</v>
      </c>
      <c r="D15" s="2" t="s">
        <v>24</v>
      </c>
      <c r="E15" s="2">
        <v>1</v>
      </c>
      <c r="F15" s="2" t="s">
        <v>23</v>
      </c>
      <c r="G15" s="2" t="s">
        <v>23</v>
      </c>
      <c r="H15" s="2" t="s">
        <v>23</v>
      </c>
      <c r="I15" s="2" t="s">
        <v>23</v>
      </c>
      <c r="J15" s="2" t="s">
        <v>23</v>
      </c>
      <c r="K15" s="2"/>
      <c r="L15" s="2"/>
      <c r="M15" s="2"/>
      <c r="N15" s="2" t="s">
        <v>23</v>
      </c>
      <c r="O15" s="2" t="s">
        <v>24</v>
      </c>
      <c r="P15" s="2">
        <v>1</v>
      </c>
      <c r="Q15" s="2" t="s">
        <v>23</v>
      </c>
      <c r="R15" s="2" t="s">
        <v>23</v>
      </c>
      <c r="S15" s="2" t="s">
        <v>23</v>
      </c>
      <c r="T15" s="2" t="s">
        <v>23</v>
      </c>
      <c r="U15" s="2" t="s">
        <v>23</v>
      </c>
      <c r="V15" s="2" t="s">
        <v>23</v>
      </c>
      <c r="W15" s="2"/>
      <c r="X15" s="2"/>
      <c r="Y15" s="2" t="s">
        <v>22</v>
      </c>
      <c r="Z15" s="2" t="s">
        <v>25</v>
      </c>
      <c r="AA15" s="2" t="s">
        <v>25</v>
      </c>
      <c r="AB15" s="2" t="s">
        <v>22</v>
      </c>
      <c r="AC15" s="2" t="s">
        <v>22</v>
      </c>
      <c r="AD15" s="2" t="s">
        <v>22</v>
      </c>
      <c r="AE15" s="2" t="s">
        <v>22</v>
      </c>
      <c r="AF15" s="33"/>
      <c r="AG15" s="2" t="s">
        <v>25</v>
      </c>
      <c r="AH15" s="2"/>
      <c r="AI15" s="2" t="s">
        <v>25</v>
      </c>
      <c r="AJ15" s="73" t="s">
        <v>25</v>
      </c>
      <c r="AK15" s="102" t="s">
        <v>22</v>
      </c>
      <c r="AL15" s="83" t="s">
        <v>25</v>
      </c>
      <c r="AM15" s="83" t="s">
        <v>22</v>
      </c>
      <c r="AN15" s="83" t="s">
        <v>22</v>
      </c>
      <c r="AO15" s="83" t="s">
        <v>22</v>
      </c>
      <c r="AP15" s="83" t="s">
        <v>22</v>
      </c>
      <c r="AQ15" s="3" t="s">
        <v>22</v>
      </c>
      <c r="AR15" s="3" t="s">
        <v>22</v>
      </c>
      <c r="AS15" s="3" t="s">
        <v>22</v>
      </c>
      <c r="AT15" s="3" t="s">
        <v>22</v>
      </c>
      <c r="AU15" s="112"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22</v>
      </c>
      <c r="BD15" s="313" t="str">
        <f>SUBSTITUTE(SUBSTITUTE(IFERROR(VLOOKUP($A15,単組回答!$E:$R,14,FALSE),""),"① 行った","○"),"② 行っていない","×")</f>
        <v/>
      </c>
      <c r="BE15" s="83" t="s">
        <v>22</v>
      </c>
      <c r="BF15" s="316" t="str">
        <f>SUBSTITUTE(SUBSTITUTE(IFERROR(VLOOKUP($A15,単組回答!$E:$T,16,FALSE),""),"① 行った","○"),"② 行っていない","×")</f>
        <v/>
      </c>
    </row>
    <row r="16" spans="1:58" ht="28.5" customHeight="1">
      <c r="A16" s="5">
        <v>42028</v>
      </c>
      <c r="B16" s="6" t="s">
        <v>498</v>
      </c>
      <c r="C16" s="2" t="s">
        <v>23</v>
      </c>
      <c r="D16" s="2" t="s">
        <v>23</v>
      </c>
      <c r="E16" s="2" t="s">
        <v>23</v>
      </c>
      <c r="F16" s="2" t="s">
        <v>23</v>
      </c>
      <c r="G16" s="2" t="s">
        <v>23</v>
      </c>
      <c r="H16" s="2" t="s">
        <v>23</v>
      </c>
      <c r="I16" s="2" t="s">
        <v>23</v>
      </c>
      <c r="J16" s="2" t="s">
        <v>23</v>
      </c>
      <c r="K16" s="2"/>
      <c r="L16" s="2"/>
      <c r="M16" s="2"/>
      <c r="N16" s="2" t="s">
        <v>23</v>
      </c>
      <c r="O16" s="2" t="s">
        <v>23</v>
      </c>
      <c r="P16" s="2">
        <v>2</v>
      </c>
      <c r="Q16" s="2" t="s">
        <v>23</v>
      </c>
      <c r="R16" s="2" t="s">
        <v>23</v>
      </c>
      <c r="S16" s="2" t="s">
        <v>23</v>
      </c>
      <c r="T16" s="2" t="s">
        <v>23</v>
      </c>
      <c r="U16" s="2" t="s">
        <v>23</v>
      </c>
      <c r="V16" s="2" t="s">
        <v>23</v>
      </c>
      <c r="W16" s="2"/>
      <c r="X16" s="2"/>
      <c r="Y16" s="2" t="s">
        <v>22</v>
      </c>
      <c r="Z16" s="2" t="s">
        <v>22</v>
      </c>
      <c r="AA16" s="2" t="s">
        <v>22</v>
      </c>
      <c r="AB16" s="2" t="s">
        <v>22</v>
      </c>
      <c r="AC16" s="2" t="s">
        <v>22</v>
      </c>
      <c r="AD16" s="2" t="s">
        <v>22</v>
      </c>
      <c r="AE16" s="2" t="s">
        <v>22</v>
      </c>
      <c r="AF16" s="33"/>
      <c r="AG16" s="2" t="s">
        <v>25</v>
      </c>
      <c r="AH16" s="2" t="s">
        <v>22</v>
      </c>
      <c r="AI16" s="2" t="s">
        <v>25</v>
      </c>
      <c r="AJ16" s="73" t="s">
        <v>25</v>
      </c>
      <c r="AK16" s="102" t="s">
        <v>22</v>
      </c>
      <c r="AL16" s="83" t="s">
        <v>22</v>
      </c>
      <c r="AM16" s="83" t="s">
        <v>22</v>
      </c>
      <c r="AN16" s="83" t="s">
        <v>22</v>
      </c>
      <c r="AO16" s="83" t="s">
        <v>22</v>
      </c>
      <c r="AP16" s="83" t="s">
        <v>22</v>
      </c>
      <c r="AQ16" s="3" t="s">
        <v>22</v>
      </c>
      <c r="AR16" s="3" t="s">
        <v>22</v>
      </c>
      <c r="AS16" s="3" t="s">
        <v>22</v>
      </c>
      <c r="AT16" s="3" t="s">
        <v>22</v>
      </c>
      <c r="AU16" s="112"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22</v>
      </c>
      <c r="BD16" s="313" t="str">
        <f>SUBSTITUTE(SUBSTITUTE(IFERROR(VLOOKUP($A16,単組回答!$E:$R,14,FALSE),""),"① 行った","○"),"② 行っていない","×")</f>
        <v/>
      </c>
      <c r="BE16" s="83" t="s">
        <v>22</v>
      </c>
      <c r="BF16" s="316" t="str">
        <f>SUBSTITUTE(SUBSTITUTE(IFERROR(VLOOKUP($A16,単組回答!$E:$T,16,FALSE),""),"① 行った","○"),"② 行っていない","×")</f>
        <v/>
      </c>
    </row>
    <row r="17" spans="1:58" ht="28.5" customHeight="1">
      <c r="A17" s="5">
        <v>42029</v>
      </c>
      <c r="B17" s="6" t="s">
        <v>499</v>
      </c>
      <c r="C17" s="2" t="s">
        <v>23</v>
      </c>
      <c r="D17" s="2" t="s">
        <v>25</v>
      </c>
      <c r="E17" s="2">
        <v>1</v>
      </c>
      <c r="F17" s="2" t="s">
        <v>23</v>
      </c>
      <c r="G17" s="2" t="s">
        <v>23</v>
      </c>
      <c r="H17" s="2" t="s">
        <v>23</v>
      </c>
      <c r="I17" s="2" t="s">
        <v>23</v>
      </c>
      <c r="J17" s="2" t="s">
        <v>23</v>
      </c>
      <c r="K17" s="2"/>
      <c r="L17" s="2"/>
      <c r="M17" s="2"/>
      <c r="N17" s="2" t="s">
        <v>23</v>
      </c>
      <c r="O17" s="2" t="s">
        <v>24</v>
      </c>
      <c r="P17" s="2">
        <v>1</v>
      </c>
      <c r="Q17" s="2" t="s">
        <v>23</v>
      </c>
      <c r="R17" s="2" t="s">
        <v>23</v>
      </c>
      <c r="S17" s="2" t="s">
        <v>23</v>
      </c>
      <c r="T17" s="2" t="s">
        <v>23</v>
      </c>
      <c r="U17" s="2"/>
      <c r="V17" s="2"/>
      <c r="W17" s="2"/>
      <c r="X17" s="2"/>
      <c r="Y17" s="2" t="s">
        <v>22</v>
      </c>
      <c r="Z17" s="2" t="s">
        <v>25</v>
      </c>
      <c r="AA17" s="2" t="s">
        <v>25</v>
      </c>
      <c r="AB17" s="2" t="s">
        <v>22</v>
      </c>
      <c r="AC17" s="2" t="s">
        <v>22</v>
      </c>
      <c r="AD17" s="2" t="s">
        <v>22</v>
      </c>
      <c r="AE17" s="2" t="s">
        <v>22</v>
      </c>
      <c r="AF17" s="33"/>
      <c r="AG17" s="2" t="s">
        <v>25</v>
      </c>
      <c r="AH17" s="2"/>
      <c r="AI17" s="2" t="s">
        <v>25</v>
      </c>
      <c r="AJ17" s="73" t="s">
        <v>25</v>
      </c>
      <c r="AK17" s="102" t="s">
        <v>22</v>
      </c>
      <c r="AL17" s="83" t="s">
        <v>25</v>
      </c>
      <c r="AM17" s="83" t="s">
        <v>22</v>
      </c>
      <c r="AN17" s="83" t="s">
        <v>22</v>
      </c>
      <c r="AO17" s="83" t="s">
        <v>22</v>
      </c>
      <c r="AP17" s="83" t="s">
        <v>22</v>
      </c>
      <c r="AQ17" s="3" t="s">
        <v>22</v>
      </c>
      <c r="AR17" s="3" t="s">
        <v>25</v>
      </c>
      <c r="AS17" s="3" t="s">
        <v>22</v>
      </c>
      <c r="AT17" s="3" t="s">
        <v>25</v>
      </c>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22</v>
      </c>
      <c r="BF17" s="316" t="str">
        <f>SUBSTITUTE(SUBSTITUTE(IFERROR(VLOOKUP($A17,単組回答!$E:$T,16,FALSE),""),"① 行った","○"),"② 行っていない","×")</f>
        <v/>
      </c>
    </row>
    <row r="18" spans="1:58" ht="28.5" customHeight="1">
      <c r="A18" s="5">
        <v>42030</v>
      </c>
      <c r="B18" s="6" t="s">
        <v>500</v>
      </c>
      <c r="C18" s="2" t="s">
        <v>23</v>
      </c>
      <c r="D18" s="2" t="s">
        <v>23</v>
      </c>
      <c r="E18" s="2" t="s">
        <v>23</v>
      </c>
      <c r="F18" s="2" t="s">
        <v>23</v>
      </c>
      <c r="G18" s="2" t="s">
        <v>23</v>
      </c>
      <c r="H18" s="2" t="s">
        <v>23</v>
      </c>
      <c r="I18" s="2" t="s">
        <v>23</v>
      </c>
      <c r="J18" s="2" t="s">
        <v>23</v>
      </c>
      <c r="K18" s="2"/>
      <c r="L18" s="2"/>
      <c r="M18" s="2"/>
      <c r="N18" s="2" t="s">
        <v>23</v>
      </c>
      <c r="O18" s="2" t="s">
        <v>23</v>
      </c>
      <c r="P18" s="2">
        <v>2</v>
      </c>
      <c r="Q18" s="2" t="s">
        <v>23</v>
      </c>
      <c r="R18" s="2" t="s">
        <v>23</v>
      </c>
      <c r="S18" s="2" t="s">
        <v>23</v>
      </c>
      <c r="T18" s="2" t="s">
        <v>23</v>
      </c>
      <c r="U18" s="2" t="s">
        <v>23</v>
      </c>
      <c r="V18" s="2" t="s">
        <v>23</v>
      </c>
      <c r="W18" s="2"/>
      <c r="X18" s="2"/>
      <c r="Y18" s="2" t="s">
        <v>22</v>
      </c>
      <c r="Z18" s="2" t="s">
        <v>22</v>
      </c>
      <c r="AA18" s="2" t="s">
        <v>22</v>
      </c>
      <c r="AB18" s="2" t="s">
        <v>22</v>
      </c>
      <c r="AC18" s="2" t="s">
        <v>22</v>
      </c>
      <c r="AD18" s="2" t="s">
        <v>22</v>
      </c>
      <c r="AE18" s="2" t="s">
        <v>22</v>
      </c>
      <c r="AF18" s="33"/>
      <c r="AG18" s="2" t="s">
        <v>25</v>
      </c>
      <c r="AH18" s="2" t="s">
        <v>22</v>
      </c>
      <c r="AI18" s="2" t="s">
        <v>25</v>
      </c>
      <c r="AJ18" s="73" t="s">
        <v>25</v>
      </c>
      <c r="AK18" s="102" t="s">
        <v>22</v>
      </c>
      <c r="AL18" s="83">
        <v>0</v>
      </c>
      <c r="AM18" s="83" t="s">
        <v>22</v>
      </c>
      <c r="AN18" s="83" t="s">
        <v>22</v>
      </c>
      <c r="AO18" s="83" t="s">
        <v>22</v>
      </c>
      <c r="AP18" s="83" t="s">
        <v>22</v>
      </c>
      <c r="AQ18" s="3" t="s">
        <v>22</v>
      </c>
      <c r="AR18" s="3" t="s">
        <v>22</v>
      </c>
      <c r="AS18" s="3" t="s">
        <v>22</v>
      </c>
      <c r="AT18" s="3" t="s">
        <v>22</v>
      </c>
      <c r="AU18" s="112" t="s">
        <v>22</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22</v>
      </c>
      <c r="BD18" s="313" t="str">
        <f>SUBSTITUTE(SUBSTITUTE(IFERROR(VLOOKUP($A18,単組回答!$E:$R,14,FALSE),""),"① 行った","○"),"② 行っていない","×")</f>
        <v/>
      </c>
      <c r="BE18" s="83" t="s">
        <v>22</v>
      </c>
      <c r="BF18" s="316" t="str">
        <f>SUBSTITUTE(SUBSTITUTE(IFERROR(VLOOKUP($A18,単組回答!$E:$T,16,FALSE),""),"① 行った","○"),"② 行っていない","×")</f>
        <v/>
      </c>
    </row>
    <row r="19" spans="1:58" ht="28.5" customHeight="1">
      <c r="A19" s="5">
        <v>42041</v>
      </c>
      <c r="B19" s="6" t="s">
        <v>501</v>
      </c>
      <c r="C19" s="7"/>
      <c r="D19" s="2"/>
      <c r="E19" s="2"/>
      <c r="F19" s="2"/>
      <c r="G19" s="2"/>
      <c r="H19" s="2"/>
      <c r="I19" s="2"/>
      <c r="J19" s="2"/>
      <c r="K19" s="2"/>
      <c r="L19" s="2"/>
      <c r="M19" s="2"/>
      <c r="N19" s="2"/>
      <c r="O19" s="2"/>
      <c r="P19" s="2"/>
      <c r="Q19" s="2"/>
      <c r="R19" s="2"/>
      <c r="S19" s="2"/>
      <c r="T19" s="2"/>
      <c r="U19" s="2"/>
      <c r="V19" s="2"/>
      <c r="W19" s="2"/>
      <c r="X19" s="2"/>
      <c r="Y19" s="2" t="s">
        <v>26</v>
      </c>
      <c r="Z19" s="2" t="s">
        <v>26</v>
      </c>
      <c r="AA19" s="2" t="e">
        <v>#N/A</v>
      </c>
      <c r="AB19" s="2" t="s">
        <v>26</v>
      </c>
      <c r="AC19" s="2" t="s">
        <v>26</v>
      </c>
      <c r="AD19" s="2" t="s">
        <v>26</v>
      </c>
      <c r="AE19" s="2" t="s">
        <v>26</v>
      </c>
      <c r="AF19" s="33"/>
      <c r="AG19" s="2" t="s">
        <v>26</v>
      </c>
      <c r="AH19" s="2" t="s">
        <v>26</v>
      </c>
      <c r="AI19" s="2" t="s">
        <v>26</v>
      </c>
      <c r="AJ19" s="73" t="s">
        <v>26</v>
      </c>
      <c r="AK19" s="102" t="s">
        <v>25</v>
      </c>
      <c r="AL19" s="83" t="s">
        <v>25</v>
      </c>
      <c r="AM19" s="83" t="s">
        <v>25</v>
      </c>
      <c r="AN19" s="83">
        <v>0</v>
      </c>
      <c r="AO19" s="83" t="s">
        <v>25</v>
      </c>
      <c r="AP19" s="83">
        <v>0</v>
      </c>
      <c r="AQ19" s="3">
        <v>0</v>
      </c>
      <c r="AR19" s="3"/>
      <c r="AS19" s="3">
        <v>0</v>
      </c>
      <c r="AT19" s="3"/>
      <c r="AU19" s="112">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5">
        <v>42042</v>
      </c>
      <c r="B20" s="6" t="s">
        <v>502</v>
      </c>
      <c r="C20" s="2" t="s">
        <v>23</v>
      </c>
      <c r="D20" s="2" t="s">
        <v>23</v>
      </c>
      <c r="E20" s="2" t="s">
        <v>23</v>
      </c>
      <c r="F20" s="2" t="s">
        <v>23</v>
      </c>
      <c r="G20" s="2" t="s">
        <v>23</v>
      </c>
      <c r="H20" s="2" t="s">
        <v>23</v>
      </c>
      <c r="I20" s="2" t="s">
        <v>23</v>
      </c>
      <c r="J20" s="2" t="s">
        <v>23</v>
      </c>
      <c r="K20" s="2" t="s">
        <v>23</v>
      </c>
      <c r="L20" s="2"/>
      <c r="M20" s="2"/>
      <c r="N20" s="2" t="s">
        <v>23</v>
      </c>
      <c r="O20" s="2" t="s">
        <v>23</v>
      </c>
      <c r="P20" s="2">
        <v>2</v>
      </c>
      <c r="Q20" s="2" t="s">
        <v>23</v>
      </c>
      <c r="R20" s="2" t="s">
        <v>23</v>
      </c>
      <c r="S20" s="2" t="s">
        <v>23</v>
      </c>
      <c r="T20" s="2" t="s">
        <v>23</v>
      </c>
      <c r="U20" s="2" t="s">
        <v>23</v>
      </c>
      <c r="V20" s="2" t="s">
        <v>23</v>
      </c>
      <c r="W20" s="2"/>
      <c r="X20" s="2"/>
      <c r="Y20" s="2" t="s">
        <v>22</v>
      </c>
      <c r="Z20" s="2" t="s">
        <v>22</v>
      </c>
      <c r="AA20" s="2" t="s">
        <v>22</v>
      </c>
      <c r="AB20" s="2" t="s">
        <v>22</v>
      </c>
      <c r="AC20" s="2" t="s">
        <v>22</v>
      </c>
      <c r="AD20" s="2" t="s">
        <v>22</v>
      </c>
      <c r="AE20" s="2" t="s">
        <v>22</v>
      </c>
      <c r="AF20" s="33"/>
      <c r="AG20" s="2" t="s">
        <v>25</v>
      </c>
      <c r="AH20" s="2" t="s">
        <v>22</v>
      </c>
      <c r="AI20" s="2" t="s">
        <v>25</v>
      </c>
      <c r="AJ20" s="73" t="s">
        <v>25</v>
      </c>
      <c r="AK20" s="102" t="s">
        <v>22</v>
      </c>
      <c r="AL20" s="83" t="s">
        <v>22</v>
      </c>
      <c r="AM20" s="83" t="s">
        <v>22</v>
      </c>
      <c r="AN20" s="83" t="s">
        <v>22</v>
      </c>
      <c r="AO20" s="83" t="s">
        <v>22</v>
      </c>
      <c r="AP20" s="83" t="s">
        <v>22</v>
      </c>
      <c r="AQ20" s="3" t="s">
        <v>22</v>
      </c>
      <c r="AR20" s="3" t="s">
        <v>22</v>
      </c>
      <c r="AS20" s="3" t="s">
        <v>22</v>
      </c>
      <c r="AT20" s="3" t="s">
        <v>25</v>
      </c>
      <c r="AU20" s="112"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22</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5">
        <v>42043</v>
      </c>
      <c r="B21" s="6" t="s">
        <v>503</v>
      </c>
      <c r="C21" s="2" t="s">
        <v>23</v>
      </c>
      <c r="D21" s="2" t="s">
        <v>25</v>
      </c>
      <c r="E21" s="2">
        <v>1</v>
      </c>
      <c r="F21" s="2" t="s">
        <v>23</v>
      </c>
      <c r="G21" s="2" t="s">
        <v>23</v>
      </c>
      <c r="H21" s="2" t="s">
        <v>23</v>
      </c>
      <c r="I21" s="2" t="s">
        <v>23</v>
      </c>
      <c r="J21" s="2" t="s">
        <v>23</v>
      </c>
      <c r="K21" s="2"/>
      <c r="L21" s="2"/>
      <c r="M21" s="2"/>
      <c r="N21" s="2" t="s">
        <v>23</v>
      </c>
      <c r="O21" s="2" t="s">
        <v>24</v>
      </c>
      <c r="P21" s="2">
        <v>1</v>
      </c>
      <c r="Q21" s="2" t="s">
        <v>23</v>
      </c>
      <c r="R21" s="2"/>
      <c r="S21" s="2" t="s">
        <v>23</v>
      </c>
      <c r="T21" s="2" t="s">
        <v>23</v>
      </c>
      <c r="U21" s="2" t="s">
        <v>23</v>
      </c>
      <c r="V21" s="2" t="s">
        <v>23</v>
      </c>
      <c r="W21" s="2"/>
      <c r="X21" s="2"/>
      <c r="Y21" s="2" t="s">
        <v>22</v>
      </c>
      <c r="Z21" s="2" t="s">
        <v>25</v>
      </c>
      <c r="AA21" s="2" t="s">
        <v>25</v>
      </c>
      <c r="AB21" s="2" t="s">
        <v>22</v>
      </c>
      <c r="AC21" s="2" t="s">
        <v>22</v>
      </c>
      <c r="AD21" s="2" t="s">
        <v>22</v>
      </c>
      <c r="AE21" s="2" t="s">
        <v>22</v>
      </c>
      <c r="AF21" s="33"/>
      <c r="AG21" s="2" t="s">
        <v>25</v>
      </c>
      <c r="AH21" s="2" t="s">
        <v>22</v>
      </c>
      <c r="AI21" s="2" t="s">
        <v>25</v>
      </c>
      <c r="AJ21" s="73" t="s">
        <v>25</v>
      </c>
      <c r="AK21" s="102" t="s">
        <v>22</v>
      </c>
      <c r="AL21" s="83" t="s">
        <v>25</v>
      </c>
      <c r="AM21" s="83" t="s">
        <v>22</v>
      </c>
      <c r="AN21" s="83" t="s">
        <v>22</v>
      </c>
      <c r="AO21" s="83" t="s">
        <v>22</v>
      </c>
      <c r="AP21" s="83" t="s">
        <v>22</v>
      </c>
      <c r="AQ21" s="3" t="s">
        <v>22</v>
      </c>
      <c r="AR21" s="3" t="s">
        <v>22</v>
      </c>
      <c r="AS21" s="3" t="s">
        <v>22</v>
      </c>
      <c r="AT21" s="3" t="s">
        <v>22</v>
      </c>
      <c r="AU21" s="112" t="s">
        <v>25</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22</v>
      </c>
      <c r="BD21" s="313" t="str">
        <f>SUBSTITUTE(SUBSTITUTE(IFERROR(VLOOKUP($A21,単組回答!$E:$R,14,FALSE),""),"① 行った","○"),"② 行っていない","×")</f>
        <v/>
      </c>
      <c r="BE21" s="83" t="s">
        <v>22</v>
      </c>
      <c r="BF21" s="316" t="str">
        <f>SUBSTITUTE(SUBSTITUTE(IFERROR(VLOOKUP($A21,単組回答!$E:$T,16,FALSE),""),"① 行った","○"),"② 行っていない","×")</f>
        <v/>
      </c>
    </row>
    <row r="22" spans="1:58" ht="28.5" customHeight="1">
      <c r="A22" s="5">
        <v>42049</v>
      </c>
      <c r="B22" s="6" t="s">
        <v>504</v>
      </c>
      <c r="C22" s="2" t="s">
        <v>23</v>
      </c>
      <c r="D22" s="2" t="s">
        <v>25</v>
      </c>
      <c r="E22" s="2">
        <v>1</v>
      </c>
      <c r="F22" s="2" t="s">
        <v>23</v>
      </c>
      <c r="G22" s="2" t="s">
        <v>23</v>
      </c>
      <c r="H22" s="2" t="s">
        <v>23</v>
      </c>
      <c r="I22" s="2" t="s">
        <v>23</v>
      </c>
      <c r="J22" s="2"/>
      <c r="K22" s="2"/>
      <c r="L22" s="2"/>
      <c r="M22" s="2"/>
      <c r="N22" s="2" t="s">
        <v>23</v>
      </c>
      <c r="O22" s="2" t="s">
        <v>24</v>
      </c>
      <c r="P22" s="2">
        <v>1</v>
      </c>
      <c r="Q22" s="2" t="s">
        <v>23</v>
      </c>
      <c r="R22" s="2" t="s">
        <v>23</v>
      </c>
      <c r="S22" s="2" t="s">
        <v>23</v>
      </c>
      <c r="T22" s="2" t="s">
        <v>23</v>
      </c>
      <c r="U22" s="2" t="s">
        <v>23</v>
      </c>
      <c r="V22" s="2"/>
      <c r="W22" s="2"/>
      <c r="X22" s="2"/>
      <c r="Y22" s="2" t="s">
        <v>22</v>
      </c>
      <c r="Z22" s="2" t="s">
        <v>25</v>
      </c>
      <c r="AA22" s="2" t="s">
        <v>25</v>
      </c>
      <c r="AB22" s="2" t="s">
        <v>22</v>
      </c>
      <c r="AC22" s="2" t="s">
        <v>22</v>
      </c>
      <c r="AD22" s="2" t="s">
        <v>22</v>
      </c>
      <c r="AE22" s="2" t="s">
        <v>22</v>
      </c>
      <c r="AF22" s="33"/>
      <c r="AG22" s="2" t="s">
        <v>25</v>
      </c>
      <c r="AH22" s="2" t="s">
        <v>22</v>
      </c>
      <c r="AI22" s="2" t="s">
        <v>25</v>
      </c>
      <c r="AJ22" s="73" t="s">
        <v>25</v>
      </c>
      <c r="AK22" s="102" t="s">
        <v>22</v>
      </c>
      <c r="AL22" s="83" t="s">
        <v>25</v>
      </c>
      <c r="AM22" s="83" t="s">
        <v>22</v>
      </c>
      <c r="AN22" s="83" t="s">
        <v>22</v>
      </c>
      <c r="AO22" s="83" t="s">
        <v>22</v>
      </c>
      <c r="AP22" s="83" t="s">
        <v>22</v>
      </c>
      <c r="AQ22" s="3" t="s">
        <v>22</v>
      </c>
      <c r="AR22" s="3" t="s">
        <v>22</v>
      </c>
      <c r="AS22" s="3">
        <v>0</v>
      </c>
      <c r="AT22" s="3" t="s">
        <v>22</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22</v>
      </c>
      <c r="BD22" s="313" t="str">
        <f>SUBSTITUTE(SUBSTITUTE(IFERROR(VLOOKUP($A22,単組回答!$E:$R,14,FALSE),""),"① 行った","○"),"② 行っていない","×")</f>
        <v/>
      </c>
      <c r="BE22" s="83" t="s">
        <v>22</v>
      </c>
      <c r="BF22" s="316" t="str">
        <f>SUBSTITUTE(SUBSTITUTE(IFERROR(VLOOKUP($A22,単組回答!$E:$T,16,FALSE),""),"① 行った","○"),"② 行っていない","×")</f>
        <v/>
      </c>
    </row>
    <row r="23" spans="1:58" ht="28.5" customHeight="1">
      <c r="A23" s="5">
        <v>42050</v>
      </c>
      <c r="B23" s="6" t="s">
        <v>505</v>
      </c>
      <c r="C23" s="2" t="s">
        <v>23</v>
      </c>
      <c r="D23" s="2" t="s">
        <v>23</v>
      </c>
      <c r="E23" s="2" t="s">
        <v>23</v>
      </c>
      <c r="F23" s="2" t="s">
        <v>23</v>
      </c>
      <c r="G23" s="2" t="s">
        <v>23</v>
      </c>
      <c r="H23" s="2" t="s">
        <v>23</v>
      </c>
      <c r="I23" s="2" t="s">
        <v>23</v>
      </c>
      <c r="J23" s="2"/>
      <c r="K23" s="2"/>
      <c r="L23" s="2"/>
      <c r="M23" s="2"/>
      <c r="N23" s="2" t="s">
        <v>23</v>
      </c>
      <c r="O23" s="2" t="s">
        <v>23</v>
      </c>
      <c r="P23" s="2">
        <v>2</v>
      </c>
      <c r="Q23" s="2" t="s">
        <v>23</v>
      </c>
      <c r="R23" s="2" t="s">
        <v>23</v>
      </c>
      <c r="S23" s="2" t="s">
        <v>23</v>
      </c>
      <c r="T23" s="2" t="s">
        <v>23</v>
      </c>
      <c r="U23" s="2"/>
      <c r="V23" s="2"/>
      <c r="W23" s="2"/>
      <c r="X23" s="2"/>
      <c r="Y23" s="2" t="s">
        <v>22</v>
      </c>
      <c r="Z23" s="2" t="s">
        <v>22</v>
      </c>
      <c r="AA23" s="2" t="s">
        <v>22</v>
      </c>
      <c r="AB23" s="2" t="s">
        <v>22</v>
      </c>
      <c r="AC23" s="2" t="s">
        <v>22</v>
      </c>
      <c r="AD23" s="2" t="s">
        <v>22</v>
      </c>
      <c r="AE23" s="2" t="s">
        <v>22</v>
      </c>
      <c r="AF23" s="33"/>
      <c r="AG23" s="2" t="s">
        <v>25</v>
      </c>
      <c r="AH23" s="2" t="s">
        <v>25</v>
      </c>
      <c r="AI23" s="2" t="s">
        <v>25</v>
      </c>
      <c r="AJ23" s="73" t="s">
        <v>25</v>
      </c>
      <c r="AK23" s="102" t="s">
        <v>22</v>
      </c>
      <c r="AL23" s="83" t="s">
        <v>22</v>
      </c>
      <c r="AM23" s="83" t="s">
        <v>22</v>
      </c>
      <c r="AN23" s="83" t="s">
        <v>22</v>
      </c>
      <c r="AO23" s="83" t="s">
        <v>22</v>
      </c>
      <c r="AP23" s="83" t="s">
        <v>22</v>
      </c>
      <c r="AQ23" s="3" t="s">
        <v>25</v>
      </c>
      <c r="AR23" s="3" t="s">
        <v>25</v>
      </c>
      <c r="AS23" s="3">
        <v>0</v>
      </c>
      <c r="AT23" s="3" t="s">
        <v>25</v>
      </c>
      <c r="AU23" s="112">
        <v>0</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22</v>
      </c>
      <c r="BD23" s="313" t="str">
        <f>SUBSTITUTE(SUBSTITUTE(IFERROR(VLOOKUP($A23,単組回答!$E:$R,14,FALSE),""),"① 行った","○"),"② 行っていない","×")</f>
        <v/>
      </c>
      <c r="BE23" s="83" t="s">
        <v>22</v>
      </c>
      <c r="BF23" s="316" t="str">
        <f>SUBSTITUTE(SUBSTITUTE(IFERROR(VLOOKUP($A23,単組回答!$E:$T,16,FALSE),""),"① 行った","○"),"② 行っていない","×")</f>
        <v/>
      </c>
    </row>
    <row r="24" spans="1:58" ht="28.5" customHeight="1">
      <c r="A24" s="5">
        <v>42051</v>
      </c>
      <c r="B24" s="6" t="s">
        <v>506</v>
      </c>
      <c r="C24" s="7"/>
      <c r="D24" s="2"/>
      <c r="E24" s="2"/>
      <c r="F24" s="2"/>
      <c r="G24" s="2"/>
      <c r="H24" s="2"/>
      <c r="I24" s="2"/>
      <c r="J24" s="2"/>
      <c r="K24" s="2"/>
      <c r="L24" s="2"/>
      <c r="M24" s="2"/>
      <c r="N24" s="2"/>
      <c r="O24" s="2"/>
      <c r="P24" s="2"/>
      <c r="Q24" s="2"/>
      <c r="R24" s="2"/>
      <c r="S24" s="2"/>
      <c r="T24" s="2"/>
      <c r="U24" s="2"/>
      <c r="V24" s="2"/>
      <c r="W24" s="2"/>
      <c r="X24" s="2"/>
      <c r="Y24" s="2" t="s">
        <v>26</v>
      </c>
      <c r="Z24" s="2" t="s">
        <v>26</v>
      </c>
      <c r="AA24" s="2" t="e">
        <v>#N/A</v>
      </c>
      <c r="AB24" s="2" t="s">
        <v>26</v>
      </c>
      <c r="AC24" s="2" t="s">
        <v>26</v>
      </c>
      <c r="AD24" s="2" t="s">
        <v>26</v>
      </c>
      <c r="AE24" s="2" t="s">
        <v>26</v>
      </c>
      <c r="AF24" s="33"/>
      <c r="AG24" s="2" t="s">
        <v>26</v>
      </c>
      <c r="AH24" s="2" t="s">
        <v>26</v>
      </c>
      <c r="AI24" s="2" t="s">
        <v>26</v>
      </c>
      <c r="AJ24" s="73" t="s">
        <v>26</v>
      </c>
      <c r="AK24" s="102" t="s">
        <v>25</v>
      </c>
      <c r="AL24" s="83" t="s">
        <v>25</v>
      </c>
      <c r="AM24" s="83" t="s">
        <v>25</v>
      </c>
      <c r="AN24" s="83">
        <v>0</v>
      </c>
      <c r="AO24" s="83" t="s">
        <v>25</v>
      </c>
      <c r="AP24" s="83">
        <v>0</v>
      </c>
      <c r="AQ24" s="3">
        <v>0</v>
      </c>
      <c r="AR24" s="3"/>
      <c r="AS24" s="3">
        <v>0</v>
      </c>
      <c r="AT24" s="3"/>
      <c r="AU24" s="112">
        <v>0</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5">
        <v>42052</v>
      </c>
      <c r="B25" s="6" t="s">
        <v>507</v>
      </c>
      <c r="C25" s="7"/>
      <c r="D25" s="2"/>
      <c r="E25" s="2"/>
      <c r="F25" s="2"/>
      <c r="G25" s="2"/>
      <c r="H25" s="2"/>
      <c r="I25" s="2"/>
      <c r="J25" s="2"/>
      <c r="K25" s="2"/>
      <c r="L25" s="2"/>
      <c r="M25" s="2"/>
      <c r="N25" s="2"/>
      <c r="O25" s="2"/>
      <c r="P25" s="2"/>
      <c r="Q25" s="2"/>
      <c r="R25" s="2"/>
      <c r="S25" s="2"/>
      <c r="T25" s="2"/>
      <c r="U25" s="2"/>
      <c r="V25" s="2"/>
      <c r="W25" s="2"/>
      <c r="X25" s="2"/>
      <c r="Y25" s="2" t="s">
        <v>26</v>
      </c>
      <c r="Z25" s="2" t="s">
        <v>26</v>
      </c>
      <c r="AA25" s="2" t="e">
        <v>#N/A</v>
      </c>
      <c r="AB25" s="2" t="s">
        <v>26</v>
      </c>
      <c r="AC25" s="2" t="s">
        <v>26</v>
      </c>
      <c r="AD25" s="2" t="s">
        <v>26</v>
      </c>
      <c r="AE25" s="2" t="s">
        <v>26</v>
      </c>
      <c r="AF25" s="33"/>
      <c r="AG25" s="2" t="s">
        <v>26</v>
      </c>
      <c r="AH25" s="2" t="s">
        <v>26</v>
      </c>
      <c r="AI25" s="2" t="s">
        <v>26</v>
      </c>
      <c r="AJ25" s="73" t="s">
        <v>26</v>
      </c>
      <c r="AK25" s="102" t="s">
        <v>25</v>
      </c>
      <c r="AL25" s="83" t="s">
        <v>25</v>
      </c>
      <c r="AM25" s="83" t="s">
        <v>25</v>
      </c>
      <c r="AN25" s="83">
        <v>0</v>
      </c>
      <c r="AO25" s="83" t="s">
        <v>25</v>
      </c>
      <c r="AP25" s="83">
        <v>0</v>
      </c>
      <c r="AQ25" s="3">
        <v>0</v>
      </c>
      <c r="AR25" s="3"/>
      <c r="AS25" s="3">
        <v>0</v>
      </c>
      <c r="AT25" s="3"/>
      <c r="AU25" s="112">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5">
        <v>42059</v>
      </c>
      <c r="B26" s="6" t="s">
        <v>508</v>
      </c>
      <c r="C26" s="2" t="s">
        <v>23</v>
      </c>
      <c r="D26" s="2" t="s">
        <v>23</v>
      </c>
      <c r="E26" s="2" t="s">
        <v>23</v>
      </c>
      <c r="F26" s="2" t="s">
        <v>23</v>
      </c>
      <c r="G26" s="2" t="s">
        <v>23</v>
      </c>
      <c r="H26" s="2" t="s">
        <v>23</v>
      </c>
      <c r="I26" s="2" t="s">
        <v>23</v>
      </c>
      <c r="J26" s="2" t="s">
        <v>23</v>
      </c>
      <c r="K26" s="2"/>
      <c r="L26" s="2"/>
      <c r="M26" s="2"/>
      <c r="N26" s="2" t="s">
        <v>23</v>
      </c>
      <c r="O26" s="2" t="s">
        <v>23</v>
      </c>
      <c r="P26" s="2">
        <v>2</v>
      </c>
      <c r="Q26" s="2" t="s">
        <v>23</v>
      </c>
      <c r="R26" s="2"/>
      <c r="S26" s="2" t="s">
        <v>23</v>
      </c>
      <c r="T26" s="2" t="s">
        <v>23</v>
      </c>
      <c r="U26" s="2" t="s">
        <v>23</v>
      </c>
      <c r="V26" s="2" t="s">
        <v>23</v>
      </c>
      <c r="W26" s="2" t="s">
        <v>23</v>
      </c>
      <c r="X26" s="2"/>
      <c r="Y26" s="2" t="s">
        <v>22</v>
      </c>
      <c r="Z26" s="2" t="s">
        <v>22</v>
      </c>
      <c r="AA26" s="2" t="s">
        <v>22</v>
      </c>
      <c r="AB26" s="2" t="s">
        <v>22</v>
      </c>
      <c r="AC26" s="2" t="s">
        <v>22</v>
      </c>
      <c r="AD26" s="2" t="s">
        <v>22</v>
      </c>
      <c r="AE26" s="2" t="s">
        <v>22</v>
      </c>
      <c r="AF26" s="33"/>
      <c r="AG26" s="2" t="s">
        <v>25</v>
      </c>
      <c r="AH26" s="2" t="s">
        <v>22</v>
      </c>
      <c r="AI26" s="2" t="s">
        <v>25</v>
      </c>
      <c r="AJ26" s="73" t="s">
        <v>25</v>
      </c>
      <c r="AK26" s="102" t="s">
        <v>22</v>
      </c>
      <c r="AL26" s="83" t="s">
        <v>22</v>
      </c>
      <c r="AM26" s="83" t="s">
        <v>22</v>
      </c>
      <c r="AN26" s="83" t="s">
        <v>22</v>
      </c>
      <c r="AO26" s="83" t="s">
        <v>22</v>
      </c>
      <c r="AP26" s="83" t="s">
        <v>22</v>
      </c>
      <c r="AQ26" s="3" t="s">
        <v>22</v>
      </c>
      <c r="AR26" s="3" t="s">
        <v>22</v>
      </c>
      <c r="AS26" s="3" t="s">
        <v>22</v>
      </c>
      <c r="AT26" s="3" t="s">
        <v>22</v>
      </c>
      <c r="AU26" s="112" t="s">
        <v>25</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22</v>
      </c>
      <c r="BD26" s="313" t="str">
        <f>SUBSTITUTE(SUBSTITUTE(IFERROR(VLOOKUP($A26,単組回答!$E:$R,14,FALSE),""),"① 行った","○"),"② 行っていない","×")</f>
        <v/>
      </c>
      <c r="BE26" s="83" t="s">
        <v>22</v>
      </c>
      <c r="BF26" s="316" t="str">
        <f>SUBSTITUTE(SUBSTITUTE(IFERROR(VLOOKUP($A26,単組回答!$E:$T,16,FALSE),""),"① 行った","○"),"② 行っていない","×")</f>
        <v/>
      </c>
    </row>
    <row r="27" spans="1:58" ht="28.5" customHeight="1">
      <c r="A27" s="5">
        <v>42062</v>
      </c>
      <c r="B27" s="6" t="s">
        <v>509</v>
      </c>
      <c r="C27" s="2" t="s">
        <v>23</v>
      </c>
      <c r="D27" s="2" t="s">
        <v>25</v>
      </c>
      <c r="E27" s="2">
        <v>1</v>
      </c>
      <c r="F27" s="2" t="s">
        <v>23</v>
      </c>
      <c r="G27" s="2" t="s">
        <v>23</v>
      </c>
      <c r="H27" s="2" t="s">
        <v>23</v>
      </c>
      <c r="I27" s="2" t="s">
        <v>23</v>
      </c>
      <c r="J27" s="2" t="s">
        <v>23</v>
      </c>
      <c r="K27" s="2"/>
      <c r="L27" s="2" t="s">
        <v>23</v>
      </c>
      <c r="M27" s="2"/>
      <c r="N27" s="2" t="s">
        <v>23</v>
      </c>
      <c r="O27" s="2" t="s">
        <v>24</v>
      </c>
      <c r="P27" s="2">
        <v>1</v>
      </c>
      <c r="Q27" s="2" t="s">
        <v>23</v>
      </c>
      <c r="R27" s="2" t="s">
        <v>23</v>
      </c>
      <c r="S27" s="2" t="s">
        <v>23</v>
      </c>
      <c r="T27" s="2" t="s">
        <v>23</v>
      </c>
      <c r="U27" s="2"/>
      <c r="V27" s="2"/>
      <c r="W27" s="2" t="s">
        <v>23</v>
      </c>
      <c r="X27" s="2"/>
      <c r="Y27" s="2" t="s">
        <v>22</v>
      </c>
      <c r="Z27" s="2" t="s">
        <v>25</v>
      </c>
      <c r="AA27" s="2" t="s">
        <v>25</v>
      </c>
      <c r="AB27" s="2" t="s">
        <v>22</v>
      </c>
      <c r="AC27" s="2" t="s">
        <v>22</v>
      </c>
      <c r="AD27" s="2" t="s">
        <v>22</v>
      </c>
      <c r="AE27" s="2" t="s">
        <v>22</v>
      </c>
      <c r="AF27" s="33"/>
      <c r="AG27" s="2" t="s">
        <v>25</v>
      </c>
      <c r="AH27" s="2" t="s">
        <v>22</v>
      </c>
      <c r="AI27" s="2" t="s">
        <v>25</v>
      </c>
      <c r="AJ27" s="73" t="s">
        <v>25</v>
      </c>
      <c r="AK27" s="102" t="s">
        <v>22</v>
      </c>
      <c r="AL27" s="83" t="s">
        <v>25</v>
      </c>
      <c r="AM27" s="83" t="s">
        <v>22</v>
      </c>
      <c r="AN27" s="83" t="s">
        <v>22</v>
      </c>
      <c r="AO27" s="83" t="s">
        <v>22</v>
      </c>
      <c r="AP27" s="83" t="s">
        <v>22</v>
      </c>
      <c r="AQ27" s="3" t="s">
        <v>22</v>
      </c>
      <c r="AR27" s="3" t="s">
        <v>22</v>
      </c>
      <c r="AS27" s="3" t="s">
        <v>22</v>
      </c>
      <c r="AT27" s="3" t="s">
        <v>22</v>
      </c>
      <c r="AU27" s="112" t="s">
        <v>22</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22</v>
      </c>
      <c r="BD27" s="313" t="str">
        <f>SUBSTITUTE(SUBSTITUTE(IFERROR(VLOOKUP($A27,単組回答!$E:$R,14,FALSE),""),"① 行った","○"),"② 行っていない","×")</f>
        <v/>
      </c>
      <c r="BE27" s="83" t="s">
        <v>22</v>
      </c>
      <c r="BF27" s="316" t="str">
        <f>SUBSTITUTE(SUBSTITUTE(IFERROR(VLOOKUP($A27,単組回答!$E:$T,16,FALSE),""),"① 行った","○"),"② 行っていない","×")</f>
        <v/>
      </c>
    </row>
    <row r="28" spans="1:58" ht="28.5" customHeight="1">
      <c r="A28" s="5">
        <v>42067</v>
      </c>
      <c r="B28" s="6" t="s">
        <v>510</v>
      </c>
      <c r="C28" s="7"/>
      <c r="D28" s="2"/>
      <c r="E28" s="2"/>
      <c r="F28" s="2"/>
      <c r="G28" s="2"/>
      <c r="H28" s="2"/>
      <c r="I28" s="2"/>
      <c r="J28" s="2"/>
      <c r="K28" s="2"/>
      <c r="L28" s="2"/>
      <c r="M28" s="2"/>
      <c r="N28" s="2"/>
      <c r="O28" s="2"/>
      <c r="P28" s="2"/>
      <c r="Q28" s="2"/>
      <c r="R28" s="2"/>
      <c r="S28" s="2"/>
      <c r="T28" s="2"/>
      <c r="U28" s="2"/>
      <c r="V28" s="2"/>
      <c r="W28" s="2"/>
      <c r="X28" s="2"/>
      <c r="Y28" s="2" t="s">
        <v>26</v>
      </c>
      <c r="Z28" s="2" t="s">
        <v>26</v>
      </c>
      <c r="AA28" s="2" t="e">
        <v>#N/A</v>
      </c>
      <c r="AB28" s="2" t="s">
        <v>26</v>
      </c>
      <c r="AC28" s="2" t="s">
        <v>26</v>
      </c>
      <c r="AD28" s="2" t="s">
        <v>26</v>
      </c>
      <c r="AE28" s="2" t="s">
        <v>26</v>
      </c>
      <c r="AF28" s="33"/>
      <c r="AG28" s="2" t="s">
        <v>26</v>
      </c>
      <c r="AH28" s="2" t="s">
        <v>26</v>
      </c>
      <c r="AI28" s="2" t="s">
        <v>26</v>
      </c>
      <c r="AJ28" s="73" t="s">
        <v>26</v>
      </c>
      <c r="AK28" s="102" t="s">
        <v>25</v>
      </c>
      <c r="AL28" s="83" t="s">
        <v>25</v>
      </c>
      <c r="AM28" s="83" t="s">
        <v>25</v>
      </c>
      <c r="AN28" s="83">
        <v>0</v>
      </c>
      <c r="AO28" s="83" t="s">
        <v>25</v>
      </c>
      <c r="AP28" s="83">
        <v>0</v>
      </c>
      <c r="AQ28" s="3">
        <v>0</v>
      </c>
      <c r="AR28" s="3"/>
      <c r="AS28" s="3">
        <v>0</v>
      </c>
      <c r="AT28" s="3"/>
      <c r="AU28" s="112">
        <v>0</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5">
        <v>42069</v>
      </c>
      <c r="B29" s="6" t="s">
        <v>511</v>
      </c>
      <c r="C29" s="2" t="s">
        <v>23</v>
      </c>
      <c r="D29" s="2" t="s">
        <v>23</v>
      </c>
      <c r="E29" s="2" t="s">
        <v>23</v>
      </c>
      <c r="F29" s="2" t="s">
        <v>23</v>
      </c>
      <c r="G29" s="2" t="s">
        <v>23</v>
      </c>
      <c r="H29" s="2" t="s">
        <v>23</v>
      </c>
      <c r="I29" s="2" t="s">
        <v>23</v>
      </c>
      <c r="J29" s="2" t="s">
        <v>23</v>
      </c>
      <c r="K29" s="2" t="s">
        <v>23</v>
      </c>
      <c r="L29" s="2"/>
      <c r="M29" s="2"/>
      <c r="N29" s="2" t="s">
        <v>23</v>
      </c>
      <c r="O29" s="2" t="s">
        <v>23</v>
      </c>
      <c r="P29" s="2">
        <v>2</v>
      </c>
      <c r="Q29" s="2" t="s">
        <v>23</v>
      </c>
      <c r="R29" s="2"/>
      <c r="S29" s="2" t="s">
        <v>23</v>
      </c>
      <c r="T29" s="2"/>
      <c r="U29" s="2"/>
      <c r="V29" s="2" t="s">
        <v>23</v>
      </c>
      <c r="W29" s="2"/>
      <c r="X29" s="2"/>
      <c r="Y29" s="2" t="s">
        <v>22</v>
      </c>
      <c r="Z29" s="2" t="s">
        <v>22</v>
      </c>
      <c r="AA29" s="2" t="s">
        <v>22</v>
      </c>
      <c r="AB29" s="2" t="s">
        <v>22</v>
      </c>
      <c r="AC29" s="2" t="s">
        <v>22</v>
      </c>
      <c r="AD29" s="2" t="s">
        <v>22</v>
      </c>
      <c r="AE29" s="2" t="s">
        <v>25</v>
      </c>
      <c r="AF29" s="33"/>
      <c r="AG29" s="2" t="s">
        <v>25</v>
      </c>
      <c r="AH29" s="2"/>
      <c r="AI29" s="2" t="s">
        <v>25</v>
      </c>
      <c r="AJ29" s="73" t="s">
        <v>25</v>
      </c>
      <c r="AK29" s="102" t="s">
        <v>25</v>
      </c>
      <c r="AL29" s="83" t="s">
        <v>22</v>
      </c>
      <c r="AM29" s="83" t="s">
        <v>22</v>
      </c>
      <c r="AN29" s="83" t="s">
        <v>25</v>
      </c>
      <c r="AO29" s="83" t="s">
        <v>22</v>
      </c>
      <c r="AP29" s="83">
        <v>0</v>
      </c>
      <c r="AQ29" s="3" t="s">
        <v>22</v>
      </c>
      <c r="AR29" s="3" t="s">
        <v>22</v>
      </c>
      <c r="AS29" s="3">
        <v>0</v>
      </c>
      <c r="AT29" s="3" t="s">
        <v>25</v>
      </c>
      <c r="AU29" s="112">
        <v>0</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22</v>
      </c>
      <c r="BD29" s="313" t="str">
        <f>SUBSTITUTE(SUBSTITUTE(IFERROR(VLOOKUP($A29,単組回答!$E:$R,14,FALSE),""),"① 行った","○"),"② 行っていない","×")</f>
        <v/>
      </c>
      <c r="BE29" s="83" t="s">
        <v>22</v>
      </c>
      <c r="BF29" s="316" t="str">
        <f>SUBSTITUTE(SUBSTITUTE(IFERROR(VLOOKUP($A29,単組回答!$E:$T,16,FALSE),""),"① 行った","○"),"② 行っていない","×")</f>
        <v/>
      </c>
    </row>
    <row r="30" spans="1:58" ht="28.5" customHeight="1">
      <c r="A30" s="5">
        <v>42072</v>
      </c>
      <c r="B30" s="6" t="s">
        <v>512</v>
      </c>
      <c r="C30" s="2" t="s">
        <v>23</v>
      </c>
      <c r="D30" s="2" t="s">
        <v>25</v>
      </c>
      <c r="E30" s="2">
        <v>1</v>
      </c>
      <c r="F30" s="2" t="s">
        <v>23</v>
      </c>
      <c r="G30" s="2" t="s">
        <v>23</v>
      </c>
      <c r="H30" s="2" t="s">
        <v>23</v>
      </c>
      <c r="I30" s="2" t="s">
        <v>23</v>
      </c>
      <c r="J30" s="2"/>
      <c r="K30" s="2"/>
      <c r="L30" s="2"/>
      <c r="M30" s="2"/>
      <c r="N30" s="2" t="s">
        <v>23</v>
      </c>
      <c r="O30" s="2" t="s">
        <v>24</v>
      </c>
      <c r="P30" s="2">
        <v>1</v>
      </c>
      <c r="Q30" s="2" t="s">
        <v>23</v>
      </c>
      <c r="R30" s="2" t="s">
        <v>23</v>
      </c>
      <c r="S30" s="2" t="s">
        <v>23</v>
      </c>
      <c r="T30" s="2" t="s">
        <v>23</v>
      </c>
      <c r="U30" s="2" t="s">
        <v>23</v>
      </c>
      <c r="V30" s="2"/>
      <c r="W30" s="2"/>
      <c r="X30" s="2"/>
      <c r="Y30" s="2" t="s">
        <v>22</v>
      </c>
      <c r="Z30" s="2" t="s">
        <v>25</v>
      </c>
      <c r="AA30" s="2" t="s">
        <v>25</v>
      </c>
      <c r="AB30" s="2" t="s">
        <v>22</v>
      </c>
      <c r="AC30" s="2" t="s">
        <v>22</v>
      </c>
      <c r="AD30" s="2" t="s">
        <v>22</v>
      </c>
      <c r="AE30" s="2" t="s">
        <v>22</v>
      </c>
      <c r="AF30" s="33"/>
      <c r="AG30" s="2" t="s">
        <v>25</v>
      </c>
      <c r="AH30" s="2" t="s">
        <v>22</v>
      </c>
      <c r="AI30" s="2" t="s">
        <v>25</v>
      </c>
      <c r="AJ30" s="73" t="s">
        <v>25</v>
      </c>
      <c r="AK30" s="102" t="s">
        <v>22</v>
      </c>
      <c r="AL30" s="83" t="s">
        <v>25</v>
      </c>
      <c r="AM30" s="83" t="s">
        <v>22</v>
      </c>
      <c r="AN30" s="83" t="s">
        <v>22</v>
      </c>
      <c r="AO30" s="83" t="s">
        <v>22</v>
      </c>
      <c r="AP30" s="83" t="s">
        <v>22</v>
      </c>
      <c r="AQ30" s="3" t="s">
        <v>22</v>
      </c>
      <c r="AR30" s="3" t="s">
        <v>22</v>
      </c>
      <c r="AS30" s="3" t="s">
        <v>22</v>
      </c>
      <c r="AT30" s="3" t="s">
        <v>22</v>
      </c>
      <c r="AU30" s="112" t="s">
        <v>22</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22</v>
      </c>
      <c r="BD30" s="313" t="str">
        <f>SUBSTITUTE(SUBSTITUTE(IFERROR(VLOOKUP($A30,単組回答!$E:$R,14,FALSE),""),"① 行った","○"),"② 行っていない","×")</f>
        <v/>
      </c>
      <c r="BE30" s="83" t="s">
        <v>22</v>
      </c>
      <c r="BF30" s="316" t="str">
        <f>SUBSTITUTE(SUBSTITUTE(IFERROR(VLOOKUP($A30,単組回答!$E:$T,16,FALSE),""),"① 行った","○"),"② 行っていない","×")</f>
        <v/>
      </c>
    </row>
    <row r="31" spans="1:58" ht="28.5" customHeight="1">
      <c r="A31" s="5">
        <v>42079</v>
      </c>
      <c r="B31" s="6" t="s">
        <v>513</v>
      </c>
      <c r="C31" s="7"/>
      <c r="D31" s="2"/>
      <c r="E31" s="2"/>
      <c r="F31" s="2"/>
      <c r="G31" s="2"/>
      <c r="H31" s="2"/>
      <c r="I31" s="2"/>
      <c r="J31" s="2"/>
      <c r="K31" s="2"/>
      <c r="L31" s="2"/>
      <c r="M31" s="2"/>
      <c r="N31" s="2"/>
      <c r="O31" s="2"/>
      <c r="P31" s="2"/>
      <c r="Q31" s="2"/>
      <c r="R31" s="2"/>
      <c r="S31" s="2"/>
      <c r="T31" s="2"/>
      <c r="U31" s="2"/>
      <c r="V31" s="2"/>
      <c r="W31" s="2"/>
      <c r="X31" s="2"/>
      <c r="Y31" s="2" t="s">
        <v>26</v>
      </c>
      <c r="Z31" s="2" t="s">
        <v>26</v>
      </c>
      <c r="AA31" s="2" t="e">
        <v>#N/A</v>
      </c>
      <c r="AB31" s="2" t="s">
        <v>26</v>
      </c>
      <c r="AC31" s="2" t="s">
        <v>26</v>
      </c>
      <c r="AD31" s="2" t="s">
        <v>26</v>
      </c>
      <c r="AE31" s="2" t="s">
        <v>26</v>
      </c>
      <c r="AF31" s="33"/>
      <c r="AG31" s="2" t="s">
        <v>26</v>
      </c>
      <c r="AH31" s="2" t="s">
        <v>26</v>
      </c>
      <c r="AI31" s="2" t="s">
        <v>26</v>
      </c>
      <c r="AJ31" s="73" t="s">
        <v>26</v>
      </c>
      <c r="AK31" s="102" t="s">
        <v>25</v>
      </c>
      <c r="AL31" s="83" t="s">
        <v>25</v>
      </c>
      <c r="AM31" s="83" t="s">
        <v>25</v>
      </c>
      <c r="AN31" s="83">
        <v>0</v>
      </c>
      <c r="AO31" s="83" t="s">
        <v>25</v>
      </c>
      <c r="AP31" s="83">
        <v>0</v>
      </c>
      <c r="AQ31" s="3">
        <v>0</v>
      </c>
      <c r="AR31" s="3"/>
      <c r="AS31" s="3">
        <v>0</v>
      </c>
      <c r="AT31" s="3"/>
      <c r="AU31" s="112">
        <v>0</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5">
        <v>42085</v>
      </c>
      <c r="B32" s="6" t="s">
        <v>514</v>
      </c>
      <c r="C32" s="2" t="s">
        <v>23</v>
      </c>
      <c r="D32" s="2" t="s">
        <v>25</v>
      </c>
      <c r="E32" s="2">
        <v>1</v>
      </c>
      <c r="F32" s="2" t="s">
        <v>23</v>
      </c>
      <c r="G32" s="2" t="s">
        <v>23</v>
      </c>
      <c r="H32" s="2" t="s">
        <v>23</v>
      </c>
      <c r="I32" s="2" t="s">
        <v>23</v>
      </c>
      <c r="J32" s="2" t="s">
        <v>23</v>
      </c>
      <c r="K32" s="2"/>
      <c r="L32" s="2"/>
      <c r="M32" s="2"/>
      <c r="N32" s="2" t="s">
        <v>23</v>
      </c>
      <c r="O32" s="2" t="s">
        <v>24</v>
      </c>
      <c r="P32" s="2">
        <v>1</v>
      </c>
      <c r="Q32" s="2" t="s">
        <v>23</v>
      </c>
      <c r="R32" s="2" t="s">
        <v>23</v>
      </c>
      <c r="S32" s="2" t="s">
        <v>23</v>
      </c>
      <c r="T32" s="2" t="s">
        <v>23</v>
      </c>
      <c r="U32" s="2" t="s">
        <v>23</v>
      </c>
      <c r="V32" s="2" t="s">
        <v>23</v>
      </c>
      <c r="W32" s="2"/>
      <c r="X32" s="2"/>
      <c r="Y32" s="2" t="s">
        <v>22</v>
      </c>
      <c r="Z32" s="2" t="s">
        <v>25</v>
      </c>
      <c r="AA32" s="2" t="s">
        <v>25</v>
      </c>
      <c r="AB32" s="2" t="s">
        <v>22</v>
      </c>
      <c r="AC32" s="2" t="s">
        <v>22</v>
      </c>
      <c r="AD32" s="2" t="s">
        <v>22</v>
      </c>
      <c r="AE32" s="2" t="s">
        <v>22</v>
      </c>
      <c r="AF32" s="33"/>
      <c r="AG32" s="2" t="s">
        <v>25</v>
      </c>
      <c r="AH32" s="2" t="s">
        <v>22</v>
      </c>
      <c r="AI32" s="2" t="s">
        <v>25</v>
      </c>
      <c r="AJ32" s="73" t="s">
        <v>25</v>
      </c>
      <c r="AK32" s="102" t="s">
        <v>22</v>
      </c>
      <c r="AL32" s="83" t="s">
        <v>25</v>
      </c>
      <c r="AM32" s="83" t="s">
        <v>22</v>
      </c>
      <c r="AN32" s="83" t="s">
        <v>22</v>
      </c>
      <c r="AO32" s="83" t="s">
        <v>22</v>
      </c>
      <c r="AP32" s="83" t="s">
        <v>22</v>
      </c>
      <c r="AQ32" s="3" t="s">
        <v>22</v>
      </c>
      <c r="AR32" s="3" t="s">
        <v>22</v>
      </c>
      <c r="AS32" s="3" t="s">
        <v>22</v>
      </c>
      <c r="AT32" s="3" t="s">
        <v>25</v>
      </c>
      <c r="AU32" s="112" t="s">
        <v>22</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22</v>
      </c>
      <c r="BD32" s="313" t="str">
        <f>SUBSTITUTE(SUBSTITUTE(IFERROR(VLOOKUP($A32,単組回答!$E:$R,14,FALSE),""),"① 行った","○"),"② 行っていない","×")</f>
        <v/>
      </c>
      <c r="BE32" s="83" t="s">
        <v>22</v>
      </c>
      <c r="BF32" s="316" t="str">
        <f>SUBSTITUTE(SUBSTITUTE(IFERROR(VLOOKUP($A32,単組回答!$E:$T,16,FALSE),""),"① 行った","○"),"② 行っていない","×")</f>
        <v/>
      </c>
    </row>
    <row r="33" spans="1:58" ht="28.5" customHeight="1">
      <c r="A33" s="5">
        <v>42086</v>
      </c>
      <c r="B33" s="6" t="s">
        <v>515</v>
      </c>
      <c r="C33" s="2" t="s">
        <v>23</v>
      </c>
      <c r="D33" s="2" t="s">
        <v>25</v>
      </c>
      <c r="E33" s="2">
        <v>1</v>
      </c>
      <c r="F33" s="2" t="s">
        <v>23</v>
      </c>
      <c r="G33" s="2" t="s">
        <v>23</v>
      </c>
      <c r="H33" s="2" t="s">
        <v>23</v>
      </c>
      <c r="I33" s="2" t="s">
        <v>23</v>
      </c>
      <c r="J33" s="2"/>
      <c r="K33" s="2"/>
      <c r="L33" s="2"/>
      <c r="M33" s="2"/>
      <c r="N33" s="2" t="s">
        <v>23</v>
      </c>
      <c r="O33" s="2" t="s">
        <v>24</v>
      </c>
      <c r="P33" s="2">
        <v>1</v>
      </c>
      <c r="Q33" s="2" t="s">
        <v>23</v>
      </c>
      <c r="R33" s="2" t="s">
        <v>23</v>
      </c>
      <c r="S33" s="2" t="s">
        <v>23</v>
      </c>
      <c r="T33" s="2" t="s">
        <v>23</v>
      </c>
      <c r="U33" s="2" t="s">
        <v>23</v>
      </c>
      <c r="V33" s="2" t="s">
        <v>23</v>
      </c>
      <c r="W33" s="2"/>
      <c r="X33" s="2"/>
      <c r="Y33" s="2" t="s">
        <v>22</v>
      </c>
      <c r="Z33" s="2" t="s">
        <v>25</v>
      </c>
      <c r="AA33" s="2" t="s">
        <v>25</v>
      </c>
      <c r="AB33" s="2" t="s">
        <v>22</v>
      </c>
      <c r="AC33" s="2" t="s">
        <v>22</v>
      </c>
      <c r="AD33" s="2" t="s">
        <v>22</v>
      </c>
      <c r="AE33" s="2" t="s">
        <v>22</v>
      </c>
      <c r="AF33" s="33"/>
      <c r="AG33" s="2" t="s">
        <v>25</v>
      </c>
      <c r="AH33" s="2" t="s">
        <v>22</v>
      </c>
      <c r="AI33" s="2" t="s">
        <v>25</v>
      </c>
      <c r="AJ33" s="73" t="s">
        <v>25</v>
      </c>
      <c r="AK33" s="102" t="s">
        <v>22</v>
      </c>
      <c r="AL33" s="83" t="s">
        <v>25</v>
      </c>
      <c r="AM33" s="83" t="s">
        <v>22</v>
      </c>
      <c r="AN33" s="83" t="s">
        <v>22</v>
      </c>
      <c r="AO33" s="83" t="s">
        <v>22</v>
      </c>
      <c r="AP33" s="83" t="s">
        <v>22</v>
      </c>
      <c r="AQ33" s="3" t="s">
        <v>25</v>
      </c>
      <c r="AR33" s="3" t="s">
        <v>25</v>
      </c>
      <c r="AS33" s="3" t="s">
        <v>22</v>
      </c>
      <c r="AT33" s="3" t="s">
        <v>25</v>
      </c>
      <c r="AU33" s="112" t="s">
        <v>25</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25</v>
      </c>
      <c r="BF33" s="316" t="str">
        <f>SUBSTITUTE(SUBSTITUTE(IFERROR(VLOOKUP($A33,単組回答!$E:$T,16,FALSE),""),"① 行った","○"),"② 行っていない","×")</f>
        <v/>
      </c>
    </row>
    <row r="34" spans="1:58" ht="28.5" customHeight="1">
      <c r="A34" s="5">
        <v>42088</v>
      </c>
      <c r="B34" s="6" t="s">
        <v>516</v>
      </c>
      <c r="C34" s="2" t="s">
        <v>23</v>
      </c>
      <c r="D34" s="2" t="s">
        <v>25</v>
      </c>
      <c r="E34" s="2">
        <v>1</v>
      </c>
      <c r="F34" s="2" t="s">
        <v>23</v>
      </c>
      <c r="G34" s="2" t="s">
        <v>23</v>
      </c>
      <c r="H34" s="2" t="s">
        <v>23</v>
      </c>
      <c r="I34" s="2" t="s">
        <v>23</v>
      </c>
      <c r="J34" s="2"/>
      <c r="K34" s="2"/>
      <c r="L34" s="2"/>
      <c r="M34" s="2"/>
      <c r="N34" s="2" t="s">
        <v>23</v>
      </c>
      <c r="O34" s="2" t="s">
        <v>24</v>
      </c>
      <c r="P34" s="2">
        <v>1</v>
      </c>
      <c r="Q34" s="2" t="s">
        <v>23</v>
      </c>
      <c r="R34" s="2" t="s">
        <v>23</v>
      </c>
      <c r="S34" s="2" t="s">
        <v>23</v>
      </c>
      <c r="T34" s="2" t="s">
        <v>23</v>
      </c>
      <c r="U34" s="2"/>
      <c r="V34" s="2"/>
      <c r="W34" s="2"/>
      <c r="X34" s="2"/>
      <c r="Y34" s="2" t="s">
        <v>22</v>
      </c>
      <c r="Z34" s="2" t="s">
        <v>25</v>
      </c>
      <c r="AA34" s="2" t="s">
        <v>25</v>
      </c>
      <c r="AB34" s="2" t="s">
        <v>22</v>
      </c>
      <c r="AC34" s="2" t="s">
        <v>22</v>
      </c>
      <c r="AD34" s="2" t="s">
        <v>22</v>
      </c>
      <c r="AE34" s="2" t="s">
        <v>22</v>
      </c>
      <c r="AF34" s="33"/>
      <c r="AG34" s="2" t="s">
        <v>25</v>
      </c>
      <c r="AH34" s="2" t="s">
        <v>22</v>
      </c>
      <c r="AI34" s="2" t="s">
        <v>25</v>
      </c>
      <c r="AJ34" s="73" t="s">
        <v>25</v>
      </c>
      <c r="AK34" s="102" t="s">
        <v>22</v>
      </c>
      <c r="AL34" s="83" t="s">
        <v>25</v>
      </c>
      <c r="AM34" s="83" t="s">
        <v>22</v>
      </c>
      <c r="AN34" s="83" t="s">
        <v>22</v>
      </c>
      <c r="AO34" s="83" t="s">
        <v>22</v>
      </c>
      <c r="AP34" s="83">
        <v>0</v>
      </c>
      <c r="AQ34" s="3" t="s">
        <v>22</v>
      </c>
      <c r="AR34" s="3" t="s">
        <v>22</v>
      </c>
      <c r="AS34" s="3" t="s">
        <v>22</v>
      </c>
      <c r="AT34" s="3" t="s">
        <v>22</v>
      </c>
      <c r="AU34" s="112" t="s">
        <v>22</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22</v>
      </c>
      <c r="BD34" s="313" t="str">
        <f>SUBSTITUTE(SUBSTITUTE(IFERROR(VLOOKUP($A34,単組回答!$E:$R,14,FALSE),""),"① 行った","○"),"② 行っていない","×")</f>
        <v/>
      </c>
      <c r="BE34" s="83" t="s">
        <v>25</v>
      </c>
      <c r="BF34" s="316" t="str">
        <f>SUBSTITUTE(SUBSTITUTE(IFERROR(VLOOKUP($A34,単組回答!$E:$T,16,FALSE),""),"① 行った","○"),"② 行っていない","×")</f>
        <v/>
      </c>
    </row>
    <row r="35" spans="1:58" ht="28.5" customHeight="1">
      <c r="A35" s="5">
        <v>42091</v>
      </c>
      <c r="B35" s="6" t="s">
        <v>517</v>
      </c>
      <c r="C35" s="7" t="s">
        <v>25</v>
      </c>
      <c r="D35" s="2" t="s">
        <v>23</v>
      </c>
      <c r="E35" s="2" t="s">
        <v>23</v>
      </c>
      <c r="F35" s="2" t="s">
        <v>23</v>
      </c>
      <c r="G35" s="2" t="s">
        <v>23</v>
      </c>
      <c r="H35" s="2" t="s">
        <v>23</v>
      </c>
      <c r="I35" s="2" t="s">
        <v>23</v>
      </c>
      <c r="J35" s="2"/>
      <c r="K35" s="2"/>
      <c r="L35" s="2"/>
      <c r="M35" s="2"/>
      <c r="N35" s="2" t="s">
        <v>24</v>
      </c>
      <c r="O35" s="2" t="s">
        <v>23</v>
      </c>
      <c r="P35" s="2">
        <v>1</v>
      </c>
      <c r="Q35" s="2" t="s">
        <v>23</v>
      </c>
      <c r="R35" s="2" t="s">
        <v>23</v>
      </c>
      <c r="S35" s="2" t="s">
        <v>23</v>
      </c>
      <c r="T35" s="2" t="s">
        <v>23</v>
      </c>
      <c r="U35" s="2"/>
      <c r="V35" s="2"/>
      <c r="W35" s="2"/>
      <c r="X35" s="2"/>
      <c r="Y35" s="2" t="s">
        <v>25</v>
      </c>
      <c r="Z35" s="2" t="s">
        <v>22</v>
      </c>
      <c r="AA35" s="2" t="s">
        <v>22</v>
      </c>
      <c r="AB35" s="2" t="s">
        <v>22</v>
      </c>
      <c r="AC35" s="2" t="s">
        <v>22</v>
      </c>
      <c r="AD35" s="2" t="s">
        <v>22</v>
      </c>
      <c r="AE35" s="2" t="s">
        <v>22</v>
      </c>
      <c r="AF35" s="33"/>
      <c r="AG35" s="2" t="s">
        <v>25</v>
      </c>
      <c r="AH35" s="2" t="s">
        <v>22</v>
      </c>
      <c r="AI35" s="2" t="s">
        <v>25</v>
      </c>
      <c r="AJ35" s="73" t="s">
        <v>25</v>
      </c>
      <c r="AK35" s="102" t="s">
        <v>25</v>
      </c>
      <c r="AL35" s="83" t="s">
        <v>22</v>
      </c>
      <c r="AM35" s="83" t="s">
        <v>22</v>
      </c>
      <c r="AN35" s="83" t="s">
        <v>22</v>
      </c>
      <c r="AO35" s="83" t="s">
        <v>22</v>
      </c>
      <c r="AP35" s="83" t="s">
        <v>22</v>
      </c>
      <c r="AQ35" s="3" t="s">
        <v>25</v>
      </c>
      <c r="AR35" s="3" t="s">
        <v>22</v>
      </c>
      <c r="AS35" s="3">
        <v>0</v>
      </c>
      <c r="AT35" s="3" t="s">
        <v>25</v>
      </c>
      <c r="AU35" s="112">
        <v>0</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25</v>
      </c>
      <c r="BD35" s="313" t="str">
        <f>SUBSTITUTE(SUBSTITUTE(IFERROR(VLOOKUP($A35,単組回答!$E:$R,14,FALSE),""),"① 行った","○"),"② 行っていない","×")</f>
        <v/>
      </c>
      <c r="BE35" s="83" t="s">
        <v>25</v>
      </c>
      <c r="BF35" s="316" t="str">
        <f>SUBSTITUTE(SUBSTITUTE(IFERROR(VLOOKUP($A35,単組回答!$E:$T,16,FALSE),""),"① 行った","○"),"② 行っていない","×")</f>
        <v/>
      </c>
    </row>
    <row r="36" spans="1:58" ht="28.5" customHeight="1">
      <c r="A36" s="5">
        <v>42094</v>
      </c>
      <c r="B36" s="6" t="s">
        <v>518</v>
      </c>
      <c r="C36" s="7"/>
      <c r="D36" s="2"/>
      <c r="E36" s="2"/>
      <c r="F36" s="2"/>
      <c r="G36" s="2"/>
      <c r="H36" s="2"/>
      <c r="I36" s="2"/>
      <c r="J36" s="2"/>
      <c r="K36" s="2"/>
      <c r="L36" s="2"/>
      <c r="M36" s="2"/>
      <c r="N36" s="2"/>
      <c r="O36" s="2"/>
      <c r="P36" s="2"/>
      <c r="Q36" s="2"/>
      <c r="R36" s="2"/>
      <c r="S36" s="2"/>
      <c r="T36" s="2"/>
      <c r="U36" s="2"/>
      <c r="V36" s="2"/>
      <c r="W36" s="2"/>
      <c r="X36" s="2"/>
      <c r="Y36" s="2" t="s">
        <v>26</v>
      </c>
      <c r="Z36" s="2" t="s">
        <v>26</v>
      </c>
      <c r="AA36" s="2" t="e">
        <v>#N/A</v>
      </c>
      <c r="AB36" s="2" t="s">
        <v>26</v>
      </c>
      <c r="AC36" s="2" t="s">
        <v>26</v>
      </c>
      <c r="AD36" s="2" t="s">
        <v>26</v>
      </c>
      <c r="AE36" s="2" t="s">
        <v>26</v>
      </c>
      <c r="AF36" s="33"/>
      <c r="AG36" s="2" t="s">
        <v>26</v>
      </c>
      <c r="AH36" s="2" t="s">
        <v>26</v>
      </c>
      <c r="AI36" s="2" t="s">
        <v>26</v>
      </c>
      <c r="AJ36" s="73" t="s">
        <v>26</v>
      </c>
      <c r="AK36" s="102" t="s">
        <v>25</v>
      </c>
      <c r="AL36" s="83" t="s">
        <v>25</v>
      </c>
      <c r="AM36" s="83" t="s">
        <v>25</v>
      </c>
      <c r="AN36" s="83">
        <v>0</v>
      </c>
      <c r="AO36" s="83" t="s">
        <v>25</v>
      </c>
      <c r="AP36" s="83">
        <v>0</v>
      </c>
      <c r="AQ36" s="3">
        <v>0</v>
      </c>
      <c r="AR36" s="3"/>
      <c r="AS36" s="3">
        <v>0</v>
      </c>
      <c r="AT36" s="3"/>
      <c r="AU36" s="112">
        <v>0</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25</v>
      </c>
      <c r="BD36" s="313" t="str">
        <f>SUBSTITUTE(SUBSTITUTE(IFERROR(VLOOKUP($A36,単組回答!$E:$R,14,FALSE),""),"① 行った","○"),"② 行っていない","×")</f>
        <v/>
      </c>
      <c r="BE36" s="83" t="s">
        <v>25</v>
      </c>
      <c r="BF36" s="316" t="str">
        <f>SUBSTITUTE(SUBSTITUTE(IFERROR(VLOOKUP($A36,単組回答!$E:$T,16,FALSE),""),"① 行った","○"),"② 行っていない","×")</f>
        <v/>
      </c>
    </row>
    <row r="37" spans="1:58" ht="28.5" customHeight="1">
      <c r="A37" s="5">
        <v>42096</v>
      </c>
      <c r="B37" s="6" t="s">
        <v>519</v>
      </c>
      <c r="C37" s="2" t="s">
        <v>23</v>
      </c>
      <c r="D37" s="2" t="s">
        <v>23</v>
      </c>
      <c r="E37" s="2" t="s">
        <v>23</v>
      </c>
      <c r="F37" s="2" t="s">
        <v>23</v>
      </c>
      <c r="G37" s="2" t="s">
        <v>23</v>
      </c>
      <c r="H37" s="2"/>
      <c r="I37" s="2" t="s">
        <v>23</v>
      </c>
      <c r="J37" s="2"/>
      <c r="K37" s="2"/>
      <c r="L37" s="2"/>
      <c r="M37" s="2"/>
      <c r="N37" s="2" t="s">
        <v>23</v>
      </c>
      <c r="O37" s="2" t="s">
        <v>23</v>
      </c>
      <c r="P37" s="2">
        <v>2</v>
      </c>
      <c r="Q37" s="2" t="s">
        <v>23</v>
      </c>
      <c r="R37" s="2" t="s">
        <v>23</v>
      </c>
      <c r="S37" s="2" t="s">
        <v>23</v>
      </c>
      <c r="T37" s="2" t="s">
        <v>23</v>
      </c>
      <c r="U37" s="2"/>
      <c r="V37" s="2"/>
      <c r="W37" s="2"/>
      <c r="X37" s="2"/>
      <c r="Y37" s="2" t="s">
        <v>22</v>
      </c>
      <c r="Z37" s="2" t="s">
        <v>22</v>
      </c>
      <c r="AA37" s="2" t="s">
        <v>22</v>
      </c>
      <c r="AB37" s="2" t="s">
        <v>22</v>
      </c>
      <c r="AC37" s="2" t="s">
        <v>22</v>
      </c>
      <c r="AD37" s="2" t="s">
        <v>22</v>
      </c>
      <c r="AE37" s="2" t="s">
        <v>22</v>
      </c>
      <c r="AF37" s="33"/>
      <c r="AG37" s="2" t="s">
        <v>25</v>
      </c>
      <c r="AH37" s="2" t="s">
        <v>25</v>
      </c>
      <c r="AI37" s="2" t="s">
        <v>25</v>
      </c>
      <c r="AJ37" s="73" t="s">
        <v>25</v>
      </c>
      <c r="AK37" s="102" t="s">
        <v>22</v>
      </c>
      <c r="AL37" s="83" t="s">
        <v>22</v>
      </c>
      <c r="AM37" s="83" t="s">
        <v>22</v>
      </c>
      <c r="AN37" s="83" t="s">
        <v>22</v>
      </c>
      <c r="AO37" s="83" t="s">
        <v>22</v>
      </c>
      <c r="AP37" s="83" t="s">
        <v>22</v>
      </c>
      <c r="AQ37" s="3" t="s">
        <v>25</v>
      </c>
      <c r="AR37" s="3" t="s">
        <v>25</v>
      </c>
      <c r="AS37" s="3" t="s">
        <v>25</v>
      </c>
      <c r="AT37" s="3" t="s">
        <v>22</v>
      </c>
      <c r="AU37" s="112" t="s">
        <v>25</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25</v>
      </c>
      <c r="BD37" s="313" t="str">
        <f>SUBSTITUTE(SUBSTITUTE(IFERROR(VLOOKUP($A37,単組回答!$E:$R,14,FALSE),""),"① 行った","○"),"② 行っていない","×")</f>
        <v/>
      </c>
      <c r="BE37" s="83" t="s">
        <v>22</v>
      </c>
      <c r="BF37" s="316" t="str">
        <f>SUBSTITUTE(SUBSTITUTE(IFERROR(VLOOKUP($A37,単組回答!$E:$T,16,FALSE),""),"① 行った","○"),"② 行っていない","×")</f>
        <v/>
      </c>
    </row>
    <row r="38" spans="1:58" ht="28.5" customHeight="1">
      <c r="A38" s="5">
        <v>42097</v>
      </c>
      <c r="B38" s="6" t="s">
        <v>520</v>
      </c>
      <c r="C38" s="7"/>
      <c r="D38" s="2"/>
      <c r="E38" s="2"/>
      <c r="F38" s="2"/>
      <c r="G38" s="2"/>
      <c r="H38" s="2"/>
      <c r="I38" s="2"/>
      <c r="J38" s="2"/>
      <c r="K38" s="2"/>
      <c r="L38" s="2"/>
      <c r="M38" s="2"/>
      <c r="N38" s="2"/>
      <c r="O38" s="2"/>
      <c r="P38" s="2"/>
      <c r="Q38" s="2"/>
      <c r="R38" s="2"/>
      <c r="S38" s="2"/>
      <c r="T38" s="2"/>
      <c r="U38" s="2"/>
      <c r="V38" s="2"/>
      <c r="W38" s="2"/>
      <c r="X38" s="2"/>
      <c r="Y38" s="2" t="s">
        <v>26</v>
      </c>
      <c r="Z38" s="2" t="s">
        <v>26</v>
      </c>
      <c r="AA38" s="2" t="e">
        <v>#N/A</v>
      </c>
      <c r="AB38" s="2" t="s">
        <v>26</v>
      </c>
      <c r="AC38" s="2" t="s">
        <v>26</v>
      </c>
      <c r="AD38" s="2" t="s">
        <v>26</v>
      </c>
      <c r="AE38" s="2" t="s">
        <v>26</v>
      </c>
      <c r="AF38" s="33"/>
      <c r="AG38" s="2" t="s">
        <v>26</v>
      </c>
      <c r="AH38" s="2" t="s">
        <v>26</v>
      </c>
      <c r="AI38" s="2" t="s">
        <v>26</v>
      </c>
      <c r="AJ38" s="73" t="s">
        <v>26</v>
      </c>
      <c r="AK38" s="102" t="s">
        <v>25</v>
      </c>
      <c r="AL38" s="83" t="s">
        <v>25</v>
      </c>
      <c r="AM38" s="83" t="s">
        <v>25</v>
      </c>
      <c r="AN38" s="83">
        <v>0</v>
      </c>
      <c r="AO38" s="83" t="s">
        <v>25</v>
      </c>
      <c r="AP38" s="83">
        <v>0</v>
      </c>
      <c r="AQ38" s="3">
        <v>0</v>
      </c>
      <c r="AR38" s="3"/>
      <c r="AS38" s="3">
        <v>0</v>
      </c>
      <c r="AT38" s="3"/>
      <c r="AU38" s="112">
        <v>0</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25</v>
      </c>
      <c r="BD38" s="313" t="str">
        <f>SUBSTITUTE(SUBSTITUTE(IFERROR(VLOOKUP($A38,単組回答!$E:$R,14,FALSE),""),"① 行った","○"),"② 行っていない","×")</f>
        <v/>
      </c>
      <c r="BE38" s="83" t="s">
        <v>25</v>
      </c>
      <c r="BF38" s="316" t="str">
        <f>SUBSTITUTE(SUBSTITUTE(IFERROR(VLOOKUP($A38,単組回答!$E:$T,16,FALSE),""),"① 行った","○"),"② 行っていない","×")</f>
        <v/>
      </c>
    </row>
    <row r="39" spans="1:58" ht="28.5" customHeight="1">
      <c r="A39" s="5">
        <v>42098</v>
      </c>
      <c r="B39" s="6" t="s">
        <v>521</v>
      </c>
      <c r="C39" s="2" t="s">
        <v>23</v>
      </c>
      <c r="D39" s="2" t="s">
        <v>25</v>
      </c>
      <c r="E39" s="2">
        <v>1</v>
      </c>
      <c r="F39" s="2" t="s">
        <v>23</v>
      </c>
      <c r="G39" s="2" t="s">
        <v>23</v>
      </c>
      <c r="H39" s="2" t="s">
        <v>23</v>
      </c>
      <c r="I39" s="2" t="s">
        <v>23</v>
      </c>
      <c r="J39" s="2"/>
      <c r="K39" s="2"/>
      <c r="L39" s="2"/>
      <c r="M39" s="2"/>
      <c r="N39" s="2" t="s">
        <v>23</v>
      </c>
      <c r="O39" s="2" t="s">
        <v>24</v>
      </c>
      <c r="P39" s="2">
        <v>1</v>
      </c>
      <c r="Q39" s="2" t="s">
        <v>23</v>
      </c>
      <c r="R39" s="2" t="s">
        <v>23</v>
      </c>
      <c r="S39" s="2" t="s">
        <v>23</v>
      </c>
      <c r="T39" s="2" t="s">
        <v>23</v>
      </c>
      <c r="U39" s="2"/>
      <c r="V39" s="2"/>
      <c r="W39" s="2"/>
      <c r="X39" s="2"/>
      <c r="Y39" s="2" t="s">
        <v>22</v>
      </c>
      <c r="Z39" s="2" t="s">
        <v>25</v>
      </c>
      <c r="AA39" s="2" t="s">
        <v>25</v>
      </c>
      <c r="AB39" s="2" t="s">
        <v>22</v>
      </c>
      <c r="AC39" s="2" t="s">
        <v>22</v>
      </c>
      <c r="AD39" s="2" t="s">
        <v>22</v>
      </c>
      <c r="AE39" s="2" t="s">
        <v>22</v>
      </c>
      <c r="AF39" s="33"/>
      <c r="AG39" s="2" t="s">
        <v>25</v>
      </c>
      <c r="AH39" s="2" t="s">
        <v>25</v>
      </c>
      <c r="AI39" s="2" t="s">
        <v>25</v>
      </c>
      <c r="AJ39" s="73" t="s">
        <v>25</v>
      </c>
      <c r="AK39" s="102" t="s">
        <v>22</v>
      </c>
      <c r="AL39" s="83" t="s">
        <v>25</v>
      </c>
      <c r="AM39" s="83" t="s">
        <v>22</v>
      </c>
      <c r="AN39" s="83" t="s">
        <v>22</v>
      </c>
      <c r="AO39" s="83" t="s">
        <v>22</v>
      </c>
      <c r="AP39" s="83" t="s">
        <v>22</v>
      </c>
      <c r="AQ39" s="3" t="s">
        <v>25</v>
      </c>
      <c r="AR39" s="3" t="s">
        <v>22</v>
      </c>
      <c r="AS39" s="3" t="s">
        <v>22</v>
      </c>
      <c r="AT39" s="3" t="s">
        <v>22</v>
      </c>
      <c r="AU39" s="112" t="s">
        <v>22</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83" t="s">
        <v>25</v>
      </c>
      <c r="BD39" s="313" t="str">
        <f>SUBSTITUTE(SUBSTITUTE(IFERROR(VLOOKUP($A39,単組回答!$E:$R,14,FALSE),""),"① 行った","○"),"② 行っていない","×")</f>
        <v/>
      </c>
      <c r="BE39" s="83" t="s">
        <v>25</v>
      </c>
      <c r="BF39" s="316" t="str">
        <f>SUBSTITUTE(SUBSTITUTE(IFERROR(VLOOKUP($A39,単組回答!$E:$T,16,FALSE),""),"① 行った","○"),"② 行っていない","×")</f>
        <v/>
      </c>
    </row>
    <row r="40" spans="1:58" ht="28.5" customHeight="1">
      <c r="A40" s="5">
        <v>42101</v>
      </c>
      <c r="B40" s="6" t="s">
        <v>522</v>
      </c>
      <c r="C40" s="7"/>
      <c r="D40" s="2"/>
      <c r="E40" s="2"/>
      <c r="F40" s="2"/>
      <c r="G40" s="2"/>
      <c r="H40" s="2"/>
      <c r="I40" s="2"/>
      <c r="J40" s="2"/>
      <c r="K40" s="2"/>
      <c r="L40" s="2"/>
      <c r="M40" s="2"/>
      <c r="N40" s="2"/>
      <c r="O40" s="2"/>
      <c r="P40" s="2"/>
      <c r="Q40" s="2"/>
      <c r="R40" s="2"/>
      <c r="S40" s="2"/>
      <c r="T40" s="2"/>
      <c r="U40" s="2"/>
      <c r="V40" s="2"/>
      <c r="W40" s="2"/>
      <c r="X40" s="2"/>
      <c r="Y40" s="2" t="s">
        <v>26</v>
      </c>
      <c r="Z40" s="2" t="s">
        <v>26</v>
      </c>
      <c r="AA40" s="2" t="e">
        <v>#N/A</v>
      </c>
      <c r="AB40" s="2" t="s">
        <v>26</v>
      </c>
      <c r="AC40" s="2" t="s">
        <v>26</v>
      </c>
      <c r="AD40" s="2" t="s">
        <v>26</v>
      </c>
      <c r="AE40" s="2" t="s">
        <v>26</v>
      </c>
      <c r="AF40" s="33"/>
      <c r="AG40" s="2" t="s">
        <v>26</v>
      </c>
      <c r="AH40" s="2" t="s">
        <v>26</v>
      </c>
      <c r="AI40" s="2" t="s">
        <v>26</v>
      </c>
      <c r="AJ40" s="73" t="s">
        <v>26</v>
      </c>
      <c r="AK40" s="102" t="s">
        <v>25</v>
      </c>
      <c r="AL40" s="83" t="s">
        <v>25</v>
      </c>
      <c r="AM40" s="83" t="s">
        <v>25</v>
      </c>
      <c r="AN40" s="83">
        <v>0</v>
      </c>
      <c r="AO40" s="83" t="s">
        <v>25</v>
      </c>
      <c r="AP40" s="83">
        <v>0</v>
      </c>
      <c r="AQ40" s="3">
        <v>0</v>
      </c>
      <c r="AR40" s="3"/>
      <c r="AS40" s="3">
        <v>0</v>
      </c>
      <c r="AT40" s="3"/>
      <c r="AU40" s="112">
        <v>0</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83" t="s">
        <v>25</v>
      </c>
      <c r="BD40" s="313" t="str">
        <f>SUBSTITUTE(SUBSTITUTE(IFERROR(VLOOKUP($A40,単組回答!$E:$R,14,FALSE),""),"① 行った","○"),"② 行っていない","×")</f>
        <v/>
      </c>
      <c r="BE40" s="83" t="s">
        <v>25</v>
      </c>
      <c r="BF40" s="316" t="str">
        <f>SUBSTITUTE(SUBSTITUTE(IFERROR(VLOOKUP($A40,単組回答!$E:$T,16,FALSE),""),"① 行った","○"),"② 行っていない","×")</f>
        <v/>
      </c>
    </row>
    <row r="41" spans="1:58" ht="28.5" customHeight="1">
      <c r="A41" s="5">
        <v>42105</v>
      </c>
      <c r="B41" s="6" t="s">
        <v>523</v>
      </c>
      <c r="C41" s="7"/>
      <c r="D41" s="2"/>
      <c r="E41" s="2"/>
      <c r="F41" s="2"/>
      <c r="G41" s="2"/>
      <c r="H41" s="2"/>
      <c r="I41" s="2"/>
      <c r="J41" s="2"/>
      <c r="K41" s="2"/>
      <c r="L41" s="2"/>
      <c r="M41" s="2"/>
      <c r="N41" s="2"/>
      <c r="O41" s="2"/>
      <c r="P41" s="2"/>
      <c r="Q41" s="2"/>
      <c r="R41" s="2"/>
      <c r="S41" s="2"/>
      <c r="T41" s="2"/>
      <c r="U41" s="2"/>
      <c r="V41" s="2"/>
      <c r="W41" s="2"/>
      <c r="X41" s="2"/>
      <c r="Y41" s="2" t="s">
        <v>26</v>
      </c>
      <c r="Z41" s="2" t="s">
        <v>26</v>
      </c>
      <c r="AA41" s="2" t="e">
        <v>#N/A</v>
      </c>
      <c r="AB41" s="2" t="s">
        <v>26</v>
      </c>
      <c r="AC41" s="2" t="s">
        <v>26</v>
      </c>
      <c r="AD41" s="2" t="s">
        <v>26</v>
      </c>
      <c r="AE41" s="2" t="s">
        <v>26</v>
      </c>
      <c r="AF41" s="33"/>
      <c r="AG41" s="2" t="s">
        <v>26</v>
      </c>
      <c r="AH41" s="2" t="s">
        <v>26</v>
      </c>
      <c r="AI41" s="2" t="s">
        <v>26</v>
      </c>
      <c r="AJ41" s="73" t="s">
        <v>26</v>
      </c>
      <c r="AK41" s="102" t="s">
        <v>25</v>
      </c>
      <c r="AL41" s="83" t="s">
        <v>25</v>
      </c>
      <c r="AM41" s="83" t="s">
        <v>25</v>
      </c>
      <c r="AN41" s="83">
        <v>0</v>
      </c>
      <c r="AO41" s="83" t="s">
        <v>25</v>
      </c>
      <c r="AP41" s="83">
        <v>0</v>
      </c>
      <c r="AQ41" s="3">
        <v>0</v>
      </c>
      <c r="AR41" s="3"/>
      <c r="AS41" s="3">
        <v>0</v>
      </c>
      <c r="AT41" s="3"/>
      <c r="AU41" s="112">
        <v>0</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83" t="s">
        <v>25</v>
      </c>
      <c r="BD41" s="313" t="str">
        <f>SUBSTITUTE(SUBSTITUTE(IFERROR(VLOOKUP($A41,単組回答!$E:$R,14,FALSE),""),"① 行った","○"),"② 行っていない","×")</f>
        <v/>
      </c>
      <c r="BE41" s="83" t="s">
        <v>25</v>
      </c>
      <c r="BF41" s="316" t="str">
        <f>SUBSTITUTE(SUBSTITUTE(IFERROR(VLOOKUP($A41,単組回答!$E:$T,16,FALSE),""),"① 行った","○"),"② 行っていない","×")</f>
        <v/>
      </c>
    </row>
    <row r="42" spans="1:58" ht="28.5" customHeight="1">
      <c r="A42" s="5">
        <v>42106</v>
      </c>
      <c r="B42" s="6" t="s">
        <v>524</v>
      </c>
      <c r="C42" s="7"/>
      <c r="D42" s="2"/>
      <c r="E42" s="2"/>
      <c r="F42" s="2"/>
      <c r="G42" s="2"/>
      <c r="H42" s="2"/>
      <c r="I42" s="2"/>
      <c r="J42" s="2"/>
      <c r="K42" s="2"/>
      <c r="L42" s="2"/>
      <c r="M42" s="2"/>
      <c r="N42" s="2"/>
      <c r="O42" s="2"/>
      <c r="P42" s="2"/>
      <c r="Q42" s="2"/>
      <c r="R42" s="2"/>
      <c r="S42" s="2"/>
      <c r="T42" s="2"/>
      <c r="U42" s="2"/>
      <c r="V42" s="2"/>
      <c r="W42" s="2"/>
      <c r="X42" s="2"/>
      <c r="Y42" s="2" t="s">
        <v>26</v>
      </c>
      <c r="Z42" s="2" t="s">
        <v>26</v>
      </c>
      <c r="AA42" s="2" t="e">
        <v>#N/A</v>
      </c>
      <c r="AB42" s="2" t="s">
        <v>26</v>
      </c>
      <c r="AC42" s="2" t="s">
        <v>26</v>
      </c>
      <c r="AD42" s="2" t="s">
        <v>26</v>
      </c>
      <c r="AE42" s="2" t="s">
        <v>26</v>
      </c>
      <c r="AF42" s="33"/>
      <c r="AG42" s="2" t="s">
        <v>26</v>
      </c>
      <c r="AH42" s="2" t="s">
        <v>26</v>
      </c>
      <c r="AI42" s="2" t="s">
        <v>26</v>
      </c>
      <c r="AJ42" s="73" t="s">
        <v>26</v>
      </c>
      <c r="AK42" s="102" t="s">
        <v>25</v>
      </c>
      <c r="AL42" s="83" t="s">
        <v>25</v>
      </c>
      <c r="AM42" s="83" t="s">
        <v>25</v>
      </c>
      <c r="AN42" s="83">
        <v>0</v>
      </c>
      <c r="AO42" s="83" t="s">
        <v>25</v>
      </c>
      <c r="AP42" s="83">
        <v>0</v>
      </c>
      <c r="AQ42" s="3">
        <v>0</v>
      </c>
      <c r="AR42" s="3"/>
      <c r="AS42" s="3">
        <v>0</v>
      </c>
      <c r="AT42" s="3"/>
      <c r="AU42" s="112">
        <v>0</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83" t="s">
        <v>25</v>
      </c>
      <c r="BD42" s="313" t="str">
        <f>SUBSTITUTE(SUBSTITUTE(IFERROR(VLOOKUP($A42,単組回答!$E:$R,14,FALSE),""),"① 行った","○"),"② 行っていない","×")</f>
        <v/>
      </c>
      <c r="BE42" s="83" t="s">
        <v>25</v>
      </c>
      <c r="BF42" s="316" t="str">
        <f>SUBSTITUTE(SUBSTITUTE(IFERROR(VLOOKUP($A42,単組回答!$E:$T,16,FALSE),""),"① 行った","○"),"② 行っていない","×")</f>
        <v/>
      </c>
    </row>
    <row r="43" spans="1:58" ht="28.5" customHeight="1">
      <c r="A43" s="5">
        <v>42107</v>
      </c>
      <c r="B43" s="6" t="s">
        <v>525</v>
      </c>
      <c r="C43" s="2" t="s">
        <v>23</v>
      </c>
      <c r="D43" s="2" t="s">
        <v>25</v>
      </c>
      <c r="E43" s="2">
        <v>1</v>
      </c>
      <c r="F43" s="2" t="s">
        <v>23</v>
      </c>
      <c r="G43" s="2"/>
      <c r="H43" s="2" t="s">
        <v>23</v>
      </c>
      <c r="I43" s="2"/>
      <c r="J43" s="2" t="s">
        <v>23</v>
      </c>
      <c r="K43" s="2" t="s">
        <v>23</v>
      </c>
      <c r="L43" s="2"/>
      <c r="M43" s="2"/>
      <c r="N43" s="2" t="s">
        <v>23</v>
      </c>
      <c r="O43" s="2" t="s">
        <v>24</v>
      </c>
      <c r="P43" s="2">
        <v>1</v>
      </c>
      <c r="Q43" s="2" t="s">
        <v>23</v>
      </c>
      <c r="R43" s="2" t="s">
        <v>23</v>
      </c>
      <c r="S43" s="2" t="s">
        <v>23</v>
      </c>
      <c r="T43" s="2"/>
      <c r="U43" s="2" t="s">
        <v>23</v>
      </c>
      <c r="V43" s="2" t="s">
        <v>23</v>
      </c>
      <c r="W43" s="2"/>
      <c r="X43" s="2"/>
      <c r="Y43" s="2" t="s">
        <v>22</v>
      </c>
      <c r="Z43" s="2" t="s">
        <v>25</v>
      </c>
      <c r="AA43" s="2" t="s">
        <v>25</v>
      </c>
      <c r="AB43" s="2" t="s">
        <v>22</v>
      </c>
      <c r="AC43" s="2" t="s">
        <v>22</v>
      </c>
      <c r="AD43" s="2" t="s">
        <v>22</v>
      </c>
      <c r="AE43" s="2" t="s">
        <v>22</v>
      </c>
      <c r="AF43" s="33"/>
      <c r="AG43" s="2" t="s">
        <v>25</v>
      </c>
      <c r="AH43" s="2" t="s">
        <v>25</v>
      </c>
      <c r="AI43" s="2" t="s">
        <v>25</v>
      </c>
      <c r="AJ43" s="73" t="s">
        <v>25</v>
      </c>
      <c r="AK43" s="102" t="s">
        <v>22</v>
      </c>
      <c r="AL43" s="83" t="s">
        <v>25</v>
      </c>
      <c r="AM43" s="83" t="s">
        <v>22</v>
      </c>
      <c r="AN43" s="83" t="s">
        <v>22</v>
      </c>
      <c r="AO43" s="83" t="s">
        <v>22</v>
      </c>
      <c r="AP43" s="83" t="s">
        <v>22</v>
      </c>
      <c r="AQ43" s="3" t="s">
        <v>22</v>
      </c>
      <c r="AR43" s="3" t="s">
        <v>22</v>
      </c>
      <c r="AS43" s="3" t="s">
        <v>22</v>
      </c>
      <c r="AT43" s="3" t="s">
        <v>25</v>
      </c>
      <c r="AU43" s="112" t="s">
        <v>22</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83" t="s">
        <v>22</v>
      </c>
      <c r="BD43" s="313" t="str">
        <f>SUBSTITUTE(SUBSTITUTE(IFERROR(VLOOKUP($A43,単組回答!$E:$R,14,FALSE),""),"① 行った","○"),"② 行っていない","×")</f>
        <v/>
      </c>
      <c r="BE43" s="83" t="s">
        <v>22</v>
      </c>
      <c r="BF43" s="316" t="str">
        <f>SUBSTITUTE(SUBSTITUTE(IFERROR(VLOOKUP($A43,単組回答!$E:$T,16,FALSE),""),"① 行った","○"),"② 行っていない","×")</f>
        <v/>
      </c>
    </row>
    <row r="44" spans="1:58" ht="28.5" customHeight="1">
      <c r="A44" s="5">
        <v>42110</v>
      </c>
      <c r="B44" s="6" t="s">
        <v>526</v>
      </c>
      <c r="C44" s="2" t="s">
        <v>23</v>
      </c>
      <c r="D44" s="2" t="s">
        <v>23</v>
      </c>
      <c r="E44" s="2" t="s">
        <v>23</v>
      </c>
      <c r="F44" s="2" t="s">
        <v>23</v>
      </c>
      <c r="G44" s="2" t="s">
        <v>23</v>
      </c>
      <c r="H44" s="2" t="s">
        <v>23</v>
      </c>
      <c r="I44" s="2" t="s">
        <v>23</v>
      </c>
      <c r="J44" s="2"/>
      <c r="K44" s="2"/>
      <c r="L44" s="2"/>
      <c r="M44" s="2"/>
      <c r="N44" s="2" t="s">
        <v>23</v>
      </c>
      <c r="O44" s="2" t="s">
        <v>24</v>
      </c>
      <c r="P44" s="2">
        <v>1</v>
      </c>
      <c r="Q44" s="2" t="s">
        <v>23</v>
      </c>
      <c r="R44" s="2" t="s">
        <v>23</v>
      </c>
      <c r="S44" s="2" t="s">
        <v>23</v>
      </c>
      <c r="T44" s="2" t="s">
        <v>23</v>
      </c>
      <c r="U44" s="2"/>
      <c r="V44" s="2"/>
      <c r="W44" s="2"/>
      <c r="X44" s="2"/>
      <c r="Y44" s="2" t="s">
        <v>22</v>
      </c>
      <c r="Z44" s="2" t="s">
        <v>25</v>
      </c>
      <c r="AA44" s="2" t="s">
        <v>25</v>
      </c>
      <c r="AB44" s="2" t="s">
        <v>22</v>
      </c>
      <c r="AC44" s="2" t="s">
        <v>22</v>
      </c>
      <c r="AD44" s="2" t="s">
        <v>22</v>
      </c>
      <c r="AE44" s="2" t="s">
        <v>22</v>
      </c>
      <c r="AF44" s="33"/>
      <c r="AG44" s="2" t="s">
        <v>25</v>
      </c>
      <c r="AH44" s="2"/>
      <c r="AI44" s="2" t="s">
        <v>25</v>
      </c>
      <c r="AJ44" s="73" t="s">
        <v>25</v>
      </c>
      <c r="AK44" s="102" t="s">
        <v>22</v>
      </c>
      <c r="AL44" s="83" t="s">
        <v>25</v>
      </c>
      <c r="AM44" s="83" t="s">
        <v>22</v>
      </c>
      <c r="AN44" s="83" t="s">
        <v>22</v>
      </c>
      <c r="AO44" s="83" t="s">
        <v>22</v>
      </c>
      <c r="AP44" s="83" t="s">
        <v>22</v>
      </c>
      <c r="AQ44" s="3" t="s">
        <v>25</v>
      </c>
      <c r="AR44" s="3" t="s">
        <v>25</v>
      </c>
      <c r="AS44" s="3" t="s">
        <v>25</v>
      </c>
      <c r="AT44" s="3" t="s">
        <v>22</v>
      </c>
      <c r="AU44" s="112" t="s">
        <v>25</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83" t="s">
        <v>25</v>
      </c>
      <c r="BD44" s="313" t="str">
        <f>SUBSTITUTE(SUBSTITUTE(IFERROR(VLOOKUP($A44,単組回答!$E:$R,14,FALSE),""),"① 行った","○"),"② 行っていない","×")</f>
        <v/>
      </c>
      <c r="BE44" s="83" t="s">
        <v>22</v>
      </c>
      <c r="BF44" s="316" t="str">
        <f>SUBSTITUTE(SUBSTITUTE(IFERROR(VLOOKUP($A44,単組回答!$E:$T,16,FALSE),""),"① 行った","○"),"② 行っていない","×")</f>
        <v/>
      </c>
    </row>
    <row r="45" spans="1:58" ht="28.5" customHeight="1">
      <c r="A45" s="5">
        <v>42111</v>
      </c>
      <c r="B45" s="6" t="s">
        <v>527</v>
      </c>
      <c r="C45" s="2" t="s">
        <v>23</v>
      </c>
      <c r="D45" s="2" t="s">
        <v>23</v>
      </c>
      <c r="E45" s="2" t="s">
        <v>23</v>
      </c>
      <c r="F45" s="2" t="s">
        <v>23</v>
      </c>
      <c r="G45" s="2" t="s">
        <v>23</v>
      </c>
      <c r="H45" s="2" t="s">
        <v>23</v>
      </c>
      <c r="I45" s="2" t="s">
        <v>23</v>
      </c>
      <c r="J45" s="2" t="s">
        <v>23</v>
      </c>
      <c r="K45" s="2" t="s">
        <v>23</v>
      </c>
      <c r="L45" s="2"/>
      <c r="M45" s="2"/>
      <c r="N45" s="2" t="s">
        <v>23</v>
      </c>
      <c r="O45" s="2" t="s">
        <v>24</v>
      </c>
      <c r="P45" s="2">
        <v>1</v>
      </c>
      <c r="Q45" s="2" t="s">
        <v>23</v>
      </c>
      <c r="R45" s="2" t="s">
        <v>23</v>
      </c>
      <c r="S45" s="2" t="s">
        <v>23</v>
      </c>
      <c r="T45" s="2" t="s">
        <v>23</v>
      </c>
      <c r="U45" s="2" t="s">
        <v>23</v>
      </c>
      <c r="V45" s="2"/>
      <c r="W45" s="2"/>
      <c r="X45" s="2"/>
      <c r="Y45" s="2" t="s">
        <v>22</v>
      </c>
      <c r="Z45" s="2" t="s">
        <v>22</v>
      </c>
      <c r="AA45" s="2" t="s">
        <v>22</v>
      </c>
      <c r="AB45" s="2" t="s">
        <v>22</v>
      </c>
      <c r="AC45" s="2" t="s">
        <v>22</v>
      </c>
      <c r="AD45" s="2" t="s">
        <v>22</v>
      </c>
      <c r="AE45" s="2" t="s">
        <v>22</v>
      </c>
      <c r="AF45" s="33"/>
      <c r="AG45" s="2" t="s">
        <v>25</v>
      </c>
      <c r="AH45" s="2" t="s">
        <v>22</v>
      </c>
      <c r="AI45" s="2" t="s">
        <v>25</v>
      </c>
      <c r="AJ45" s="73" t="s">
        <v>25</v>
      </c>
      <c r="AK45" s="102" t="s">
        <v>22</v>
      </c>
      <c r="AL45" s="83" t="s">
        <v>25</v>
      </c>
      <c r="AM45" s="83" t="s">
        <v>22</v>
      </c>
      <c r="AN45" s="83" t="s">
        <v>22</v>
      </c>
      <c r="AO45" s="83" t="s">
        <v>22</v>
      </c>
      <c r="AP45" s="83" t="s">
        <v>22</v>
      </c>
      <c r="AQ45" s="3" t="s">
        <v>22</v>
      </c>
      <c r="AR45" s="3" t="s">
        <v>22</v>
      </c>
      <c r="AS45" s="3" t="s">
        <v>22</v>
      </c>
      <c r="AT45" s="3" t="s">
        <v>22</v>
      </c>
      <c r="AU45" s="112" t="s">
        <v>22</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83" t="s">
        <v>22</v>
      </c>
      <c r="BD45" s="313" t="str">
        <f>SUBSTITUTE(SUBSTITUTE(IFERROR(VLOOKUP($A45,単組回答!$E:$R,14,FALSE),""),"① 行った","○"),"② 行っていない","×")</f>
        <v/>
      </c>
      <c r="BE45" s="83" t="s">
        <v>22</v>
      </c>
      <c r="BF45" s="316" t="str">
        <f>SUBSTITUTE(SUBSTITUTE(IFERROR(VLOOKUP($A45,単組回答!$E:$T,16,FALSE),""),"① 行った","○"),"② 行っていない","×")</f>
        <v/>
      </c>
    </row>
    <row r="46" spans="1:58" ht="28.5" customHeight="1">
      <c r="A46" s="5">
        <v>42112</v>
      </c>
      <c r="B46" s="6" t="s">
        <v>528</v>
      </c>
      <c r="C46" s="2" t="s">
        <v>23</v>
      </c>
      <c r="D46" s="2" t="s">
        <v>25</v>
      </c>
      <c r="E46" s="2">
        <v>1</v>
      </c>
      <c r="F46" s="2"/>
      <c r="G46" s="2" t="s">
        <v>23</v>
      </c>
      <c r="H46" s="2"/>
      <c r="I46" s="2" t="s">
        <v>23</v>
      </c>
      <c r="J46" s="2"/>
      <c r="K46" s="2"/>
      <c r="L46" s="2"/>
      <c r="M46" s="2"/>
      <c r="N46" s="2" t="s">
        <v>23</v>
      </c>
      <c r="O46" s="2" t="s">
        <v>24</v>
      </c>
      <c r="P46" s="2">
        <v>1</v>
      </c>
      <c r="Q46" s="2" t="s">
        <v>23</v>
      </c>
      <c r="R46" s="2"/>
      <c r="S46" s="2" t="s">
        <v>23</v>
      </c>
      <c r="T46" s="2" t="s">
        <v>23</v>
      </c>
      <c r="U46" s="2" t="s">
        <v>23</v>
      </c>
      <c r="V46" s="2"/>
      <c r="W46" s="2"/>
      <c r="X46" s="2"/>
      <c r="Y46" s="2" t="s">
        <v>22</v>
      </c>
      <c r="Z46" s="2" t="s">
        <v>25</v>
      </c>
      <c r="AA46" s="2" t="s">
        <v>25</v>
      </c>
      <c r="AB46" s="2" t="s">
        <v>22</v>
      </c>
      <c r="AC46" s="2" t="s">
        <v>22</v>
      </c>
      <c r="AD46" s="2" t="s">
        <v>22</v>
      </c>
      <c r="AE46" s="2" t="s">
        <v>22</v>
      </c>
      <c r="AF46" s="33"/>
      <c r="AG46" s="2" t="s">
        <v>25</v>
      </c>
      <c r="AH46" s="2" t="s">
        <v>25</v>
      </c>
      <c r="AI46" s="2" t="s">
        <v>25</v>
      </c>
      <c r="AJ46" s="73" t="s">
        <v>25</v>
      </c>
      <c r="AK46" s="102" t="s">
        <v>22</v>
      </c>
      <c r="AL46" s="83" t="s">
        <v>25</v>
      </c>
      <c r="AM46" s="83" t="s">
        <v>22</v>
      </c>
      <c r="AN46" s="83" t="s">
        <v>25</v>
      </c>
      <c r="AO46" s="83" t="s">
        <v>22</v>
      </c>
      <c r="AP46" s="83">
        <v>0</v>
      </c>
      <c r="AQ46" s="3" t="s">
        <v>22</v>
      </c>
      <c r="AR46" s="3" t="s">
        <v>22</v>
      </c>
      <c r="AS46" s="3">
        <v>0</v>
      </c>
      <c r="AT46" s="3" t="s">
        <v>25</v>
      </c>
      <c r="AU46" s="112">
        <v>0</v>
      </c>
      <c r="AV46" s="314" t="str">
        <f>SUBSTITUTE(SUBSTITUTE(IFERROR(VLOOKUP($A46,単組回答!$E:$F,2,FALSE),""),"あり","○"),"なし","×")</f>
        <v/>
      </c>
      <c r="AW46" s="317" t="str">
        <f>SUBSTITUTE(SUBSTITUTE(IFERROR(VLOOKUP($A46,単組回答!$E:$G,3,FALSE),""),"あり","○"),"なし","×")</f>
        <v/>
      </c>
      <c r="AX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6" s="313" t="str">
        <f>SUBSTITUTE(SUBSTITUTE(IFERROR(VLOOKUP($A46,単組回答!$E:$H,4,FALSE),""),"あり","○"),"なし","×")</f>
        <v/>
      </c>
      <c r="BC46" s="83" t="s">
        <v>22</v>
      </c>
      <c r="BD46" s="313" t="str">
        <f>SUBSTITUTE(SUBSTITUTE(IFERROR(VLOOKUP($A46,単組回答!$E:$R,14,FALSE),""),"① 行った","○"),"② 行っていない","×")</f>
        <v/>
      </c>
      <c r="BE46" s="83" t="s">
        <v>22</v>
      </c>
      <c r="BF46" s="316" t="str">
        <f>SUBSTITUTE(SUBSTITUTE(IFERROR(VLOOKUP($A46,単組回答!$E:$T,16,FALSE),""),"① 行った","○"),"② 行っていない","×")</f>
        <v/>
      </c>
    </row>
    <row r="47" spans="1:58" ht="28.5" customHeight="1">
      <c r="A47" s="5">
        <v>42117</v>
      </c>
      <c r="B47" s="6" t="s">
        <v>529</v>
      </c>
      <c r="C47" s="7"/>
      <c r="D47" s="2"/>
      <c r="E47" s="2"/>
      <c r="F47" s="2"/>
      <c r="G47" s="2"/>
      <c r="H47" s="2"/>
      <c r="I47" s="2"/>
      <c r="J47" s="2"/>
      <c r="K47" s="2"/>
      <c r="L47" s="2"/>
      <c r="M47" s="2"/>
      <c r="N47" s="2"/>
      <c r="O47" s="2"/>
      <c r="P47" s="2"/>
      <c r="Q47" s="2"/>
      <c r="R47" s="2"/>
      <c r="S47" s="2"/>
      <c r="T47" s="2"/>
      <c r="U47" s="2"/>
      <c r="V47" s="2"/>
      <c r="W47" s="2"/>
      <c r="X47" s="2"/>
      <c r="Y47" s="2" t="s">
        <v>26</v>
      </c>
      <c r="Z47" s="2" t="s">
        <v>26</v>
      </c>
      <c r="AA47" s="2" t="e">
        <v>#N/A</v>
      </c>
      <c r="AB47" s="2" t="s">
        <v>26</v>
      </c>
      <c r="AC47" s="2" t="s">
        <v>26</v>
      </c>
      <c r="AD47" s="2" t="s">
        <v>26</v>
      </c>
      <c r="AE47" s="2" t="s">
        <v>26</v>
      </c>
      <c r="AF47" s="33"/>
      <c r="AG47" s="2" t="s">
        <v>26</v>
      </c>
      <c r="AH47" s="2" t="s">
        <v>26</v>
      </c>
      <c r="AI47" s="2" t="s">
        <v>26</v>
      </c>
      <c r="AJ47" s="73" t="s">
        <v>26</v>
      </c>
      <c r="AK47" s="102" t="s">
        <v>25</v>
      </c>
      <c r="AL47" s="83" t="s">
        <v>25</v>
      </c>
      <c r="AM47" s="83" t="s">
        <v>25</v>
      </c>
      <c r="AN47" s="83">
        <v>0</v>
      </c>
      <c r="AO47" s="83" t="s">
        <v>25</v>
      </c>
      <c r="AP47" s="83">
        <v>0</v>
      </c>
      <c r="AQ47" s="3">
        <v>0</v>
      </c>
      <c r="AR47" s="3"/>
      <c r="AS47" s="3">
        <v>0</v>
      </c>
      <c r="AT47" s="3"/>
      <c r="AU47" s="112">
        <v>0</v>
      </c>
      <c r="AV47" s="314" t="str">
        <f>SUBSTITUTE(SUBSTITUTE(IFERROR(VLOOKUP($A47,単組回答!$E:$F,2,FALSE),""),"あり","○"),"なし","×")</f>
        <v/>
      </c>
      <c r="AW47" s="317" t="str">
        <f>SUBSTITUTE(SUBSTITUTE(IFERROR(VLOOKUP($A47,単組回答!$E:$G,3,FALSE),""),"あり","○"),"なし","×")</f>
        <v/>
      </c>
      <c r="AX47" s="313" t="str">
        <f>SUBSTITUTE(SUBSTITUTE(SUBSTITUTE(SUBSTITUTE(SUBSTITUTE(SUBSTITUTE(IFERROR(VLOOKUP($A47,単組回答!$E:$I,5,FALSE),""),"①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7" s="313" t="str">
        <f>SUBSTITUTE(SUBSTITUTE(SUBSTITUTE(SUBSTITUTE(SUBSTITUTE(SUBSTITUTE(SUBSTITUTE(IFERROR(VLOOKUP($A47,単組回答!$E:$L,8,FALSE),""),"①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7" s="313" t="str">
        <f>SUBSTITUTE(SUBSTITUTE(SUBSTITUTE(SUBSTITUTE(SUBSTITUTE(SUBSTITUTE(IFERROR(VLOOKUP($A47,単組回答!$E:$J,6,FALSE),""),"①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7" s="313" t="str">
        <f>SUBSTITUTE(SUBSTITUTE(SUBSTITUTE(SUBSTITUTE(SUBSTITUTE(SUBSTITUTE(SUBSTITUTE(IFERROR(VLOOKUP($A47,単組回答!$E:$P,12,FALSE),""),"①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7" s="313" t="str">
        <f>SUBSTITUTE(SUBSTITUTE(IFERROR(VLOOKUP($A47,単組回答!$E:$H,4,FALSE),""),"あり","○"),"なし","×")</f>
        <v/>
      </c>
      <c r="BC47" s="83" t="s">
        <v>25</v>
      </c>
      <c r="BD47" s="313" t="str">
        <f>SUBSTITUTE(SUBSTITUTE(IFERROR(VLOOKUP($A47,単組回答!$E:$R,14,FALSE),""),"① 行った","○"),"② 行っていない","×")</f>
        <v/>
      </c>
      <c r="BE47" s="83" t="s">
        <v>25</v>
      </c>
      <c r="BF47" s="316" t="str">
        <f>SUBSTITUTE(SUBSTITUTE(IFERROR(VLOOKUP($A47,単組回答!$E:$T,16,FALSE),""),"① 行った","○"),"② 行っていない","×")</f>
        <v/>
      </c>
    </row>
    <row r="48" spans="1:58" ht="28.5" customHeight="1">
      <c r="A48" s="5">
        <v>42119</v>
      </c>
      <c r="B48" s="6" t="s">
        <v>530</v>
      </c>
      <c r="C48" s="7"/>
      <c r="D48" s="2"/>
      <c r="E48" s="2"/>
      <c r="F48" s="2"/>
      <c r="G48" s="2"/>
      <c r="H48" s="2"/>
      <c r="I48" s="2"/>
      <c r="J48" s="2"/>
      <c r="K48" s="2"/>
      <c r="L48" s="2"/>
      <c r="M48" s="2"/>
      <c r="N48" s="2"/>
      <c r="O48" s="2"/>
      <c r="P48" s="2"/>
      <c r="Q48" s="2"/>
      <c r="R48" s="2"/>
      <c r="S48" s="2"/>
      <c r="T48" s="2"/>
      <c r="U48" s="2"/>
      <c r="V48" s="2"/>
      <c r="W48" s="2"/>
      <c r="X48" s="2"/>
      <c r="Y48" s="2" t="s">
        <v>26</v>
      </c>
      <c r="Z48" s="2" t="s">
        <v>26</v>
      </c>
      <c r="AA48" s="2" t="e">
        <v>#N/A</v>
      </c>
      <c r="AB48" s="2" t="s">
        <v>26</v>
      </c>
      <c r="AC48" s="2" t="s">
        <v>26</v>
      </c>
      <c r="AD48" s="2" t="s">
        <v>26</v>
      </c>
      <c r="AE48" s="2" t="s">
        <v>26</v>
      </c>
      <c r="AF48" s="33"/>
      <c r="AG48" s="2" t="s">
        <v>26</v>
      </c>
      <c r="AH48" s="2" t="s">
        <v>26</v>
      </c>
      <c r="AI48" s="2" t="s">
        <v>26</v>
      </c>
      <c r="AJ48" s="73" t="s">
        <v>26</v>
      </c>
      <c r="AK48" s="102" t="s">
        <v>25</v>
      </c>
      <c r="AL48" s="83" t="s">
        <v>25</v>
      </c>
      <c r="AM48" s="83" t="s">
        <v>25</v>
      </c>
      <c r="AN48" s="83">
        <v>0</v>
      </c>
      <c r="AO48" s="83" t="s">
        <v>25</v>
      </c>
      <c r="AP48" s="83">
        <v>0</v>
      </c>
      <c r="AQ48" s="3">
        <v>0</v>
      </c>
      <c r="AR48" s="3"/>
      <c r="AS48" s="3">
        <v>0</v>
      </c>
      <c r="AT48" s="3"/>
      <c r="AU48" s="112">
        <v>0</v>
      </c>
      <c r="AV48" s="314" t="str">
        <f>SUBSTITUTE(SUBSTITUTE(IFERROR(VLOOKUP($A48,単組回答!$E:$F,2,FALSE),""),"あり","○"),"なし","×")</f>
        <v/>
      </c>
      <c r="AW48" s="317" t="str">
        <f>SUBSTITUTE(SUBSTITUTE(IFERROR(VLOOKUP($A48,単組回答!$E:$G,3,FALSE),""),"あり","○"),"なし","×")</f>
        <v/>
      </c>
      <c r="AX48" s="313" t="str">
        <f>SUBSTITUTE(SUBSTITUTE(SUBSTITUTE(SUBSTITUTE(SUBSTITUTE(SUBSTITUTE(IFERROR(VLOOKUP($A48,単組回答!$E:$I,5,FALSE),""),"①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8" s="313" t="str">
        <f>SUBSTITUTE(SUBSTITUTE(SUBSTITUTE(SUBSTITUTE(SUBSTITUTE(SUBSTITUTE(SUBSTITUTE(IFERROR(VLOOKUP($A48,単組回答!$E:$L,8,FALSE),""),"①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8" s="313" t="str">
        <f>SUBSTITUTE(SUBSTITUTE(SUBSTITUTE(SUBSTITUTE(SUBSTITUTE(SUBSTITUTE(IFERROR(VLOOKUP($A48,単組回答!$E:$J,6,FALSE),""),"①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8" s="313" t="str">
        <f>SUBSTITUTE(SUBSTITUTE(SUBSTITUTE(SUBSTITUTE(SUBSTITUTE(SUBSTITUTE(SUBSTITUTE(IFERROR(VLOOKUP($A48,単組回答!$E:$P,12,FALSE),""),"①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8" s="313" t="str">
        <f>SUBSTITUTE(SUBSTITUTE(IFERROR(VLOOKUP($A48,単組回答!$E:$H,4,FALSE),""),"あり","○"),"なし","×")</f>
        <v/>
      </c>
      <c r="BC48" s="83" t="s">
        <v>25</v>
      </c>
      <c r="BD48" s="313" t="str">
        <f>SUBSTITUTE(SUBSTITUTE(IFERROR(VLOOKUP($A48,単組回答!$E:$R,14,FALSE),""),"① 行った","○"),"② 行っていない","×")</f>
        <v/>
      </c>
      <c r="BE48" s="83" t="s">
        <v>25</v>
      </c>
      <c r="BF48" s="316" t="str">
        <f>SUBSTITUTE(SUBSTITUTE(IFERROR(VLOOKUP($A48,単組回答!$E:$T,16,FALSE),""),"① 行った","○"),"② 行っていない","×")</f>
        <v/>
      </c>
    </row>
    <row r="49" spans="1:58" ht="28.5" customHeight="1">
      <c r="A49" s="5">
        <v>42122</v>
      </c>
      <c r="B49" s="6" t="s">
        <v>531</v>
      </c>
      <c r="C49" s="7"/>
      <c r="D49" s="2"/>
      <c r="E49" s="2"/>
      <c r="F49" s="2"/>
      <c r="G49" s="2"/>
      <c r="H49" s="2"/>
      <c r="I49" s="2"/>
      <c r="J49" s="2"/>
      <c r="K49" s="2"/>
      <c r="L49" s="2"/>
      <c r="M49" s="2"/>
      <c r="N49" s="2"/>
      <c r="O49" s="2"/>
      <c r="P49" s="2"/>
      <c r="Q49" s="2"/>
      <c r="R49" s="2"/>
      <c r="S49" s="2"/>
      <c r="T49" s="2"/>
      <c r="U49" s="2"/>
      <c r="V49" s="2"/>
      <c r="W49" s="2"/>
      <c r="X49" s="2"/>
      <c r="Y49" s="2" t="s">
        <v>26</v>
      </c>
      <c r="Z49" s="2" t="s">
        <v>26</v>
      </c>
      <c r="AA49" s="2" t="e">
        <v>#N/A</v>
      </c>
      <c r="AB49" s="2" t="s">
        <v>26</v>
      </c>
      <c r="AC49" s="2" t="s">
        <v>26</v>
      </c>
      <c r="AD49" s="2" t="s">
        <v>26</v>
      </c>
      <c r="AE49" s="2" t="s">
        <v>26</v>
      </c>
      <c r="AF49" s="33"/>
      <c r="AG49" s="2" t="s">
        <v>26</v>
      </c>
      <c r="AH49" s="2" t="s">
        <v>26</v>
      </c>
      <c r="AI49" s="2" t="s">
        <v>26</v>
      </c>
      <c r="AJ49" s="73" t="s">
        <v>26</v>
      </c>
      <c r="AK49" s="102" t="s">
        <v>25</v>
      </c>
      <c r="AL49" s="83" t="s">
        <v>25</v>
      </c>
      <c r="AM49" s="83" t="s">
        <v>25</v>
      </c>
      <c r="AN49" s="83">
        <v>0</v>
      </c>
      <c r="AO49" s="83" t="s">
        <v>25</v>
      </c>
      <c r="AP49" s="83">
        <v>0</v>
      </c>
      <c r="AQ49" s="3">
        <v>0</v>
      </c>
      <c r="AR49" s="3"/>
      <c r="AS49" s="3">
        <v>0</v>
      </c>
      <c r="AT49" s="3"/>
      <c r="AU49" s="112">
        <v>0</v>
      </c>
      <c r="AV49" s="314" t="str">
        <f>SUBSTITUTE(SUBSTITUTE(IFERROR(VLOOKUP($A49,単組回答!$E:$F,2,FALSE),""),"あり","○"),"なし","×")</f>
        <v/>
      </c>
      <c r="AW49" s="317" t="str">
        <f>SUBSTITUTE(SUBSTITUTE(IFERROR(VLOOKUP($A49,単組回答!$E:$G,3,FALSE),""),"あり","○"),"なし","×")</f>
        <v/>
      </c>
      <c r="AX49" s="313" t="str">
        <f>SUBSTITUTE(SUBSTITUTE(SUBSTITUTE(SUBSTITUTE(SUBSTITUTE(SUBSTITUTE(IFERROR(VLOOKUP($A49,単組回答!$E:$I,5,FALSE),""),"①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9" s="313" t="str">
        <f>SUBSTITUTE(SUBSTITUTE(SUBSTITUTE(SUBSTITUTE(SUBSTITUTE(SUBSTITUTE(SUBSTITUTE(IFERROR(VLOOKUP($A49,単組回答!$E:$L,8,FALSE),""),"①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9" s="313" t="str">
        <f>SUBSTITUTE(SUBSTITUTE(SUBSTITUTE(SUBSTITUTE(SUBSTITUTE(SUBSTITUTE(IFERROR(VLOOKUP($A49,単組回答!$E:$J,6,FALSE),""),"①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9" s="313" t="str">
        <f>SUBSTITUTE(SUBSTITUTE(SUBSTITUTE(SUBSTITUTE(SUBSTITUTE(SUBSTITUTE(SUBSTITUTE(IFERROR(VLOOKUP($A49,単組回答!$E:$P,12,FALSE),""),"①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9" s="313" t="str">
        <f>SUBSTITUTE(SUBSTITUTE(IFERROR(VLOOKUP($A49,単組回答!$E:$H,4,FALSE),""),"あり","○"),"なし","×")</f>
        <v/>
      </c>
      <c r="BC49" s="83" t="s">
        <v>25</v>
      </c>
      <c r="BD49" s="313" t="str">
        <f>SUBSTITUTE(SUBSTITUTE(IFERROR(VLOOKUP($A49,単組回答!$E:$R,14,FALSE),""),"① 行った","○"),"② 行っていない","×")</f>
        <v/>
      </c>
      <c r="BE49" s="83" t="s">
        <v>25</v>
      </c>
      <c r="BF49" s="316" t="str">
        <f>SUBSTITUTE(SUBSTITUTE(IFERROR(VLOOKUP($A49,単組回答!$E:$T,16,FALSE),""),"① 行った","○"),"② 行っていない","×")</f>
        <v/>
      </c>
    </row>
    <row r="50" spans="1:58" ht="28.5" customHeight="1">
      <c r="A50" s="5">
        <v>42123</v>
      </c>
      <c r="B50" s="6" t="s">
        <v>532</v>
      </c>
      <c r="C50" s="2" t="s">
        <v>23</v>
      </c>
      <c r="D50" s="2" t="s">
        <v>25</v>
      </c>
      <c r="E50" s="2">
        <v>1</v>
      </c>
      <c r="F50" s="2" t="s">
        <v>23</v>
      </c>
      <c r="G50" s="2" t="s">
        <v>23</v>
      </c>
      <c r="H50" s="2" t="s">
        <v>23</v>
      </c>
      <c r="I50" s="2" t="s">
        <v>23</v>
      </c>
      <c r="J50" s="2"/>
      <c r="K50" s="2"/>
      <c r="L50" s="2"/>
      <c r="M50" s="2"/>
      <c r="N50" s="2" t="s">
        <v>23</v>
      </c>
      <c r="O50" s="2" t="s">
        <v>24</v>
      </c>
      <c r="P50" s="2">
        <v>1</v>
      </c>
      <c r="Q50" s="2" t="s">
        <v>23</v>
      </c>
      <c r="R50" s="2" t="s">
        <v>23</v>
      </c>
      <c r="S50" s="2" t="s">
        <v>23</v>
      </c>
      <c r="T50" s="2" t="s">
        <v>23</v>
      </c>
      <c r="U50" s="2"/>
      <c r="V50" s="2" t="s">
        <v>23</v>
      </c>
      <c r="W50" s="2"/>
      <c r="X50" s="2"/>
      <c r="Y50" s="2" t="s">
        <v>22</v>
      </c>
      <c r="Z50" s="2" t="s">
        <v>25</v>
      </c>
      <c r="AA50" s="2" t="s">
        <v>25</v>
      </c>
      <c r="AB50" s="2" t="s">
        <v>22</v>
      </c>
      <c r="AC50" s="2" t="s">
        <v>22</v>
      </c>
      <c r="AD50" s="2" t="s">
        <v>22</v>
      </c>
      <c r="AE50" s="2" t="s">
        <v>22</v>
      </c>
      <c r="AF50" s="33"/>
      <c r="AG50" s="2" t="s">
        <v>25</v>
      </c>
      <c r="AH50" s="2" t="s">
        <v>25</v>
      </c>
      <c r="AI50" s="2" t="s">
        <v>25</v>
      </c>
      <c r="AJ50" s="73" t="s">
        <v>25</v>
      </c>
      <c r="AK50" s="102" t="s">
        <v>22</v>
      </c>
      <c r="AL50" s="83" t="s">
        <v>25</v>
      </c>
      <c r="AM50" s="83" t="s">
        <v>22</v>
      </c>
      <c r="AN50" s="83" t="s">
        <v>22</v>
      </c>
      <c r="AO50" s="83" t="s">
        <v>22</v>
      </c>
      <c r="AP50" s="83" t="s">
        <v>22</v>
      </c>
      <c r="AQ50" s="3" t="s">
        <v>25</v>
      </c>
      <c r="AR50" s="3" t="s">
        <v>25</v>
      </c>
      <c r="AS50" s="3" t="s">
        <v>22</v>
      </c>
      <c r="AT50" s="3" t="s">
        <v>25</v>
      </c>
      <c r="AU50" s="112" t="s">
        <v>22</v>
      </c>
      <c r="AV50" s="314" t="str">
        <f>SUBSTITUTE(SUBSTITUTE(IFERROR(VLOOKUP($A50,単組回答!$E:$F,2,FALSE),""),"あり","○"),"なし","×")</f>
        <v/>
      </c>
      <c r="AW50" s="317" t="str">
        <f>SUBSTITUTE(SUBSTITUTE(IFERROR(VLOOKUP($A50,単組回答!$E:$G,3,FALSE),""),"あり","○"),"なし","×")</f>
        <v/>
      </c>
      <c r="AX50" s="313" t="str">
        <f>SUBSTITUTE(SUBSTITUTE(SUBSTITUTE(SUBSTITUTE(SUBSTITUTE(SUBSTITUTE(IFERROR(VLOOKUP($A50,単組回答!$E:$I,5,FALSE),""),"①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0" s="313" t="str">
        <f>SUBSTITUTE(SUBSTITUTE(SUBSTITUTE(SUBSTITUTE(SUBSTITUTE(SUBSTITUTE(SUBSTITUTE(IFERROR(VLOOKUP($A50,単組回答!$E:$L,8,FALSE),""),"①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0" s="313" t="str">
        <f>SUBSTITUTE(SUBSTITUTE(SUBSTITUTE(SUBSTITUTE(SUBSTITUTE(SUBSTITUTE(IFERROR(VLOOKUP($A50,単組回答!$E:$J,6,FALSE),""),"①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0" s="313" t="str">
        <f>SUBSTITUTE(SUBSTITUTE(SUBSTITUTE(SUBSTITUTE(SUBSTITUTE(SUBSTITUTE(SUBSTITUTE(IFERROR(VLOOKUP($A50,単組回答!$E:$P,12,FALSE),""),"①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0" s="313" t="str">
        <f>SUBSTITUTE(SUBSTITUTE(IFERROR(VLOOKUP($A50,単組回答!$E:$H,4,FALSE),""),"あり","○"),"なし","×")</f>
        <v/>
      </c>
      <c r="BC50" s="83" t="s">
        <v>25</v>
      </c>
      <c r="BD50" s="313" t="str">
        <f>SUBSTITUTE(SUBSTITUTE(IFERROR(VLOOKUP($A50,単組回答!$E:$R,14,FALSE),""),"① 行った","○"),"② 行っていない","×")</f>
        <v/>
      </c>
      <c r="BE50" s="83" t="s">
        <v>22</v>
      </c>
      <c r="BF50" s="316" t="str">
        <f>SUBSTITUTE(SUBSTITUTE(IFERROR(VLOOKUP($A50,単組回答!$E:$T,16,FALSE),""),"① 行った","○"),"② 行っていない","×")</f>
        <v/>
      </c>
    </row>
    <row r="51" spans="1:58" ht="28.5" customHeight="1">
      <c r="A51" s="5">
        <v>42125</v>
      </c>
      <c r="B51" s="6" t="s">
        <v>533</v>
      </c>
      <c r="C51" s="7"/>
      <c r="D51" s="2"/>
      <c r="E51" s="2"/>
      <c r="F51" s="2"/>
      <c r="G51" s="2"/>
      <c r="H51" s="2"/>
      <c r="I51" s="2"/>
      <c r="J51" s="2"/>
      <c r="K51" s="2"/>
      <c r="L51" s="2"/>
      <c r="M51" s="2"/>
      <c r="N51" s="2"/>
      <c r="O51" s="2"/>
      <c r="P51" s="2"/>
      <c r="Q51" s="2"/>
      <c r="R51" s="2"/>
      <c r="S51" s="2"/>
      <c r="T51" s="2"/>
      <c r="U51" s="2"/>
      <c r="V51" s="2"/>
      <c r="W51" s="2"/>
      <c r="X51" s="2"/>
      <c r="Y51" s="2" t="s">
        <v>26</v>
      </c>
      <c r="Z51" s="2" t="s">
        <v>26</v>
      </c>
      <c r="AA51" s="2" t="e">
        <v>#N/A</v>
      </c>
      <c r="AB51" s="2" t="s">
        <v>26</v>
      </c>
      <c r="AC51" s="2" t="s">
        <v>26</v>
      </c>
      <c r="AD51" s="2" t="s">
        <v>26</v>
      </c>
      <c r="AE51" s="2" t="s">
        <v>26</v>
      </c>
      <c r="AF51" s="33"/>
      <c r="AG51" s="2" t="s">
        <v>26</v>
      </c>
      <c r="AH51" s="2" t="s">
        <v>26</v>
      </c>
      <c r="AI51" s="2" t="s">
        <v>26</v>
      </c>
      <c r="AJ51" s="73" t="s">
        <v>26</v>
      </c>
      <c r="AK51" s="102" t="s">
        <v>25</v>
      </c>
      <c r="AL51" s="83" t="s">
        <v>25</v>
      </c>
      <c r="AM51" s="83" t="s">
        <v>25</v>
      </c>
      <c r="AN51" s="83">
        <v>0</v>
      </c>
      <c r="AO51" s="83" t="s">
        <v>25</v>
      </c>
      <c r="AP51" s="83">
        <v>0</v>
      </c>
      <c r="AQ51" s="3">
        <v>0</v>
      </c>
      <c r="AR51" s="3"/>
      <c r="AS51" s="3">
        <v>0</v>
      </c>
      <c r="AT51" s="3"/>
      <c r="AU51" s="112">
        <v>0</v>
      </c>
      <c r="AV51" s="314" t="str">
        <f>SUBSTITUTE(SUBSTITUTE(IFERROR(VLOOKUP($A51,単組回答!$E:$F,2,FALSE),""),"あり","○"),"なし","×")</f>
        <v/>
      </c>
      <c r="AW51" s="317" t="str">
        <f>SUBSTITUTE(SUBSTITUTE(IFERROR(VLOOKUP($A51,単組回答!$E:$G,3,FALSE),""),"あり","○"),"なし","×")</f>
        <v/>
      </c>
      <c r="AX51" s="313" t="str">
        <f>SUBSTITUTE(SUBSTITUTE(SUBSTITUTE(SUBSTITUTE(SUBSTITUTE(SUBSTITUTE(IFERROR(VLOOKUP($A51,単組回答!$E:$I,5,FALSE),""),"①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1" s="313" t="str">
        <f>SUBSTITUTE(SUBSTITUTE(SUBSTITUTE(SUBSTITUTE(SUBSTITUTE(SUBSTITUTE(SUBSTITUTE(IFERROR(VLOOKUP($A51,単組回答!$E:$L,8,FALSE),""),"①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1" s="313" t="str">
        <f>SUBSTITUTE(SUBSTITUTE(SUBSTITUTE(SUBSTITUTE(SUBSTITUTE(SUBSTITUTE(IFERROR(VLOOKUP($A51,単組回答!$E:$J,6,FALSE),""),"①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1" s="313" t="str">
        <f>SUBSTITUTE(SUBSTITUTE(SUBSTITUTE(SUBSTITUTE(SUBSTITUTE(SUBSTITUTE(SUBSTITUTE(IFERROR(VLOOKUP($A51,単組回答!$E:$P,12,FALSE),""),"①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1" s="313" t="str">
        <f>SUBSTITUTE(SUBSTITUTE(IFERROR(VLOOKUP($A51,単組回答!$E:$H,4,FALSE),""),"あり","○"),"なし","×")</f>
        <v/>
      </c>
      <c r="BC51" s="83" t="s">
        <v>25</v>
      </c>
      <c r="BD51" s="313" t="str">
        <f>SUBSTITUTE(SUBSTITUTE(IFERROR(VLOOKUP($A51,単組回答!$E:$R,14,FALSE),""),"① 行った","○"),"② 行っていない","×")</f>
        <v/>
      </c>
      <c r="BE51" s="83" t="s">
        <v>25</v>
      </c>
      <c r="BF51" s="316" t="str">
        <f>SUBSTITUTE(SUBSTITUTE(IFERROR(VLOOKUP($A51,単組回答!$E:$T,16,FALSE),""),"① 行った","○"),"② 行っていない","×")</f>
        <v/>
      </c>
    </row>
    <row r="52" spans="1:58" ht="28.5" customHeight="1">
      <c r="A52" s="5">
        <v>42128</v>
      </c>
      <c r="B52" s="6" t="s">
        <v>534</v>
      </c>
      <c r="C52" s="2" t="s">
        <v>23</v>
      </c>
      <c r="D52" s="2" t="s">
        <v>25</v>
      </c>
      <c r="E52" s="2">
        <v>1</v>
      </c>
      <c r="F52" s="2" t="s">
        <v>23</v>
      </c>
      <c r="G52" s="2"/>
      <c r="H52" s="2" t="s">
        <v>23</v>
      </c>
      <c r="I52" s="2" t="s">
        <v>23</v>
      </c>
      <c r="J52" s="2" t="s">
        <v>23</v>
      </c>
      <c r="K52" s="2" t="s">
        <v>23</v>
      </c>
      <c r="L52" s="2"/>
      <c r="M52" s="2"/>
      <c r="N52" s="2" t="s">
        <v>23</v>
      </c>
      <c r="O52" s="2" t="s">
        <v>24</v>
      </c>
      <c r="P52" s="2">
        <v>1</v>
      </c>
      <c r="Q52" s="2" t="s">
        <v>23</v>
      </c>
      <c r="R52" s="2"/>
      <c r="S52" s="2" t="s">
        <v>23</v>
      </c>
      <c r="T52" s="2"/>
      <c r="U52" s="2"/>
      <c r="V52" s="2" t="s">
        <v>23</v>
      </c>
      <c r="W52" s="2"/>
      <c r="X52" s="2"/>
      <c r="Y52" s="2" t="s">
        <v>22</v>
      </c>
      <c r="Z52" s="2" t="s">
        <v>25</v>
      </c>
      <c r="AA52" s="2" t="s">
        <v>25</v>
      </c>
      <c r="AB52" s="2" t="s">
        <v>22</v>
      </c>
      <c r="AC52" s="2" t="s">
        <v>22</v>
      </c>
      <c r="AD52" s="2" t="s">
        <v>26</v>
      </c>
      <c r="AE52" s="2" t="s">
        <v>22</v>
      </c>
      <c r="AF52" s="33"/>
      <c r="AG52" s="2" t="s">
        <v>26</v>
      </c>
      <c r="AH52" s="2" t="s">
        <v>25</v>
      </c>
      <c r="AI52" s="2" t="s">
        <v>25</v>
      </c>
      <c r="AJ52" s="73" t="s">
        <v>25</v>
      </c>
      <c r="AK52" s="102" t="s">
        <v>22</v>
      </c>
      <c r="AL52" s="83" t="s">
        <v>25</v>
      </c>
      <c r="AM52" s="83" t="s">
        <v>22</v>
      </c>
      <c r="AN52" s="83" t="s">
        <v>25</v>
      </c>
      <c r="AO52" s="83" t="s">
        <v>25</v>
      </c>
      <c r="AP52" s="83">
        <v>0</v>
      </c>
      <c r="AQ52" s="3">
        <v>0</v>
      </c>
      <c r="AR52" s="3"/>
      <c r="AS52" s="3">
        <v>0</v>
      </c>
      <c r="AT52" s="3" t="s">
        <v>22</v>
      </c>
      <c r="AU52" s="112" t="s">
        <v>22</v>
      </c>
      <c r="AV52" s="314" t="str">
        <f>SUBSTITUTE(SUBSTITUTE(IFERROR(VLOOKUP($A52,単組回答!$E:$F,2,FALSE),""),"あり","○"),"なし","×")</f>
        <v/>
      </c>
      <c r="AW52" s="317" t="str">
        <f>SUBSTITUTE(SUBSTITUTE(IFERROR(VLOOKUP($A52,単組回答!$E:$G,3,FALSE),""),"あり","○"),"なし","×")</f>
        <v/>
      </c>
      <c r="AX52" s="313" t="str">
        <f>SUBSTITUTE(SUBSTITUTE(SUBSTITUTE(SUBSTITUTE(SUBSTITUTE(SUBSTITUTE(IFERROR(VLOOKUP($A52,単組回答!$E:$I,5,FALSE),""),"①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2" s="313" t="str">
        <f>SUBSTITUTE(SUBSTITUTE(SUBSTITUTE(SUBSTITUTE(SUBSTITUTE(SUBSTITUTE(SUBSTITUTE(IFERROR(VLOOKUP($A52,単組回答!$E:$L,8,FALSE),""),"①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2" s="313" t="str">
        <f>SUBSTITUTE(SUBSTITUTE(SUBSTITUTE(SUBSTITUTE(SUBSTITUTE(SUBSTITUTE(IFERROR(VLOOKUP($A52,単組回答!$E:$J,6,FALSE),""),"①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2" s="313" t="str">
        <f>SUBSTITUTE(SUBSTITUTE(SUBSTITUTE(SUBSTITUTE(SUBSTITUTE(SUBSTITUTE(SUBSTITUTE(IFERROR(VLOOKUP($A52,単組回答!$E:$P,12,FALSE),""),"①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2" s="313" t="str">
        <f>SUBSTITUTE(SUBSTITUTE(IFERROR(VLOOKUP($A52,単組回答!$E:$H,4,FALSE),""),"あり","○"),"なし","×")</f>
        <v/>
      </c>
      <c r="BC52" s="83" t="s">
        <v>25</v>
      </c>
      <c r="BD52" s="313" t="str">
        <f>SUBSTITUTE(SUBSTITUTE(IFERROR(VLOOKUP($A52,単組回答!$E:$R,14,FALSE),""),"① 行った","○"),"② 行っていない","×")</f>
        <v/>
      </c>
      <c r="BE52" s="83" t="s">
        <v>25</v>
      </c>
      <c r="BF52" s="316" t="str">
        <f>SUBSTITUTE(SUBSTITUTE(IFERROR(VLOOKUP($A52,単組回答!$E:$T,16,FALSE),""),"① 行った","○"),"② 行っていない","×")</f>
        <v/>
      </c>
    </row>
    <row r="53" spans="1:58" ht="28.5" customHeight="1">
      <c r="A53" s="5">
        <v>42129</v>
      </c>
      <c r="B53" s="6" t="s">
        <v>535</v>
      </c>
      <c r="C53" s="2" t="s">
        <v>23</v>
      </c>
      <c r="D53" s="2" t="s">
        <v>23</v>
      </c>
      <c r="E53" s="2" t="s">
        <v>23</v>
      </c>
      <c r="F53" s="2" t="s">
        <v>23</v>
      </c>
      <c r="G53" s="2" t="s">
        <v>23</v>
      </c>
      <c r="H53" s="2" t="s">
        <v>23</v>
      </c>
      <c r="I53" s="2" t="s">
        <v>23</v>
      </c>
      <c r="J53" s="2"/>
      <c r="K53" s="2"/>
      <c r="L53" s="2"/>
      <c r="M53" s="2"/>
      <c r="N53" s="2" t="s">
        <v>23</v>
      </c>
      <c r="O53" s="2" t="s">
        <v>23</v>
      </c>
      <c r="P53" s="2">
        <v>2</v>
      </c>
      <c r="Q53" s="2" t="s">
        <v>23</v>
      </c>
      <c r="R53" s="2" t="s">
        <v>23</v>
      </c>
      <c r="S53" s="2" t="s">
        <v>23</v>
      </c>
      <c r="T53" s="2" t="s">
        <v>23</v>
      </c>
      <c r="U53" s="2" t="s">
        <v>23</v>
      </c>
      <c r="V53" s="2"/>
      <c r="W53" s="2" t="s">
        <v>23</v>
      </c>
      <c r="X53" s="2"/>
      <c r="Y53" s="2" t="s">
        <v>22</v>
      </c>
      <c r="Z53" s="2" t="s">
        <v>22</v>
      </c>
      <c r="AA53" s="2" t="s">
        <v>22</v>
      </c>
      <c r="AB53" s="2" t="s">
        <v>22</v>
      </c>
      <c r="AC53" s="2" t="s">
        <v>22</v>
      </c>
      <c r="AD53" s="2" t="s">
        <v>22</v>
      </c>
      <c r="AE53" s="2" t="s">
        <v>22</v>
      </c>
      <c r="AF53" s="33"/>
      <c r="AG53" s="2" t="s">
        <v>25</v>
      </c>
      <c r="AH53" s="2" t="s">
        <v>25</v>
      </c>
      <c r="AI53" s="2" t="s">
        <v>25</v>
      </c>
      <c r="AJ53" s="73" t="s">
        <v>25</v>
      </c>
      <c r="AK53" s="102" t="s">
        <v>22</v>
      </c>
      <c r="AL53" s="83" t="s">
        <v>22</v>
      </c>
      <c r="AM53" s="83" t="s">
        <v>22</v>
      </c>
      <c r="AN53" s="83" t="s">
        <v>22</v>
      </c>
      <c r="AO53" s="83" t="s">
        <v>22</v>
      </c>
      <c r="AP53" s="83" t="s">
        <v>22</v>
      </c>
      <c r="AQ53" s="3" t="s">
        <v>25</v>
      </c>
      <c r="AR53" s="3" t="s">
        <v>22</v>
      </c>
      <c r="AS53" s="3" t="s">
        <v>22</v>
      </c>
      <c r="AT53" s="3" t="s">
        <v>22</v>
      </c>
      <c r="AU53" s="112" t="s">
        <v>25</v>
      </c>
      <c r="AV53" s="314" t="str">
        <f>SUBSTITUTE(SUBSTITUTE(IFERROR(VLOOKUP($A53,単組回答!$E:$F,2,FALSE),""),"あり","○"),"なし","×")</f>
        <v/>
      </c>
      <c r="AW53" s="317" t="str">
        <f>SUBSTITUTE(SUBSTITUTE(IFERROR(VLOOKUP($A53,単組回答!$E:$G,3,FALSE),""),"あり","○"),"なし","×")</f>
        <v/>
      </c>
      <c r="AX53" s="313" t="str">
        <f>SUBSTITUTE(SUBSTITUTE(SUBSTITUTE(SUBSTITUTE(SUBSTITUTE(SUBSTITUTE(IFERROR(VLOOKUP($A53,単組回答!$E:$I,5,FALSE),""),"①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3" s="313" t="str">
        <f>SUBSTITUTE(SUBSTITUTE(SUBSTITUTE(SUBSTITUTE(SUBSTITUTE(SUBSTITUTE(SUBSTITUTE(IFERROR(VLOOKUP($A53,単組回答!$E:$L,8,FALSE),""),"①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3" s="313" t="str">
        <f>SUBSTITUTE(SUBSTITUTE(SUBSTITUTE(SUBSTITUTE(SUBSTITUTE(SUBSTITUTE(IFERROR(VLOOKUP($A53,単組回答!$E:$J,6,FALSE),""),"①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3" s="313" t="str">
        <f>SUBSTITUTE(SUBSTITUTE(SUBSTITUTE(SUBSTITUTE(SUBSTITUTE(SUBSTITUTE(SUBSTITUTE(IFERROR(VLOOKUP($A53,単組回答!$E:$P,12,FALSE),""),"①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3" s="313" t="str">
        <f>SUBSTITUTE(SUBSTITUTE(IFERROR(VLOOKUP($A53,単組回答!$E:$H,4,FALSE),""),"あり","○"),"なし","×")</f>
        <v/>
      </c>
      <c r="BC53" s="83" t="s">
        <v>22</v>
      </c>
      <c r="BD53" s="313" t="str">
        <f>SUBSTITUTE(SUBSTITUTE(IFERROR(VLOOKUP($A53,単組回答!$E:$R,14,FALSE),""),"① 行った","○"),"② 行っていない","×")</f>
        <v/>
      </c>
      <c r="BE53" s="83" t="s">
        <v>25</v>
      </c>
      <c r="BF53" s="316" t="str">
        <f>SUBSTITUTE(SUBSTITUTE(IFERROR(VLOOKUP($A53,単組回答!$E:$T,16,FALSE),""),"① 行った","○"),"② 行っていない","×")</f>
        <v/>
      </c>
    </row>
    <row r="54" spans="1:58" ht="28.5" customHeight="1">
      <c r="A54" s="5">
        <v>42130</v>
      </c>
      <c r="B54" s="6" t="s">
        <v>536</v>
      </c>
      <c r="C54" s="2" t="s">
        <v>23</v>
      </c>
      <c r="D54" s="2" t="s">
        <v>25</v>
      </c>
      <c r="E54" s="2">
        <v>1</v>
      </c>
      <c r="F54" s="2" t="s">
        <v>23</v>
      </c>
      <c r="G54" s="2" t="s">
        <v>23</v>
      </c>
      <c r="H54" s="2" t="s">
        <v>23</v>
      </c>
      <c r="I54" s="2" t="s">
        <v>23</v>
      </c>
      <c r="J54" s="2" t="s">
        <v>23</v>
      </c>
      <c r="K54" s="2"/>
      <c r="L54" s="2"/>
      <c r="M54" s="2"/>
      <c r="N54" s="2" t="s">
        <v>23</v>
      </c>
      <c r="O54" s="2" t="s">
        <v>24</v>
      </c>
      <c r="P54" s="2">
        <v>1</v>
      </c>
      <c r="Q54" s="2" t="s">
        <v>23</v>
      </c>
      <c r="R54" s="2" t="s">
        <v>23</v>
      </c>
      <c r="S54" s="2" t="s">
        <v>23</v>
      </c>
      <c r="T54" s="2" t="s">
        <v>23</v>
      </c>
      <c r="U54" s="2" t="s">
        <v>23</v>
      </c>
      <c r="V54" s="2"/>
      <c r="W54" s="2"/>
      <c r="X54" s="2"/>
      <c r="Y54" s="2" t="s">
        <v>22</v>
      </c>
      <c r="Z54" s="2" t="s">
        <v>25</v>
      </c>
      <c r="AA54" s="2" t="s">
        <v>25</v>
      </c>
      <c r="AB54" s="2" t="s">
        <v>22</v>
      </c>
      <c r="AC54" s="2" t="s">
        <v>22</v>
      </c>
      <c r="AD54" s="2" t="s">
        <v>22</v>
      </c>
      <c r="AE54" s="2" t="s">
        <v>22</v>
      </c>
      <c r="AF54" s="33"/>
      <c r="AG54" s="2" t="s">
        <v>25</v>
      </c>
      <c r="AH54" s="2"/>
      <c r="AI54" s="2" t="s">
        <v>25</v>
      </c>
      <c r="AJ54" s="73" t="s">
        <v>25</v>
      </c>
      <c r="AK54" s="102" t="s">
        <v>22</v>
      </c>
      <c r="AL54" s="83" t="s">
        <v>25</v>
      </c>
      <c r="AM54" s="83" t="s">
        <v>22</v>
      </c>
      <c r="AN54" s="83" t="s">
        <v>22</v>
      </c>
      <c r="AO54" s="83" t="s">
        <v>22</v>
      </c>
      <c r="AP54" s="83" t="s">
        <v>22</v>
      </c>
      <c r="AQ54" s="3" t="s">
        <v>22</v>
      </c>
      <c r="AR54" s="3" t="s">
        <v>25</v>
      </c>
      <c r="AS54" s="3" t="s">
        <v>22</v>
      </c>
      <c r="AT54" s="3" t="s">
        <v>25</v>
      </c>
      <c r="AU54" s="112" t="s">
        <v>25</v>
      </c>
      <c r="AV54" s="314" t="str">
        <f>SUBSTITUTE(SUBSTITUTE(IFERROR(VLOOKUP($A54,単組回答!$E:$F,2,FALSE),""),"あり","○"),"なし","×")</f>
        <v/>
      </c>
      <c r="AW54" s="317" t="str">
        <f>SUBSTITUTE(SUBSTITUTE(IFERROR(VLOOKUP($A54,単組回答!$E:$G,3,FALSE),""),"あり","○"),"なし","×")</f>
        <v/>
      </c>
      <c r="AX54" s="313" t="str">
        <f>SUBSTITUTE(SUBSTITUTE(SUBSTITUTE(SUBSTITUTE(SUBSTITUTE(SUBSTITUTE(IFERROR(VLOOKUP($A54,単組回答!$E:$I,5,FALSE),""),"①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4" s="313" t="str">
        <f>SUBSTITUTE(SUBSTITUTE(SUBSTITUTE(SUBSTITUTE(SUBSTITUTE(SUBSTITUTE(SUBSTITUTE(IFERROR(VLOOKUP($A54,単組回答!$E:$L,8,FALSE),""),"①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4" s="313" t="str">
        <f>SUBSTITUTE(SUBSTITUTE(SUBSTITUTE(SUBSTITUTE(SUBSTITUTE(SUBSTITUTE(IFERROR(VLOOKUP($A54,単組回答!$E:$J,6,FALSE),""),"①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4" s="313" t="str">
        <f>SUBSTITUTE(SUBSTITUTE(SUBSTITUTE(SUBSTITUTE(SUBSTITUTE(SUBSTITUTE(SUBSTITUTE(IFERROR(VLOOKUP($A54,単組回答!$E:$P,12,FALSE),""),"①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4" s="313" t="str">
        <f>SUBSTITUTE(SUBSTITUTE(IFERROR(VLOOKUP($A54,単組回答!$E:$H,4,FALSE),""),"あり","○"),"なし","×")</f>
        <v/>
      </c>
      <c r="BC54" s="83" t="s">
        <v>25</v>
      </c>
      <c r="BD54" s="313" t="str">
        <f>SUBSTITUTE(SUBSTITUTE(IFERROR(VLOOKUP($A54,単組回答!$E:$R,14,FALSE),""),"① 行った","○"),"② 行っていない","×")</f>
        <v/>
      </c>
      <c r="BE54" s="83" t="s">
        <v>25</v>
      </c>
      <c r="BF54" s="316" t="str">
        <f>SUBSTITUTE(SUBSTITUTE(IFERROR(VLOOKUP($A54,単組回答!$E:$T,16,FALSE),""),"① 行った","○"),"② 行っていない","×")</f>
        <v/>
      </c>
    </row>
    <row r="55" spans="1:58" ht="28.5" customHeight="1">
      <c r="A55" s="5">
        <v>42131</v>
      </c>
      <c r="B55" s="6" t="s">
        <v>537</v>
      </c>
      <c r="C55" s="2" t="s">
        <v>23</v>
      </c>
      <c r="D55" s="2" t="s">
        <v>25</v>
      </c>
      <c r="E55" s="2">
        <v>1</v>
      </c>
      <c r="F55" s="2" t="s">
        <v>23</v>
      </c>
      <c r="G55" s="2" t="s">
        <v>23</v>
      </c>
      <c r="H55" s="2" t="s">
        <v>23</v>
      </c>
      <c r="I55" s="2" t="s">
        <v>23</v>
      </c>
      <c r="J55" s="2" t="s">
        <v>23</v>
      </c>
      <c r="K55" s="2"/>
      <c r="L55" s="2"/>
      <c r="M55" s="2"/>
      <c r="N55" s="2" t="s">
        <v>23</v>
      </c>
      <c r="O55" s="2" t="s">
        <v>23</v>
      </c>
      <c r="P55" s="2">
        <v>2</v>
      </c>
      <c r="Q55" s="2" t="s">
        <v>23</v>
      </c>
      <c r="R55" s="2" t="s">
        <v>23</v>
      </c>
      <c r="S55" s="2" t="s">
        <v>23</v>
      </c>
      <c r="T55" s="2" t="s">
        <v>23</v>
      </c>
      <c r="U55" s="2" t="s">
        <v>22</v>
      </c>
      <c r="V55" s="2" t="s">
        <v>23</v>
      </c>
      <c r="W55" s="2"/>
      <c r="X55" s="2"/>
      <c r="Y55" s="2" t="s">
        <v>22</v>
      </c>
      <c r="Z55" s="2" t="s">
        <v>25</v>
      </c>
      <c r="AA55" s="2" t="s">
        <v>25</v>
      </c>
      <c r="AB55" s="2" t="s">
        <v>22</v>
      </c>
      <c r="AC55" s="2" t="s">
        <v>22</v>
      </c>
      <c r="AD55" s="2" t="s">
        <v>22</v>
      </c>
      <c r="AE55" s="2" t="s">
        <v>22</v>
      </c>
      <c r="AF55" s="33"/>
      <c r="AG55" s="2" t="s">
        <v>25</v>
      </c>
      <c r="AH55" s="2" t="s">
        <v>22</v>
      </c>
      <c r="AI55" s="2" t="s">
        <v>25</v>
      </c>
      <c r="AJ55" s="73" t="s">
        <v>22</v>
      </c>
      <c r="AK55" s="102" t="s">
        <v>22</v>
      </c>
      <c r="AL55" s="83" t="s">
        <v>25</v>
      </c>
      <c r="AM55" s="83" t="s">
        <v>22</v>
      </c>
      <c r="AN55" s="83" t="s">
        <v>22</v>
      </c>
      <c r="AO55" s="83" t="s">
        <v>22</v>
      </c>
      <c r="AP55" s="83" t="s">
        <v>22</v>
      </c>
      <c r="AQ55" s="3" t="s">
        <v>22</v>
      </c>
      <c r="AR55" s="3" t="s">
        <v>22</v>
      </c>
      <c r="AS55" s="3" t="s">
        <v>22</v>
      </c>
      <c r="AT55" s="3" t="s">
        <v>22</v>
      </c>
      <c r="AU55" s="112" t="s">
        <v>25</v>
      </c>
      <c r="AV55" s="314" t="str">
        <f>SUBSTITUTE(SUBSTITUTE(IFERROR(VLOOKUP($A55,単組回答!$E:$F,2,FALSE),""),"あり","○"),"なし","×")</f>
        <v/>
      </c>
      <c r="AW55" s="317" t="str">
        <f>SUBSTITUTE(SUBSTITUTE(IFERROR(VLOOKUP($A55,単組回答!$E:$G,3,FALSE),""),"あり","○"),"なし","×")</f>
        <v/>
      </c>
      <c r="AX55" s="313" t="str">
        <f>SUBSTITUTE(SUBSTITUTE(SUBSTITUTE(SUBSTITUTE(SUBSTITUTE(SUBSTITUTE(IFERROR(VLOOKUP($A55,単組回答!$E:$I,5,FALSE),""),"①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5" s="313" t="str">
        <f>SUBSTITUTE(SUBSTITUTE(SUBSTITUTE(SUBSTITUTE(SUBSTITUTE(SUBSTITUTE(SUBSTITUTE(IFERROR(VLOOKUP($A55,単組回答!$E:$L,8,FALSE),""),"①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5" s="313" t="str">
        <f>SUBSTITUTE(SUBSTITUTE(SUBSTITUTE(SUBSTITUTE(SUBSTITUTE(SUBSTITUTE(IFERROR(VLOOKUP($A55,単組回答!$E:$J,6,FALSE),""),"①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5" s="313" t="str">
        <f>SUBSTITUTE(SUBSTITUTE(SUBSTITUTE(SUBSTITUTE(SUBSTITUTE(SUBSTITUTE(SUBSTITUTE(IFERROR(VLOOKUP($A55,単組回答!$E:$P,12,FALSE),""),"①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5" s="313" t="str">
        <f>SUBSTITUTE(SUBSTITUTE(IFERROR(VLOOKUP($A55,単組回答!$E:$H,4,FALSE),""),"あり","○"),"なし","×")</f>
        <v/>
      </c>
      <c r="BC55" s="83" t="s">
        <v>22</v>
      </c>
      <c r="BD55" s="313" t="str">
        <f>SUBSTITUTE(SUBSTITUTE(IFERROR(VLOOKUP($A55,単組回答!$E:$R,14,FALSE),""),"① 行った","○"),"② 行っていない","×")</f>
        <v/>
      </c>
      <c r="BE55" s="83" t="s">
        <v>25</v>
      </c>
      <c r="BF55" s="316" t="str">
        <f>SUBSTITUTE(SUBSTITUTE(IFERROR(VLOOKUP($A55,単組回答!$E:$T,16,FALSE),""),"① 行った","○"),"② 行っていない","×")</f>
        <v/>
      </c>
    </row>
    <row r="56" spans="1:58" ht="28.5" customHeight="1">
      <c r="A56" s="5">
        <v>42132</v>
      </c>
      <c r="B56" s="6" t="s">
        <v>538</v>
      </c>
      <c r="C56" s="2" t="s">
        <v>23</v>
      </c>
      <c r="D56" s="2" t="s">
        <v>25</v>
      </c>
      <c r="E56" s="2">
        <v>1</v>
      </c>
      <c r="F56" s="2" t="s">
        <v>23</v>
      </c>
      <c r="G56" s="2" t="s">
        <v>23</v>
      </c>
      <c r="H56" s="2"/>
      <c r="I56" s="2" t="s">
        <v>23</v>
      </c>
      <c r="J56" s="2"/>
      <c r="K56" s="2"/>
      <c r="L56" s="2"/>
      <c r="M56" s="2"/>
      <c r="N56" s="2" t="s">
        <v>23</v>
      </c>
      <c r="O56" s="2" t="s">
        <v>24</v>
      </c>
      <c r="P56" s="2">
        <v>1</v>
      </c>
      <c r="Q56" s="2" t="s">
        <v>23</v>
      </c>
      <c r="R56" s="2" t="s">
        <v>23</v>
      </c>
      <c r="S56" s="2" t="s">
        <v>23</v>
      </c>
      <c r="T56" s="2" t="s">
        <v>23</v>
      </c>
      <c r="U56" s="2"/>
      <c r="V56" s="2"/>
      <c r="W56" s="2"/>
      <c r="X56" s="2"/>
      <c r="Y56" s="2" t="s">
        <v>22</v>
      </c>
      <c r="Z56" s="2" t="s">
        <v>25</v>
      </c>
      <c r="AA56" s="2" t="s">
        <v>25</v>
      </c>
      <c r="AB56" s="2" t="s">
        <v>22</v>
      </c>
      <c r="AC56" s="2" t="s">
        <v>22</v>
      </c>
      <c r="AD56" s="2" t="s">
        <v>22</v>
      </c>
      <c r="AE56" s="2" t="s">
        <v>22</v>
      </c>
      <c r="AF56" s="33"/>
      <c r="AG56" s="2" t="s">
        <v>25</v>
      </c>
      <c r="AH56" s="2" t="s">
        <v>25</v>
      </c>
      <c r="AI56" s="2" t="s">
        <v>25</v>
      </c>
      <c r="AJ56" s="73" t="s">
        <v>25</v>
      </c>
      <c r="AK56" s="102" t="s">
        <v>22</v>
      </c>
      <c r="AL56" s="83" t="s">
        <v>25</v>
      </c>
      <c r="AM56" s="83" t="s">
        <v>22</v>
      </c>
      <c r="AN56" s="83" t="s">
        <v>22</v>
      </c>
      <c r="AO56" s="83" t="s">
        <v>22</v>
      </c>
      <c r="AP56" s="83" t="s">
        <v>22</v>
      </c>
      <c r="AQ56" s="3" t="s">
        <v>22</v>
      </c>
      <c r="AR56" s="3" t="s">
        <v>22</v>
      </c>
      <c r="AS56" s="3" t="s">
        <v>22</v>
      </c>
      <c r="AT56" s="3" t="s">
        <v>25</v>
      </c>
      <c r="AU56" s="112" t="s">
        <v>25</v>
      </c>
      <c r="AV56" s="314" t="str">
        <f>SUBSTITUTE(SUBSTITUTE(IFERROR(VLOOKUP($A56,単組回答!$E:$F,2,FALSE),""),"あり","○"),"なし","×")</f>
        <v/>
      </c>
      <c r="AW56" s="317" t="str">
        <f>SUBSTITUTE(SUBSTITUTE(IFERROR(VLOOKUP($A56,単組回答!$E:$G,3,FALSE),""),"あり","○"),"なし","×")</f>
        <v/>
      </c>
      <c r="AX56" s="313" t="str">
        <f>SUBSTITUTE(SUBSTITUTE(SUBSTITUTE(SUBSTITUTE(SUBSTITUTE(SUBSTITUTE(IFERROR(VLOOKUP($A56,単組回答!$E:$I,5,FALSE),""),"①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6" s="313" t="str">
        <f>SUBSTITUTE(SUBSTITUTE(SUBSTITUTE(SUBSTITUTE(SUBSTITUTE(SUBSTITUTE(SUBSTITUTE(IFERROR(VLOOKUP($A56,単組回答!$E:$L,8,FALSE),""),"①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6" s="313" t="str">
        <f>SUBSTITUTE(SUBSTITUTE(SUBSTITUTE(SUBSTITUTE(SUBSTITUTE(SUBSTITUTE(IFERROR(VLOOKUP($A56,単組回答!$E:$J,6,FALSE),""),"①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6" s="313" t="str">
        <f>SUBSTITUTE(SUBSTITUTE(SUBSTITUTE(SUBSTITUTE(SUBSTITUTE(SUBSTITUTE(SUBSTITUTE(IFERROR(VLOOKUP($A56,単組回答!$E:$P,12,FALSE),""),"①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6" s="313" t="str">
        <f>SUBSTITUTE(SUBSTITUTE(IFERROR(VLOOKUP($A56,単組回答!$E:$H,4,FALSE),""),"あり","○"),"なし","×")</f>
        <v/>
      </c>
      <c r="BC56" s="83" t="s">
        <v>22</v>
      </c>
      <c r="BD56" s="313" t="str">
        <f>SUBSTITUTE(SUBSTITUTE(IFERROR(VLOOKUP($A56,単組回答!$E:$R,14,FALSE),""),"① 行った","○"),"② 行っていない","×")</f>
        <v/>
      </c>
      <c r="BE56" s="83" t="s">
        <v>25</v>
      </c>
      <c r="BF56" s="316" t="str">
        <f>SUBSTITUTE(SUBSTITUTE(IFERROR(VLOOKUP($A56,単組回答!$E:$T,16,FALSE),""),"① 行った","○"),"② 行っていない","×")</f>
        <v/>
      </c>
    </row>
    <row r="57" spans="1:58" ht="28.5" customHeight="1">
      <c r="A57" s="5">
        <v>42133</v>
      </c>
      <c r="B57" s="6" t="s">
        <v>539</v>
      </c>
      <c r="C57" s="2" t="s">
        <v>23</v>
      </c>
      <c r="D57" s="2" t="s">
        <v>25</v>
      </c>
      <c r="E57" s="2">
        <v>1</v>
      </c>
      <c r="F57" s="2"/>
      <c r="G57" s="2" t="s">
        <v>23</v>
      </c>
      <c r="H57" s="2"/>
      <c r="I57" s="2" t="s">
        <v>23</v>
      </c>
      <c r="J57" s="2"/>
      <c r="K57" s="2"/>
      <c r="L57" s="2"/>
      <c r="M57" s="2"/>
      <c r="N57" s="2" t="s">
        <v>23</v>
      </c>
      <c r="O57" s="2" t="s">
        <v>24</v>
      </c>
      <c r="P57" s="2">
        <v>1</v>
      </c>
      <c r="Q57" s="2" t="s">
        <v>23</v>
      </c>
      <c r="R57" s="2" t="s">
        <v>23</v>
      </c>
      <c r="S57" s="2" t="s">
        <v>23</v>
      </c>
      <c r="T57" s="2" t="s">
        <v>23</v>
      </c>
      <c r="U57" s="2" t="s">
        <v>23</v>
      </c>
      <c r="V57" s="2"/>
      <c r="W57" s="2"/>
      <c r="X57" s="2"/>
      <c r="Y57" s="2" t="s">
        <v>22</v>
      </c>
      <c r="Z57" s="2" t="s">
        <v>25</v>
      </c>
      <c r="AA57" s="2" t="s">
        <v>25</v>
      </c>
      <c r="AB57" s="2" t="s">
        <v>22</v>
      </c>
      <c r="AC57" s="2" t="s">
        <v>22</v>
      </c>
      <c r="AD57" s="2" t="s">
        <v>22</v>
      </c>
      <c r="AE57" s="2" t="s">
        <v>22</v>
      </c>
      <c r="AF57" s="33"/>
      <c r="AG57" s="2" t="s">
        <v>25</v>
      </c>
      <c r="AH57" s="2"/>
      <c r="AI57" s="2" t="s">
        <v>25</v>
      </c>
      <c r="AJ57" s="73" t="s">
        <v>25</v>
      </c>
      <c r="AK57" s="102" t="s">
        <v>22</v>
      </c>
      <c r="AL57" s="83" t="s">
        <v>25</v>
      </c>
      <c r="AM57" s="83" t="s">
        <v>22</v>
      </c>
      <c r="AN57" s="83" t="s">
        <v>22</v>
      </c>
      <c r="AO57" s="83" t="s">
        <v>22</v>
      </c>
      <c r="AP57" s="83">
        <v>0</v>
      </c>
      <c r="AQ57" s="3" t="s">
        <v>25</v>
      </c>
      <c r="AR57" s="3" t="s">
        <v>22</v>
      </c>
      <c r="AS57" s="3">
        <v>0</v>
      </c>
      <c r="AT57" s="3" t="s">
        <v>25</v>
      </c>
      <c r="AU57" s="112">
        <v>0</v>
      </c>
      <c r="AV57" s="314" t="str">
        <f>SUBSTITUTE(SUBSTITUTE(IFERROR(VLOOKUP($A57,単組回答!$E:$F,2,FALSE),""),"あり","○"),"なし","×")</f>
        <v/>
      </c>
      <c r="AW57" s="317" t="str">
        <f>SUBSTITUTE(SUBSTITUTE(IFERROR(VLOOKUP($A57,単組回答!$E:$G,3,FALSE),""),"あり","○"),"なし","×")</f>
        <v/>
      </c>
      <c r="AX57" s="313" t="str">
        <f>SUBSTITUTE(SUBSTITUTE(SUBSTITUTE(SUBSTITUTE(SUBSTITUTE(SUBSTITUTE(IFERROR(VLOOKUP($A57,単組回答!$E:$I,5,FALSE),""),"①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7" s="313" t="str">
        <f>SUBSTITUTE(SUBSTITUTE(SUBSTITUTE(SUBSTITUTE(SUBSTITUTE(SUBSTITUTE(SUBSTITUTE(IFERROR(VLOOKUP($A57,単組回答!$E:$L,8,FALSE),""),"①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7" s="313" t="str">
        <f>SUBSTITUTE(SUBSTITUTE(SUBSTITUTE(SUBSTITUTE(SUBSTITUTE(SUBSTITUTE(IFERROR(VLOOKUP($A57,単組回答!$E:$J,6,FALSE),""),"①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7" s="313" t="str">
        <f>SUBSTITUTE(SUBSTITUTE(SUBSTITUTE(SUBSTITUTE(SUBSTITUTE(SUBSTITUTE(SUBSTITUTE(IFERROR(VLOOKUP($A57,単組回答!$E:$P,12,FALSE),""),"①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7" s="313" t="str">
        <f>SUBSTITUTE(SUBSTITUTE(IFERROR(VLOOKUP($A57,単組回答!$E:$H,4,FALSE),""),"あり","○"),"なし","×")</f>
        <v/>
      </c>
      <c r="BC57" s="83" t="s">
        <v>22</v>
      </c>
      <c r="BD57" s="313" t="str">
        <f>SUBSTITUTE(SUBSTITUTE(IFERROR(VLOOKUP($A57,単組回答!$E:$R,14,FALSE),""),"① 行った","○"),"② 行っていない","×")</f>
        <v/>
      </c>
      <c r="BE57" s="83" t="s">
        <v>25</v>
      </c>
      <c r="BF57" s="316" t="str">
        <f>SUBSTITUTE(SUBSTITUTE(IFERROR(VLOOKUP($A57,単組回答!$E:$T,16,FALSE),""),"① 行った","○"),"② 行っていない","×")</f>
        <v/>
      </c>
    </row>
    <row r="58" spans="1:58" ht="28.5" customHeight="1">
      <c r="A58" s="5">
        <v>42134</v>
      </c>
      <c r="B58" s="6" t="s">
        <v>540</v>
      </c>
      <c r="C58" s="2" t="s">
        <v>25</v>
      </c>
      <c r="D58" s="2" t="s">
        <v>23</v>
      </c>
      <c r="E58" s="2" t="s">
        <v>23</v>
      </c>
      <c r="F58" s="2" t="s">
        <v>23</v>
      </c>
      <c r="G58" s="2"/>
      <c r="H58" s="2" t="s">
        <v>23</v>
      </c>
      <c r="I58" s="2" t="s">
        <v>23</v>
      </c>
      <c r="J58" s="2"/>
      <c r="K58" s="2"/>
      <c r="L58" s="2"/>
      <c r="M58" s="2"/>
      <c r="N58" s="2" t="s">
        <v>24</v>
      </c>
      <c r="O58" s="2" t="s">
        <v>23</v>
      </c>
      <c r="P58" s="2">
        <v>1</v>
      </c>
      <c r="Q58" s="2" t="s">
        <v>23</v>
      </c>
      <c r="R58" s="2" t="s">
        <v>23</v>
      </c>
      <c r="S58" s="2" t="s">
        <v>23</v>
      </c>
      <c r="T58" s="2" t="s">
        <v>23</v>
      </c>
      <c r="U58" s="2"/>
      <c r="V58" s="2" t="s">
        <v>23</v>
      </c>
      <c r="W58" s="2"/>
      <c r="X58" s="2"/>
      <c r="Y58" s="2" t="s">
        <v>25</v>
      </c>
      <c r="Z58" s="2" t="s">
        <v>22</v>
      </c>
      <c r="AA58" s="2" t="s">
        <v>22</v>
      </c>
      <c r="AB58" s="2" t="s">
        <v>22</v>
      </c>
      <c r="AC58" s="2" t="s">
        <v>22</v>
      </c>
      <c r="AD58" s="2" t="s">
        <v>22</v>
      </c>
      <c r="AE58" s="2" t="s">
        <v>22</v>
      </c>
      <c r="AF58" s="33"/>
      <c r="AG58" s="2" t="s">
        <v>25</v>
      </c>
      <c r="AH58" s="2" t="s">
        <v>25</v>
      </c>
      <c r="AI58" s="2" t="s">
        <v>25</v>
      </c>
      <c r="AJ58" s="73" t="s">
        <v>25</v>
      </c>
      <c r="AK58" s="102" t="s">
        <v>25</v>
      </c>
      <c r="AL58" s="83" t="s">
        <v>22</v>
      </c>
      <c r="AM58" s="83" t="s">
        <v>22</v>
      </c>
      <c r="AN58" s="83" t="s">
        <v>22</v>
      </c>
      <c r="AO58" s="83" t="s">
        <v>22</v>
      </c>
      <c r="AP58" s="83" t="s">
        <v>22</v>
      </c>
      <c r="AQ58" s="3" t="s">
        <v>22</v>
      </c>
      <c r="AR58" s="3" t="s">
        <v>25</v>
      </c>
      <c r="AS58" s="3" t="s">
        <v>22</v>
      </c>
      <c r="AT58" s="3" t="s">
        <v>25</v>
      </c>
      <c r="AU58" s="112" t="s">
        <v>25</v>
      </c>
      <c r="AV58" s="314" t="str">
        <f>SUBSTITUTE(SUBSTITUTE(IFERROR(VLOOKUP($A58,単組回答!$E:$F,2,FALSE),""),"あり","○"),"なし","×")</f>
        <v/>
      </c>
      <c r="AW58" s="317" t="str">
        <f>SUBSTITUTE(SUBSTITUTE(IFERROR(VLOOKUP($A58,単組回答!$E:$G,3,FALSE),""),"あり","○"),"なし","×")</f>
        <v/>
      </c>
      <c r="AX58" s="313" t="str">
        <f>SUBSTITUTE(SUBSTITUTE(SUBSTITUTE(SUBSTITUTE(SUBSTITUTE(SUBSTITUTE(IFERROR(VLOOKUP($A58,単組回答!$E:$I,5,FALSE),""),"①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8" s="313" t="str">
        <f>SUBSTITUTE(SUBSTITUTE(SUBSTITUTE(SUBSTITUTE(SUBSTITUTE(SUBSTITUTE(SUBSTITUTE(IFERROR(VLOOKUP($A58,単組回答!$E:$L,8,FALSE),""),"①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8" s="313" t="str">
        <f>SUBSTITUTE(SUBSTITUTE(SUBSTITUTE(SUBSTITUTE(SUBSTITUTE(SUBSTITUTE(IFERROR(VLOOKUP($A58,単組回答!$E:$J,6,FALSE),""),"①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8" s="313" t="str">
        <f>SUBSTITUTE(SUBSTITUTE(SUBSTITUTE(SUBSTITUTE(SUBSTITUTE(SUBSTITUTE(SUBSTITUTE(IFERROR(VLOOKUP($A58,単組回答!$E:$P,12,FALSE),""),"①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8" s="313" t="str">
        <f>SUBSTITUTE(SUBSTITUTE(IFERROR(VLOOKUP($A58,単組回答!$E:$H,4,FALSE),""),"あり","○"),"なし","×")</f>
        <v/>
      </c>
      <c r="BC58" s="83" t="s">
        <v>25</v>
      </c>
      <c r="BD58" s="313" t="str">
        <f>SUBSTITUTE(SUBSTITUTE(IFERROR(VLOOKUP($A58,単組回答!$E:$R,14,FALSE),""),"① 行った","○"),"② 行っていない","×")</f>
        <v/>
      </c>
      <c r="BE58" s="83" t="s">
        <v>22</v>
      </c>
      <c r="BF58" s="316" t="str">
        <f>SUBSTITUTE(SUBSTITUTE(IFERROR(VLOOKUP($A58,単組回答!$E:$T,16,FALSE),""),"① 行った","○"),"② 行っていない","×")</f>
        <v/>
      </c>
    </row>
    <row r="59" spans="1:58" ht="28.5" customHeight="1">
      <c r="A59" s="5">
        <v>42136</v>
      </c>
      <c r="B59" s="6" t="s">
        <v>541</v>
      </c>
      <c r="C59" s="2"/>
      <c r="D59" s="2"/>
      <c r="E59" s="2"/>
      <c r="F59" s="2"/>
      <c r="G59" s="2"/>
      <c r="H59" s="2"/>
      <c r="I59" s="2"/>
      <c r="J59" s="2"/>
      <c r="K59" s="2"/>
      <c r="L59" s="2"/>
      <c r="M59" s="2"/>
      <c r="N59" s="2"/>
      <c r="O59" s="2"/>
      <c r="P59" s="2"/>
      <c r="Q59" s="2"/>
      <c r="R59" s="2"/>
      <c r="S59" s="2"/>
      <c r="T59" s="2"/>
      <c r="U59" s="2"/>
      <c r="V59" s="2"/>
      <c r="W59" s="2"/>
      <c r="X59" s="2"/>
      <c r="Y59" s="2" t="s">
        <v>26</v>
      </c>
      <c r="Z59" s="2" t="s">
        <v>26</v>
      </c>
      <c r="AA59" s="2" t="e">
        <v>#N/A</v>
      </c>
      <c r="AB59" s="2" t="s">
        <v>26</v>
      </c>
      <c r="AC59" s="2" t="s">
        <v>26</v>
      </c>
      <c r="AD59" s="2" t="s">
        <v>26</v>
      </c>
      <c r="AE59" s="2" t="s">
        <v>26</v>
      </c>
      <c r="AF59" s="33"/>
      <c r="AG59" s="2" t="s">
        <v>26</v>
      </c>
      <c r="AH59" s="2" t="s">
        <v>26</v>
      </c>
      <c r="AI59" s="2" t="s">
        <v>26</v>
      </c>
      <c r="AJ59" s="73" t="s">
        <v>26</v>
      </c>
      <c r="AK59" s="102" t="s">
        <v>25</v>
      </c>
      <c r="AL59" s="83" t="s">
        <v>25</v>
      </c>
      <c r="AM59" s="83" t="s">
        <v>25</v>
      </c>
      <c r="AN59" s="83">
        <v>0</v>
      </c>
      <c r="AO59" s="83" t="s">
        <v>25</v>
      </c>
      <c r="AP59" s="83">
        <v>0</v>
      </c>
      <c r="AQ59" s="3">
        <v>0</v>
      </c>
      <c r="AR59" s="3"/>
      <c r="AS59" s="3">
        <v>0</v>
      </c>
      <c r="AT59" s="3"/>
      <c r="AU59" s="112">
        <v>0</v>
      </c>
      <c r="AV59" s="314" t="str">
        <f>SUBSTITUTE(SUBSTITUTE(IFERROR(VLOOKUP($A59,単組回答!$E:$F,2,FALSE),""),"あり","○"),"なし","×")</f>
        <v/>
      </c>
      <c r="AW59" s="317" t="str">
        <f>SUBSTITUTE(SUBSTITUTE(IFERROR(VLOOKUP($A59,単組回答!$E:$G,3,FALSE),""),"あり","○"),"なし","×")</f>
        <v/>
      </c>
      <c r="AX59" s="313" t="str">
        <f>SUBSTITUTE(SUBSTITUTE(SUBSTITUTE(SUBSTITUTE(SUBSTITUTE(SUBSTITUTE(IFERROR(VLOOKUP($A59,単組回答!$E:$I,5,FALSE),""),"①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9" s="313" t="str">
        <f>SUBSTITUTE(SUBSTITUTE(SUBSTITUTE(SUBSTITUTE(SUBSTITUTE(SUBSTITUTE(SUBSTITUTE(IFERROR(VLOOKUP($A59,単組回答!$E:$L,8,FALSE),""),"①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9" s="313" t="str">
        <f>SUBSTITUTE(SUBSTITUTE(SUBSTITUTE(SUBSTITUTE(SUBSTITUTE(SUBSTITUTE(IFERROR(VLOOKUP($A59,単組回答!$E:$J,6,FALSE),""),"①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9" s="313" t="str">
        <f>SUBSTITUTE(SUBSTITUTE(SUBSTITUTE(SUBSTITUTE(SUBSTITUTE(SUBSTITUTE(SUBSTITUTE(IFERROR(VLOOKUP($A59,単組回答!$E:$P,12,FALSE),""),"①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9" s="313" t="str">
        <f>SUBSTITUTE(SUBSTITUTE(IFERROR(VLOOKUP($A59,単組回答!$E:$H,4,FALSE),""),"あり","○"),"なし","×")</f>
        <v/>
      </c>
      <c r="BC59" s="83" t="s">
        <v>25</v>
      </c>
      <c r="BD59" s="313" t="str">
        <f>SUBSTITUTE(SUBSTITUTE(IFERROR(VLOOKUP($A59,単組回答!$E:$R,14,FALSE),""),"① 行った","○"),"② 行っていない","×")</f>
        <v/>
      </c>
      <c r="BE59" s="83" t="s">
        <v>25</v>
      </c>
      <c r="BF59" s="316" t="str">
        <f>SUBSTITUTE(SUBSTITUTE(IFERROR(VLOOKUP($A59,単組回答!$E:$T,16,FALSE),""),"① 行った","○"),"② 行っていない","×")</f>
        <v/>
      </c>
    </row>
    <row r="60" spans="1:58" ht="28.5" customHeight="1">
      <c r="A60" s="5">
        <v>42137</v>
      </c>
      <c r="B60" s="6" t="s">
        <v>542</v>
      </c>
      <c r="C60" s="7" t="s">
        <v>25</v>
      </c>
      <c r="D60" s="2" t="s">
        <v>23</v>
      </c>
      <c r="E60" s="2" t="s">
        <v>23</v>
      </c>
      <c r="F60" s="2" t="s">
        <v>23</v>
      </c>
      <c r="G60" s="2" t="s">
        <v>23</v>
      </c>
      <c r="H60" s="2" t="s">
        <v>23</v>
      </c>
      <c r="I60" s="2" t="s">
        <v>23</v>
      </c>
      <c r="J60" s="2"/>
      <c r="K60" s="2"/>
      <c r="L60" s="2"/>
      <c r="M60" s="2"/>
      <c r="N60" s="2" t="s">
        <v>24</v>
      </c>
      <c r="O60" s="2" t="s">
        <v>23</v>
      </c>
      <c r="P60" s="2">
        <v>1</v>
      </c>
      <c r="Q60" s="2" t="s">
        <v>23</v>
      </c>
      <c r="R60" s="2" t="s">
        <v>23</v>
      </c>
      <c r="S60" s="2" t="s">
        <v>23</v>
      </c>
      <c r="T60" s="2" t="s">
        <v>23</v>
      </c>
      <c r="U60" s="2"/>
      <c r="V60" s="2"/>
      <c r="W60" s="2"/>
      <c r="X60" s="2"/>
      <c r="Y60" s="2" t="s">
        <v>25</v>
      </c>
      <c r="Z60" s="2" t="s">
        <v>22</v>
      </c>
      <c r="AA60" s="2" t="s">
        <v>22</v>
      </c>
      <c r="AB60" s="2" t="s">
        <v>22</v>
      </c>
      <c r="AC60" s="2" t="s">
        <v>22</v>
      </c>
      <c r="AD60" s="2" t="s">
        <v>22</v>
      </c>
      <c r="AE60" s="2" t="s">
        <v>22</v>
      </c>
      <c r="AF60" s="33"/>
      <c r="AG60" s="2" t="s">
        <v>25</v>
      </c>
      <c r="AH60" s="2" t="s">
        <v>25</v>
      </c>
      <c r="AI60" s="2" t="s">
        <v>25</v>
      </c>
      <c r="AJ60" s="73" t="s">
        <v>25</v>
      </c>
      <c r="AK60" s="102" t="s">
        <v>25</v>
      </c>
      <c r="AL60" s="83" t="s">
        <v>22</v>
      </c>
      <c r="AM60" s="83" t="s">
        <v>22</v>
      </c>
      <c r="AN60" s="83" t="s">
        <v>22</v>
      </c>
      <c r="AO60" s="83" t="s">
        <v>22</v>
      </c>
      <c r="AP60" s="83" t="s">
        <v>22</v>
      </c>
      <c r="AQ60" s="3" t="s">
        <v>22</v>
      </c>
      <c r="AR60" s="3" t="s">
        <v>22</v>
      </c>
      <c r="AS60" s="3" t="s">
        <v>22</v>
      </c>
      <c r="AT60" s="3" t="s">
        <v>25</v>
      </c>
      <c r="AU60" s="112" t="s">
        <v>25</v>
      </c>
      <c r="AV60" s="314" t="str">
        <f>SUBSTITUTE(SUBSTITUTE(IFERROR(VLOOKUP($A60,単組回答!$E:$F,2,FALSE),""),"あり","○"),"なし","×")</f>
        <v/>
      </c>
      <c r="AW60" s="317" t="str">
        <f>SUBSTITUTE(SUBSTITUTE(IFERROR(VLOOKUP($A60,単組回答!$E:$G,3,FALSE),""),"あり","○"),"なし","×")</f>
        <v/>
      </c>
      <c r="AX60" s="313" t="str">
        <f>SUBSTITUTE(SUBSTITUTE(SUBSTITUTE(SUBSTITUTE(SUBSTITUTE(SUBSTITUTE(IFERROR(VLOOKUP($A60,単組回答!$E:$I,5,FALSE),""),"①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0" s="313" t="str">
        <f>SUBSTITUTE(SUBSTITUTE(SUBSTITUTE(SUBSTITUTE(SUBSTITUTE(SUBSTITUTE(SUBSTITUTE(IFERROR(VLOOKUP($A60,単組回答!$E:$L,8,FALSE),""),"①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0" s="313" t="str">
        <f>SUBSTITUTE(SUBSTITUTE(SUBSTITUTE(SUBSTITUTE(SUBSTITUTE(SUBSTITUTE(IFERROR(VLOOKUP($A60,単組回答!$E:$J,6,FALSE),""),"①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0" s="313" t="str">
        <f>SUBSTITUTE(SUBSTITUTE(SUBSTITUTE(SUBSTITUTE(SUBSTITUTE(SUBSTITUTE(SUBSTITUTE(IFERROR(VLOOKUP($A60,単組回答!$E:$P,12,FALSE),""),"①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0" s="313" t="str">
        <f>SUBSTITUTE(SUBSTITUTE(IFERROR(VLOOKUP($A60,単組回答!$E:$H,4,FALSE),""),"あり","○"),"なし","×")</f>
        <v/>
      </c>
      <c r="BC60" s="83" t="s">
        <v>22</v>
      </c>
      <c r="BD60" s="313" t="str">
        <f>SUBSTITUTE(SUBSTITUTE(IFERROR(VLOOKUP($A60,単組回答!$E:$R,14,FALSE),""),"① 行った","○"),"② 行っていない","×")</f>
        <v/>
      </c>
      <c r="BE60" s="83" t="s">
        <v>25</v>
      </c>
      <c r="BF60" s="316" t="str">
        <f>SUBSTITUTE(SUBSTITUTE(IFERROR(VLOOKUP($A60,単組回答!$E:$T,16,FALSE),""),"① 行った","○"),"② 行っていない","×")</f>
        <v/>
      </c>
    </row>
    <row r="61" spans="1:58" ht="28.5" customHeight="1">
      <c r="A61" s="5">
        <v>42139</v>
      </c>
      <c r="B61" s="6" t="s">
        <v>543</v>
      </c>
      <c r="C61" s="2" t="s">
        <v>23</v>
      </c>
      <c r="D61" s="2" t="s">
        <v>25</v>
      </c>
      <c r="E61" s="2">
        <v>1</v>
      </c>
      <c r="F61" s="2" t="s">
        <v>23</v>
      </c>
      <c r="G61" s="2" t="s">
        <v>23</v>
      </c>
      <c r="H61" s="2" t="s">
        <v>23</v>
      </c>
      <c r="I61" s="2" t="s">
        <v>23</v>
      </c>
      <c r="J61" s="2"/>
      <c r="K61" s="2"/>
      <c r="L61" s="2"/>
      <c r="M61" s="2"/>
      <c r="N61" s="2" t="s">
        <v>23</v>
      </c>
      <c r="O61" s="2" t="s">
        <v>24</v>
      </c>
      <c r="P61" s="2">
        <v>1</v>
      </c>
      <c r="Q61" s="2" t="s">
        <v>23</v>
      </c>
      <c r="R61" s="2" t="s">
        <v>23</v>
      </c>
      <c r="S61" s="2" t="s">
        <v>23</v>
      </c>
      <c r="T61" s="2" t="s">
        <v>23</v>
      </c>
      <c r="U61" s="2"/>
      <c r="V61" s="2"/>
      <c r="W61" s="2"/>
      <c r="X61" s="2"/>
      <c r="Y61" s="2" t="s">
        <v>22</v>
      </c>
      <c r="Z61" s="2" t="s">
        <v>25</v>
      </c>
      <c r="AA61" s="2" t="s">
        <v>25</v>
      </c>
      <c r="AB61" s="2" t="s">
        <v>22</v>
      </c>
      <c r="AC61" s="2" t="s">
        <v>22</v>
      </c>
      <c r="AD61" s="2" t="s">
        <v>22</v>
      </c>
      <c r="AE61" s="2" t="s">
        <v>22</v>
      </c>
      <c r="AF61" s="33"/>
      <c r="AG61" s="2" t="s">
        <v>25</v>
      </c>
      <c r="AH61" s="2" t="s">
        <v>25</v>
      </c>
      <c r="AI61" s="2" t="s">
        <v>25</v>
      </c>
      <c r="AJ61" s="73" t="s">
        <v>25</v>
      </c>
      <c r="AK61" s="102" t="s">
        <v>22</v>
      </c>
      <c r="AL61" s="83" t="s">
        <v>25</v>
      </c>
      <c r="AM61" s="83" t="s">
        <v>22</v>
      </c>
      <c r="AN61" s="83" t="s">
        <v>22</v>
      </c>
      <c r="AO61" s="83" t="s">
        <v>22</v>
      </c>
      <c r="AP61" s="83" t="s">
        <v>22</v>
      </c>
      <c r="AQ61" s="3" t="s">
        <v>25</v>
      </c>
      <c r="AR61" s="3" t="s">
        <v>25</v>
      </c>
      <c r="AS61" s="3" t="s">
        <v>25</v>
      </c>
      <c r="AT61" s="3" t="s">
        <v>25</v>
      </c>
      <c r="AU61" s="112" t="s">
        <v>25</v>
      </c>
      <c r="AV61" s="314" t="str">
        <f>SUBSTITUTE(SUBSTITUTE(IFERROR(VLOOKUP($A61,単組回答!$E:$F,2,FALSE),""),"あり","○"),"なし","×")</f>
        <v/>
      </c>
      <c r="AW61" s="317" t="str">
        <f>SUBSTITUTE(SUBSTITUTE(IFERROR(VLOOKUP($A61,単組回答!$E:$G,3,FALSE),""),"あり","○"),"なし","×")</f>
        <v/>
      </c>
      <c r="AX61" s="313" t="str">
        <f>SUBSTITUTE(SUBSTITUTE(SUBSTITUTE(SUBSTITUTE(SUBSTITUTE(SUBSTITUTE(IFERROR(VLOOKUP($A61,単組回答!$E:$I,5,FALSE),""),"①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1" s="313" t="str">
        <f>SUBSTITUTE(SUBSTITUTE(SUBSTITUTE(SUBSTITUTE(SUBSTITUTE(SUBSTITUTE(SUBSTITUTE(IFERROR(VLOOKUP($A61,単組回答!$E:$L,8,FALSE),""),"①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1" s="313" t="str">
        <f>SUBSTITUTE(SUBSTITUTE(SUBSTITUTE(SUBSTITUTE(SUBSTITUTE(SUBSTITUTE(IFERROR(VLOOKUP($A61,単組回答!$E:$J,6,FALSE),""),"①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1" s="313" t="str">
        <f>SUBSTITUTE(SUBSTITUTE(SUBSTITUTE(SUBSTITUTE(SUBSTITUTE(SUBSTITUTE(SUBSTITUTE(IFERROR(VLOOKUP($A61,単組回答!$E:$P,12,FALSE),""),"①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1" s="313" t="str">
        <f>SUBSTITUTE(SUBSTITUTE(IFERROR(VLOOKUP($A61,単組回答!$E:$H,4,FALSE),""),"あり","○"),"なし","×")</f>
        <v/>
      </c>
      <c r="BC61" s="83" t="s">
        <v>25</v>
      </c>
      <c r="BD61" s="313" t="str">
        <f>SUBSTITUTE(SUBSTITUTE(IFERROR(VLOOKUP($A61,単組回答!$E:$R,14,FALSE),""),"① 行った","○"),"② 行っていない","×")</f>
        <v/>
      </c>
      <c r="BE61" s="83" t="s">
        <v>22</v>
      </c>
      <c r="BF61" s="316" t="str">
        <f>SUBSTITUTE(SUBSTITUTE(IFERROR(VLOOKUP($A61,単組回答!$E:$T,16,FALSE),""),"① 行った","○"),"② 行っていない","×")</f>
        <v/>
      </c>
    </row>
    <row r="62" spans="1:58" ht="28.5" customHeight="1">
      <c r="A62" s="5">
        <v>42140</v>
      </c>
      <c r="B62" s="6" t="s">
        <v>544</v>
      </c>
      <c r="C62" s="2" t="s">
        <v>23</v>
      </c>
      <c r="D62" s="2" t="s">
        <v>23</v>
      </c>
      <c r="E62" s="2" t="s">
        <v>23</v>
      </c>
      <c r="F62" s="2" t="s">
        <v>23</v>
      </c>
      <c r="G62" s="2" t="s">
        <v>23</v>
      </c>
      <c r="H62" s="2" t="s">
        <v>23</v>
      </c>
      <c r="I62" s="2" t="s">
        <v>23</v>
      </c>
      <c r="J62" s="2"/>
      <c r="K62" s="2"/>
      <c r="L62" s="2"/>
      <c r="M62" s="2"/>
      <c r="N62" s="2" t="s">
        <v>23</v>
      </c>
      <c r="O62" s="2" t="s">
        <v>23</v>
      </c>
      <c r="P62" s="2">
        <v>2</v>
      </c>
      <c r="Q62" s="2" t="s">
        <v>23</v>
      </c>
      <c r="R62" s="2" t="s">
        <v>23</v>
      </c>
      <c r="S62" s="2" t="s">
        <v>23</v>
      </c>
      <c r="T62" s="2" t="s">
        <v>23</v>
      </c>
      <c r="U62" s="2"/>
      <c r="V62" s="2"/>
      <c r="W62" s="2"/>
      <c r="X62" s="2"/>
      <c r="Y62" s="2" t="s">
        <v>22</v>
      </c>
      <c r="Z62" s="2" t="s">
        <v>22</v>
      </c>
      <c r="AA62" s="2" t="s">
        <v>22</v>
      </c>
      <c r="AB62" s="2" t="s">
        <v>22</v>
      </c>
      <c r="AC62" s="2" t="s">
        <v>22</v>
      </c>
      <c r="AD62" s="2" t="s">
        <v>22</v>
      </c>
      <c r="AE62" s="2" t="s">
        <v>22</v>
      </c>
      <c r="AF62" s="33"/>
      <c r="AG62" s="2" t="s">
        <v>25</v>
      </c>
      <c r="AH62" s="2" t="s">
        <v>25</v>
      </c>
      <c r="AI62" s="2" t="s">
        <v>25</v>
      </c>
      <c r="AJ62" s="73" t="s">
        <v>25</v>
      </c>
      <c r="AK62" s="102" t="s">
        <v>22</v>
      </c>
      <c r="AL62" s="83" t="s">
        <v>22</v>
      </c>
      <c r="AM62" s="83" t="s">
        <v>22</v>
      </c>
      <c r="AN62" s="83" t="s">
        <v>22</v>
      </c>
      <c r="AO62" s="83" t="s">
        <v>22</v>
      </c>
      <c r="AP62" s="83" t="s">
        <v>22</v>
      </c>
      <c r="AQ62" s="3" t="s">
        <v>25</v>
      </c>
      <c r="AR62" s="3" t="s">
        <v>22</v>
      </c>
      <c r="AS62" s="3" t="s">
        <v>22</v>
      </c>
      <c r="AT62" s="3" t="s">
        <v>22</v>
      </c>
      <c r="AU62" s="112" t="s">
        <v>25</v>
      </c>
      <c r="AV62" s="314" t="str">
        <f>SUBSTITUTE(SUBSTITUTE(IFERROR(VLOOKUP($A62,単組回答!$E:$F,2,FALSE),""),"あり","○"),"なし","×")</f>
        <v/>
      </c>
      <c r="AW62" s="317" t="str">
        <f>SUBSTITUTE(SUBSTITUTE(IFERROR(VLOOKUP($A62,単組回答!$E:$G,3,FALSE),""),"あり","○"),"なし","×")</f>
        <v/>
      </c>
      <c r="AX62" s="313" t="str">
        <f>SUBSTITUTE(SUBSTITUTE(SUBSTITUTE(SUBSTITUTE(SUBSTITUTE(SUBSTITUTE(IFERROR(VLOOKUP($A62,単組回答!$E:$I,5,FALSE),""),"①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2" s="313" t="str">
        <f>SUBSTITUTE(SUBSTITUTE(SUBSTITUTE(SUBSTITUTE(SUBSTITUTE(SUBSTITUTE(SUBSTITUTE(IFERROR(VLOOKUP($A62,単組回答!$E:$L,8,FALSE),""),"①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2" s="313" t="str">
        <f>SUBSTITUTE(SUBSTITUTE(SUBSTITUTE(SUBSTITUTE(SUBSTITUTE(SUBSTITUTE(IFERROR(VLOOKUP($A62,単組回答!$E:$J,6,FALSE),""),"①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2" s="313" t="str">
        <f>SUBSTITUTE(SUBSTITUTE(SUBSTITUTE(SUBSTITUTE(SUBSTITUTE(SUBSTITUTE(SUBSTITUTE(IFERROR(VLOOKUP($A62,単組回答!$E:$P,12,FALSE),""),"①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2" s="313" t="str">
        <f>SUBSTITUTE(SUBSTITUTE(IFERROR(VLOOKUP($A62,単組回答!$E:$H,4,FALSE),""),"あり","○"),"なし","×")</f>
        <v/>
      </c>
      <c r="BC62" s="83" t="s">
        <v>25</v>
      </c>
      <c r="BD62" s="313" t="str">
        <f>SUBSTITUTE(SUBSTITUTE(IFERROR(VLOOKUP($A62,単組回答!$E:$R,14,FALSE),""),"① 行った","○"),"② 行っていない","×")</f>
        <v/>
      </c>
      <c r="BE62" s="83" t="s">
        <v>22</v>
      </c>
      <c r="BF62" s="316" t="str">
        <f>SUBSTITUTE(SUBSTITUTE(IFERROR(VLOOKUP($A62,単組回答!$E:$T,16,FALSE),""),"① 行った","○"),"② 行っていない","×")</f>
        <v/>
      </c>
    </row>
    <row r="63" spans="1:58" ht="28.5" customHeight="1">
      <c r="A63" s="5">
        <v>42141</v>
      </c>
      <c r="B63" s="6" t="s">
        <v>545</v>
      </c>
      <c r="C63" s="7"/>
      <c r="D63" s="2"/>
      <c r="E63" s="2"/>
      <c r="F63" s="2"/>
      <c r="G63" s="2"/>
      <c r="H63" s="2"/>
      <c r="I63" s="2"/>
      <c r="J63" s="2"/>
      <c r="K63" s="2"/>
      <c r="L63" s="2"/>
      <c r="M63" s="2"/>
      <c r="N63" s="2"/>
      <c r="O63" s="2"/>
      <c r="P63" s="2"/>
      <c r="Q63" s="2"/>
      <c r="R63" s="2"/>
      <c r="S63" s="2"/>
      <c r="T63" s="2"/>
      <c r="U63" s="2"/>
      <c r="V63" s="2"/>
      <c r="W63" s="2"/>
      <c r="X63" s="2"/>
      <c r="Y63" s="2" t="s">
        <v>26</v>
      </c>
      <c r="Z63" s="2" t="s">
        <v>26</v>
      </c>
      <c r="AA63" s="2" t="e">
        <v>#N/A</v>
      </c>
      <c r="AB63" s="2" t="s">
        <v>26</v>
      </c>
      <c r="AC63" s="2" t="s">
        <v>26</v>
      </c>
      <c r="AD63" s="2" t="s">
        <v>26</v>
      </c>
      <c r="AE63" s="2" t="s">
        <v>26</v>
      </c>
      <c r="AF63" s="33"/>
      <c r="AG63" s="2" t="s">
        <v>26</v>
      </c>
      <c r="AH63" s="2" t="s">
        <v>26</v>
      </c>
      <c r="AI63" s="2" t="s">
        <v>26</v>
      </c>
      <c r="AJ63" s="73" t="s">
        <v>26</v>
      </c>
      <c r="AK63" s="102" t="s">
        <v>25</v>
      </c>
      <c r="AL63" s="83" t="s">
        <v>25</v>
      </c>
      <c r="AM63" s="83" t="s">
        <v>25</v>
      </c>
      <c r="AN63" s="83">
        <v>0</v>
      </c>
      <c r="AO63" s="83" t="s">
        <v>25</v>
      </c>
      <c r="AP63" s="83">
        <v>0</v>
      </c>
      <c r="AQ63" s="3">
        <v>0</v>
      </c>
      <c r="AR63" s="3"/>
      <c r="AS63" s="3">
        <v>0</v>
      </c>
      <c r="AT63" s="3"/>
      <c r="AU63" s="112">
        <v>0</v>
      </c>
      <c r="AV63" s="314" t="str">
        <f>SUBSTITUTE(SUBSTITUTE(IFERROR(VLOOKUP($A63,単組回答!$E:$F,2,FALSE),""),"あり","○"),"なし","×")</f>
        <v/>
      </c>
      <c r="AW63" s="317" t="str">
        <f>SUBSTITUTE(SUBSTITUTE(IFERROR(VLOOKUP($A63,単組回答!$E:$G,3,FALSE),""),"あり","○"),"なし","×")</f>
        <v/>
      </c>
      <c r="AX63" s="313" t="str">
        <f>SUBSTITUTE(SUBSTITUTE(SUBSTITUTE(SUBSTITUTE(SUBSTITUTE(SUBSTITUTE(IFERROR(VLOOKUP($A63,単組回答!$E:$I,5,FALSE),""),"①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3" s="313" t="str">
        <f>SUBSTITUTE(SUBSTITUTE(SUBSTITUTE(SUBSTITUTE(SUBSTITUTE(SUBSTITUTE(SUBSTITUTE(IFERROR(VLOOKUP($A63,単組回答!$E:$L,8,FALSE),""),"①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3" s="313" t="str">
        <f>SUBSTITUTE(SUBSTITUTE(SUBSTITUTE(SUBSTITUTE(SUBSTITUTE(SUBSTITUTE(IFERROR(VLOOKUP($A63,単組回答!$E:$J,6,FALSE),""),"①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3" s="313" t="str">
        <f>SUBSTITUTE(SUBSTITUTE(SUBSTITUTE(SUBSTITUTE(SUBSTITUTE(SUBSTITUTE(SUBSTITUTE(IFERROR(VLOOKUP($A63,単組回答!$E:$P,12,FALSE),""),"①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3" s="313" t="str">
        <f>SUBSTITUTE(SUBSTITUTE(IFERROR(VLOOKUP($A63,単組回答!$E:$H,4,FALSE),""),"あり","○"),"なし","×")</f>
        <v/>
      </c>
      <c r="BC63" s="83" t="s">
        <v>25</v>
      </c>
      <c r="BD63" s="313" t="str">
        <f>SUBSTITUTE(SUBSTITUTE(IFERROR(VLOOKUP($A63,単組回答!$E:$R,14,FALSE),""),"① 行った","○"),"② 行っていない","×")</f>
        <v/>
      </c>
      <c r="BE63" s="83" t="s">
        <v>25</v>
      </c>
      <c r="BF63" s="316" t="str">
        <f>SUBSTITUTE(SUBSTITUTE(IFERROR(VLOOKUP($A63,単組回答!$E:$T,16,FALSE),""),"① 行った","○"),"② 行っていない","×")</f>
        <v/>
      </c>
    </row>
    <row r="64" spans="1:58" ht="28.5" customHeight="1">
      <c r="A64" s="5">
        <v>42144</v>
      </c>
      <c r="B64" s="6" t="s">
        <v>546</v>
      </c>
      <c r="C64" s="2" t="s">
        <v>23</v>
      </c>
      <c r="D64" s="2" t="s">
        <v>25</v>
      </c>
      <c r="E64" s="2">
        <v>1</v>
      </c>
      <c r="F64" s="2" t="s">
        <v>23</v>
      </c>
      <c r="G64" s="2" t="s">
        <v>23</v>
      </c>
      <c r="H64" s="2" t="s">
        <v>23</v>
      </c>
      <c r="I64" s="2" t="s">
        <v>23</v>
      </c>
      <c r="J64" s="2" t="s">
        <v>23</v>
      </c>
      <c r="K64" s="2"/>
      <c r="L64" s="2"/>
      <c r="M64" s="2"/>
      <c r="N64" s="2" t="s">
        <v>23</v>
      </c>
      <c r="O64" s="2" t="s">
        <v>24</v>
      </c>
      <c r="P64" s="2">
        <v>1</v>
      </c>
      <c r="Q64" s="2" t="s">
        <v>23</v>
      </c>
      <c r="R64" s="2" t="s">
        <v>23</v>
      </c>
      <c r="S64" s="2" t="s">
        <v>23</v>
      </c>
      <c r="T64" s="2" t="s">
        <v>23</v>
      </c>
      <c r="U64" s="2" t="s">
        <v>23</v>
      </c>
      <c r="V64" s="2"/>
      <c r="W64" s="2"/>
      <c r="X64" s="2"/>
      <c r="Y64" s="2" t="s">
        <v>22</v>
      </c>
      <c r="Z64" s="2" t="s">
        <v>25</v>
      </c>
      <c r="AA64" s="2" t="s">
        <v>25</v>
      </c>
      <c r="AB64" s="2" t="s">
        <v>22</v>
      </c>
      <c r="AC64" s="2" t="s">
        <v>22</v>
      </c>
      <c r="AD64" s="2" t="s">
        <v>22</v>
      </c>
      <c r="AE64" s="2" t="s">
        <v>22</v>
      </c>
      <c r="AF64" s="33"/>
      <c r="AG64" s="2" t="s">
        <v>25</v>
      </c>
      <c r="AH64" s="2" t="s">
        <v>22</v>
      </c>
      <c r="AI64" s="2" t="s">
        <v>25</v>
      </c>
      <c r="AJ64" s="73" t="s">
        <v>25</v>
      </c>
      <c r="AK64" s="102" t="s">
        <v>22</v>
      </c>
      <c r="AL64" s="83" t="s">
        <v>25</v>
      </c>
      <c r="AM64" s="83" t="s">
        <v>22</v>
      </c>
      <c r="AN64" s="83" t="s">
        <v>22</v>
      </c>
      <c r="AO64" s="83" t="s">
        <v>22</v>
      </c>
      <c r="AP64" s="83">
        <v>0</v>
      </c>
      <c r="AQ64" s="3" t="s">
        <v>22</v>
      </c>
      <c r="AR64" s="3" t="s">
        <v>22</v>
      </c>
      <c r="AS64" s="3" t="s">
        <v>22</v>
      </c>
      <c r="AT64" s="3" t="s">
        <v>25</v>
      </c>
      <c r="AU64" s="112" t="s">
        <v>25</v>
      </c>
      <c r="AV64" s="314" t="str">
        <f>SUBSTITUTE(SUBSTITUTE(IFERROR(VLOOKUP($A64,単組回答!$E:$F,2,FALSE),""),"あり","○"),"なし","×")</f>
        <v/>
      </c>
      <c r="AW64" s="317" t="str">
        <f>SUBSTITUTE(SUBSTITUTE(IFERROR(VLOOKUP($A64,単組回答!$E:$G,3,FALSE),""),"あり","○"),"なし","×")</f>
        <v/>
      </c>
      <c r="AX64" s="313" t="str">
        <f>SUBSTITUTE(SUBSTITUTE(SUBSTITUTE(SUBSTITUTE(SUBSTITUTE(SUBSTITUTE(IFERROR(VLOOKUP($A64,単組回答!$E:$I,5,FALSE),""),"①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4" s="313" t="str">
        <f>SUBSTITUTE(SUBSTITUTE(SUBSTITUTE(SUBSTITUTE(SUBSTITUTE(SUBSTITUTE(SUBSTITUTE(IFERROR(VLOOKUP($A64,単組回答!$E:$L,8,FALSE),""),"①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4" s="313" t="str">
        <f>SUBSTITUTE(SUBSTITUTE(SUBSTITUTE(SUBSTITUTE(SUBSTITUTE(SUBSTITUTE(IFERROR(VLOOKUP($A64,単組回答!$E:$J,6,FALSE),""),"①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4" s="313" t="str">
        <f>SUBSTITUTE(SUBSTITUTE(SUBSTITUTE(SUBSTITUTE(SUBSTITUTE(SUBSTITUTE(SUBSTITUTE(IFERROR(VLOOKUP($A64,単組回答!$E:$P,12,FALSE),""),"①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4" s="313" t="str">
        <f>SUBSTITUTE(SUBSTITUTE(IFERROR(VLOOKUP($A64,単組回答!$E:$H,4,FALSE),""),"あり","○"),"なし","×")</f>
        <v/>
      </c>
      <c r="BC64" s="83" t="s">
        <v>22</v>
      </c>
      <c r="BD64" s="313" t="str">
        <f>SUBSTITUTE(SUBSTITUTE(IFERROR(VLOOKUP($A64,単組回答!$E:$R,14,FALSE),""),"① 行った","○"),"② 行っていない","×")</f>
        <v/>
      </c>
      <c r="BE64" s="83" t="s">
        <v>22</v>
      </c>
      <c r="BF64" s="316" t="str">
        <f>SUBSTITUTE(SUBSTITUTE(IFERROR(VLOOKUP($A64,単組回答!$E:$T,16,FALSE),""),"① 行った","○"),"② 行っていない","×")</f>
        <v/>
      </c>
    </row>
    <row r="65" spans="1:58" ht="28.5" customHeight="1">
      <c r="A65" s="5">
        <v>42147</v>
      </c>
      <c r="B65" s="6" t="s">
        <v>547</v>
      </c>
      <c r="C65" s="2" t="s">
        <v>23</v>
      </c>
      <c r="D65" s="2" t="s">
        <v>25</v>
      </c>
      <c r="E65" s="2">
        <v>1</v>
      </c>
      <c r="F65" s="2" t="s">
        <v>23</v>
      </c>
      <c r="G65" s="2" t="s">
        <v>23</v>
      </c>
      <c r="H65" s="2" t="s">
        <v>23</v>
      </c>
      <c r="I65" s="2" t="s">
        <v>23</v>
      </c>
      <c r="J65" s="2"/>
      <c r="K65" s="2"/>
      <c r="L65" s="2"/>
      <c r="M65" s="2"/>
      <c r="N65" s="2" t="s">
        <v>23</v>
      </c>
      <c r="O65" s="2" t="s">
        <v>24</v>
      </c>
      <c r="P65" s="2">
        <v>1</v>
      </c>
      <c r="Q65" s="2" t="s">
        <v>23</v>
      </c>
      <c r="R65" s="2" t="s">
        <v>23</v>
      </c>
      <c r="S65" s="2" t="s">
        <v>23</v>
      </c>
      <c r="T65" s="2" t="s">
        <v>23</v>
      </c>
      <c r="U65" s="2" t="s">
        <v>23</v>
      </c>
      <c r="V65" s="2"/>
      <c r="W65" s="2"/>
      <c r="X65" s="2"/>
      <c r="Y65" s="2" t="s">
        <v>22</v>
      </c>
      <c r="Z65" s="2" t="s">
        <v>25</v>
      </c>
      <c r="AA65" s="2" t="s">
        <v>25</v>
      </c>
      <c r="AB65" s="2" t="s">
        <v>22</v>
      </c>
      <c r="AC65" s="2" t="s">
        <v>22</v>
      </c>
      <c r="AD65" s="2" t="s">
        <v>22</v>
      </c>
      <c r="AE65" s="2" t="s">
        <v>22</v>
      </c>
      <c r="AF65" s="33"/>
      <c r="AG65" s="2" t="s">
        <v>25</v>
      </c>
      <c r="AH65" s="2" t="s">
        <v>22</v>
      </c>
      <c r="AI65" s="2" t="s">
        <v>25</v>
      </c>
      <c r="AJ65" s="73" t="s">
        <v>25</v>
      </c>
      <c r="AK65" s="102" t="s">
        <v>22</v>
      </c>
      <c r="AL65" s="83" t="s">
        <v>25</v>
      </c>
      <c r="AM65" s="83" t="s">
        <v>22</v>
      </c>
      <c r="AN65" s="83" t="s">
        <v>22</v>
      </c>
      <c r="AO65" s="83" t="s">
        <v>22</v>
      </c>
      <c r="AP65" s="83" t="s">
        <v>22</v>
      </c>
      <c r="AQ65" s="3" t="s">
        <v>22</v>
      </c>
      <c r="AR65" s="3" t="s">
        <v>22</v>
      </c>
      <c r="AS65" s="3" t="s">
        <v>22</v>
      </c>
      <c r="AT65" s="3" t="s">
        <v>22</v>
      </c>
      <c r="AU65" s="112" t="s">
        <v>25</v>
      </c>
      <c r="AV65" s="314" t="str">
        <f>SUBSTITUTE(SUBSTITUTE(IFERROR(VLOOKUP($A65,単組回答!$E:$F,2,FALSE),""),"あり","○"),"なし","×")</f>
        <v/>
      </c>
      <c r="AW65" s="317" t="str">
        <f>SUBSTITUTE(SUBSTITUTE(IFERROR(VLOOKUP($A65,単組回答!$E:$G,3,FALSE),""),"あり","○"),"なし","×")</f>
        <v/>
      </c>
      <c r="AX65" s="313" t="str">
        <f>SUBSTITUTE(SUBSTITUTE(SUBSTITUTE(SUBSTITUTE(SUBSTITUTE(SUBSTITUTE(IFERROR(VLOOKUP($A65,単組回答!$E:$I,5,FALSE),""),"①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5" s="313" t="str">
        <f>SUBSTITUTE(SUBSTITUTE(SUBSTITUTE(SUBSTITUTE(SUBSTITUTE(SUBSTITUTE(SUBSTITUTE(IFERROR(VLOOKUP($A65,単組回答!$E:$L,8,FALSE),""),"①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5" s="313" t="str">
        <f>SUBSTITUTE(SUBSTITUTE(SUBSTITUTE(SUBSTITUTE(SUBSTITUTE(SUBSTITUTE(IFERROR(VLOOKUP($A65,単組回答!$E:$J,6,FALSE),""),"①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5" s="313" t="str">
        <f>SUBSTITUTE(SUBSTITUTE(SUBSTITUTE(SUBSTITUTE(SUBSTITUTE(SUBSTITUTE(SUBSTITUTE(IFERROR(VLOOKUP($A65,単組回答!$E:$P,12,FALSE),""),"①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5" s="313" t="str">
        <f>SUBSTITUTE(SUBSTITUTE(IFERROR(VLOOKUP($A65,単組回答!$E:$H,4,FALSE),""),"あり","○"),"なし","×")</f>
        <v/>
      </c>
      <c r="BC65" s="83" t="s">
        <v>22</v>
      </c>
      <c r="BD65" s="313" t="str">
        <f>SUBSTITUTE(SUBSTITUTE(IFERROR(VLOOKUP($A65,単組回答!$E:$R,14,FALSE),""),"① 行った","○"),"② 行っていない","×")</f>
        <v/>
      </c>
      <c r="BE65" s="83" t="s">
        <v>22</v>
      </c>
      <c r="BF65" s="316" t="str">
        <f>SUBSTITUTE(SUBSTITUTE(IFERROR(VLOOKUP($A65,単組回答!$E:$T,16,FALSE),""),"① 行った","○"),"② 行っていない","×")</f>
        <v/>
      </c>
    </row>
    <row r="66" spans="1:58" ht="28.5" customHeight="1">
      <c r="A66" s="5">
        <v>42156</v>
      </c>
      <c r="B66" s="6" t="s">
        <v>548</v>
      </c>
      <c r="C66" s="7" t="s">
        <v>25</v>
      </c>
      <c r="D66" s="2" t="s">
        <v>23</v>
      </c>
      <c r="E66" s="2">
        <v>1</v>
      </c>
      <c r="F66" s="2"/>
      <c r="G66" s="2" t="s">
        <v>23</v>
      </c>
      <c r="H66" s="2"/>
      <c r="I66" s="2" t="s">
        <v>23</v>
      </c>
      <c r="J66" s="2"/>
      <c r="K66" s="2"/>
      <c r="L66" s="2"/>
      <c r="M66" s="2"/>
      <c r="N66" s="2" t="s">
        <v>24</v>
      </c>
      <c r="O66" s="2" t="s">
        <v>23</v>
      </c>
      <c r="P66" s="2">
        <v>1</v>
      </c>
      <c r="Q66" s="2" t="s">
        <v>23</v>
      </c>
      <c r="R66" s="2"/>
      <c r="S66" s="2" t="s">
        <v>23</v>
      </c>
      <c r="T66" s="2"/>
      <c r="U66" s="2"/>
      <c r="V66" s="2"/>
      <c r="W66" s="2"/>
      <c r="X66" s="2"/>
      <c r="Y66" s="2" t="s">
        <v>26</v>
      </c>
      <c r="Z66" s="2" t="s">
        <v>26</v>
      </c>
      <c r="AA66" s="2" t="e">
        <v>#N/A</v>
      </c>
      <c r="AB66" s="2" t="s">
        <v>26</v>
      </c>
      <c r="AC66" s="2" t="s">
        <v>22</v>
      </c>
      <c r="AD66" s="2" t="s">
        <v>26</v>
      </c>
      <c r="AE66" s="2" t="s">
        <v>22</v>
      </c>
      <c r="AF66" s="33"/>
      <c r="AG66" s="2" t="s">
        <v>26</v>
      </c>
      <c r="AH66" s="2"/>
      <c r="AI66" s="2" t="s">
        <v>26</v>
      </c>
      <c r="AJ66" s="73" t="s">
        <v>25</v>
      </c>
      <c r="AK66" s="102" t="s">
        <v>25</v>
      </c>
      <c r="AL66" s="83" t="s">
        <v>22</v>
      </c>
      <c r="AM66" s="83" t="s">
        <v>25</v>
      </c>
      <c r="AN66" s="83" t="s">
        <v>22</v>
      </c>
      <c r="AO66" s="83" t="s">
        <v>25</v>
      </c>
      <c r="AP66" s="83" t="s">
        <v>22</v>
      </c>
      <c r="AQ66" s="3">
        <v>0</v>
      </c>
      <c r="AR66" s="3"/>
      <c r="AS66" s="3">
        <v>0</v>
      </c>
      <c r="AT66" s="3"/>
      <c r="AU66" s="112" t="s">
        <v>25</v>
      </c>
      <c r="AV66" s="314" t="str">
        <f>SUBSTITUTE(SUBSTITUTE(IFERROR(VLOOKUP($A66,単組回答!$E:$F,2,FALSE),""),"あり","○"),"なし","×")</f>
        <v/>
      </c>
      <c r="AW66" s="317" t="str">
        <f>SUBSTITUTE(SUBSTITUTE(IFERROR(VLOOKUP($A66,単組回答!$E:$G,3,FALSE),""),"あり","○"),"なし","×")</f>
        <v/>
      </c>
      <c r="AX66" s="313" t="str">
        <f>SUBSTITUTE(SUBSTITUTE(SUBSTITUTE(SUBSTITUTE(SUBSTITUTE(SUBSTITUTE(IFERROR(VLOOKUP($A66,単組回答!$E:$I,5,FALSE),""),"①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6" s="313" t="str">
        <f>SUBSTITUTE(SUBSTITUTE(SUBSTITUTE(SUBSTITUTE(SUBSTITUTE(SUBSTITUTE(SUBSTITUTE(IFERROR(VLOOKUP($A66,単組回答!$E:$L,8,FALSE),""),"①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6" s="313" t="str">
        <f>SUBSTITUTE(SUBSTITUTE(SUBSTITUTE(SUBSTITUTE(SUBSTITUTE(SUBSTITUTE(IFERROR(VLOOKUP($A66,単組回答!$E:$J,6,FALSE),""),"①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6" s="313" t="str">
        <f>SUBSTITUTE(SUBSTITUTE(SUBSTITUTE(SUBSTITUTE(SUBSTITUTE(SUBSTITUTE(SUBSTITUTE(IFERROR(VLOOKUP($A66,単組回答!$E:$P,12,FALSE),""),"①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6" s="313" t="str">
        <f>SUBSTITUTE(SUBSTITUTE(IFERROR(VLOOKUP($A66,単組回答!$E:$H,4,FALSE),""),"あり","○"),"なし","×")</f>
        <v/>
      </c>
      <c r="BC66" s="83" t="s">
        <v>25</v>
      </c>
      <c r="BD66" s="313" t="str">
        <f>SUBSTITUTE(SUBSTITUTE(IFERROR(VLOOKUP($A66,単組回答!$E:$R,14,FALSE),""),"① 行った","○"),"② 行っていない","×")</f>
        <v/>
      </c>
      <c r="BE66" s="83" t="s">
        <v>25</v>
      </c>
      <c r="BF66" s="316" t="str">
        <f>SUBSTITUTE(SUBSTITUTE(IFERROR(VLOOKUP($A66,単組回答!$E:$T,16,FALSE),""),"① 行った","○"),"② 行っていない","×")</f>
        <v/>
      </c>
    </row>
    <row r="67" spans="1:58" ht="28.5" customHeight="1">
      <c r="A67" s="5">
        <v>42167</v>
      </c>
      <c r="B67" s="6" t="s">
        <v>549</v>
      </c>
      <c r="C67" s="2"/>
      <c r="D67" s="2"/>
      <c r="E67" s="2"/>
      <c r="F67" s="2"/>
      <c r="G67" s="2"/>
      <c r="H67" s="2"/>
      <c r="I67" s="2"/>
      <c r="J67" s="2"/>
      <c r="K67" s="2"/>
      <c r="L67" s="2"/>
      <c r="M67" s="2"/>
      <c r="N67" s="2"/>
      <c r="O67" s="2"/>
      <c r="P67" s="2"/>
      <c r="Q67" s="2"/>
      <c r="R67" s="2"/>
      <c r="S67" s="2"/>
      <c r="T67" s="2"/>
      <c r="U67" s="2"/>
      <c r="V67" s="2"/>
      <c r="W67" s="2"/>
      <c r="X67" s="2"/>
      <c r="Y67" s="2" t="s">
        <v>26</v>
      </c>
      <c r="Z67" s="2" t="s">
        <v>26</v>
      </c>
      <c r="AA67" s="2" t="e">
        <v>#N/A</v>
      </c>
      <c r="AB67" s="2" t="s">
        <v>26</v>
      </c>
      <c r="AC67" s="2" t="s">
        <v>26</v>
      </c>
      <c r="AD67" s="2" t="s">
        <v>26</v>
      </c>
      <c r="AE67" s="2" t="s">
        <v>26</v>
      </c>
      <c r="AF67" s="33"/>
      <c r="AG67" s="2" t="s">
        <v>26</v>
      </c>
      <c r="AH67" s="2" t="s">
        <v>26</v>
      </c>
      <c r="AI67" s="2" t="s">
        <v>26</v>
      </c>
      <c r="AJ67" s="73" t="s">
        <v>26</v>
      </c>
      <c r="AK67" s="102" t="s">
        <v>25</v>
      </c>
      <c r="AL67" s="83" t="s">
        <v>25</v>
      </c>
      <c r="AM67" s="83" t="s">
        <v>25</v>
      </c>
      <c r="AN67" s="83">
        <v>0</v>
      </c>
      <c r="AO67" s="83" t="s">
        <v>25</v>
      </c>
      <c r="AP67" s="83">
        <v>0</v>
      </c>
      <c r="AQ67" s="3">
        <v>0</v>
      </c>
      <c r="AR67" s="3"/>
      <c r="AS67" s="3">
        <v>0</v>
      </c>
      <c r="AT67" s="3"/>
      <c r="AU67" s="112">
        <v>0</v>
      </c>
      <c r="AV67" s="314" t="str">
        <f>SUBSTITUTE(SUBSTITUTE(IFERROR(VLOOKUP($A67,単組回答!$E:$F,2,FALSE),""),"あり","○"),"なし","×")</f>
        <v/>
      </c>
      <c r="AW67" s="317" t="str">
        <f>SUBSTITUTE(SUBSTITUTE(IFERROR(VLOOKUP($A67,単組回答!$E:$G,3,FALSE),""),"あり","○"),"なし","×")</f>
        <v/>
      </c>
      <c r="AX67" s="313" t="str">
        <f>SUBSTITUTE(SUBSTITUTE(SUBSTITUTE(SUBSTITUTE(SUBSTITUTE(SUBSTITUTE(IFERROR(VLOOKUP($A67,単組回答!$E:$I,5,FALSE),""),"①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7" s="313" t="str">
        <f>SUBSTITUTE(SUBSTITUTE(SUBSTITUTE(SUBSTITUTE(SUBSTITUTE(SUBSTITUTE(SUBSTITUTE(IFERROR(VLOOKUP($A67,単組回答!$E:$L,8,FALSE),""),"①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7" s="313" t="str">
        <f>SUBSTITUTE(SUBSTITUTE(SUBSTITUTE(SUBSTITUTE(SUBSTITUTE(SUBSTITUTE(IFERROR(VLOOKUP($A67,単組回答!$E:$J,6,FALSE),""),"①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7" s="313" t="str">
        <f>SUBSTITUTE(SUBSTITUTE(SUBSTITUTE(SUBSTITUTE(SUBSTITUTE(SUBSTITUTE(SUBSTITUTE(IFERROR(VLOOKUP($A67,単組回答!$E:$P,12,FALSE),""),"①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7" s="313" t="str">
        <f>SUBSTITUTE(SUBSTITUTE(IFERROR(VLOOKUP($A67,単組回答!$E:$H,4,FALSE),""),"あり","○"),"なし","×")</f>
        <v/>
      </c>
      <c r="BC67" s="83" t="s">
        <v>25</v>
      </c>
      <c r="BD67" s="313" t="str">
        <f>SUBSTITUTE(SUBSTITUTE(IFERROR(VLOOKUP($A67,単組回答!$E:$R,14,FALSE),""),"① 行った","○"),"② 行っていない","×")</f>
        <v/>
      </c>
      <c r="BE67" s="83" t="s">
        <v>25</v>
      </c>
      <c r="BF67" s="316" t="str">
        <f>SUBSTITUTE(SUBSTITUTE(IFERROR(VLOOKUP($A67,単組回答!$E:$T,16,FALSE),""),"① 行った","○"),"② 行っていない","×")</f>
        <v/>
      </c>
    </row>
    <row r="68" spans="1:58" ht="28.5" customHeight="1">
      <c r="A68" s="5">
        <v>42171</v>
      </c>
      <c r="B68" s="6" t="s">
        <v>550</v>
      </c>
      <c r="C68" s="2" t="s">
        <v>25</v>
      </c>
      <c r="D68" s="2" t="s">
        <v>23</v>
      </c>
      <c r="E68" s="2" t="s">
        <v>23</v>
      </c>
      <c r="F68" s="2" t="s">
        <v>23</v>
      </c>
      <c r="G68" s="2" t="s">
        <v>23</v>
      </c>
      <c r="H68" s="2" t="s">
        <v>23</v>
      </c>
      <c r="I68" s="2" t="s">
        <v>23</v>
      </c>
      <c r="J68" s="2" t="s">
        <v>23</v>
      </c>
      <c r="K68" s="2"/>
      <c r="L68" s="2"/>
      <c r="M68" s="2"/>
      <c r="N68" s="2" t="s">
        <v>24</v>
      </c>
      <c r="O68" s="2" t="s">
        <v>23</v>
      </c>
      <c r="P68" s="2">
        <v>1</v>
      </c>
      <c r="Q68" s="2" t="s">
        <v>23</v>
      </c>
      <c r="R68" s="2"/>
      <c r="S68" s="2" t="s">
        <v>23</v>
      </c>
      <c r="T68" s="2" t="s">
        <v>23</v>
      </c>
      <c r="U68" s="2"/>
      <c r="V68" s="2"/>
      <c r="W68" s="2"/>
      <c r="X68" s="2"/>
      <c r="Y68" s="2" t="s">
        <v>25</v>
      </c>
      <c r="Z68" s="2" t="s">
        <v>22</v>
      </c>
      <c r="AA68" s="2" t="s">
        <v>22</v>
      </c>
      <c r="AB68" s="2" t="s">
        <v>22</v>
      </c>
      <c r="AC68" s="2" t="s">
        <v>22</v>
      </c>
      <c r="AD68" s="2" t="s">
        <v>22</v>
      </c>
      <c r="AE68" s="2" t="s">
        <v>22</v>
      </c>
      <c r="AF68" s="33"/>
      <c r="AG68" s="2" t="s">
        <v>25</v>
      </c>
      <c r="AH68" s="2" t="s">
        <v>25</v>
      </c>
      <c r="AI68" s="2" t="s">
        <v>25</v>
      </c>
      <c r="AJ68" s="73" t="s">
        <v>25</v>
      </c>
      <c r="AK68" s="102" t="s">
        <v>25</v>
      </c>
      <c r="AL68" s="83" t="s">
        <v>22</v>
      </c>
      <c r="AM68" s="83" t="s">
        <v>22</v>
      </c>
      <c r="AN68" s="83" t="s">
        <v>22</v>
      </c>
      <c r="AO68" s="83" t="s">
        <v>22</v>
      </c>
      <c r="AP68" s="83" t="s">
        <v>22</v>
      </c>
      <c r="AQ68" s="3" t="s">
        <v>22</v>
      </c>
      <c r="AR68" s="3" t="s">
        <v>25</v>
      </c>
      <c r="AS68" s="3" t="s">
        <v>22</v>
      </c>
      <c r="AT68" s="3" t="s">
        <v>25</v>
      </c>
      <c r="AU68" s="112" t="s">
        <v>25</v>
      </c>
      <c r="AV68" s="314" t="str">
        <f>SUBSTITUTE(SUBSTITUTE(IFERROR(VLOOKUP($A68,単組回答!$E:$F,2,FALSE),""),"あり","○"),"なし","×")</f>
        <v/>
      </c>
      <c r="AW68" s="317" t="str">
        <f>SUBSTITUTE(SUBSTITUTE(IFERROR(VLOOKUP($A68,単組回答!$E:$G,3,FALSE),""),"あり","○"),"なし","×")</f>
        <v/>
      </c>
      <c r="AX68" s="313" t="str">
        <f>SUBSTITUTE(SUBSTITUTE(SUBSTITUTE(SUBSTITUTE(SUBSTITUTE(SUBSTITUTE(IFERROR(VLOOKUP($A68,単組回答!$E:$I,5,FALSE),""),"①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8" s="313" t="str">
        <f>SUBSTITUTE(SUBSTITUTE(SUBSTITUTE(SUBSTITUTE(SUBSTITUTE(SUBSTITUTE(SUBSTITUTE(IFERROR(VLOOKUP($A68,単組回答!$E:$L,8,FALSE),""),"①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8" s="313" t="str">
        <f>SUBSTITUTE(SUBSTITUTE(SUBSTITUTE(SUBSTITUTE(SUBSTITUTE(SUBSTITUTE(IFERROR(VLOOKUP($A68,単組回答!$E:$J,6,FALSE),""),"①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8" s="313" t="str">
        <f>SUBSTITUTE(SUBSTITUTE(SUBSTITUTE(SUBSTITUTE(SUBSTITUTE(SUBSTITUTE(SUBSTITUTE(IFERROR(VLOOKUP($A68,単組回答!$E:$P,12,FALSE),""),"①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8" s="313" t="str">
        <f>SUBSTITUTE(SUBSTITUTE(IFERROR(VLOOKUP($A68,単組回答!$E:$H,4,FALSE),""),"あり","○"),"なし","×")</f>
        <v/>
      </c>
      <c r="BC68" s="83" t="s">
        <v>25</v>
      </c>
      <c r="BD68" s="313" t="str">
        <f>SUBSTITUTE(SUBSTITUTE(IFERROR(VLOOKUP($A68,単組回答!$E:$R,14,FALSE),""),"① 行った","○"),"② 行っていない","×")</f>
        <v/>
      </c>
      <c r="BE68" s="83" t="s">
        <v>25</v>
      </c>
      <c r="BF68" s="316" t="str">
        <f>SUBSTITUTE(SUBSTITUTE(IFERROR(VLOOKUP($A68,単組回答!$E:$T,16,FALSE),""),"① 行った","○"),"② 行っていない","×")</f>
        <v/>
      </c>
    </row>
    <row r="69" spans="1:58" ht="28.5" customHeight="1">
      <c r="A69" s="5">
        <v>42172</v>
      </c>
      <c r="B69" s="6" t="s">
        <v>551</v>
      </c>
      <c r="C69" s="2"/>
      <c r="D69" s="2"/>
      <c r="E69" s="2"/>
      <c r="F69" s="2"/>
      <c r="G69" s="2"/>
      <c r="H69" s="2"/>
      <c r="I69" s="2"/>
      <c r="J69" s="2"/>
      <c r="K69" s="2"/>
      <c r="L69" s="2"/>
      <c r="M69" s="2"/>
      <c r="N69" s="2"/>
      <c r="O69" s="2"/>
      <c r="P69" s="2"/>
      <c r="Q69" s="2"/>
      <c r="R69" s="2"/>
      <c r="S69" s="2"/>
      <c r="T69" s="2"/>
      <c r="U69" s="2"/>
      <c r="V69" s="2"/>
      <c r="W69" s="2"/>
      <c r="X69" s="2"/>
      <c r="Y69" s="2" t="s">
        <v>26</v>
      </c>
      <c r="Z69" s="2" t="s">
        <v>26</v>
      </c>
      <c r="AA69" s="2" t="e">
        <v>#N/A</v>
      </c>
      <c r="AB69" s="2" t="s">
        <v>26</v>
      </c>
      <c r="AC69" s="2" t="s">
        <v>26</v>
      </c>
      <c r="AD69" s="2" t="s">
        <v>26</v>
      </c>
      <c r="AE69" s="2" t="s">
        <v>26</v>
      </c>
      <c r="AF69" s="33"/>
      <c r="AG69" s="2" t="s">
        <v>26</v>
      </c>
      <c r="AH69" s="2" t="s">
        <v>26</v>
      </c>
      <c r="AI69" s="2" t="s">
        <v>26</v>
      </c>
      <c r="AJ69" s="73" t="s">
        <v>26</v>
      </c>
      <c r="AK69" s="102" t="s">
        <v>25</v>
      </c>
      <c r="AL69" s="83" t="s">
        <v>25</v>
      </c>
      <c r="AM69" s="83" t="s">
        <v>25</v>
      </c>
      <c r="AN69" s="83">
        <v>0</v>
      </c>
      <c r="AO69" s="83" t="s">
        <v>25</v>
      </c>
      <c r="AP69" s="83">
        <v>0</v>
      </c>
      <c r="AQ69" s="3">
        <v>0</v>
      </c>
      <c r="AR69" s="3"/>
      <c r="AS69" s="3">
        <v>0</v>
      </c>
      <c r="AT69" s="3"/>
      <c r="AU69" s="112">
        <v>0</v>
      </c>
      <c r="AV69" s="314" t="str">
        <f>SUBSTITUTE(SUBSTITUTE(IFERROR(VLOOKUP($A69,単組回答!$E:$F,2,FALSE),""),"あり","○"),"なし","×")</f>
        <v/>
      </c>
      <c r="AW69" s="317" t="str">
        <f>SUBSTITUTE(SUBSTITUTE(IFERROR(VLOOKUP($A69,単組回答!$E:$G,3,FALSE),""),"あり","○"),"なし","×")</f>
        <v/>
      </c>
      <c r="AX69" s="313" t="str">
        <f>SUBSTITUTE(SUBSTITUTE(SUBSTITUTE(SUBSTITUTE(SUBSTITUTE(SUBSTITUTE(IFERROR(VLOOKUP($A69,単組回答!$E:$I,5,FALSE),""),"①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9" s="313" t="str">
        <f>SUBSTITUTE(SUBSTITUTE(SUBSTITUTE(SUBSTITUTE(SUBSTITUTE(SUBSTITUTE(SUBSTITUTE(IFERROR(VLOOKUP($A69,単組回答!$E:$L,8,FALSE),""),"①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9" s="313" t="str">
        <f>SUBSTITUTE(SUBSTITUTE(SUBSTITUTE(SUBSTITUTE(SUBSTITUTE(SUBSTITUTE(IFERROR(VLOOKUP($A69,単組回答!$E:$J,6,FALSE),""),"①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9" s="313" t="str">
        <f>SUBSTITUTE(SUBSTITUTE(SUBSTITUTE(SUBSTITUTE(SUBSTITUTE(SUBSTITUTE(SUBSTITUTE(IFERROR(VLOOKUP($A69,単組回答!$E:$P,12,FALSE),""),"①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9" s="313" t="str">
        <f>SUBSTITUTE(SUBSTITUTE(IFERROR(VLOOKUP($A69,単組回答!$E:$H,4,FALSE),""),"あり","○"),"なし","×")</f>
        <v/>
      </c>
      <c r="BC69" s="83" t="s">
        <v>25</v>
      </c>
      <c r="BD69" s="313" t="str">
        <f>SUBSTITUTE(SUBSTITUTE(IFERROR(VLOOKUP($A69,単組回答!$E:$R,14,FALSE),""),"① 行った","○"),"② 行っていない","×")</f>
        <v/>
      </c>
      <c r="BE69" s="83" t="s">
        <v>25</v>
      </c>
      <c r="BF69" s="316" t="str">
        <f>SUBSTITUTE(SUBSTITUTE(IFERROR(VLOOKUP($A69,単組回答!$E:$T,16,FALSE),""),"① 行った","○"),"② 行っていない","×")</f>
        <v/>
      </c>
    </row>
    <row r="70" spans="1:58" ht="28.5" customHeight="1">
      <c r="A70" s="5">
        <v>42173</v>
      </c>
      <c r="B70" s="6" t="s">
        <v>552</v>
      </c>
      <c r="C70" s="2"/>
      <c r="D70" s="2"/>
      <c r="E70" s="2"/>
      <c r="F70" s="2"/>
      <c r="G70" s="2"/>
      <c r="H70" s="2"/>
      <c r="I70" s="2"/>
      <c r="J70" s="2"/>
      <c r="K70" s="2"/>
      <c r="L70" s="2"/>
      <c r="M70" s="2"/>
      <c r="N70" s="2"/>
      <c r="O70" s="2"/>
      <c r="P70" s="2"/>
      <c r="Q70" s="2"/>
      <c r="R70" s="2"/>
      <c r="S70" s="2"/>
      <c r="T70" s="2"/>
      <c r="U70" s="2"/>
      <c r="V70" s="2"/>
      <c r="W70" s="2"/>
      <c r="X70" s="2"/>
      <c r="Y70" s="2" t="s">
        <v>26</v>
      </c>
      <c r="Z70" s="2" t="s">
        <v>26</v>
      </c>
      <c r="AA70" s="2" t="e">
        <v>#N/A</v>
      </c>
      <c r="AB70" s="2" t="s">
        <v>26</v>
      </c>
      <c r="AC70" s="2" t="s">
        <v>26</v>
      </c>
      <c r="AD70" s="2" t="s">
        <v>26</v>
      </c>
      <c r="AE70" s="2" t="s">
        <v>26</v>
      </c>
      <c r="AF70" s="33"/>
      <c r="AG70" s="2" t="s">
        <v>26</v>
      </c>
      <c r="AH70" s="2" t="s">
        <v>26</v>
      </c>
      <c r="AI70" s="2" t="s">
        <v>26</v>
      </c>
      <c r="AJ70" s="73" t="s">
        <v>26</v>
      </c>
      <c r="AK70" s="102" t="s">
        <v>25</v>
      </c>
      <c r="AL70" s="83" t="s">
        <v>25</v>
      </c>
      <c r="AM70" s="83" t="s">
        <v>25</v>
      </c>
      <c r="AN70" s="83">
        <v>0</v>
      </c>
      <c r="AO70" s="83" t="s">
        <v>25</v>
      </c>
      <c r="AP70" s="83">
        <v>0</v>
      </c>
      <c r="AQ70" s="3">
        <v>0</v>
      </c>
      <c r="AR70" s="3"/>
      <c r="AS70" s="3">
        <v>0</v>
      </c>
      <c r="AT70" s="3"/>
      <c r="AU70" s="112">
        <v>0</v>
      </c>
      <c r="AV70" s="314" t="str">
        <f>SUBSTITUTE(SUBSTITUTE(IFERROR(VLOOKUP($A70,単組回答!$E:$F,2,FALSE),""),"あり","○"),"なし","×")</f>
        <v/>
      </c>
      <c r="AW70" s="317" t="str">
        <f>SUBSTITUTE(SUBSTITUTE(IFERROR(VLOOKUP($A70,単組回答!$E:$G,3,FALSE),""),"あり","○"),"なし","×")</f>
        <v/>
      </c>
      <c r="AX70" s="313" t="str">
        <f>SUBSTITUTE(SUBSTITUTE(SUBSTITUTE(SUBSTITUTE(SUBSTITUTE(SUBSTITUTE(IFERROR(VLOOKUP($A70,単組回答!$E:$I,5,FALSE),""),"①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0" s="313" t="str">
        <f>SUBSTITUTE(SUBSTITUTE(SUBSTITUTE(SUBSTITUTE(SUBSTITUTE(SUBSTITUTE(SUBSTITUTE(IFERROR(VLOOKUP($A70,単組回答!$E:$L,8,FALSE),""),"①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0" s="313" t="str">
        <f>SUBSTITUTE(SUBSTITUTE(SUBSTITUTE(SUBSTITUTE(SUBSTITUTE(SUBSTITUTE(IFERROR(VLOOKUP($A70,単組回答!$E:$J,6,FALSE),""),"①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0" s="313" t="str">
        <f>SUBSTITUTE(SUBSTITUTE(SUBSTITUTE(SUBSTITUTE(SUBSTITUTE(SUBSTITUTE(SUBSTITUTE(IFERROR(VLOOKUP($A70,単組回答!$E:$P,12,FALSE),""),"①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0" s="313" t="str">
        <f>SUBSTITUTE(SUBSTITUTE(IFERROR(VLOOKUP($A70,単組回答!$E:$H,4,FALSE),""),"あり","○"),"なし","×")</f>
        <v/>
      </c>
      <c r="BC70" s="83" t="s">
        <v>25</v>
      </c>
      <c r="BD70" s="313" t="str">
        <f>SUBSTITUTE(SUBSTITUTE(IFERROR(VLOOKUP($A70,単組回答!$E:$R,14,FALSE),""),"① 行った","○"),"② 行っていない","×")</f>
        <v/>
      </c>
      <c r="BE70" s="83" t="s">
        <v>25</v>
      </c>
      <c r="BF70" s="316" t="str">
        <f>SUBSTITUTE(SUBSTITUTE(IFERROR(VLOOKUP($A70,単組回答!$E:$T,16,FALSE),""),"① 行った","○"),"② 行っていない","×")</f>
        <v/>
      </c>
    </row>
    <row r="71" spans="1:58" ht="28.5" customHeight="1">
      <c r="A71" s="5">
        <v>42174</v>
      </c>
      <c r="B71" s="6" t="s">
        <v>553</v>
      </c>
      <c r="C71" s="2"/>
      <c r="D71" s="2"/>
      <c r="E71" s="2"/>
      <c r="F71" s="2"/>
      <c r="G71" s="2"/>
      <c r="H71" s="2"/>
      <c r="I71" s="2"/>
      <c r="J71" s="2"/>
      <c r="K71" s="2"/>
      <c r="L71" s="2"/>
      <c r="M71" s="2"/>
      <c r="N71" s="2"/>
      <c r="O71" s="2"/>
      <c r="P71" s="2"/>
      <c r="Q71" s="2"/>
      <c r="R71" s="2"/>
      <c r="S71" s="2"/>
      <c r="T71" s="2"/>
      <c r="U71" s="2"/>
      <c r="V71" s="2"/>
      <c r="W71" s="2"/>
      <c r="X71" s="2"/>
      <c r="Y71" s="2" t="s">
        <v>26</v>
      </c>
      <c r="Z71" s="2" t="s">
        <v>26</v>
      </c>
      <c r="AA71" s="2" t="e">
        <v>#N/A</v>
      </c>
      <c r="AB71" s="2" t="s">
        <v>26</v>
      </c>
      <c r="AC71" s="2" t="s">
        <v>26</v>
      </c>
      <c r="AD71" s="2" t="s">
        <v>26</v>
      </c>
      <c r="AE71" s="2" t="s">
        <v>26</v>
      </c>
      <c r="AF71" s="33"/>
      <c r="AG71" s="2" t="s">
        <v>26</v>
      </c>
      <c r="AH71" s="2" t="s">
        <v>26</v>
      </c>
      <c r="AI71" s="2" t="s">
        <v>26</v>
      </c>
      <c r="AJ71" s="73" t="s">
        <v>26</v>
      </c>
      <c r="AK71" s="102" t="s">
        <v>25</v>
      </c>
      <c r="AL71" s="83" t="s">
        <v>25</v>
      </c>
      <c r="AM71" s="83" t="s">
        <v>25</v>
      </c>
      <c r="AN71" s="83">
        <v>0</v>
      </c>
      <c r="AO71" s="83" t="s">
        <v>25</v>
      </c>
      <c r="AP71" s="83">
        <v>0</v>
      </c>
      <c r="AQ71" s="3">
        <v>0</v>
      </c>
      <c r="AR71" s="3"/>
      <c r="AS71" s="3">
        <v>0</v>
      </c>
      <c r="AT71" s="3"/>
      <c r="AU71" s="112">
        <v>0</v>
      </c>
      <c r="AV71" s="314" t="str">
        <f>SUBSTITUTE(SUBSTITUTE(IFERROR(VLOOKUP($A71,単組回答!$E:$F,2,FALSE),""),"あり","○"),"なし","×")</f>
        <v/>
      </c>
      <c r="AW71" s="317" t="str">
        <f>SUBSTITUTE(SUBSTITUTE(IFERROR(VLOOKUP($A71,単組回答!$E:$G,3,FALSE),""),"あり","○"),"なし","×")</f>
        <v/>
      </c>
      <c r="AX71" s="313" t="str">
        <f>SUBSTITUTE(SUBSTITUTE(SUBSTITUTE(SUBSTITUTE(SUBSTITUTE(SUBSTITUTE(IFERROR(VLOOKUP($A71,単組回答!$E:$I,5,FALSE),""),"①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1" s="313" t="str">
        <f>SUBSTITUTE(SUBSTITUTE(SUBSTITUTE(SUBSTITUTE(SUBSTITUTE(SUBSTITUTE(SUBSTITUTE(IFERROR(VLOOKUP($A71,単組回答!$E:$L,8,FALSE),""),"①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1" s="313" t="str">
        <f>SUBSTITUTE(SUBSTITUTE(SUBSTITUTE(SUBSTITUTE(SUBSTITUTE(SUBSTITUTE(IFERROR(VLOOKUP($A71,単組回答!$E:$J,6,FALSE),""),"①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1" s="313" t="str">
        <f>SUBSTITUTE(SUBSTITUTE(SUBSTITUTE(SUBSTITUTE(SUBSTITUTE(SUBSTITUTE(SUBSTITUTE(IFERROR(VLOOKUP($A71,単組回答!$E:$P,12,FALSE),""),"①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1" s="313" t="str">
        <f>SUBSTITUTE(SUBSTITUTE(IFERROR(VLOOKUP($A71,単組回答!$E:$H,4,FALSE),""),"あり","○"),"なし","×")</f>
        <v/>
      </c>
      <c r="BC71" s="83" t="s">
        <v>25</v>
      </c>
      <c r="BD71" s="313" t="str">
        <f>SUBSTITUTE(SUBSTITUTE(IFERROR(VLOOKUP($A71,単組回答!$E:$R,14,FALSE),""),"① 行った","○"),"② 行っていない","×")</f>
        <v/>
      </c>
      <c r="BE71" s="83" t="s">
        <v>25</v>
      </c>
      <c r="BF71" s="316" t="str">
        <f>SUBSTITUTE(SUBSTITUTE(IFERROR(VLOOKUP($A71,単組回答!$E:$T,16,FALSE),""),"① 行った","○"),"② 行っていない","×")</f>
        <v/>
      </c>
    </row>
    <row r="72" spans="1:58" ht="28.5" customHeight="1">
      <c r="A72" s="5">
        <v>42175</v>
      </c>
      <c r="B72" s="6" t="s">
        <v>554</v>
      </c>
      <c r="C72" s="2"/>
      <c r="D72" s="2"/>
      <c r="E72" s="2"/>
      <c r="F72" s="2"/>
      <c r="G72" s="2"/>
      <c r="H72" s="2"/>
      <c r="I72" s="2"/>
      <c r="J72" s="2"/>
      <c r="K72" s="2"/>
      <c r="L72" s="2"/>
      <c r="M72" s="2"/>
      <c r="N72" s="2"/>
      <c r="O72" s="2"/>
      <c r="P72" s="2"/>
      <c r="Q72" s="2"/>
      <c r="R72" s="2"/>
      <c r="S72" s="2"/>
      <c r="T72" s="2"/>
      <c r="U72" s="2"/>
      <c r="V72" s="2"/>
      <c r="W72" s="2"/>
      <c r="X72" s="2"/>
      <c r="Y72" s="2" t="s">
        <v>26</v>
      </c>
      <c r="Z72" s="2" t="s">
        <v>26</v>
      </c>
      <c r="AA72" s="2" t="e">
        <v>#N/A</v>
      </c>
      <c r="AB72" s="2" t="s">
        <v>26</v>
      </c>
      <c r="AC72" s="2" t="s">
        <v>26</v>
      </c>
      <c r="AD72" s="2" t="s">
        <v>26</v>
      </c>
      <c r="AE72" s="2" t="s">
        <v>26</v>
      </c>
      <c r="AF72" s="33"/>
      <c r="AG72" s="2" t="s">
        <v>26</v>
      </c>
      <c r="AH72" s="2" t="s">
        <v>26</v>
      </c>
      <c r="AI72" s="2" t="s">
        <v>26</v>
      </c>
      <c r="AJ72" s="73" t="s">
        <v>26</v>
      </c>
      <c r="AK72" s="102" t="s">
        <v>25</v>
      </c>
      <c r="AL72" s="83" t="s">
        <v>25</v>
      </c>
      <c r="AM72" s="83" t="s">
        <v>25</v>
      </c>
      <c r="AN72" s="83">
        <v>0</v>
      </c>
      <c r="AO72" s="83" t="s">
        <v>25</v>
      </c>
      <c r="AP72" s="83">
        <v>0</v>
      </c>
      <c r="AQ72" s="3">
        <v>0</v>
      </c>
      <c r="AR72" s="3"/>
      <c r="AS72" s="3">
        <v>0</v>
      </c>
      <c r="AT72" s="3"/>
      <c r="AU72" s="112">
        <v>0</v>
      </c>
      <c r="AV72" s="314" t="str">
        <f>SUBSTITUTE(SUBSTITUTE(IFERROR(VLOOKUP($A72,単組回答!$E:$F,2,FALSE),""),"あり","○"),"なし","×")</f>
        <v/>
      </c>
      <c r="AW72" s="317" t="str">
        <f>SUBSTITUTE(SUBSTITUTE(IFERROR(VLOOKUP($A72,単組回答!$E:$G,3,FALSE),""),"あり","○"),"なし","×")</f>
        <v/>
      </c>
      <c r="AX72" s="313" t="str">
        <f>SUBSTITUTE(SUBSTITUTE(SUBSTITUTE(SUBSTITUTE(SUBSTITUTE(SUBSTITUTE(IFERROR(VLOOKUP($A72,単組回答!$E:$I,5,FALSE),""),"①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2" s="313" t="str">
        <f>SUBSTITUTE(SUBSTITUTE(SUBSTITUTE(SUBSTITUTE(SUBSTITUTE(SUBSTITUTE(SUBSTITUTE(IFERROR(VLOOKUP($A72,単組回答!$E:$L,8,FALSE),""),"①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2" s="313" t="str">
        <f>SUBSTITUTE(SUBSTITUTE(SUBSTITUTE(SUBSTITUTE(SUBSTITUTE(SUBSTITUTE(IFERROR(VLOOKUP($A72,単組回答!$E:$J,6,FALSE),""),"①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2" s="313" t="str">
        <f>SUBSTITUTE(SUBSTITUTE(SUBSTITUTE(SUBSTITUTE(SUBSTITUTE(SUBSTITUTE(SUBSTITUTE(IFERROR(VLOOKUP($A72,単組回答!$E:$P,12,FALSE),""),"①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2" s="313" t="str">
        <f>SUBSTITUTE(SUBSTITUTE(IFERROR(VLOOKUP($A72,単組回答!$E:$H,4,FALSE),""),"あり","○"),"なし","×")</f>
        <v/>
      </c>
      <c r="BC72" s="83" t="s">
        <v>25</v>
      </c>
      <c r="BD72" s="313" t="str">
        <f>SUBSTITUTE(SUBSTITUTE(IFERROR(VLOOKUP($A72,単組回答!$E:$R,14,FALSE),""),"① 行った","○"),"② 行っていない","×")</f>
        <v/>
      </c>
      <c r="BE72" s="83" t="s">
        <v>25</v>
      </c>
      <c r="BF72" s="316" t="str">
        <f>SUBSTITUTE(SUBSTITUTE(IFERROR(VLOOKUP($A72,単組回答!$E:$T,16,FALSE),""),"① 行った","○"),"② 行っていない","×")</f>
        <v/>
      </c>
    </row>
    <row r="73" spans="1:58" ht="28.5" customHeight="1">
      <c r="A73" s="8">
        <v>42181</v>
      </c>
      <c r="B73" s="9" t="s">
        <v>555</v>
      </c>
      <c r="C73" s="2"/>
      <c r="D73" s="2"/>
      <c r="E73" s="2"/>
      <c r="F73" s="2"/>
      <c r="G73" s="2"/>
      <c r="H73" s="2"/>
      <c r="I73" s="2"/>
      <c r="J73" s="2"/>
      <c r="K73" s="2"/>
      <c r="L73" s="2"/>
      <c r="M73" s="2"/>
      <c r="N73" s="2"/>
      <c r="O73" s="2"/>
      <c r="P73" s="2"/>
      <c r="Q73" s="2"/>
      <c r="R73" s="2"/>
      <c r="S73" s="2"/>
      <c r="T73" s="2"/>
      <c r="U73" s="2"/>
      <c r="V73" s="2"/>
      <c r="W73" s="2"/>
      <c r="X73" s="2"/>
      <c r="Y73" s="2" t="s">
        <v>26</v>
      </c>
      <c r="Z73" s="2" t="s">
        <v>26</v>
      </c>
      <c r="AA73" s="2" t="e">
        <v>#N/A</v>
      </c>
      <c r="AB73" s="2" t="s">
        <v>26</v>
      </c>
      <c r="AC73" s="2" t="s">
        <v>26</v>
      </c>
      <c r="AD73" s="2" t="s">
        <v>26</v>
      </c>
      <c r="AE73" s="2" t="s">
        <v>26</v>
      </c>
      <c r="AF73" s="33"/>
      <c r="AG73" s="2" t="s">
        <v>26</v>
      </c>
      <c r="AH73" s="2" t="s">
        <v>26</v>
      </c>
      <c r="AI73" s="2" t="s">
        <v>26</v>
      </c>
      <c r="AJ73" s="73" t="s">
        <v>26</v>
      </c>
      <c r="AK73" s="102" t="s">
        <v>25</v>
      </c>
      <c r="AL73" s="83" t="s">
        <v>25</v>
      </c>
      <c r="AM73" s="83" t="s">
        <v>25</v>
      </c>
      <c r="AN73" s="83">
        <v>0</v>
      </c>
      <c r="AO73" s="83" t="s">
        <v>25</v>
      </c>
      <c r="AP73" s="83">
        <v>0</v>
      </c>
      <c r="AQ73" s="3">
        <v>0</v>
      </c>
      <c r="AR73" s="3"/>
      <c r="AS73" s="3">
        <v>0</v>
      </c>
      <c r="AT73" s="3"/>
      <c r="AU73" s="112">
        <v>0</v>
      </c>
      <c r="AV73" s="314" t="str">
        <f>SUBSTITUTE(SUBSTITUTE(IFERROR(VLOOKUP($A73,単組回答!$E:$F,2,FALSE),""),"あり","○"),"なし","×")</f>
        <v/>
      </c>
      <c r="AW73" s="317" t="str">
        <f>SUBSTITUTE(SUBSTITUTE(IFERROR(VLOOKUP($A73,単組回答!$E:$G,3,FALSE),""),"あり","○"),"なし","×")</f>
        <v/>
      </c>
      <c r="AX73" s="313" t="str">
        <f>SUBSTITUTE(SUBSTITUTE(SUBSTITUTE(SUBSTITUTE(SUBSTITUTE(SUBSTITUTE(IFERROR(VLOOKUP($A73,単組回答!$E:$I,5,FALSE),""),"①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3" s="313" t="str">
        <f>SUBSTITUTE(SUBSTITUTE(SUBSTITUTE(SUBSTITUTE(SUBSTITUTE(SUBSTITUTE(SUBSTITUTE(IFERROR(VLOOKUP($A73,単組回答!$E:$L,8,FALSE),""),"①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3" s="313" t="str">
        <f>SUBSTITUTE(SUBSTITUTE(SUBSTITUTE(SUBSTITUTE(SUBSTITUTE(SUBSTITUTE(IFERROR(VLOOKUP($A73,単組回答!$E:$J,6,FALSE),""),"①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3" s="313" t="str">
        <f>SUBSTITUTE(SUBSTITUTE(SUBSTITUTE(SUBSTITUTE(SUBSTITUTE(SUBSTITUTE(SUBSTITUTE(IFERROR(VLOOKUP($A73,単組回答!$E:$P,12,FALSE),""),"①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3" s="313" t="str">
        <f>SUBSTITUTE(SUBSTITUTE(IFERROR(VLOOKUP($A73,単組回答!$E:$H,4,FALSE),""),"あり","○"),"なし","×")</f>
        <v/>
      </c>
      <c r="BC73" s="83" t="s">
        <v>25</v>
      </c>
      <c r="BD73" s="313" t="str">
        <f>SUBSTITUTE(SUBSTITUTE(IFERROR(VLOOKUP($A73,単組回答!$E:$R,14,FALSE),""),"① 行った","○"),"② 行っていない","×")</f>
        <v/>
      </c>
      <c r="BE73" s="83" t="s">
        <v>25</v>
      </c>
      <c r="BF73" s="316" t="str">
        <f>SUBSTITUTE(SUBSTITUTE(IFERROR(VLOOKUP($A73,単組回答!$E:$T,16,FALSE),""),"① 行った","○"),"② 行っていない","×")</f>
        <v/>
      </c>
    </row>
    <row r="74" spans="1:58" ht="28.5" customHeight="1">
      <c r="A74" s="8">
        <v>42182</v>
      </c>
      <c r="B74" s="9" t="s">
        <v>556</v>
      </c>
      <c r="C74" s="2" t="s">
        <v>25</v>
      </c>
      <c r="D74" s="2" t="s">
        <v>23</v>
      </c>
      <c r="E74" s="2" t="s">
        <v>23</v>
      </c>
      <c r="F74" s="2" t="s">
        <v>23</v>
      </c>
      <c r="G74" s="2" t="s">
        <v>23</v>
      </c>
      <c r="H74" s="2" t="s">
        <v>23</v>
      </c>
      <c r="I74" s="2" t="s">
        <v>23</v>
      </c>
      <c r="J74" s="2"/>
      <c r="K74" s="2"/>
      <c r="L74" s="2"/>
      <c r="M74" s="2"/>
      <c r="N74" s="2" t="s">
        <v>24</v>
      </c>
      <c r="O74" s="2" t="s">
        <v>23</v>
      </c>
      <c r="P74" s="2">
        <v>1</v>
      </c>
      <c r="Q74" s="2" t="s">
        <v>23</v>
      </c>
      <c r="R74" s="2" t="s">
        <v>23</v>
      </c>
      <c r="S74" s="2" t="s">
        <v>23</v>
      </c>
      <c r="T74" s="2" t="s">
        <v>23</v>
      </c>
      <c r="U74" s="2" t="s">
        <v>23</v>
      </c>
      <c r="V74" s="2"/>
      <c r="W74" s="2"/>
      <c r="X74" s="2"/>
      <c r="Y74" s="2" t="s">
        <v>25</v>
      </c>
      <c r="Z74" s="2" t="s">
        <v>22</v>
      </c>
      <c r="AA74" s="2" t="s">
        <v>22</v>
      </c>
      <c r="AB74" s="2" t="s">
        <v>22</v>
      </c>
      <c r="AC74" s="2" t="s">
        <v>22</v>
      </c>
      <c r="AD74" s="2" t="s">
        <v>22</v>
      </c>
      <c r="AE74" s="2" t="s">
        <v>22</v>
      </c>
      <c r="AF74" s="33"/>
      <c r="AG74" s="2" t="s">
        <v>25</v>
      </c>
      <c r="AH74" s="2" t="s">
        <v>25</v>
      </c>
      <c r="AI74" s="2" t="s">
        <v>25</v>
      </c>
      <c r="AJ74" s="73" t="s">
        <v>25</v>
      </c>
      <c r="AK74" s="102" t="s">
        <v>25</v>
      </c>
      <c r="AL74" s="83" t="s">
        <v>22</v>
      </c>
      <c r="AM74" s="83" t="s">
        <v>22</v>
      </c>
      <c r="AN74" s="83" t="s">
        <v>22</v>
      </c>
      <c r="AO74" s="83" t="s">
        <v>22</v>
      </c>
      <c r="AP74" s="83" t="s">
        <v>22</v>
      </c>
      <c r="AQ74" s="3" t="s">
        <v>22</v>
      </c>
      <c r="AR74" s="3" t="s">
        <v>25</v>
      </c>
      <c r="AS74" s="3">
        <v>0</v>
      </c>
      <c r="AT74" s="3" t="s">
        <v>22</v>
      </c>
      <c r="AU74" s="112">
        <v>0</v>
      </c>
      <c r="AV74" s="314" t="str">
        <f>SUBSTITUTE(SUBSTITUTE(IFERROR(VLOOKUP($A74,単組回答!$E:$F,2,FALSE),""),"あり","○"),"なし","×")</f>
        <v/>
      </c>
      <c r="AW74" s="317" t="str">
        <f>SUBSTITUTE(SUBSTITUTE(IFERROR(VLOOKUP($A74,単組回答!$E:$G,3,FALSE),""),"あり","○"),"なし","×")</f>
        <v/>
      </c>
      <c r="AX74" s="313" t="str">
        <f>SUBSTITUTE(SUBSTITUTE(SUBSTITUTE(SUBSTITUTE(SUBSTITUTE(SUBSTITUTE(IFERROR(VLOOKUP($A74,単組回答!$E:$I,5,FALSE),""),"①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4" s="313" t="str">
        <f>SUBSTITUTE(SUBSTITUTE(SUBSTITUTE(SUBSTITUTE(SUBSTITUTE(SUBSTITUTE(SUBSTITUTE(IFERROR(VLOOKUP($A74,単組回答!$E:$L,8,FALSE),""),"①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4" s="313" t="str">
        <f>SUBSTITUTE(SUBSTITUTE(SUBSTITUTE(SUBSTITUTE(SUBSTITUTE(SUBSTITUTE(IFERROR(VLOOKUP($A74,単組回答!$E:$J,6,FALSE),""),"①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4" s="313" t="str">
        <f>SUBSTITUTE(SUBSTITUTE(SUBSTITUTE(SUBSTITUTE(SUBSTITUTE(SUBSTITUTE(SUBSTITUTE(IFERROR(VLOOKUP($A74,単組回答!$E:$P,12,FALSE),""),"①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4" s="313" t="str">
        <f>SUBSTITUTE(SUBSTITUTE(IFERROR(VLOOKUP($A74,単組回答!$E:$H,4,FALSE),""),"あり","○"),"なし","×")</f>
        <v/>
      </c>
      <c r="BC74" s="83" t="s">
        <v>25</v>
      </c>
      <c r="BD74" s="313" t="str">
        <f>SUBSTITUTE(SUBSTITUTE(IFERROR(VLOOKUP($A74,単組回答!$E:$R,14,FALSE),""),"① 行った","○"),"② 行っていない","×")</f>
        <v/>
      </c>
      <c r="BE74" s="83" t="s">
        <v>22</v>
      </c>
      <c r="BF74" s="316" t="str">
        <f>SUBSTITUTE(SUBSTITUTE(IFERROR(VLOOKUP($A74,単組回答!$E:$T,16,FALSE),""),"① 行った","○"),"② 行っていない","×")</f>
        <v/>
      </c>
    </row>
    <row r="75" spans="1:58" ht="28.5" customHeight="1">
      <c r="A75" s="5">
        <v>42184</v>
      </c>
      <c r="B75" s="6" t="s">
        <v>557</v>
      </c>
      <c r="C75" s="2" t="s">
        <v>23</v>
      </c>
      <c r="D75" s="2" t="s">
        <v>25</v>
      </c>
      <c r="E75" s="2">
        <v>1</v>
      </c>
      <c r="F75" s="2" t="s">
        <v>23</v>
      </c>
      <c r="G75" s="2" t="s">
        <v>23</v>
      </c>
      <c r="H75" s="2" t="s">
        <v>23</v>
      </c>
      <c r="I75" s="2" t="s">
        <v>23</v>
      </c>
      <c r="J75" s="2"/>
      <c r="K75" s="2"/>
      <c r="L75" s="2"/>
      <c r="M75" s="2"/>
      <c r="N75" s="2" t="s">
        <v>23</v>
      </c>
      <c r="O75" s="2" t="s">
        <v>24</v>
      </c>
      <c r="P75" s="2">
        <v>1</v>
      </c>
      <c r="Q75" s="2" t="s">
        <v>23</v>
      </c>
      <c r="R75" s="2" t="s">
        <v>23</v>
      </c>
      <c r="S75" s="2" t="s">
        <v>23</v>
      </c>
      <c r="T75" s="2" t="s">
        <v>23</v>
      </c>
      <c r="U75" s="2" t="s">
        <v>23</v>
      </c>
      <c r="V75" s="2" t="s">
        <v>23</v>
      </c>
      <c r="W75" s="2"/>
      <c r="X75" s="2"/>
      <c r="Y75" s="2" t="s">
        <v>22</v>
      </c>
      <c r="Z75" s="2" t="s">
        <v>25</v>
      </c>
      <c r="AA75" s="2" t="s">
        <v>25</v>
      </c>
      <c r="AB75" s="2" t="s">
        <v>22</v>
      </c>
      <c r="AC75" s="2" t="s">
        <v>22</v>
      </c>
      <c r="AD75" s="2" t="s">
        <v>22</v>
      </c>
      <c r="AE75" s="2" t="s">
        <v>22</v>
      </c>
      <c r="AF75" s="33"/>
      <c r="AG75" s="2" t="s">
        <v>25</v>
      </c>
      <c r="AH75" s="2" t="s">
        <v>25</v>
      </c>
      <c r="AI75" s="2" t="s">
        <v>25</v>
      </c>
      <c r="AJ75" s="73" t="s">
        <v>25</v>
      </c>
      <c r="AK75" s="102" t="s">
        <v>22</v>
      </c>
      <c r="AL75" s="83" t="s">
        <v>25</v>
      </c>
      <c r="AM75" s="83" t="s">
        <v>22</v>
      </c>
      <c r="AN75" s="83" t="s">
        <v>22</v>
      </c>
      <c r="AO75" s="83" t="s">
        <v>22</v>
      </c>
      <c r="AP75" s="83" t="s">
        <v>22</v>
      </c>
      <c r="AQ75" s="3" t="s">
        <v>22</v>
      </c>
      <c r="AR75" s="3" t="s">
        <v>22</v>
      </c>
      <c r="AS75" s="3">
        <v>0</v>
      </c>
      <c r="AT75" s="3" t="s">
        <v>25</v>
      </c>
      <c r="AU75" s="112">
        <v>0</v>
      </c>
      <c r="AV75" s="314" t="str">
        <f>SUBSTITUTE(SUBSTITUTE(IFERROR(VLOOKUP($A75,単組回答!$E:$F,2,FALSE),""),"あり","○"),"なし","×")</f>
        <v/>
      </c>
      <c r="AW75" s="317" t="str">
        <f>SUBSTITUTE(SUBSTITUTE(IFERROR(VLOOKUP($A75,単組回答!$E:$G,3,FALSE),""),"あり","○"),"なし","×")</f>
        <v/>
      </c>
      <c r="AX75" s="313" t="str">
        <f>SUBSTITUTE(SUBSTITUTE(SUBSTITUTE(SUBSTITUTE(SUBSTITUTE(SUBSTITUTE(IFERROR(VLOOKUP($A75,単組回答!$E:$I,5,FALSE),""),"①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5" s="313" t="str">
        <f>SUBSTITUTE(SUBSTITUTE(SUBSTITUTE(SUBSTITUTE(SUBSTITUTE(SUBSTITUTE(SUBSTITUTE(IFERROR(VLOOKUP($A75,単組回答!$E:$L,8,FALSE),""),"①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5" s="313" t="str">
        <f>SUBSTITUTE(SUBSTITUTE(SUBSTITUTE(SUBSTITUTE(SUBSTITUTE(SUBSTITUTE(IFERROR(VLOOKUP($A75,単組回答!$E:$J,6,FALSE),""),"①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5" s="313" t="str">
        <f>SUBSTITUTE(SUBSTITUTE(SUBSTITUTE(SUBSTITUTE(SUBSTITUTE(SUBSTITUTE(SUBSTITUTE(IFERROR(VLOOKUP($A75,単組回答!$E:$P,12,FALSE),""),"①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5" s="313" t="str">
        <f>SUBSTITUTE(SUBSTITUTE(IFERROR(VLOOKUP($A75,単組回答!$E:$H,4,FALSE),""),"あり","○"),"なし","×")</f>
        <v/>
      </c>
      <c r="BC75" s="83" t="s">
        <v>22</v>
      </c>
      <c r="BD75" s="313" t="str">
        <f>SUBSTITUTE(SUBSTITUTE(IFERROR(VLOOKUP($A75,単組回答!$E:$R,14,FALSE),""),"① 行った","○"),"② 行っていない","×")</f>
        <v/>
      </c>
      <c r="BE75" s="83" t="s">
        <v>25</v>
      </c>
      <c r="BF75" s="316" t="str">
        <f>SUBSTITUTE(SUBSTITUTE(IFERROR(VLOOKUP($A75,単組回答!$E:$T,16,FALSE),""),"① 行った","○"),"② 行っていない","×")</f>
        <v/>
      </c>
    </row>
    <row r="76" spans="1:58" ht="28.5" customHeight="1">
      <c r="A76" s="5">
        <v>42192</v>
      </c>
      <c r="B76" s="6" t="s">
        <v>558</v>
      </c>
      <c r="C76" s="2" t="s">
        <v>25</v>
      </c>
      <c r="D76" s="2" t="s">
        <v>22</v>
      </c>
      <c r="E76" s="2" t="s">
        <v>22</v>
      </c>
      <c r="F76" s="2" t="s">
        <v>22</v>
      </c>
      <c r="G76" s="2" t="s">
        <v>23</v>
      </c>
      <c r="H76" s="2" t="s">
        <v>23</v>
      </c>
      <c r="I76" s="2" t="s">
        <v>23</v>
      </c>
      <c r="J76" s="2" t="s">
        <v>23</v>
      </c>
      <c r="K76" s="2"/>
      <c r="L76" s="2"/>
      <c r="M76" s="2"/>
      <c r="N76" s="2" t="s">
        <v>24</v>
      </c>
      <c r="O76" s="2" t="s">
        <v>23</v>
      </c>
      <c r="P76" s="2">
        <v>1</v>
      </c>
      <c r="Q76" s="2" t="s">
        <v>23</v>
      </c>
      <c r="R76" s="2" t="s">
        <v>23</v>
      </c>
      <c r="S76" s="2" t="s">
        <v>23</v>
      </c>
      <c r="T76" s="2" t="s">
        <v>23</v>
      </c>
      <c r="U76" s="2" t="s">
        <v>23</v>
      </c>
      <c r="V76" s="2"/>
      <c r="W76" s="2"/>
      <c r="X76" s="2"/>
      <c r="Y76" s="2" t="s">
        <v>25</v>
      </c>
      <c r="Z76" s="2" t="s">
        <v>22</v>
      </c>
      <c r="AA76" s="2" t="s">
        <v>22</v>
      </c>
      <c r="AB76" s="2" t="s">
        <v>22</v>
      </c>
      <c r="AC76" s="2" t="s">
        <v>22</v>
      </c>
      <c r="AD76" s="2" t="s">
        <v>25</v>
      </c>
      <c r="AE76" s="2" t="s">
        <v>22</v>
      </c>
      <c r="AF76" s="33"/>
      <c r="AG76" s="2" t="s">
        <v>26</v>
      </c>
      <c r="AH76" s="2"/>
      <c r="AI76" s="2" t="s">
        <v>25</v>
      </c>
      <c r="AJ76" s="73" t="s">
        <v>25</v>
      </c>
      <c r="AK76" s="102">
        <v>0</v>
      </c>
      <c r="AL76" s="83" t="s">
        <v>22</v>
      </c>
      <c r="AM76" s="83" t="s">
        <v>22</v>
      </c>
      <c r="AN76" s="83" t="s">
        <v>22</v>
      </c>
      <c r="AO76" s="83" t="s">
        <v>22</v>
      </c>
      <c r="AP76" s="83" t="s">
        <v>22</v>
      </c>
      <c r="AQ76" s="3" t="s">
        <v>22</v>
      </c>
      <c r="AR76" s="3" t="s">
        <v>22</v>
      </c>
      <c r="AS76" s="3">
        <v>0</v>
      </c>
      <c r="AT76" s="3" t="s">
        <v>25</v>
      </c>
      <c r="AU76" s="112">
        <v>0</v>
      </c>
      <c r="AV76" s="314" t="str">
        <f>SUBSTITUTE(SUBSTITUTE(IFERROR(VLOOKUP($A76,単組回答!$E:$F,2,FALSE),""),"あり","○"),"なし","×")</f>
        <v/>
      </c>
      <c r="AW76" s="317" t="str">
        <f>SUBSTITUTE(SUBSTITUTE(IFERROR(VLOOKUP($A76,単組回答!$E:$G,3,FALSE),""),"あり","○"),"なし","×")</f>
        <v/>
      </c>
      <c r="AX76" s="313" t="str">
        <f>SUBSTITUTE(SUBSTITUTE(SUBSTITUTE(SUBSTITUTE(SUBSTITUTE(SUBSTITUTE(IFERROR(VLOOKUP($A76,単組回答!$E:$I,5,FALSE),""),"①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6" s="313" t="str">
        <f>SUBSTITUTE(SUBSTITUTE(SUBSTITUTE(SUBSTITUTE(SUBSTITUTE(SUBSTITUTE(SUBSTITUTE(IFERROR(VLOOKUP($A76,単組回答!$E:$L,8,FALSE),""),"①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6" s="313" t="str">
        <f>SUBSTITUTE(SUBSTITUTE(SUBSTITUTE(SUBSTITUTE(SUBSTITUTE(SUBSTITUTE(IFERROR(VLOOKUP($A76,単組回答!$E:$J,6,FALSE),""),"①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6" s="313" t="str">
        <f>SUBSTITUTE(SUBSTITUTE(SUBSTITUTE(SUBSTITUTE(SUBSTITUTE(SUBSTITUTE(SUBSTITUTE(IFERROR(VLOOKUP($A76,単組回答!$E:$P,12,FALSE),""),"①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6" s="313" t="str">
        <f>SUBSTITUTE(SUBSTITUTE(IFERROR(VLOOKUP($A76,単組回答!$E:$H,4,FALSE),""),"あり","○"),"なし","×")</f>
        <v/>
      </c>
      <c r="BC76" s="83" t="s">
        <v>22</v>
      </c>
      <c r="BD76" s="313" t="str">
        <f>SUBSTITUTE(SUBSTITUTE(IFERROR(VLOOKUP($A76,単組回答!$E:$R,14,FALSE),""),"① 行った","○"),"② 行っていない","×")</f>
        <v/>
      </c>
      <c r="BE76" s="83" t="s">
        <v>25</v>
      </c>
      <c r="BF76" s="316" t="str">
        <f>SUBSTITUTE(SUBSTITUTE(IFERROR(VLOOKUP($A76,単組回答!$E:$T,16,FALSE),""),"① 行った","○"),"② 行っていない","×")</f>
        <v/>
      </c>
    </row>
    <row r="77" spans="1:58" ht="28.5" customHeight="1">
      <c r="A77" s="5">
        <v>42196</v>
      </c>
      <c r="B77" s="6" t="s">
        <v>559</v>
      </c>
      <c r="C77" s="2"/>
      <c r="D77" s="2"/>
      <c r="E77" s="2"/>
      <c r="F77" s="2"/>
      <c r="G77" s="2"/>
      <c r="H77" s="2"/>
      <c r="I77" s="2"/>
      <c r="J77" s="2"/>
      <c r="K77" s="2"/>
      <c r="L77" s="2"/>
      <c r="M77" s="2"/>
      <c r="N77" s="2"/>
      <c r="O77" s="2"/>
      <c r="P77" s="2"/>
      <c r="Q77" s="2"/>
      <c r="R77" s="2"/>
      <c r="S77" s="2"/>
      <c r="T77" s="2"/>
      <c r="U77" s="2"/>
      <c r="V77" s="2"/>
      <c r="W77" s="2"/>
      <c r="X77" s="2"/>
      <c r="Y77" s="2" t="s">
        <v>26</v>
      </c>
      <c r="Z77" s="2" t="s">
        <v>26</v>
      </c>
      <c r="AA77" s="2" t="e">
        <v>#N/A</v>
      </c>
      <c r="AB77" s="2" t="s">
        <v>26</v>
      </c>
      <c r="AC77" s="2" t="s">
        <v>26</v>
      </c>
      <c r="AD77" s="2" t="s">
        <v>26</v>
      </c>
      <c r="AE77" s="2" t="s">
        <v>26</v>
      </c>
      <c r="AF77" s="33"/>
      <c r="AG77" s="2" t="s">
        <v>26</v>
      </c>
      <c r="AH77" s="2" t="s">
        <v>26</v>
      </c>
      <c r="AI77" s="2" t="s">
        <v>26</v>
      </c>
      <c r="AJ77" s="73" t="s">
        <v>26</v>
      </c>
      <c r="AK77" s="102" t="s">
        <v>25</v>
      </c>
      <c r="AL77" s="83" t="s">
        <v>25</v>
      </c>
      <c r="AM77" s="83" t="s">
        <v>25</v>
      </c>
      <c r="AN77" s="83">
        <v>0</v>
      </c>
      <c r="AO77" s="83" t="s">
        <v>25</v>
      </c>
      <c r="AP77" s="83">
        <v>0</v>
      </c>
      <c r="AQ77" s="3">
        <v>0</v>
      </c>
      <c r="AR77" s="3"/>
      <c r="AS77" s="3">
        <v>0</v>
      </c>
      <c r="AT77" s="3"/>
      <c r="AU77" s="112">
        <v>0</v>
      </c>
      <c r="AV77" s="314" t="str">
        <f>SUBSTITUTE(SUBSTITUTE(IFERROR(VLOOKUP($A77,単組回答!$E:$F,2,FALSE),""),"あり","○"),"なし","×")</f>
        <v/>
      </c>
      <c r="AW77" s="317" t="str">
        <f>SUBSTITUTE(SUBSTITUTE(IFERROR(VLOOKUP($A77,単組回答!$E:$G,3,FALSE),""),"あり","○"),"なし","×")</f>
        <v/>
      </c>
      <c r="AX77" s="313" t="str">
        <f>SUBSTITUTE(SUBSTITUTE(SUBSTITUTE(SUBSTITUTE(SUBSTITUTE(SUBSTITUTE(IFERROR(VLOOKUP($A77,単組回答!$E:$I,5,FALSE),""),"①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7" s="313" t="str">
        <f>SUBSTITUTE(SUBSTITUTE(SUBSTITUTE(SUBSTITUTE(SUBSTITUTE(SUBSTITUTE(SUBSTITUTE(IFERROR(VLOOKUP($A77,単組回答!$E:$L,8,FALSE),""),"①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7" s="313" t="str">
        <f>SUBSTITUTE(SUBSTITUTE(SUBSTITUTE(SUBSTITUTE(SUBSTITUTE(SUBSTITUTE(IFERROR(VLOOKUP($A77,単組回答!$E:$J,6,FALSE),""),"①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7" s="313" t="str">
        <f>SUBSTITUTE(SUBSTITUTE(SUBSTITUTE(SUBSTITUTE(SUBSTITUTE(SUBSTITUTE(SUBSTITUTE(IFERROR(VLOOKUP($A77,単組回答!$E:$P,12,FALSE),""),"①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7" s="313" t="str">
        <f>SUBSTITUTE(SUBSTITUTE(IFERROR(VLOOKUP($A77,単組回答!$E:$H,4,FALSE),""),"あり","○"),"なし","×")</f>
        <v/>
      </c>
      <c r="BC77" s="83" t="s">
        <v>25</v>
      </c>
      <c r="BD77" s="313" t="str">
        <f>SUBSTITUTE(SUBSTITUTE(IFERROR(VLOOKUP($A77,単組回答!$E:$R,14,FALSE),""),"① 行った","○"),"② 行っていない","×")</f>
        <v/>
      </c>
      <c r="BE77" s="83" t="s">
        <v>25</v>
      </c>
      <c r="BF77" s="316" t="str">
        <f>SUBSTITUTE(SUBSTITUTE(IFERROR(VLOOKUP($A77,単組回答!$E:$T,16,FALSE),""),"① 行った","○"),"② 行っていない","×")</f>
        <v/>
      </c>
    </row>
    <row r="78" spans="1:58" ht="28.5" customHeight="1">
      <c r="A78" s="5">
        <v>42198</v>
      </c>
      <c r="B78" s="6" t="s">
        <v>560</v>
      </c>
      <c r="C78" s="2"/>
      <c r="D78" s="2"/>
      <c r="E78" s="2"/>
      <c r="F78" s="2"/>
      <c r="G78" s="2"/>
      <c r="H78" s="2"/>
      <c r="I78" s="2"/>
      <c r="J78" s="2"/>
      <c r="K78" s="2"/>
      <c r="L78" s="2"/>
      <c r="M78" s="2"/>
      <c r="N78" s="2"/>
      <c r="O78" s="2"/>
      <c r="P78" s="2"/>
      <c r="Q78" s="2"/>
      <c r="R78" s="2"/>
      <c r="S78" s="2"/>
      <c r="T78" s="2"/>
      <c r="U78" s="2"/>
      <c r="V78" s="2"/>
      <c r="W78" s="2"/>
      <c r="X78" s="2"/>
      <c r="Y78" s="2" t="s">
        <v>26</v>
      </c>
      <c r="Z78" s="2" t="s">
        <v>26</v>
      </c>
      <c r="AA78" s="2" t="e">
        <v>#N/A</v>
      </c>
      <c r="AB78" s="2" t="s">
        <v>26</v>
      </c>
      <c r="AC78" s="2" t="s">
        <v>26</v>
      </c>
      <c r="AD78" s="2" t="s">
        <v>26</v>
      </c>
      <c r="AE78" s="2" t="s">
        <v>26</v>
      </c>
      <c r="AF78" s="33"/>
      <c r="AG78" s="2" t="s">
        <v>26</v>
      </c>
      <c r="AH78" s="2" t="s">
        <v>26</v>
      </c>
      <c r="AI78" s="2" t="s">
        <v>26</v>
      </c>
      <c r="AJ78" s="73" t="s">
        <v>26</v>
      </c>
      <c r="AK78" s="102" t="s">
        <v>25</v>
      </c>
      <c r="AL78" s="83" t="s">
        <v>25</v>
      </c>
      <c r="AM78" s="83" t="s">
        <v>25</v>
      </c>
      <c r="AN78" s="83">
        <v>0</v>
      </c>
      <c r="AO78" s="83" t="s">
        <v>25</v>
      </c>
      <c r="AP78" s="83">
        <v>0</v>
      </c>
      <c r="AQ78" s="3">
        <v>0</v>
      </c>
      <c r="AR78" s="3"/>
      <c r="AS78" s="3">
        <v>0</v>
      </c>
      <c r="AT78" s="3"/>
      <c r="AU78" s="112">
        <v>0</v>
      </c>
      <c r="AV78" s="314" t="str">
        <f>SUBSTITUTE(SUBSTITUTE(IFERROR(VLOOKUP($A78,単組回答!$E:$F,2,FALSE),""),"あり","○"),"なし","×")</f>
        <v/>
      </c>
      <c r="AW78" s="317" t="str">
        <f>SUBSTITUTE(SUBSTITUTE(IFERROR(VLOOKUP($A78,単組回答!$E:$G,3,FALSE),""),"あり","○"),"なし","×")</f>
        <v/>
      </c>
      <c r="AX78" s="313" t="str">
        <f>SUBSTITUTE(SUBSTITUTE(SUBSTITUTE(SUBSTITUTE(SUBSTITUTE(SUBSTITUTE(IFERROR(VLOOKUP($A78,単組回答!$E:$I,5,FALSE),""),"①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8" s="313" t="str">
        <f>SUBSTITUTE(SUBSTITUTE(SUBSTITUTE(SUBSTITUTE(SUBSTITUTE(SUBSTITUTE(SUBSTITUTE(IFERROR(VLOOKUP($A78,単組回答!$E:$L,8,FALSE),""),"①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8" s="313" t="str">
        <f>SUBSTITUTE(SUBSTITUTE(SUBSTITUTE(SUBSTITUTE(SUBSTITUTE(SUBSTITUTE(IFERROR(VLOOKUP($A78,単組回答!$E:$J,6,FALSE),""),"①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8" s="313" t="str">
        <f>SUBSTITUTE(SUBSTITUTE(SUBSTITUTE(SUBSTITUTE(SUBSTITUTE(SUBSTITUTE(SUBSTITUTE(IFERROR(VLOOKUP($A78,単組回答!$E:$P,12,FALSE),""),"①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8" s="313" t="str">
        <f>SUBSTITUTE(SUBSTITUTE(IFERROR(VLOOKUP($A78,単組回答!$E:$H,4,FALSE),""),"あり","○"),"なし","×")</f>
        <v/>
      </c>
      <c r="BC78" s="83" t="s">
        <v>25</v>
      </c>
      <c r="BD78" s="313" t="str">
        <f>SUBSTITUTE(SUBSTITUTE(IFERROR(VLOOKUP($A78,単組回答!$E:$R,14,FALSE),""),"① 行った","○"),"② 行っていない","×")</f>
        <v/>
      </c>
      <c r="BE78" s="83" t="s">
        <v>25</v>
      </c>
      <c r="BF78" s="316" t="str">
        <f>SUBSTITUTE(SUBSTITUTE(IFERROR(VLOOKUP($A78,単組回答!$E:$T,16,FALSE),""),"① 行った","○"),"② 行っていない","×")</f>
        <v/>
      </c>
    </row>
    <row r="79" spans="1:58" ht="28.5" customHeight="1">
      <c r="A79" s="5">
        <v>42199</v>
      </c>
      <c r="B79" s="6" t="s">
        <v>561</v>
      </c>
      <c r="C79" s="2"/>
      <c r="D79" s="2"/>
      <c r="E79" s="2"/>
      <c r="F79" s="2"/>
      <c r="G79" s="2"/>
      <c r="H79" s="2"/>
      <c r="I79" s="2"/>
      <c r="J79" s="2"/>
      <c r="K79" s="2"/>
      <c r="L79" s="2"/>
      <c r="M79" s="2"/>
      <c r="N79" s="2"/>
      <c r="O79" s="2"/>
      <c r="P79" s="2"/>
      <c r="Q79" s="2"/>
      <c r="R79" s="2"/>
      <c r="S79" s="2"/>
      <c r="T79" s="2"/>
      <c r="U79" s="2"/>
      <c r="V79" s="2"/>
      <c r="W79" s="2"/>
      <c r="X79" s="2"/>
      <c r="Y79" s="2" t="s">
        <v>26</v>
      </c>
      <c r="Z79" s="2" t="s">
        <v>26</v>
      </c>
      <c r="AA79" s="2" t="e">
        <v>#N/A</v>
      </c>
      <c r="AB79" s="2" t="s">
        <v>26</v>
      </c>
      <c r="AC79" s="2" t="s">
        <v>26</v>
      </c>
      <c r="AD79" s="2" t="s">
        <v>26</v>
      </c>
      <c r="AE79" s="2" t="s">
        <v>26</v>
      </c>
      <c r="AF79" s="33"/>
      <c r="AG79" s="2" t="s">
        <v>26</v>
      </c>
      <c r="AH79" s="2" t="s">
        <v>26</v>
      </c>
      <c r="AI79" s="2" t="s">
        <v>26</v>
      </c>
      <c r="AJ79" s="73" t="s">
        <v>26</v>
      </c>
      <c r="AK79" s="102" t="s">
        <v>25</v>
      </c>
      <c r="AL79" s="83" t="s">
        <v>25</v>
      </c>
      <c r="AM79" s="83" t="s">
        <v>25</v>
      </c>
      <c r="AN79" s="83">
        <v>0</v>
      </c>
      <c r="AO79" s="83" t="s">
        <v>25</v>
      </c>
      <c r="AP79" s="83">
        <v>0</v>
      </c>
      <c r="AQ79" s="3">
        <v>0</v>
      </c>
      <c r="AR79" s="3"/>
      <c r="AS79" s="3">
        <v>0</v>
      </c>
      <c r="AT79" s="3"/>
      <c r="AU79" s="112">
        <v>0</v>
      </c>
      <c r="AV79" s="314" t="str">
        <f>SUBSTITUTE(SUBSTITUTE(IFERROR(VLOOKUP($A79,単組回答!$E:$F,2,FALSE),""),"あり","○"),"なし","×")</f>
        <v/>
      </c>
      <c r="AW79" s="317" t="str">
        <f>SUBSTITUTE(SUBSTITUTE(IFERROR(VLOOKUP($A79,単組回答!$E:$G,3,FALSE),""),"あり","○"),"なし","×")</f>
        <v/>
      </c>
      <c r="AX79" s="313" t="str">
        <f>SUBSTITUTE(SUBSTITUTE(SUBSTITUTE(SUBSTITUTE(SUBSTITUTE(SUBSTITUTE(IFERROR(VLOOKUP($A79,単組回答!$E:$I,5,FALSE),""),"①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9" s="313" t="str">
        <f>SUBSTITUTE(SUBSTITUTE(SUBSTITUTE(SUBSTITUTE(SUBSTITUTE(SUBSTITUTE(SUBSTITUTE(IFERROR(VLOOKUP($A79,単組回答!$E:$L,8,FALSE),""),"①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9" s="313" t="str">
        <f>SUBSTITUTE(SUBSTITUTE(SUBSTITUTE(SUBSTITUTE(SUBSTITUTE(SUBSTITUTE(IFERROR(VLOOKUP($A79,単組回答!$E:$J,6,FALSE),""),"①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9" s="313" t="str">
        <f>SUBSTITUTE(SUBSTITUTE(SUBSTITUTE(SUBSTITUTE(SUBSTITUTE(SUBSTITUTE(SUBSTITUTE(IFERROR(VLOOKUP($A79,単組回答!$E:$P,12,FALSE),""),"①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9" s="313" t="str">
        <f>SUBSTITUTE(SUBSTITUTE(IFERROR(VLOOKUP($A79,単組回答!$E:$H,4,FALSE),""),"あり","○"),"なし","×")</f>
        <v/>
      </c>
      <c r="BC79" s="83" t="s">
        <v>25</v>
      </c>
      <c r="BD79" s="313" t="str">
        <f>SUBSTITUTE(SUBSTITUTE(IFERROR(VLOOKUP($A79,単組回答!$E:$R,14,FALSE),""),"① 行った","○"),"② 行っていない","×")</f>
        <v/>
      </c>
      <c r="BE79" s="83" t="s">
        <v>25</v>
      </c>
      <c r="BF79" s="316" t="str">
        <f>SUBSTITUTE(SUBSTITUTE(IFERROR(VLOOKUP($A79,単組回答!$E:$T,16,FALSE),""),"① 行った","○"),"② 行っていない","×")</f>
        <v/>
      </c>
    </row>
    <row r="80" spans="1:58" ht="28.5" customHeight="1">
      <c r="A80" s="5">
        <v>42201</v>
      </c>
      <c r="B80" s="6" t="s">
        <v>562</v>
      </c>
      <c r="C80" s="2"/>
      <c r="D80" s="2"/>
      <c r="E80" s="2"/>
      <c r="F80" s="2"/>
      <c r="G80" s="2"/>
      <c r="H80" s="2"/>
      <c r="I80" s="2"/>
      <c r="J80" s="2"/>
      <c r="K80" s="2"/>
      <c r="L80" s="2"/>
      <c r="M80" s="2"/>
      <c r="N80" s="2"/>
      <c r="O80" s="2"/>
      <c r="P80" s="2"/>
      <c r="Q80" s="2"/>
      <c r="R80" s="2"/>
      <c r="S80" s="2"/>
      <c r="T80" s="2"/>
      <c r="U80" s="2"/>
      <c r="V80" s="2"/>
      <c r="W80" s="2"/>
      <c r="X80" s="2"/>
      <c r="Y80" s="2" t="s">
        <v>26</v>
      </c>
      <c r="Z80" s="2" t="s">
        <v>26</v>
      </c>
      <c r="AA80" s="2" t="e">
        <v>#N/A</v>
      </c>
      <c r="AB80" s="2" t="s">
        <v>26</v>
      </c>
      <c r="AC80" s="2" t="s">
        <v>26</v>
      </c>
      <c r="AD80" s="2" t="s">
        <v>26</v>
      </c>
      <c r="AE80" s="2" t="s">
        <v>26</v>
      </c>
      <c r="AF80" s="33"/>
      <c r="AG80" s="2" t="s">
        <v>26</v>
      </c>
      <c r="AH80" s="2" t="s">
        <v>26</v>
      </c>
      <c r="AI80" s="2" t="s">
        <v>26</v>
      </c>
      <c r="AJ80" s="73" t="s">
        <v>26</v>
      </c>
      <c r="AK80" s="102" t="s">
        <v>25</v>
      </c>
      <c r="AL80" s="83" t="s">
        <v>25</v>
      </c>
      <c r="AM80" s="83" t="s">
        <v>25</v>
      </c>
      <c r="AN80" s="83">
        <v>0</v>
      </c>
      <c r="AO80" s="83" t="s">
        <v>25</v>
      </c>
      <c r="AP80" s="83">
        <v>0</v>
      </c>
      <c r="AQ80" s="3">
        <v>0</v>
      </c>
      <c r="AR80" s="3"/>
      <c r="AS80" s="3">
        <v>0</v>
      </c>
      <c r="AT80" s="3"/>
      <c r="AU80" s="112">
        <v>0</v>
      </c>
      <c r="AV80" s="314" t="str">
        <f>SUBSTITUTE(SUBSTITUTE(IFERROR(VLOOKUP($A80,単組回答!$E:$F,2,FALSE),""),"あり","○"),"なし","×")</f>
        <v/>
      </c>
      <c r="AW80" s="317" t="str">
        <f>SUBSTITUTE(SUBSTITUTE(IFERROR(VLOOKUP($A80,単組回答!$E:$G,3,FALSE),""),"あり","○"),"なし","×")</f>
        <v/>
      </c>
      <c r="AX80" s="313" t="str">
        <f>SUBSTITUTE(SUBSTITUTE(SUBSTITUTE(SUBSTITUTE(SUBSTITUTE(SUBSTITUTE(IFERROR(VLOOKUP($A80,単組回答!$E:$I,5,FALSE),""),"①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0" s="313" t="str">
        <f>SUBSTITUTE(SUBSTITUTE(SUBSTITUTE(SUBSTITUTE(SUBSTITUTE(SUBSTITUTE(SUBSTITUTE(IFERROR(VLOOKUP($A80,単組回答!$E:$L,8,FALSE),""),"①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0" s="313" t="str">
        <f>SUBSTITUTE(SUBSTITUTE(SUBSTITUTE(SUBSTITUTE(SUBSTITUTE(SUBSTITUTE(IFERROR(VLOOKUP($A80,単組回答!$E:$J,6,FALSE),""),"①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0" s="313" t="str">
        <f>SUBSTITUTE(SUBSTITUTE(SUBSTITUTE(SUBSTITUTE(SUBSTITUTE(SUBSTITUTE(SUBSTITUTE(IFERROR(VLOOKUP($A80,単組回答!$E:$P,12,FALSE),""),"①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0" s="313" t="str">
        <f>SUBSTITUTE(SUBSTITUTE(IFERROR(VLOOKUP($A80,単組回答!$E:$H,4,FALSE),""),"あり","○"),"なし","×")</f>
        <v/>
      </c>
      <c r="BC80" s="83" t="s">
        <v>25</v>
      </c>
      <c r="BD80" s="313" t="str">
        <f>SUBSTITUTE(SUBSTITUTE(IFERROR(VLOOKUP($A80,単組回答!$E:$R,14,FALSE),""),"① 行った","○"),"② 行っていない","×")</f>
        <v/>
      </c>
      <c r="BE80" s="83" t="s">
        <v>25</v>
      </c>
      <c r="BF80" s="316" t="str">
        <f>SUBSTITUTE(SUBSTITUTE(IFERROR(VLOOKUP($A80,単組回答!$E:$T,16,FALSE),""),"① 行った","○"),"② 行っていない","×")</f>
        <v/>
      </c>
    </row>
    <row r="81" spans="1:58" ht="28.5" customHeight="1">
      <c r="A81" s="8">
        <v>42205</v>
      </c>
      <c r="B81" s="9" t="s">
        <v>563</v>
      </c>
      <c r="C81" s="2"/>
      <c r="D81" s="2"/>
      <c r="E81" s="2"/>
      <c r="F81" s="2"/>
      <c r="G81" s="2"/>
      <c r="H81" s="2"/>
      <c r="I81" s="2"/>
      <c r="J81" s="2"/>
      <c r="K81" s="2"/>
      <c r="L81" s="2"/>
      <c r="M81" s="2"/>
      <c r="N81" s="2"/>
      <c r="O81" s="2"/>
      <c r="P81" s="2"/>
      <c r="Q81" s="2"/>
      <c r="R81" s="2"/>
      <c r="S81" s="2"/>
      <c r="T81" s="2"/>
      <c r="U81" s="2"/>
      <c r="V81" s="2"/>
      <c r="W81" s="2"/>
      <c r="X81" s="2"/>
      <c r="Y81" s="2" t="s">
        <v>26</v>
      </c>
      <c r="Z81" s="2" t="s">
        <v>26</v>
      </c>
      <c r="AA81" s="2" t="e">
        <v>#N/A</v>
      </c>
      <c r="AB81" s="2" t="s">
        <v>26</v>
      </c>
      <c r="AC81" s="2" t="s">
        <v>26</v>
      </c>
      <c r="AD81" s="2" t="s">
        <v>26</v>
      </c>
      <c r="AE81" s="2" t="s">
        <v>26</v>
      </c>
      <c r="AF81" s="33"/>
      <c r="AG81" s="2" t="s">
        <v>26</v>
      </c>
      <c r="AH81" s="2" t="s">
        <v>26</v>
      </c>
      <c r="AI81" s="2" t="s">
        <v>26</v>
      </c>
      <c r="AJ81" s="73" t="s">
        <v>26</v>
      </c>
      <c r="AK81" s="102" t="s">
        <v>25</v>
      </c>
      <c r="AL81" s="83" t="s">
        <v>25</v>
      </c>
      <c r="AM81" s="83" t="s">
        <v>25</v>
      </c>
      <c r="AN81" s="83">
        <v>0</v>
      </c>
      <c r="AO81" s="83" t="s">
        <v>25</v>
      </c>
      <c r="AP81" s="83">
        <v>0</v>
      </c>
      <c r="AQ81" s="3">
        <v>0</v>
      </c>
      <c r="AR81" s="3"/>
      <c r="AS81" s="3">
        <v>0</v>
      </c>
      <c r="AT81" s="3"/>
      <c r="AU81" s="112">
        <v>0</v>
      </c>
      <c r="AV81" s="314" t="str">
        <f>SUBSTITUTE(SUBSTITUTE(IFERROR(VLOOKUP($A81,単組回答!$E:$F,2,FALSE),""),"あり","○"),"なし","×")</f>
        <v/>
      </c>
      <c r="AW81" s="317" t="str">
        <f>SUBSTITUTE(SUBSTITUTE(IFERROR(VLOOKUP($A81,単組回答!$E:$G,3,FALSE),""),"あり","○"),"なし","×")</f>
        <v/>
      </c>
      <c r="AX81" s="313" t="str">
        <f>SUBSTITUTE(SUBSTITUTE(SUBSTITUTE(SUBSTITUTE(SUBSTITUTE(SUBSTITUTE(IFERROR(VLOOKUP($A81,単組回答!$E:$I,5,FALSE),""),"①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1" s="313" t="str">
        <f>SUBSTITUTE(SUBSTITUTE(SUBSTITUTE(SUBSTITUTE(SUBSTITUTE(SUBSTITUTE(SUBSTITUTE(IFERROR(VLOOKUP($A81,単組回答!$E:$L,8,FALSE),""),"①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1" s="313" t="str">
        <f>SUBSTITUTE(SUBSTITUTE(SUBSTITUTE(SUBSTITUTE(SUBSTITUTE(SUBSTITUTE(IFERROR(VLOOKUP($A81,単組回答!$E:$J,6,FALSE),""),"①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1" s="313" t="str">
        <f>SUBSTITUTE(SUBSTITUTE(SUBSTITUTE(SUBSTITUTE(SUBSTITUTE(SUBSTITUTE(SUBSTITUTE(IFERROR(VLOOKUP($A81,単組回答!$E:$P,12,FALSE),""),"①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1" s="313" t="str">
        <f>SUBSTITUTE(SUBSTITUTE(IFERROR(VLOOKUP($A81,単組回答!$E:$H,4,FALSE),""),"あり","○"),"なし","×")</f>
        <v/>
      </c>
      <c r="BC81" s="83" t="s">
        <v>25</v>
      </c>
      <c r="BD81" s="313" t="str">
        <f>SUBSTITUTE(SUBSTITUTE(IFERROR(VLOOKUP($A81,単組回答!$E:$R,14,FALSE),""),"① 行った","○"),"② 行っていない","×")</f>
        <v/>
      </c>
      <c r="BE81" s="83" t="s">
        <v>25</v>
      </c>
      <c r="BF81" s="316" t="str">
        <f>SUBSTITUTE(SUBSTITUTE(IFERROR(VLOOKUP($A81,単組回答!$E:$T,16,FALSE),""),"① 行った","○"),"② 行っていない","×")</f>
        <v/>
      </c>
    </row>
    <row r="82" spans="1:58" ht="28.5" customHeight="1">
      <c r="A82" s="5"/>
      <c r="B82" s="6"/>
      <c r="C82" s="2"/>
      <c r="D82" s="2"/>
      <c r="E82" s="2"/>
      <c r="F82" s="2"/>
      <c r="G82" s="2"/>
      <c r="H82" s="2"/>
      <c r="I82" s="2"/>
      <c r="J82" s="2"/>
      <c r="K82" s="2"/>
      <c r="L82" s="2"/>
      <c r="M82" s="2"/>
      <c r="N82" s="2"/>
      <c r="O82" s="2"/>
      <c r="P82" s="2"/>
      <c r="Q82" s="2"/>
      <c r="R82" s="2"/>
      <c r="S82" s="2"/>
      <c r="T82" s="2"/>
      <c r="U82" s="2"/>
      <c r="V82" s="2"/>
      <c r="W82" s="2"/>
      <c r="X82" s="2"/>
      <c r="Y82" s="2" t="s">
        <v>26</v>
      </c>
      <c r="Z82" s="2" t="s">
        <v>26</v>
      </c>
      <c r="AA82" s="2" t="e">
        <v>#N/A</v>
      </c>
      <c r="AB82" s="2" t="s">
        <v>26</v>
      </c>
      <c r="AC82" s="2" t="s">
        <v>26</v>
      </c>
      <c r="AD82" s="2" t="s">
        <v>26</v>
      </c>
      <c r="AE82" s="2" t="s">
        <v>26</v>
      </c>
      <c r="AF82" s="33"/>
      <c r="AG82" s="2" t="s">
        <v>26</v>
      </c>
      <c r="AH82" s="2" t="s">
        <v>26</v>
      </c>
      <c r="AI82" s="2" t="s">
        <v>26</v>
      </c>
      <c r="AJ82" s="73" t="s">
        <v>26</v>
      </c>
      <c r="AK82" s="102" t="s">
        <v>26</v>
      </c>
      <c r="AL82" s="83" t="s">
        <v>26</v>
      </c>
      <c r="AM82" s="83" t="s">
        <v>26</v>
      </c>
      <c r="AN82" s="83" t="s">
        <v>26</v>
      </c>
      <c r="AO82" s="83" t="s">
        <v>26</v>
      </c>
      <c r="AP82" s="83" t="s">
        <v>26</v>
      </c>
      <c r="AQ82" s="3" t="s">
        <v>26</v>
      </c>
      <c r="AR82" s="3" t="s">
        <v>26</v>
      </c>
      <c r="AS82" s="3" t="s">
        <v>26</v>
      </c>
      <c r="AT82" s="3" t="s">
        <v>26</v>
      </c>
      <c r="AU82" s="112" t="s">
        <v>26</v>
      </c>
      <c r="AV82" s="111" t="s">
        <v>26</v>
      </c>
      <c r="AW82" s="4" t="s">
        <v>26</v>
      </c>
      <c r="AX82" s="4" t="s">
        <v>26</v>
      </c>
      <c r="AY82" s="4"/>
      <c r="AZ82" s="4" t="s">
        <v>26</v>
      </c>
      <c r="BA82" s="4"/>
      <c r="BB82" s="4" t="s">
        <v>26</v>
      </c>
      <c r="BC82" s="4" t="s">
        <v>26</v>
      </c>
      <c r="BD82" s="4"/>
      <c r="BE82" s="4" t="s">
        <v>26</v>
      </c>
      <c r="BF82" s="107"/>
    </row>
    <row r="83" spans="1:58" ht="28.5" customHeight="1">
      <c r="A83" s="5"/>
      <c r="B83" s="6"/>
      <c r="C83" s="2"/>
      <c r="D83" s="2"/>
      <c r="E83" s="2"/>
      <c r="F83" s="2"/>
      <c r="G83" s="2"/>
      <c r="H83" s="2"/>
      <c r="I83" s="2"/>
      <c r="J83" s="2"/>
      <c r="K83" s="2"/>
      <c r="L83" s="2"/>
      <c r="M83" s="2"/>
      <c r="N83" s="2"/>
      <c r="O83" s="2"/>
      <c r="P83" s="2"/>
      <c r="Q83" s="2"/>
      <c r="R83" s="2"/>
      <c r="S83" s="2"/>
      <c r="T83" s="2"/>
      <c r="U83" s="2"/>
      <c r="V83" s="2"/>
      <c r="W83" s="2"/>
      <c r="X83" s="2"/>
      <c r="Y83" s="2" t="s">
        <v>26</v>
      </c>
      <c r="Z83" s="2" t="s">
        <v>26</v>
      </c>
      <c r="AA83" s="2" t="e">
        <v>#N/A</v>
      </c>
      <c r="AB83" s="2" t="s">
        <v>26</v>
      </c>
      <c r="AC83" s="2" t="s">
        <v>26</v>
      </c>
      <c r="AD83" s="2" t="s">
        <v>26</v>
      </c>
      <c r="AE83" s="2" t="s">
        <v>26</v>
      </c>
      <c r="AF83" s="33"/>
      <c r="AG83" s="2" t="s">
        <v>26</v>
      </c>
      <c r="AH83" s="2" t="s">
        <v>26</v>
      </c>
      <c r="AI83" s="2" t="s">
        <v>26</v>
      </c>
      <c r="AJ83" s="73" t="s">
        <v>26</v>
      </c>
      <c r="AK83" s="102" t="s">
        <v>26</v>
      </c>
      <c r="AL83" s="83" t="s">
        <v>26</v>
      </c>
      <c r="AM83" s="83" t="s">
        <v>26</v>
      </c>
      <c r="AN83" s="83" t="s">
        <v>26</v>
      </c>
      <c r="AO83" s="83" t="s">
        <v>26</v>
      </c>
      <c r="AP83" s="83" t="s">
        <v>26</v>
      </c>
      <c r="AQ83" s="3" t="s">
        <v>26</v>
      </c>
      <c r="AR83" s="3" t="s">
        <v>26</v>
      </c>
      <c r="AS83" s="3" t="s">
        <v>26</v>
      </c>
      <c r="AT83" s="3" t="s">
        <v>26</v>
      </c>
      <c r="AU83" s="112" t="s">
        <v>26</v>
      </c>
      <c r="AV83" s="111" t="s">
        <v>26</v>
      </c>
      <c r="AW83" s="4" t="s">
        <v>26</v>
      </c>
      <c r="AX83" s="4" t="s">
        <v>26</v>
      </c>
      <c r="AY83" s="4"/>
      <c r="AZ83" s="4" t="s">
        <v>26</v>
      </c>
      <c r="BA83" s="4"/>
      <c r="BB83" s="4" t="s">
        <v>26</v>
      </c>
      <c r="BC83" s="4" t="s">
        <v>26</v>
      </c>
      <c r="BD83" s="4"/>
      <c r="BE83" s="4" t="s">
        <v>26</v>
      </c>
      <c r="BF83" s="107"/>
    </row>
    <row r="84" spans="1:58" ht="28.5" customHeight="1">
      <c r="A84" s="5"/>
      <c r="B84" s="6"/>
      <c r="C84" s="2"/>
      <c r="D84" s="2"/>
      <c r="E84" s="2"/>
      <c r="F84" s="2"/>
      <c r="G84" s="2"/>
      <c r="H84" s="2"/>
      <c r="I84" s="2"/>
      <c r="J84" s="2"/>
      <c r="K84" s="2"/>
      <c r="L84" s="2"/>
      <c r="M84" s="2"/>
      <c r="N84" s="2"/>
      <c r="O84" s="2"/>
      <c r="P84" s="2"/>
      <c r="Q84" s="2"/>
      <c r="R84" s="2"/>
      <c r="S84" s="2"/>
      <c r="T84" s="2"/>
      <c r="U84" s="2"/>
      <c r="V84" s="2"/>
      <c r="W84" s="2"/>
      <c r="X84" s="2"/>
      <c r="Y84" s="2" t="s">
        <v>26</v>
      </c>
      <c r="Z84" s="2" t="s">
        <v>26</v>
      </c>
      <c r="AA84" s="2" t="e">
        <v>#N/A</v>
      </c>
      <c r="AB84" s="2" t="s">
        <v>26</v>
      </c>
      <c r="AC84" s="2" t="s">
        <v>26</v>
      </c>
      <c r="AD84" s="2" t="s">
        <v>26</v>
      </c>
      <c r="AE84" s="2" t="s">
        <v>26</v>
      </c>
      <c r="AF84" s="33"/>
      <c r="AG84" s="2" t="s">
        <v>26</v>
      </c>
      <c r="AH84" s="2" t="s">
        <v>26</v>
      </c>
      <c r="AI84" s="2" t="s">
        <v>26</v>
      </c>
      <c r="AJ84" s="73" t="s">
        <v>26</v>
      </c>
      <c r="AK84" s="102" t="s">
        <v>26</v>
      </c>
      <c r="AL84" s="83" t="s">
        <v>26</v>
      </c>
      <c r="AM84" s="83" t="s">
        <v>26</v>
      </c>
      <c r="AN84" s="83" t="s">
        <v>26</v>
      </c>
      <c r="AO84" s="83" t="s">
        <v>26</v>
      </c>
      <c r="AP84" s="83" t="s">
        <v>26</v>
      </c>
      <c r="AQ84" s="3" t="s">
        <v>26</v>
      </c>
      <c r="AR84" s="3" t="s">
        <v>26</v>
      </c>
      <c r="AS84" s="3" t="s">
        <v>26</v>
      </c>
      <c r="AT84" s="3" t="s">
        <v>26</v>
      </c>
      <c r="AU84" s="112" t="s">
        <v>26</v>
      </c>
      <c r="AV84" s="111" t="s">
        <v>26</v>
      </c>
      <c r="AW84" s="4" t="s">
        <v>26</v>
      </c>
      <c r="AX84" s="4" t="s">
        <v>26</v>
      </c>
      <c r="AY84" s="4"/>
      <c r="AZ84" s="4" t="s">
        <v>26</v>
      </c>
      <c r="BA84" s="4"/>
      <c r="BB84" s="4" t="s">
        <v>26</v>
      </c>
      <c r="BC84" s="4" t="s">
        <v>26</v>
      </c>
      <c r="BD84" s="4"/>
      <c r="BE84" s="4" t="s">
        <v>26</v>
      </c>
      <c r="BF84" s="107"/>
    </row>
    <row r="85" spans="1:58" ht="28.5" customHeight="1" thickBot="1">
      <c r="A85" s="280" t="s">
        <v>90</v>
      </c>
      <c r="B85" s="281"/>
      <c r="C85" s="280">
        <v>29</v>
      </c>
      <c r="D85" s="281">
        <v>0</v>
      </c>
      <c r="N85" s="280">
        <v>49</v>
      </c>
      <c r="O85" s="281">
        <v>0</v>
      </c>
      <c r="Y85" s="280"/>
      <c r="Z85" s="281">
        <v>0</v>
      </c>
      <c r="AK85" s="104" t="s">
        <v>26</v>
      </c>
      <c r="AL85" s="105" t="s">
        <v>26</v>
      </c>
      <c r="AM85" s="105" t="s">
        <v>26</v>
      </c>
      <c r="AN85" s="105" t="s">
        <v>26</v>
      </c>
      <c r="AO85" s="105" t="s">
        <v>26</v>
      </c>
      <c r="AP85" s="105" t="s">
        <v>26</v>
      </c>
      <c r="AQ85" s="113" t="s">
        <v>26</v>
      </c>
      <c r="AR85" s="113" t="s">
        <v>26</v>
      </c>
      <c r="AS85" s="113" t="s">
        <v>26</v>
      </c>
      <c r="AT85" s="113" t="s">
        <v>26</v>
      </c>
      <c r="AU85" s="114" t="s">
        <v>26</v>
      </c>
      <c r="AV85" s="245">
        <f>AV86-AW86</f>
        <v>0</v>
      </c>
      <c r="AW85" s="246"/>
      <c r="AX85" s="109" t="s">
        <v>26</v>
      </c>
      <c r="AY85" s="109"/>
      <c r="AZ85" s="109" t="s">
        <v>26</v>
      </c>
      <c r="BA85" s="109"/>
      <c r="BB85" s="109" t="s">
        <v>26</v>
      </c>
      <c r="BC85" s="109" t="s">
        <v>26</v>
      </c>
      <c r="BD85" s="109"/>
      <c r="BE85" s="109" t="s">
        <v>26</v>
      </c>
      <c r="BF85" s="110"/>
    </row>
    <row r="86" spans="1:58" ht="28.5" customHeight="1">
      <c r="AV86" s="12">
        <f>(COUNTIF(AV5:AV81,"○")+COUNTIF(AW5:AW81,"○"))</f>
        <v>0</v>
      </c>
      <c r="AW86" s="12">
        <f>COUNTIFS(AV5:AV81,"○",AW5:AW81,"○")</f>
        <v>0</v>
      </c>
      <c r="AX86" s="12" t="s">
        <v>26</v>
      </c>
      <c r="AY86" s="12"/>
      <c r="AZ86" s="12" t="s">
        <v>26</v>
      </c>
      <c r="BA86" s="12"/>
      <c r="BB86" s="12" t="s">
        <v>26</v>
      </c>
      <c r="BC86" s="12" t="s">
        <v>26</v>
      </c>
      <c r="BD86" s="12"/>
      <c r="BE86" s="12" t="s">
        <v>26</v>
      </c>
      <c r="BF86" s="12"/>
    </row>
    <row r="87" spans="1:58" ht="28.5" customHeight="1">
      <c r="AV87" s="12" t="s">
        <v>26</v>
      </c>
      <c r="AW87" s="12" t="s">
        <v>26</v>
      </c>
      <c r="AX87" s="12" t="s">
        <v>26</v>
      </c>
      <c r="AY87" s="12"/>
      <c r="AZ87" s="12" t="s">
        <v>26</v>
      </c>
      <c r="BA87" s="12"/>
      <c r="BB87" s="12" t="s">
        <v>26</v>
      </c>
      <c r="BC87" s="12" t="s">
        <v>26</v>
      </c>
      <c r="BD87" s="12"/>
      <c r="BE87" s="12" t="s">
        <v>26</v>
      </c>
      <c r="BF87" s="12"/>
    </row>
    <row r="88" spans="1:58" ht="28.5" customHeight="1">
      <c r="AV88" s="12" t="s">
        <v>26</v>
      </c>
      <c r="AW88" s="12" t="s">
        <v>26</v>
      </c>
      <c r="AX88" s="12" t="s">
        <v>26</v>
      </c>
      <c r="AY88" s="12"/>
      <c r="AZ88" s="12" t="s">
        <v>26</v>
      </c>
      <c r="BA88" s="12"/>
      <c r="BB88" s="12" t="s">
        <v>26</v>
      </c>
      <c r="BC88" s="12" t="s">
        <v>26</v>
      </c>
      <c r="BD88" s="12"/>
      <c r="BE88" s="12" t="s">
        <v>26</v>
      </c>
      <c r="BF88" s="12"/>
    </row>
    <row r="89" spans="1:58" ht="28.5" customHeight="1">
      <c r="AV89" s="12" t="s">
        <v>26</v>
      </c>
      <c r="AW89" s="12" t="s">
        <v>26</v>
      </c>
      <c r="AX89" s="12" t="s">
        <v>26</v>
      </c>
      <c r="AY89" s="12"/>
      <c r="AZ89" s="12" t="s">
        <v>26</v>
      </c>
      <c r="BA89" s="12"/>
      <c r="BB89" s="12" t="s">
        <v>26</v>
      </c>
      <c r="BC89" s="12" t="s">
        <v>26</v>
      </c>
      <c r="BD89" s="12"/>
      <c r="BE89" s="12" t="s">
        <v>26</v>
      </c>
      <c r="BF89" s="12"/>
    </row>
    <row r="90" spans="1:58" ht="28.5" customHeight="1">
      <c r="AV90" s="12" t="s">
        <v>26</v>
      </c>
      <c r="AW90" s="12" t="s">
        <v>26</v>
      </c>
      <c r="AX90" s="12" t="s">
        <v>26</v>
      </c>
      <c r="AY90" s="12"/>
      <c r="AZ90" s="12" t="s">
        <v>26</v>
      </c>
      <c r="BA90" s="12"/>
      <c r="BB90" s="12" t="s">
        <v>26</v>
      </c>
      <c r="BC90" s="12" t="s">
        <v>26</v>
      </c>
      <c r="BD90" s="12"/>
      <c r="BE90" s="12" t="s">
        <v>26</v>
      </c>
      <c r="BF90" s="12"/>
    </row>
    <row r="91" spans="1:58" ht="28.5" customHeight="1">
      <c r="AV91" s="12" t="s">
        <v>26</v>
      </c>
      <c r="AW91" s="12" t="s">
        <v>26</v>
      </c>
      <c r="AX91" s="12" t="s">
        <v>26</v>
      </c>
      <c r="AY91" s="12"/>
      <c r="AZ91" s="12" t="s">
        <v>26</v>
      </c>
      <c r="BA91" s="12"/>
      <c r="BB91" s="12" t="s">
        <v>26</v>
      </c>
      <c r="BC91" s="12" t="s">
        <v>26</v>
      </c>
      <c r="BD91" s="12"/>
      <c r="BE91" s="12" t="s">
        <v>26</v>
      </c>
      <c r="BF91" s="12"/>
    </row>
    <row r="92" spans="1:58" ht="28.5" customHeight="1">
      <c r="AV92" s="12" t="s">
        <v>26</v>
      </c>
      <c r="AW92" s="12" t="s">
        <v>26</v>
      </c>
      <c r="AX92" s="12" t="s">
        <v>26</v>
      </c>
      <c r="AY92" s="12"/>
      <c r="AZ92" s="12" t="s">
        <v>26</v>
      </c>
      <c r="BA92" s="12"/>
      <c r="BB92" s="12" t="s">
        <v>26</v>
      </c>
      <c r="BC92" s="12" t="s">
        <v>26</v>
      </c>
      <c r="BD92" s="12"/>
      <c r="BE92" s="12" t="s">
        <v>26</v>
      </c>
      <c r="BF92" s="12"/>
    </row>
    <row r="93" spans="1:58" ht="28.5" customHeight="1">
      <c r="AV93" s="12" t="s">
        <v>26</v>
      </c>
      <c r="AW93" s="12" t="s">
        <v>26</v>
      </c>
      <c r="AX93" s="12" t="s">
        <v>26</v>
      </c>
      <c r="AY93" s="12"/>
      <c r="AZ93" s="12" t="s">
        <v>26</v>
      </c>
      <c r="BA93" s="12"/>
      <c r="BB93" s="12" t="s">
        <v>26</v>
      </c>
      <c r="BC93" s="12" t="s">
        <v>26</v>
      </c>
      <c r="BD93" s="12"/>
      <c r="BE93" s="12" t="s">
        <v>26</v>
      </c>
      <c r="BF93" s="12"/>
    </row>
    <row r="94" spans="1:58" ht="28.5" customHeight="1">
      <c r="AV94" s="12" t="s">
        <v>26</v>
      </c>
      <c r="AW94" s="12" t="s">
        <v>26</v>
      </c>
      <c r="AX94" s="12" t="s">
        <v>26</v>
      </c>
      <c r="AY94" s="12"/>
      <c r="AZ94" s="12" t="s">
        <v>26</v>
      </c>
      <c r="BA94" s="12"/>
      <c r="BB94" s="12" t="s">
        <v>26</v>
      </c>
      <c r="BC94" s="12" t="s">
        <v>26</v>
      </c>
      <c r="BD94" s="12"/>
      <c r="BE94" s="12" t="s">
        <v>26</v>
      </c>
      <c r="BF94" s="12"/>
    </row>
    <row r="95" spans="1:58" ht="28.5" customHeight="1">
      <c r="AV95" s="12" t="s">
        <v>26</v>
      </c>
      <c r="AW95" s="12" t="s">
        <v>26</v>
      </c>
      <c r="AX95" s="12" t="s">
        <v>26</v>
      </c>
      <c r="AY95" s="12"/>
      <c r="AZ95" s="12" t="s">
        <v>26</v>
      </c>
      <c r="BA95" s="12"/>
      <c r="BB95" s="12" t="s">
        <v>26</v>
      </c>
      <c r="BC95" s="12" t="s">
        <v>26</v>
      </c>
      <c r="BD95" s="12"/>
      <c r="BE95" s="12" t="s">
        <v>26</v>
      </c>
      <c r="BF95" s="12"/>
    </row>
    <row r="96" spans="1: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row r="145" spans="48:58" ht="28.5" customHeight="1">
      <c r="AV145" s="12" t="s">
        <v>26</v>
      </c>
      <c r="AW145" s="12" t="s">
        <v>26</v>
      </c>
      <c r="AX145" s="12" t="s">
        <v>26</v>
      </c>
      <c r="AY145" s="12"/>
      <c r="AZ145" s="12" t="s">
        <v>26</v>
      </c>
      <c r="BA145" s="12"/>
      <c r="BB145" s="12" t="s">
        <v>26</v>
      </c>
      <c r="BC145" s="12" t="s">
        <v>26</v>
      </c>
      <c r="BD145" s="12"/>
      <c r="BE145" s="12" t="s">
        <v>26</v>
      </c>
      <c r="BF145" s="12"/>
    </row>
    <row r="146" spans="48:58" ht="28.5" customHeight="1">
      <c r="AV146" s="12" t="s">
        <v>26</v>
      </c>
      <c r="AW146" s="12" t="s">
        <v>26</v>
      </c>
      <c r="AX146" s="12" t="s">
        <v>26</v>
      </c>
      <c r="AY146" s="12"/>
      <c r="AZ146" s="12" t="s">
        <v>26</v>
      </c>
      <c r="BA146" s="12"/>
      <c r="BB146" s="12" t="s">
        <v>26</v>
      </c>
      <c r="BC146" s="12" t="s">
        <v>26</v>
      </c>
      <c r="BD146" s="12"/>
      <c r="BE146" s="12" t="s">
        <v>26</v>
      </c>
      <c r="BF146" s="12"/>
    </row>
    <row r="147" spans="48:58" ht="28.5" customHeight="1">
      <c r="AV147" s="12" t="s">
        <v>26</v>
      </c>
      <c r="AW147" s="12" t="s">
        <v>26</v>
      </c>
      <c r="AX147" s="12" t="s">
        <v>26</v>
      </c>
      <c r="AY147" s="12"/>
      <c r="AZ147" s="12" t="s">
        <v>26</v>
      </c>
      <c r="BA147" s="12"/>
      <c r="BB147" s="12" t="s">
        <v>26</v>
      </c>
      <c r="BC147" s="12" t="s">
        <v>26</v>
      </c>
      <c r="BD147" s="12"/>
      <c r="BE147" s="12" t="s">
        <v>26</v>
      </c>
      <c r="BF147" s="12"/>
    </row>
    <row r="148" spans="48:58" ht="28.5" customHeight="1">
      <c r="AV148" s="12" t="s">
        <v>26</v>
      </c>
      <c r="AW148" s="12" t="s">
        <v>26</v>
      </c>
      <c r="AX148" s="12" t="s">
        <v>26</v>
      </c>
      <c r="AY148" s="12"/>
      <c r="AZ148" s="12" t="s">
        <v>26</v>
      </c>
      <c r="BA148" s="12"/>
      <c r="BB148" s="12" t="s">
        <v>26</v>
      </c>
      <c r="BC148" s="12" t="s">
        <v>26</v>
      </c>
      <c r="BD148" s="12"/>
      <c r="BE148" s="12" t="s">
        <v>26</v>
      </c>
      <c r="BF148" s="12"/>
    </row>
    <row r="149" spans="48:58" ht="28.5" customHeight="1">
      <c r="AV149" s="12" t="s">
        <v>26</v>
      </c>
      <c r="AW149" s="12" t="s">
        <v>26</v>
      </c>
      <c r="AX149" s="12" t="s">
        <v>26</v>
      </c>
      <c r="AY149" s="12"/>
      <c r="AZ149" s="12" t="s">
        <v>26</v>
      </c>
      <c r="BA149" s="12"/>
      <c r="BB149" s="12" t="s">
        <v>26</v>
      </c>
      <c r="BC149" s="12" t="s">
        <v>26</v>
      </c>
      <c r="BD149" s="12"/>
      <c r="BE149" s="12" t="s">
        <v>26</v>
      </c>
      <c r="BF149" s="12"/>
    </row>
    <row r="150" spans="48:58" ht="28.5" customHeight="1">
      <c r="AV150" s="12" t="s">
        <v>26</v>
      </c>
      <c r="AW150" s="12" t="s">
        <v>26</v>
      </c>
      <c r="AX150" s="12" t="s">
        <v>26</v>
      </c>
      <c r="AY150" s="12"/>
      <c r="AZ150" s="12" t="s">
        <v>26</v>
      </c>
      <c r="BA150" s="12"/>
      <c r="BB150" s="12" t="s">
        <v>26</v>
      </c>
      <c r="BC150" s="12" t="s">
        <v>26</v>
      </c>
      <c r="BD150" s="12"/>
      <c r="BE150" s="12" t="s">
        <v>26</v>
      </c>
      <c r="BF150" s="12"/>
    </row>
    <row r="151" spans="48:58" ht="28.5" customHeight="1">
      <c r="AV151" s="12" t="s">
        <v>26</v>
      </c>
      <c r="AW151" s="12" t="s">
        <v>26</v>
      </c>
      <c r="AX151" s="12" t="s">
        <v>26</v>
      </c>
      <c r="AY151" s="12"/>
      <c r="AZ151" s="12" t="s">
        <v>26</v>
      </c>
      <c r="BA151" s="12"/>
      <c r="BB151" s="12" t="s">
        <v>26</v>
      </c>
      <c r="BC151" s="12" t="s">
        <v>26</v>
      </c>
      <c r="BD151" s="12"/>
      <c r="BE151" s="12" t="s">
        <v>26</v>
      </c>
      <c r="BF151" s="12"/>
    </row>
    <row r="152" spans="48:58" ht="28.5" customHeight="1">
      <c r="AV152" s="12" t="s">
        <v>26</v>
      </c>
      <c r="AW152" s="12" t="s">
        <v>26</v>
      </c>
      <c r="AX152" s="12" t="s">
        <v>26</v>
      </c>
      <c r="AY152" s="12"/>
      <c r="AZ152" s="12" t="s">
        <v>26</v>
      </c>
      <c r="BA152" s="12"/>
      <c r="BB152" s="12" t="s">
        <v>26</v>
      </c>
      <c r="BC152" s="12" t="s">
        <v>26</v>
      </c>
      <c r="BD152" s="12"/>
      <c r="BE152" s="12" t="s">
        <v>26</v>
      </c>
      <c r="BF152" s="12"/>
    </row>
    <row r="153" spans="48:58" ht="28.5" customHeight="1">
      <c r="AV153" s="12" t="s">
        <v>26</v>
      </c>
      <c r="AW153" s="12" t="s">
        <v>26</v>
      </c>
      <c r="AX153" s="12" t="s">
        <v>26</v>
      </c>
      <c r="AY153" s="12"/>
      <c r="AZ153" s="12" t="s">
        <v>26</v>
      </c>
      <c r="BA153" s="12"/>
      <c r="BB153" s="12" t="s">
        <v>26</v>
      </c>
      <c r="BC153" s="12" t="s">
        <v>26</v>
      </c>
      <c r="BD153" s="12"/>
      <c r="BE153" s="12" t="s">
        <v>26</v>
      </c>
      <c r="BF153" s="12"/>
    </row>
    <row r="154" spans="48:58" ht="28.5" customHeight="1">
      <c r="AV154" s="12" t="s">
        <v>26</v>
      </c>
      <c r="AW154" s="12" t="s">
        <v>26</v>
      </c>
      <c r="AX154" s="12" t="s">
        <v>26</v>
      </c>
      <c r="AY154" s="12"/>
      <c r="AZ154" s="12" t="s">
        <v>26</v>
      </c>
      <c r="BA154" s="12"/>
      <c r="BB154" s="12" t="s">
        <v>26</v>
      </c>
      <c r="BC154" s="12" t="s">
        <v>26</v>
      </c>
      <c r="BD154" s="12"/>
      <c r="BE154" s="12" t="s">
        <v>26</v>
      </c>
      <c r="BF154" s="12"/>
    </row>
    <row r="155" spans="48:58" ht="28.5" customHeight="1">
      <c r="AV155" s="12" t="s">
        <v>26</v>
      </c>
      <c r="AW155" s="12" t="s">
        <v>26</v>
      </c>
      <c r="AX155" s="12" t="s">
        <v>26</v>
      </c>
      <c r="AY155" s="12"/>
      <c r="AZ155" s="12" t="s">
        <v>26</v>
      </c>
      <c r="BA155" s="12"/>
      <c r="BB155" s="12" t="s">
        <v>26</v>
      </c>
      <c r="BC155" s="12" t="s">
        <v>26</v>
      </c>
      <c r="BD155" s="12"/>
      <c r="BE155" s="12" t="s">
        <v>26</v>
      </c>
      <c r="BF155" s="12"/>
    </row>
    <row r="156" spans="48:58" ht="28.5" customHeight="1">
      <c r="AV156" s="12" t="s">
        <v>26</v>
      </c>
      <c r="AW156" s="12" t="s">
        <v>26</v>
      </c>
      <c r="AX156" s="12" t="s">
        <v>26</v>
      </c>
      <c r="AY156" s="12"/>
      <c r="AZ156" s="12" t="s">
        <v>26</v>
      </c>
      <c r="BA156" s="12"/>
      <c r="BB156" s="12" t="s">
        <v>26</v>
      </c>
      <c r="BC156" s="12" t="s">
        <v>26</v>
      </c>
      <c r="BD156" s="12"/>
      <c r="BE156" s="12" t="s">
        <v>26</v>
      </c>
      <c r="BF156" s="12"/>
    </row>
    <row r="157" spans="48:58" ht="28.5" customHeight="1">
      <c r="AV157" s="12" t="s">
        <v>26</v>
      </c>
      <c r="AW157" s="12" t="s">
        <v>26</v>
      </c>
      <c r="AX157" s="12" t="s">
        <v>26</v>
      </c>
      <c r="AY157" s="12"/>
      <c r="AZ157" s="12" t="s">
        <v>26</v>
      </c>
      <c r="BA157" s="12"/>
      <c r="BB157" s="12" t="s">
        <v>26</v>
      </c>
      <c r="BC157" s="12" t="s">
        <v>26</v>
      </c>
      <c r="BD157" s="12"/>
      <c r="BE157" s="12" t="s">
        <v>26</v>
      </c>
      <c r="BF157" s="12"/>
    </row>
    <row r="158" spans="48:58" ht="28.5" customHeight="1">
      <c r="AV158" s="12" t="s">
        <v>26</v>
      </c>
      <c r="AW158" s="12" t="s">
        <v>26</v>
      </c>
      <c r="AX158" s="12" t="s">
        <v>26</v>
      </c>
      <c r="AY158" s="12"/>
      <c r="AZ158" s="12" t="s">
        <v>26</v>
      </c>
      <c r="BA158" s="12"/>
      <c r="BB158" s="12" t="s">
        <v>26</v>
      </c>
      <c r="BC158" s="12" t="s">
        <v>26</v>
      </c>
      <c r="BD158" s="12"/>
      <c r="BE158" s="12" t="s">
        <v>26</v>
      </c>
      <c r="BF158" s="12"/>
    </row>
    <row r="159" spans="48:58" ht="28.5" customHeight="1">
      <c r="AV159" s="12" t="s">
        <v>26</v>
      </c>
      <c r="AW159" s="12" t="s">
        <v>26</v>
      </c>
      <c r="AX159" s="12" t="s">
        <v>26</v>
      </c>
      <c r="AY159" s="12"/>
      <c r="AZ159" s="12" t="s">
        <v>26</v>
      </c>
      <c r="BA159" s="12"/>
      <c r="BB159" s="12" t="s">
        <v>26</v>
      </c>
      <c r="BC159" s="12" t="s">
        <v>26</v>
      </c>
      <c r="BD159" s="12"/>
      <c r="BE159" s="12" t="s">
        <v>26</v>
      </c>
      <c r="BF159" s="12"/>
    </row>
    <row r="160" spans="48:58" ht="28.5" customHeight="1">
      <c r="AV160" s="12" t="s">
        <v>26</v>
      </c>
      <c r="AW160" s="12" t="s">
        <v>26</v>
      </c>
      <c r="AX160" s="12" t="s">
        <v>26</v>
      </c>
      <c r="AY160" s="12"/>
      <c r="AZ160" s="12" t="s">
        <v>26</v>
      </c>
      <c r="BA160" s="12"/>
      <c r="BB160" s="12" t="s">
        <v>26</v>
      </c>
      <c r="BC160" s="12" t="s">
        <v>26</v>
      </c>
      <c r="BD160" s="12"/>
      <c r="BE160" s="12" t="s">
        <v>26</v>
      </c>
      <c r="BF160" s="12"/>
    </row>
    <row r="161" spans="48:58" ht="28.5" customHeight="1">
      <c r="AV161" s="12" t="s">
        <v>26</v>
      </c>
      <c r="AW161" s="12" t="s">
        <v>26</v>
      </c>
      <c r="AX161" s="12" t="s">
        <v>26</v>
      </c>
      <c r="AY161" s="12"/>
      <c r="AZ161" s="12" t="s">
        <v>26</v>
      </c>
      <c r="BA161" s="12"/>
      <c r="BB161" s="12" t="s">
        <v>26</v>
      </c>
      <c r="BC161" s="12" t="s">
        <v>26</v>
      </c>
      <c r="BD161" s="12"/>
      <c r="BE161" s="12" t="s">
        <v>26</v>
      </c>
      <c r="BF161" s="12"/>
    </row>
    <row r="162" spans="48:58" ht="28.5" customHeight="1">
      <c r="AV162" s="12" t="s">
        <v>26</v>
      </c>
      <c r="AW162" s="12" t="s">
        <v>26</v>
      </c>
      <c r="AX162" s="12" t="s">
        <v>26</v>
      </c>
      <c r="AY162" s="12"/>
      <c r="AZ162" s="12" t="s">
        <v>26</v>
      </c>
      <c r="BA162" s="12"/>
      <c r="BB162" s="12" t="s">
        <v>26</v>
      </c>
      <c r="BC162" s="12" t="s">
        <v>26</v>
      </c>
      <c r="BD162" s="12"/>
      <c r="BE162" s="12" t="s">
        <v>26</v>
      </c>
      <c r="BF162" s="12"/>
    </row>
    <row r="163" spans="48:58" ht="28.5" customHeight="1">
      <c r="AV163" s="12" t="s">
        <v>26</v>
      </c>
      <c r="AW163" s="12" t="s">
        <v>26</v>
      </c>
      <c r="AX163" s="12" t="s">
        <v>26</v>
      </c>
      <c r="AY163" s="12"/>
      <c r="AZ163" s="12" t="s">
        <v>26</v>
      </c>
      <c r="BA163" s="12"/>
      <c r="BB163" s="12" t="s">
        <v>26</v>
      </c>
      <c r="BC163" s="12" t="s">
        <v>26</v>
      </c>
      <c r="BD163" s="12"/>
      <c r="BE163" s="12" t="s">
        <v>26</v>
      </c>
      <c r="BF163" s="12"/>
    </row>
    <row r="164" spans="48:58" ht="28.5" customHeight="1">
      <c r="AV164" s="12" t="s">
        <v>26</v>
      </c>
      <c r="AW164" s="12" t="s">
        <v>26</v>
      </c>
      <c r="AX164" s="12" t="s">
        <v>26</v>
      </c>
      <c r="AY164" s="12"/>
      <c r="AZ164" s="12" t="s">
        <v>26</v>
      </c>
      <c r="BA164" s="12"/>
      <c r="BB164" s="12" t="s">
        <v>26</v>
      </c>
      <c r="BC164" s="12" t="s">
        <v>26</v>
      </c>
      <c r="BD164" s="12"/>
      <c r="BE164" s="12" t="s">
        <v>26</v>
      </c>
      <c r="BF164" s="12"/>
    </row>
    <row r="165" spans="48:58" ht="28.5" customHeight="1">
      <c r="AV165" s="12" t="s">
        <v>26</v>
      </c>
      <c r="AW165" s="12" t="s">
        <v>26</v>
      </c>
      <c r="AX165" s="12" t="s">
        <v>26</v>
      </c>
      <c r="AY165" s="12"/>
      <c r="AZ165" s="12" t="s">
        <v>26</v>
      </c>
      <c r="BA165" s="12"/>
      <c r="BB165" s="12" t="s">
        <v>26</v>
      </c>
      <c r="BC165" s="12" t="s">
        <v>26</v>
      </c>
      <c r="BD165" s="12"/>
      <c r="BE165" s="12" t="s">
        <v>26</v>
      </c>
      <c r="BF165" s="12"/>
    </row>
    <row r="166" spans="48:58" ht="28.5" customHeight="1">
      <c r="AV166" s="12" t="s">
        <v>26</v>
      </c>
      <c r="AW166" s="12" t="s">
        <v>26</v>
      </c>
      <c r="AX166" s="12" t="s">
        <v>26</v>
      </c>
      <c r="AY166" s="12"/>
      <c r="AZ166" s="12" t="s">
        <v>26</v>
      </c>
      <c r="BA166" s="12"/>
      <c r="BB166" s="12" t="s">
        <v>26</v>
      </c>
      <c r="BC166" s="12" t="s">
        <v>26</v>
      </c>
      <c r="BD166" s="12"/>
      <c r="BE166" s="12" t="s">
        <v>26</v>
      </c>
      <c r="BF166" s="12"/>
    </row>
    <row r="167" spans="48:58" ht="28.5" customHeight="1">
      <c r="AV167" s="12" t="s">
        <v>26</v>
      </c>
      <c r="AW167" s="12" t="s">
        <v>26</v>
      </c>
      <c r="AX167" s="12" t="s">
        <v>26</v>
      </c>
      <c r="AY167" s="12"/>
      <c r="AZ167" s="12" t="s">
        <v>26</v>
      </c>
      <c r="BA167" s="12"/>
      <c r="BB167" s="12" t="s">
        <v>26</v>
      </c>
      <c r="BC167" s="12" t="s">
        <v>26</v>
      </c>
      <c r="BD167" s="12"/>
      <c r="BE167" s="12" t="s">
        <v>26</v>
      </c>
      <c r="BF167" s="12"/>
    </row>
    <row r="168" spans="48:58" ht="28.5" customHeight="1">
      <c r="AV168" s="12" t="s">
        <v>26</v>
      </c>
      <c r="AW168" s="12" t="s">
        <v>26</v>
      </c>
      <c r="AX168" s="12" t="s">
        <v>26</v>
      </c>
      <c r="AY168" s="12"/>
      <c r="AZ168" s="12" t="s">
        <v>26</v>
      </c>
      <c r="BA168" s="12"/>
      <c r="BB168" s="12" t="s">
        <v>26</v>
      </c>
      <c r="BC168" s="12" t="s">
        <v>26</v>
      </c>
      <c r="BD168" s="12"/>
      <c r="BE168" s="12" t="s">
        <v>26</v>
      </c>
      <c r="BF168" s="12"/>
    </row>
    <row r="169" spans="48:58" ht="28.5" customHeight="1">
      <c r="AV169" s="12" t="s">
        <v>26</v>
      </c>
      <c r="AW169" s="12" t="s">
        <v>26</v>
      </c>
      <c r="AX169" s="12" t="s">
        <v>26</v>
      </c>
      <c r="AY169" s="12"/>
      <c r="AZ169" s="12" t="s">
        <v>26</v>
      </c>
      <c r="BA169" s="12"/>
      <c r="BB169" s="12" t="s">
        <v>26</v>
      </c>
      <c r="BC169" s="12" t="s">
        <v>26</v>
      </c>
      <c r="BD169" s="12"/>
      <c r="BE169" s="12" t="s">
        <v>26</v>
      </c>
      <c r="BF169" s="12"/>
    </row>
    <row r="170" spans="48:58" ht="28.5" customHeight="1">
      <c r="AV170" s="12" t="s">
        <v>26</v>
      </c>
      <c r="AW170" s="12" t="s">
        <v>26</v>
      </c>
      <c r="AX170" s="12" t="s">
        <v>26</v>
      </c>
      <c r="AY170" s="12"/>
      <c r="AZ170" s="12" t="s">
        <v>26</v>
      </c>
      <c r="BA170" s="12"/>
      <c r="BB170" s="12" t="s">
        <v>26</v>
      </c>
      <c r="BC170" s="12" t="s">
        <v>26</v>
      </c>
      <c r="BD170" s="12"/>
      <c r="BE170" s="12" t="s">
        <v>26</v>
      </c>
      <c r="BF170" s="12"/>
    </row>
    <row r="171" spans="48:58" ht="28.5" customHeight="1">
      <c r="AV171" s="12" t="s">
        <v>26</v>
      </c>
      <c r="AW171" s="12" t="s">
        <v>26</v>
      </c>
      <c r="AX171" s="12" t="s">
        <v>26</v>
      </c>
      <c r="AY171" s="12"/>
      <c r="AZ171" s="12" t="s">
        <v>26</v>
      </c>
      <c r="BA171" s="12"/>
      <c r="BB171" s="12" t="s">
        <v>26</v>
      </c>
      <c r="BC171" s="12" t="s">
        <v>26</v>
      </c>
      <c r="BD171" s="12"/>
      <c r="BE171" s="12" t="s">
        <v>26</v>
      </c>
      <c r="BF171" s="12"/>
    </row>
    <row r="172" spans="48:58" ht="28.5" customHeight="1">
      <c r="AV172" s="12" t="s">
        <v>26</v>
      </c>
      <c r="AW172" s="12" t="s">
        <v>26</v>
      </c>
      <c r="AX172" s="12" t="s">
        <v>26</v>
      </c>
      <c r="AY172" s="12"/>
      <c r="AZ172" s="12" t="s">
        <v>26</v>
      </c>
      <c r="BA172" s="12"/>
      <c r="BB172" s="12" t="s">
        <v>26</v>
      </c>
      <c r="BC172" s="12" t="s">
        <v>26</v>
      </c>
      <c r="BD172" s="12"/>
      <c r="BE172" s="12" t="s">
        <v>26</v>
      </c>
      <c r="BF172" s="12"/>
    </row>
    <row r="173" spans="48:58" ht="28.5" customHeight="1">
      <c r="AV173" s="12" t="s">
        <v>26</v>
      </c>
      <c r="AW173" s="12" t="s">
        <v>26</v>
      </c>
      <c r="AX173" s="12" t="s">
        <v>26</v>
      </c>
      <c r="AY173" s="12"/>
      <c r="AZ173" s="12" t="s">
        <v>26</v>
      </c>
      <c r="BA173" s="12"/>
      <c r="BB173" s="12" t="s">
        <v>26</v>
      </c>
      <c r="BC173" s="12" t="s">
        <v>26</v>
      </c>
      <c r="BD173" s="12"/>
      <c r="BE173" s="12" t="s">
        <v>26</v>
      </c>
      <c r="BF173" s="12"/>
    </row>
    <row r="174" spans="48:58" ht="28.5" customHeight="1">
      <c r="AV174" s="12" t="s">
        <v>26</v>
      </c>
      <c r="AW174" s="12" t="s">
        <v>26</v>
      </c>
      <c r="AX174" s="12" t="s">
        <v>26</v>
      </c>
      <c r="AY174" s="12"/>
      <c r="AZ174" s="12" t="s">
        <v>26</v>
      </c>
      <c r="BA174" s="12"/>
      <c r="BB174" s="12" t="s">
        <v>26</v>
      </c>
      <c r="BC174" s="12" t="s">
        <v>26</v>
      </c>
      <c r="BD174" s="12"/>
      <c r="BE174" s="12" t="s">
        <v>26</v>
      </c>
      <c r="BF174" s="12"/>
    </row>
    <row r="175" spans="48:58" ht="28.5" customHeight="1">
      <c r="AV175" s="12" t="s">
        <v>26</v>
      </c>
      <c r="AW175" s="12" t="s">
        <v>26</v>
      </c>
      <c r="AX175" s="12" t="s">
        <v>26</v>
      </c>
      <c r="AY175" s="12"/>
      <c r="AZ175" s="12" t="s">
        <v>26</v>
      </c>
      <c r="BA175" s="12"/>
      <c r="BB175" s="12" t="s">
        <v>26</v>
      </c>
      <c r="BC175" s="12" t="s">
        <v>26</v>
      </c>
      <c r="BD175" s="12"/>
      <c r="BE175" s="12" t="s">
        <v>26</v>
      </c>
      <c r="BF175" s="12"/>
    </row>
    <row r="176" spans="48:58" ht="28.5" customHeight="1">
      <c r="AV176" s="12" t="s">
        <v>26</v>
      </c>
      <c r="AW176" s="12" t="s">
        <v>26</v>
      </c>
      <c r="AX176" s="12" t="s">
        <v>26</v>
      </c>
      <c r="AY176" s="12"/>
      <c r="AZ176" s="12" t="s">
        <v>26</v>
      </c>
      <c r="BA176" s="12"/>
      <c r="BB176" s="12" t="s">
        <v>26</v>
      </c>
      <c r="BC176" s="12" t="s">
        <v>26</v>
      </c>
      <c r="BD176" s="12"/>
      <c r="BE176" s="12" t="s">
        <v>26</v>
      </c>
      <c r="BF176" s="12"/>
    </row>
    <row r="177" spans="48:58" ht="28.5" customHeight="1">
      <c r="AV177" s="12" t="s">
        <v>26</v>
      </c>
      <c r="AW177" s="12" t="s">
        <v>26</v>
      </c>
      <c r="AX177" s="12" t="s">
        <v>26</v>
      </c>
      <c r="AY177" s="12"/>
      <c r="AZ177" s="12" t="s">
        <v>26</v>
      </c>
      <c r="BA177" s="12"/>
      <c r="BB177" s="12" t="s">
        <v>26</v>
      </c>
      <c r="BC177" s="12" t="s">
        <v>26</v>
      </c>
      <c r="BD177" s="12"/>
      <c r="BE177" s="12" t="s">
        <v>26</v>
      </c>
      <c r="BF177" s="12"/>
    </row>
    <row r="178" spans="48:58" ht="28.5" customHeight="1">
      <c r="AV178" s="12" t="s">
        <v>26</v>
      </c>
      <c r="AW178" s="12" t="s">
        <v>26</v>
      </c>
      <c r="AX178" s="12" t="s">
        <v>26</v>
      </c>
      <c r="AY178" s="12"/>
      <c r="AZ178" s="12" t="s">
        <v>26</v>
      </c>
      <c r="BA178" s="12"/>
      <c r="BB178" s="12" t="s">
        <v>26</v>
      </c>
      <c r="BC178" s="12" t="s">
        <v>26</v>
      </c>
      <c r="BD178" s="12"/>
      <c r="BE178" s="12" t="s">
        <v>26</v>
      </c>
      <c r="BF178" s="12"/>
    </row>
    <row r="179" spans="48:58" ht="28.5" customHeight="1">
      <c r="AV179" s="12" t="s">
        <v>26</v>
      </c>
      <c r="AW179" s="12" t="s">
        <v>26</v>
      </c>
      <c r="AX179" s="12" t="s">
        <v>26</v>
      </c>
      <c r="AY179" s="12"/>
      <c r="AZ179" s="12" t="s">
        <v>26</v>
      </c>
      <c r="BA179" s="12"/>
      <c r="BB179" s="12" t="s">
        <v>26</v>
      </c>
      <c r="BC179" s="12" t="s">
        <v>26</v>
      </c>
      <c r="BD179" s="12"/>
      <c r="BE179" s="12" t="s">
        <v>26</v>
      </c>
      <c r="BF179" s="12"/>
    </row>
    <row r="180" spans="48:58" ht="28.5" customHeight="1">
      <c r="AV180" s="12" t="s">
        <v>26</v>
      </c>
      <c r="AW180" s="12" t="s">
        <v>26</v>
      </c>
      <c r="AX180" s="12" t="s">
        <v>26</v>
      </c>
      <c r="AY180" s="12"/>
      <c r="AZ180" s="12" t="s">
        <v>26</v>
      </c>
      <c r="BA180" s="12"/>
      <c r="BB180" s="12" t="s">
        <v>26</v>
      </c>
      <c r="BC180" s="12" t="s">
        <v>26</v>
      </c>
      <c r="BD180" s="12"/>
      <c r="BE180" s="12" t="s">
        <v>26</v>
      </c>
      <c r="BF180" s="12"/>
    </row>
  </sheetData>
  <mergeCells count="40">
    <mergeCell ref="A4:B4"/>
    <mergeCell ref="A85:B85"/>
    <mergeCell ref="C85:D85"/>
    <mergeCell ref="N85:O85"/>
    <mergeCell ref="Y85:Z85"/>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C1:M1"/>
    <mergeCell ref="N1:X1"/>
    <mergeCell ref="Y1:AJ1"/>
    <mergeCell ref="AK1:AU1"/>
    <mergeCell ref="AV1:BF1"/>
    <mergeCell ref="AV85:AW85"/>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s>
  <phoneticPr fontId="3"/>
  <conditionalFormatting sqref="A5:AU84 BG5:XFD84 AV87:BF180 AX85:BF86 AV82:BF84 BC6:BC81 BE6:BE81">
    <cfRule type="cellIs" dxfId="142" priority="7" operator="equal">
      <formula>0</formula>
    </cfRule>
  </conditionalFormatting>
  <conditionalFormatting sqref="BC5 BE5">
    <cfRule type="cellIs" dxfId="141" priority="6" operator="equal">
      <formula>0</formula>
    </cfRule>
  </conditionalFormatting>
  <conditionalFormatting sqref="AV86:AW86 AV85">
    <cfRule type="cellIs" dxfId="140" priority="4" operator="equal">
      <formula>0</formula>
    </cfRule>
  </conditionalFormatting>
  <conditionalFormatting sqref="AV5:BB81">
    <cfRule type="cellIs" dxfId="23" priority="3" operator="equal">
      <formula>0</formula>
    </cfRule>
  </conditionalFormatting>
  <conditionalFormatting sqref="BD5:BD81">
    <cfRule type="cellIs" dxfId="22" priority="2" operator="equal">
      <formula>0</formula>
    </cfRule>
  </conditionalFormatting>
  <conditionalFormatting sqref="BF5:BF81">
    <cfRule type="cellIs" dxfId="21"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10686-8615-4615-AE4F-5754D561B3D4}">
  <sheetPr>
    <pageSetUpPr fitToPage="1"/>
  </sheetPr>
  <dimension ref="A1:BF143"/>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 customWidth="1"/>
    <col min="2" max="2" width="32.5" style="1" customWidth="1"/>
    <col min="3" max="24" width="8.25" style="10" hidden="1" customWidth="1" outlineLevel="1"/>
    <col min="25" max="26" width="9.25" style="10" hidden="1" customWidth="1" outlineLevel="1"/>
    <col min="27" max="27" width="8.25" style="10" hidden="1" customWidth="1" outlineLevel="1"/>
    <col min="28" max="34" width="9.25" style="10" hidden="1" customWidth="1" outlineLevel="1"/>
    <col min="35" max="36" width="8.25" style="10" hidden="1" customWidth="1" outlineLevel="1"/>
    <col min="37" max="37" width="9" style="1" customWidth="1" collapsed="1"/>
    <col min="38" max="42" width="9" style="1" customWidth="1"/>
    <col min="43" max="46" width="9" style="11" customWidth="1"/>
    <col min="47" max="47" width="9" style="1"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81"/>
      <c r="B1" s="181"/>
      <c r="C1" s="242" t="s">
        <v>1</v>
      </c>
      <c r="D1" s="293"/>
      <c r="E1" s="293"/>
      <c r="F1" s="293"/>
      <c r="G1" s="293"/>
      <c r="H1" s="293"/>
      <c r="I1" s="293"/>
      <c r="J1" s="293"/>
      <c r="K1" s="293"/>
      <c r="L1" s="293"/>
      <c r="M1" s="240"/>
      <c r="N1" s="307" t="s">
        <v>2</v>
      </c>
      <c r="O1" s="307"/>
      <c r="P1" s="307"/>
      <c r="Q1" s="307"/>
      <c r="R1" s="307"/>
      <c r="S1" s="307"/>
      <c r="T1" s="307"/>
      <c r="U1" s="307"/>
      <c r="V1" s="307"/>
      <c r="W1" s="307"/>
      <c r="X1" s="307"/>
      <c r="Y1" s="307" t="s">
        <v>3</v>
      </c>
      <c r="Z1" s="307"/>
      <c r="AA1" s="307"/>
      <c r="AB1" s="307"/>
      <c r="AC1" s="307"/>
      <c r="AD1" s="307"/>
      <c r="AE1" s="307"/>
      <c r="AF1" s="307"/>
      <c r="AG1" s="307"/>
      <c r="AH1" s="307"/>
      <c r="AI1" s="307"/>
      <c r="AJ1" s="242"/>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307" t="s">
        <v>6</v>
      </c>
      <c r="B2" s="307"/>
      <c r="C2" s="307" t="s">
        <v>7</v>
      </c>
      <c r="D2" s="307"/>
      <c r="E2" s="164"/>
      <c r="F2" s="307" t="s">
        <v>8</v>
      </c>
      <c r="G2" s="307"/>
      <c r="H2" s="307" t="s">
        <v>9</v>
      </c>
      <c r="I2" s="307"/>
      <c r="J2" s="307" t="s">
        <v>10</v>
      </c>
      <c r="K2" s="307"/>
      <c r="L2" s="227" t="s">
        <v>11</v>
      </c>
      <c r="M2" s="278"/>
      <c r="N2" s="307" t="s">
        <v>7</v>
      </c>
      <c r="O2" s="307"/>
      <c r="P2" s="164"/>
      <c r="Q2" s="307" t="s">
        <v>8</v>
      </c>
      <c r="R2" s="307"/>
      <c r="S2" s="307" t="s">
        <v>9</v>
      </c>
      <c r="T2" s="307"/>
      <c r="U2" s="307" t="s">
        <v>10</v>
      </c>
      <c r="V2" s="307"/>
      <c r="W2" s="227" t="s">
        <v>11</v>
      </c>
      <c r="X2" s="278"/>
      <c r="Y2" s="307" t="s">
        <v>7</v>
      </c>
      <c r="Z2" s="307"/>
      <c r="AA2" s="164"/>
      <c r="AB2" s="307" t="s">
        <v>8</v>
      </c>
      <c r="AC2" s="307"/>
      <c r="AD2" s="307" t="s">
        <v>9</v>
      </c>
      <c r="AE2" s="307"/>
      <c r="AF2" s="305" t="s">
        <v>12</v>
      </c>
      <c r="AG2" s="307" t="s">
        <v>10</v>
      </c>
      <c r="AH2" s="307"/>
      <c r="AI2" s="227" t="s">
        <v>11</v>
      </c>
      <c r="AJ2" s="27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83" t="s">
        <v>14</v>
      </c>
      <c r="B3" s="148"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48" t="s">
        <v>16</v>
      </c>
      <c r="Z3" s="148" t="s">
        <v>17</v>
      </c>
      <c r="AA3" s="148"/>
      <c r="AB3" s="148" t="s">
        <v>18</v>
      </c>
      <c r="AC3" s="148" t="s">
        <v>19</v>
      </c>
      <c r="AD3" s="148" t="s">
        <v>18</v>
      </c>
      <c r="AE3" s="148" t="s">
        <v>19</v>
      </c>
      <c r="AF3" s="306"/>
      <c r="AG3" s="148" t="s">
        <v>18</v>
      </c>
      <c r="AH3" s="148" t="s">
        <v>19</v>
      </c>
      <c r="AI3" s="148" t="s">
        <v>18</v>
      </c>
      <c r="AJ3" s="17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82" t="s">
        <v>20</v>
      </c>
      <c r="B4" s="283"/>
      <c r="C4" s="138">
        <f>COUNTIF(C5:C37,"○")</f>
        <v>9</v>
      </c>
      <c r="D4" s="138">
        <f>COUNTIF(D5:D37,"○")</f>
        <v>3</v>
      </c>
      <c r="E4" s="138"/>
      <c r="F4" s="138">
        <f t="shared" ref="F4:O4" si="0">COUNTIF(F5:F37,"○")</f>
        <v>8</v>
      </c>
      <c r="G4" s="138">
        <f t="shared" si="0"/>
        <v>4</v>
      </c>
      <c r="H4" s="138">
        <f t="shared" si="0"/>
        <v>4</v>
      </c>
      <c r="I4" s="138">
        <f t="shared" si="0"/>
        <v>1</v>
      </c>
      <c r="J4" s="138">
        <f t="shared" si="0"/>
        <v>0</v>
      </c>
      <c r="K4" s="138">
        <f t="shared" si="0"/>
        <v>4</v>
      </c>
      <c r="L4" s="138">
        <f t="shared" si="0"/>
        <v>0</v>
      </c>
      <c r="M4" s="138">
        <f t="shared" si="0"/>
        <v>0</v>
      </c>
      <c r="N4" s="138">
        <f t="shared" si="0"/>
        <v>10</v>
      </c>
      <c r="O4" s="138">
        <f t="shared" si="0"/>
        <v>5</v>
      </c>
      <c r="P4" s="138"/>
      <c r="Q4" s="138">
        <f t="shared" ref="Q4:Z4" si="1">COUNTIF(Q5:Q37,"○")</f>
        <v>9</v>
      </c>
      <c r="R4" s="138">
        <f t="shared" si="1"/>
        <v>2</v>
      </c>
      <c r="S4" s="138">
        <f t="shared" si="1"/>
        <v>4</v>
      </c>
      <c r="T4" s="138">
        <f t="shared" si="1"/>
        <v>2</v>
      </c>
      <c r="U4" s="138">
        <f t="shared" si="1"/>
        <v>0</v>
      </c>
      <c r="V4" s="138">
        <f t="shared" si="1"/>
        <v>0</v>
      </c>
      <c r="W4" s="138">
        <f t="shared" si="1"/>
        <v>1</v>
      </c>
      <c r="X4" s="138">
        <f t="shared" si="1"/>
        <v>0</v>
      </c>
      <c r="Y4" s="138">
        <f t="shared" si="1"/>
        <v>7</v>
      </c>
      <c r="Z4" s="138">
        <f t="shared" si="1"/>
        <v>3</v>
      </c>
      <c r="AA4" s="138"/>
      <c r="AB4" s="138">
        <f t="shared" ref="AB4:AJ4" si="2">COUNTIF(AB5:AB37,"○")</f>
        <v>7</v>
      </c>
      <c r="AC4" s="138">
        <f t="shared" si="2"/>
        <v>8</v>
      </c>
      <c r="AD4" s="138">
        <f t="shared" si="2"/>
        <v>4</v>
      </c>
      <c r="AE4" s="138">
        <f t="shared" si="2"/>
        <v>5</v>
      </c>
      <c r="AF4" s="207">
        <f t="shared" si="2"/>
        <v>0</v>
      </c>
      <c r="AG4" s="138">
        <f t="shared" si="2"/>
        <v>2</v>
      </c>
      <c r="AH4" s="138">
        <f t="shared" si="2"/>
        <v>1</v>
      </c>
      <c r="AI4" s="138">
        <f t="shared" si="2"/>
        <v>0</v>
      </c>
      <c r="AJ4" s="177">
        <f t="shared" si="2"/>
        <v>0</v>
      </c>
      <c r="AK4" s="137">
        <v>10</v>
      </c>
      <c r="AL4" s="138">
        <v>2</v>
      </c>
      <c r="AM4" s="138">
        <v>12</v>
      </c>
      <c r="AN4" s="138">
        <v>9</v>
      </c>
      <c r="AO4" s="138">
        <v>5</v>
      </c>
      <c r="AP4" s="138">
        <v>5</v>
      </c>
      <c r="AQ4" s="158">
        <v>6</v>
      </c>
      <c r="AR4" s="158">
        <v>2</v>
      </c>
      <c r="AS4" s="158">
        <v>1</v>
      </c>
      <c r="AT4" s="158">
        <v>1</v>
      </c>
      <c r="AU4" s="139">
        <v>0</v>
      </c>
      <c r="AV4" s="137">
        <f t="shared" ref="AV4:BF4" si="3">COUNTIF(AV5:AV37,"○")</f>
        <v>0</v>
      </c>
      <c r="AW4" s="138">
        <f t="shared" si="3"/>
        <v>0</v>
      </c>
      <c r="AX4" s="138">
        <f t="shared" si="3"/>
        <v>0</v>
      </c>
      <c r="AY4" s="138">
        <f t="shared" si="3"/>
        <v>0</v>
      </c>
      <c r="AZ4" s="138">
        <f t="shared" si="3"/>
        <v>0</v>
      </c>
      <c r="BA4" s="138">
        <f t="shared" si="3"/>
        <v>0</v>
      </c>
      <c r="BB4" s="138">
        <f t="shared" si="3"/>
        <v>0</v>
      </c>
      <c r="BC4" s="138">
        <f t="shared" si="3"/>
        <v>0</v>
      </c>
      <c r="BD4" s="138">
        <f t="shared" si="3"/>
        <v>0</v>
      </c>
      <c r="BE4" s="138">
        <f t="shared" si="3"/>
        <v>0</v>
      </c>
      <c r="BF4" s="139">
        <f t="shared" si="3"/>
        <v>0</v>
      </c>
    </row>
    <row r="5" spans="1:58" ht="28.5" customHeight="1">
      <c r="A5" s="170">
        <v>43001</v>
      </c>
      <c r="B5" s="171" t="s">
        <v>564</v>
      </c>
      <c r="C5" s="95" t="s">
        <v>23</v>
      </c>
      <c r="D5" s="95" t="s">
        <v>24</v>
      </c>
      <c r="E5" s="95">
        <v>1</v>
      </c>
      <c r="F5" s="95" t="s">
        <v>23</v>
      </c>
      <c r="G5" s="95" t="s">
        <v>23</v>
      </c>
      <c r="H5" s="95" t="s">
        <v>23</v>
      </c>
      <c r="I5" s="95" t="s">
        <v>23</v>
      </c>
      <c r="J5" s="95"/>
      <c r="K5" s="95" t="s">
        <v>23</v>
      </c>
      <c r="L5" s="95"/>
      <c r="M5" s="95"/>
      <c r="N5" s="95" t="s">
        <v>23</v>
      </c>
      <c r="O5" s="95" t="s">
        <v>24</v>
      </c>
      <c r="P5" s="95">
        <v>1</v>
      </c>
      <c r="Q5" s="95" t="s">
        <v>23</v>
      </c>
      <c r="R5" s="95"/>
      <c r="S5" s="95" t="s">
        <v>23</v>
      </c>
      <c r="T5" s="95"/>
      <c r="U5" s="95"/>
      <c r="V5" s="95"/>
      <c r="W5" s="95"/>
      <c r="X5" s="95"/>
      <c r="Y5" s="95" t="s">
        <v>22</v>
      </c>
      <c r="Z5" s="95" t="s">
        <v>22</v>
      </c>
      <c r="AA5" s="95" t="s">
        <v>22</v>
      </c>
      <c r="AB5" s="95" t="s">
        <v>22</v>
      </c>
      <c r="AC5" s="95" t="s">
        <v>22</v>
      </c>
      <c r="AD5" s="95" t="s">
        <v>22</v>
      </c>
      <c r="AE5" s="95" t="s">
        <v>22</v>
      </c>
      <c r="AF5" s="99"/>
      <c r="AG5" s="95" t="s">
        <v>25</v>
      </c>
      <c r="AH5" s="95" t="s">
        <v>25</v>
      </c>
      <c r="AI5" s="95" t="s">
        <v>25</v>
      </c>
      <c r="AJ5" s="173" t="s">
        <v>25</v>
      </c>
      <c r="AK5" s="128" t="s">
        <v>22</v>
      </c>
      <c r="AL5" s="95" t="s">
        <v>25</v>
      </c>
      <c r="AM5" s="95" t="s">
        <v>22</v>
      </c>
      <c r="AN5" s="95" t="s">
        <v>22</v>
      </c>
      <c r="AO5" s="95" t="s">
        <v>22</v>
      </c>
      <c r="AP5" s="95" t="s">
        <v>22</v>
      </c>
      <c r="AQ5" s="98" t="s">
        <v>27</v>
      </c>
      <c r="AR5" s="98" t="s">
        <v>25</v>
      </c>
      <c r="AS5" s="98" t="s">
        <v>25</v>
      </c>
      <c r="AT5" s="98" t="s">
        <v>25</v>
      </c>
      <c r="AU5" s="131" t="s">
        <v>25</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95" t="s">
        <v>25</v>
      </c>
      <c r="BD5" s="313" t="str">
        <f>SUBSTITUTE(SUBSTITUTE(IFERROR(VLOOKUP($A5,単組回答!$E:$R,14,FALSE),""),"① 行った","○"),"② 行っていない","×")</f>
        <v/>
      </c>
      <c r="BE5" s="95" t="s">
        <v>25</v>
      </c>
      <c r="BF5" s="316" t="str">
        <f>SUBSTITUTE(SUBSTITUTE(IFERROR(VLOOKUP($A5,単組回答!$E:$T,16,FALSE),""),"① 行った","○"),"② 行っていない","×")</f>
        <v/>
      </c>
    </row>
    <row r="6" spans="1:58" ht="28.5" customHeight="1">
      <c r="A6" s="5">
        <v>43002</v>
      </c>
      <c r="B6" s="6" t="s">
        <v>565</v>
      </c>
      <c r="C6" s="7"/>
      <c r="D6" s="2"/>
      <c r="E6" s="2">
        <v>0</v>
      </c>
      <c r="F6" s="2"/>
      <c r="G6" s="2"/>
      <c r="H6" s="2"/>
      <c r="I6" s="2"/>
      <c r="J6" s="2"/>
      <c r="K6" s="2"/>
      <c r="L6" s="2"/>
      <c r="M6" s="2"/>
      <c r="N6" s="2"/>
      <c r="O6" s="2"/>
      <c r="P6" s="2">
        <v>0</v>
      </c>
      <c r="Q6" s="2"/>
      <c r="R6" s="2"/>
      <c r="S6" s="2"/>
      <c r="T6" s="2"/>
      <c r="U6" s="2"/>
      <c r="V6" s="2"/>
      <c r="W6" s="2"/>
      <c r="X6" s="2"/>
      <c r="Y6" s="2" t="s">
        <v>26</v>
      </c>
      <c r="Z6" s="2" t="s">
        <v>26</v>
      </c>
      <c r="AA6" s="2" t="e">
        <v>#N/A</v>
      </c>
      <c r="AB6" s="2" t="s">
        <v>26</v>
      </c>
      <c r="AC6" s="2" t="s">
        <v>26</v>
      </c>
      <c r="AD6" s="2" t="s">
        <v>26</v>
      </c>
      <c r="AE6" s="2" t="s">
        <v>26</v>
      </c>
      <c r="AF6" s="33"/>
      <c r="AG6" s="2" t="s">
        <v>26</v>
      </c>
      <c r="AH6" s="2" t="s">
        <v>26</v>
      </c>
      <c r="AI6" s="2" t="s">
        <v>26</v>
      </c>
      <c r="AJ6" s="93" t="s">
        <v>26</v>
      </c>
      <c r="AK6" s="102" t="s">
        <v>22</v>
      </c>
      <c r="AL6" s="100" t="s">
        <v>25</v>
      </c>
      <c r="AM6" s="100" t="s">
        <v>25</v>
      </c>
      <c r="AN6" s="100" t="s">
        <v>22</v>
      </c>
      <c r="AO6" s="100" t="s">
        <v>25</v>
      </c>
      <c r="AP6" s="100" t="s">
        <v>22</v>
      </c>
      <c r="AQ6" s="3" t="s">
        <v>22</v>
      </c>
      <c r="AR6" s="3" t="s">
        <v>28</v>
      </c>
      <c r="AS6" s="3">
        <v>0</v>
      </c>
      <c r="AT6" s="3" t="s">
        <v>25</v>
      </c>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100" t="s">
        <v>25</v>
      </c>
      <c r="BD6" s="313" t="str">
        <f>SUBSTITUTE(SUBSTITUTE(IFERROR(VLOOKUP($A6,単組回答!$E:$R,14,FALSE),""),"① 行った","○"),"② 行っていない","×")</f>
        <v/>
      </c>
      <c r="BE6" s="100" t="s">
        <v>25</v>
      </c>
      <c r="BF6" s="316" t="str">
        <f>SUBSTITUTE(SUBSTITUTE(IFERROR(VLOOKUP($A6,単組回答!$E:$T,16,FALSE),""),"① 行った","○"),"② 行っていない","×")</f>
        <v/>
      </c>
    </row>
    <row r="7" spans="1:58" ht="28.5" customHeight="1">
      <c r="A7" s="5">
        <v>43003</v>
      </c>
      <c r="B7" s="6" t="s">
        <v>566</v>
      </c>
      <c r="C7" s="7"/>
      <c r="D7" s="2"/>
      <c r="E7" s="2">
        <v>0</v>
      </c>
      <c r="F7" s="2"/>
      <c r="G7" s="2"/>
      <c r="H7" s="2"/>
      <c r="I7" s="2"/>
      <c r="J7" s="2"/>
      <c r="K7" s="2"/>
      <c r="L7" s="2"/>
      <c r="M7" s="2"/>
      <c r="N7" s="2"/>
      <c r="O7" s="2"/>
      <c r="P7" s="2">
        <v>0</v>
      </c>
      <c r="Q7" s="2"/>
      <c r="R7" s="2"/>
      <c r="S7" s="2"/>
      <c r="T7" s="2"/>
      <c r="U7" s="2"/>
      <c r="V7" s="2"/>
      <c r="W7" s="2"/>
      <c r="X7" s="2"/>
      <c r="Y7" s="2" t="s">
        <v>22</v>
      </c>
      <c r="Z7" s="2" t="s">
        <v>25</v>
      </c>
      <c r="AA7" s="2" t="s">
        <v>25</v>
      </c>
      <c r="AB7" s="2" t="s">
        <v>22</v>
      </c>
      <c r="AC7" s="2" t="s">
        <v>22</v>
      </c>
      <c r="AD7" s="2" t="s">
        <v>22</v>
      </c>
      <c r="AE7" s="2" t="s">
        <v>22</v>
      </c>
      <c r="AF7" s="33"/>
      <c r="AG7" s="2" t="s">
        <v>22</v>
      </c>
      <c r="AH7" s="2" t="s">
        <v>22</v>
      </c>
      <c r="AI7" s="2" t="s">
        <v>25</v>
      </c>
      <c r="AJ7" s="93" t="s">
        <v>25</v>
      </c>
      <c r="AK7" s="102" t="s">
        <v>22</v>
      </c>
      <c r="AL7" s="100" t="s">
        <v>25</v>
      </c>
      <c r="AM7" s="100" t="s">
        <v>22</v>
      </c>
      <c r="AN7" s="100" t="s">
        <v>22</v>
      </c>
      <c r="AO7" s="100" t="s">
        <v>22</v>
      </c>
      <c r="AP7" s="100" t="s">
        <v>22</v>
      </c>
      <c r="AQ7" s="3" t="s">
        <v>27</v>
      </c>
      <c r="AR7" s="3" t="s">
        <v>22</v>
      </c>
      <c r="AS7" s="3" t="s">
        <v>22</v>
      </c>
      <c r="AT7" s="3" t="s">
        <v>25</v>
      </c>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100" t="s">
        <v>1320</v>
      </c>
      <c r="BD7" s="313" t="str">
        <f>SUBSTITUTE(SUBSTITUTE(IFERROR(VLOOKUP($A7,単組回答!$E:$R,14,FALSE),""),"① 行った","○"),"② 行っていない","×")</f>
        <v/>
      </c>
      <c r="BE7" s="100" t="s">
        <v>25</v>
      </c>
      <c r="BF7" s="316" t="str">
        <f>SUBSTITUTE(SUBSTITUTE(IFERROR(VLOOKUP($A7,単組回答!$E:$T,16,FALSE),""),"① 行った","○"),"② 行っていない","×")</f>
        <v/>
      </c>
    </row>
    <row r="8" spans="1:58" ht="28.5" customHeight="1">
      <c r="A8" s="5">
        <v>43004</v>
      </c>
      <c r="B8" s="6" t="s">
        <v>567</v>
      </c>
      <c r="C8" s="7"/>
      <c r="D8" s="2"/>
      <c r="E8" s="2">
        <v>0</v>
      </c>
      <c r="F8" s="2"/>
      <c r="G8" s="2"/>
      <c r="H8" s="2"/>
      <c r="I8" s="2"/>
      <c r="J8" s="2"/>
      <c r="K8" s="2"/>
      <c r="L8" s="2"/>
      <c r="M8" s="2"/>
      <c r="N8" s="2" t="s">
        <v>24</v>
      </c>
      <c r="O8" s="2" t="s">
        <v>23</v>
      </c>
      <c r="P8" s="2">
        <v>1</v>
      </c>
      <c r="Q8" s="2" t="s">
        <v>23</v>
      </c>
      <c r="R8" s="2"/>
      <c r="S8" s="2"/>
      <c r="T8" s="2"/>
      <c r="U8" s="2"/>
      <c r="V8" s="2"/>
      <c r="W8" s="2" t="s">
        <v>23</v>
      </c>
      <c r="X8" s="2"/>
      <c r="Y8" s="2" t="s">
        <v>25</v>
      </c>
      <c r="Z8" s="2" t="s">
        <v>25</v>
      </c>
      <c r="AA8" s="2" t="s">
        <v>25</v>
      </c>
      <c r="AB8" s="2" t="s">
        <v>22</v>
      </c>
      <c r="AC8" s="2" t="s">
        <v>22</v>
      </c>
      <c r="AD8" s="2" t="s">
        <v>22</v>
      </c>
      <c r="AE8" s="2" t="s">
        <v>25</v>
      </c>
      <c r="AF8" s="33"/>
      <c r="AG8" s="2" t="s">
        <v>22</v>
      </c>
      <c r="AH8" s="2">
        <v>0</v>
      </c>
      <c r="AI8" s="2" t="s">
        <v>25</v>
      </c>
      <c r="AJ8" s="93" t="s">
        <v>25</v>
      </c>
      <c r="AK8" s="102" t="s">
        <v>25</v>
      </c>
      <c r="AL8" s="100" t="s">
        <v>22</v>
      </c>
      <c r="AM8" s="100" t="s">
        <v>22</v>
      </c>
      <c r="AN8" s="100" t="s">
        <v>25</v>
      </c>
      <c r="AO8" s="100">
        <v>0</v>
      </c>
      <c r="AP8" s="100">
        <v>0</v>
      </c>
      <c r="AQ8" s="3">
        <v>0</v>
      </c>
      <c r="AR8" s="3" t="s">
        <v>28</v>
      </c>
      <c r="AS8" s="3">
        <v>0</v>
      </c>
      <c r="AT8" s="3" t="s">
        <v>25</v>
      </c>
      <c r="AU8" s="112">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100" t="s">
        <v>1320</v>
      </c>
      <c r="BD8" s="313" t="str">
        <f>SUBSTITUTE(SUBSTITUTE(IFERROR(VLOOKUP($A8,単組回答!$E:$R,14,FALSE),""),"① 行った","○"),"② 行っていない","×")</f>
        <v/>
      </c>
      <c r="BE8" s="100" t="s">
        <v>25</v>
      </c>
      <c r="BF8" s="316" t="str">
        <f>SUBSTITUTE(SUBSTITUTE(IFERROR(VLOOKUP($A8,単組回答!$E:$T,16,FALSE),""),"① 行った","○"),"② 行っていない","×")</f>
        <v/>
      </c>
    </row>
    <row r="9" spans="1:58" ht="28.5" customHeight="1">
      <c r="A9" s="5">
        <v>43005</v>
      </c>
      <c r="B9" s="6" t="s">
        <v>568</v>
      </c>
      <c r="C9" s="2" t="s">
        <v>23</v>
      </c>
      <c r="D9" s="2" t="s">
        <v>23</v>
      </c>
      <c r="E9" s="2" t="s">
        <v>23</v>
      </c>
      <c r="F9" s="2" t="s">
        <v>23</v>
      </c>
      <c r="G9" s="2" t="s">
        <v>23</v>
      </c>
      <c r="H9" s="2"/>
      <c r="I9" s="2"/>
      <c r="J9" s="2"/>
      <c r="K9" s="2"/>
      <c r="L9" s="2"/>
      <c r="M9" s="2"/>
      <c r="N9" s="2" t="s">
        <v>23</v>
      </c>
      <c r="O9" s="2" t="s">
        <v>23</v>
      </c>
      <c r="P9" s="2">
        <v>2</v>
      </c>
      <c r="Q9" s="2" t="s">
        <v>23</v>
      </c>
      <c r="R9" s="2"/>
      <c r="S9" s="2"/>
      <c r="T9" s="2"/>
      <c r="U9" s="2"/>
      <c r="V9" s="2"/>
      <c r="W9" s="2"/>
      <c r="X9" s="2"/>
      <c r="Y9" s="2" t="s">
        <v>26</v>
      </c>
      <c r="Z9" s="2" t="s">
        <v>26</v>
      </c>
      <c r="AA9" s="2" t="e">
        <v>#N/A</v>
      </c>
      <c r="AB9" s="2" t="s">
        <v>26</v>
      </c>
      <c r="AC9" s="2" t="s">
        <v>22</v>
      </c>
      <c r="AD9" s="2" t="s">
        <v>26</v>
      </c>
      <c r="AE9" s="2" t="s">
        <v>25</v>
      </c>
      <c r="AF9" s="33"/>
      <c r="AG9" s="2" t="s">
        <v>26</v>
      </c>
      <c r="AH9" s="2">
        <v>0</v>
      </c>
      <c r="AI9" s="2" t="s">
        <v>26</v>
      </c>
      <c r="AJ9" s="93" t="s">
        <v>25</v>
      </c>
      <c r="AK9" s="102" t="s">
        <v>26</v>
      </c>
      <c r="AL9" s="100" t="s">
        <v>26</v>
      </c>
      <c r="AM9" s="100" t="s">
        <v>26</v>
      </c>
      <c r="AN9" s="100" t="s">
        <v>26</v>
      </c>
      <c r="AO9" s="100" t="s">
        <v>26</v>
      </c>
      <c r="AP9" s="100" t="s">
        <v>26</v>
      </c>
      <c r="AQ9" s="3" t="s">
        <v>26</v>
      </c>
      <c r="AR9" s="3"/>
      <c r="AS9" s="3" t="s">
        <v>26</v>
      </c>
      <c r="AT9" s="3"/>
      <c r="AU9" s="112"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100" t="s">
        <v>25</v>
      </c>
      <c r="BD9" s="313" t="str">
        <f>SUBSTITUTE(SUBSTITUTE(IFERROR(VLOOKUP($A9,単組回答!$E:$R,14,FALSE),""),"① 行った","○"),"② 行っていない","×")</f>
        <v/>
      </c>
      <c r="BE9" s="100" t="s">
        <v>25</v>
      </c>
      <c r="BF9" s="316" t="str">
        <f>SUBSTITUTE(SUBSTITUTE(IFERROR(VLOOKUP($A9,単組回答!$E:$T,16,FALSE),""),"① 行った","○"),"② 行っていない","×")</f>
        <v/>
      </c>
    </row>
    <row r="10" spans="1:58" ht="28.5" customHeight="1">
      <c r="A10" s="5">
        <v>43006</v>
      </c>
      <c r="B10" s="6" t="s">
        <v>569</v>
      </c>
      <c r="C10" s="2" t="s">
        <v>23</v>
      </c>
      <c r="D10" s="2" t="s">
        <v>23</v>
      </c>
      <c r="E10" s="2">
        <v>2</v>
      </c>
      <c r="F10" s="2" t="s">
        <v>23</v>
      </c>
      <c r="G10" s="2"/>
      <c r="H10" s="2"/>
      <c r="I10" s="2"/>
      <c r="J10" s="2"/>
      <c r="K10" s="2"/>
      <c r="L10" s="2"/>
      <c r="M10" s="2"/>
      <c r="N10" s="2" t="s">
        <v>23</v>
      </c>
      <c r="O10" s="2" t="s">
        <v>23</v>
      </c>
      <c r="P10" s="2">
        <v>2</v>
      </c>
      <c r="Q10" s="2" t="s">
        <v>23</v>
      </c>
      <c r="R10" s="2"/>
      <c r="S10" s="2" t="s">
        <v>23</v>
      </c>
      <c r="T10" s="2"/>
      <c r="U10" s="2"/>
      <c r="V10" s="2"/>
      <c r="W10" s="2"/>
      <c r="X10" s="2"/>
      <c r="Y10" s="2" t="s">
        <v>26</v>
      </c>
      <c r="Z10" s="2" t="s">
        <v>26</v>
      </c>
      <c r="AA10" s="2" t="e">
        <v>#N/A</v>
      </c>
      <c r="AB10" s="2" t="s">
        <v>26</v>
      </c>
      <c r="AC10" s="2" t="s">
        <v>26</v>
      </c>
      <c r="AD10" s="2" t="s">
        <v>26</v>
      </c>
      <c r="AE10" s="2" t="s">
        <v>26</v>
      </c>
      <c r="AF10" s="33"/>
      <c r="AG10" s="2" t="s">
        <v>26</v>
      </c>
      <c r="AH10" s="2" t="s">
        <v>26</v>
      </c>
      <c r="AI10" s="2" t="s">
        <v>26</v>
      </c>
      <c r="AJ10" s="93" t="s">
        <v>26</v>
      </c>
      <c r="AK10" s="102" t="s">
        <v>26</v>
      </c>
      <c r="AL10" s="100" t="s">
        <v>26</v>
      </c>
      <c r="AM10" s="100" t="s">
        <v>26</v>
      </c>
      <c r="AN10" s="100" t="s">
        <v>26</v>
      </c>
      <c r="AO10" s="100" t="s">
        <v>26</v>
      </c>
      <c r="AP10" s="100" t="s">
        <v>26</v>
      </c>
      <c r="AQ10" s="3" t="s">
        <v>26</v>
      </c>
      <c r="AR10" s="3"/>
      <c r="AS10" s="3" t="s">
        <v>26</v>
      </c>
      <c r="AT10" s="3"/>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100" t="s">
        <v>25</v>
      </c>
      <c r="BD10" s="313" t="str">
        <f>SUBSTITUTE(SUBSTITUTE(IFERROR(VLOOKUP($A10,単組回答!$E:$R,14,FALSE),""),"① 行った","○"),"② 行っていない","×")</f>
        <v/>
      </c>
      <c r="BE10" s="100" t="s">
        <v>25</v>
      </c>
      <c r="BF10" s="316" t="str">
        <f>SUBSTITUTE(SUBSTITUTE(IFERROR(VLOOKUP($A10,単組回答!$E:$T,16,FALSE),""),"① 行った","○"),"② 行っていない","×")</f>
        <v/>
      </c>
    </row>
    <row r="11" spans="1:58" ht="28.5" customHeight="1">
      <c r="A11" s="5">
        <v>43008</v>
      </c>
      <c r="B11" s="6" t="s">
        <v>570</v>
      </c>
      <c r="C11" s="7"/>
      <c r="D11" s="2"/>
      <c r="E11" s="2">
        <v>0</v>
      </c>
      <c r="F11" s="2"/>
      <c r="G11" s="2"/>
      <c r="H11" s="2"/>
      <c r="I11" s="2"/>
      <c r="J11" s="2"/>
      <c r="K11" s="2"/>
      <c r="L11" s="2"/>
      <c r="M11" s="2"/>
      <c r="N11" s="2"/>
      <c r="O11" s="2"/>
      <c r="P11" s="2">
        <v>0</v>
      </c>
      <c r="Q11" s="2"/>
      <c r="R11" s="2"/>
      <c r="S11" s="2"/>
      <c r="T11" s="2"/>
      <c r="U11" s="2"/>
      <c r="V11" s="2"/>
      <c r="W11" s="2"/>
      <c r="X11" s="2"/>
      <c r="Y11" s="2" t="s">
        <v>22</v>
      </c>
      <c r="Z11" s="2" t="s">
        <v>22</v>
      </c>
      <c r="AA11" s="2" t="s">
        <v>22</v>
      </c>
      <c r="AB11" s="2" t="s">
        <v>25</v>
      </c>
      <c r="AC11" s="2" t="s">
        <v>22</v>
      </c>
      <c r="AD11" s="2" t="s">
        <v>25</v>
      </c>
      <c r="AE11" s="2" t="s">
        <v>22</v>
      </c>
      <c r="AF11" s="33"/>
      <c r="AG11" s="2" t="s">
        <v>26</v>
      </c>
      <c r="AH11" s="2">
        <v>0</v>
      </c>
      <c r="AI11" s="2" t="s">
        <v>25</v>
      </c>
      <c r="AJ11" s="93" t="s">
        <v>25</v>
      </c>
      <c r="AK11" s="102" t="s">
        <v>22</v>
      </c>
      <c r="AL11" s="100" t="s">
        <v>22</v>
      </c>
      <c r="AM11" s="100" t="s">
        <v>22</v>
      </c>
      <c r="AN11" s="100" t="s">
        <v>25</v>
      </c>
      <c r="AO11" s="100" t="s">
        <v>25</v>
      </c>
      <c r="AP11" s="100">
        <v>0</v>
      </c>
      <c r="AQ11" s="3">
        <v>0</v>
      </c>
      <c r="AR11" s="3" t="s">
        <v>28</v>
      </c>
      <c r="AS11" s="3">
        <v>0</v>
      </c>
      <c r="AT11" s="3" t="s">
        <v>22</v>
      </c>
      <c r="AU11" s="112">
        <v>0</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100" t="s">
        <v>25</v>
      </c>
      <c r="BD11" s="313" t="str">
        <f>SUBSTITUTE(SUBSTITUTE(IFERROR(VLOOKUP($A11,単組回答!$E:$R,14,FALSE),""),"① 行った","○"),"② 行っていない","×")</f>
        <v/>
      </c>
      <c r="BE11" s="100" t="s">
        <v>25</v>
      </c>
      <c r="BF11" s="316" t="str">
        <f>SUBSTITUTE(SUBSTITUTE(IFERROR(VLOOKUP($A11,単組回答!$E:$T,16,FALSE),""),"① 行った","○"),"② 行っていない","×")</f>
        <v/>
      </c>
    </row>
    <row r="12" spans="1:58" ht="28.5" customHeight="1">
      <c r="A12" s="5">
        <v>43009</v>
      </c>
      <c r="B12" s="6" t="s">
        <v>571</v>
      </c>
      <c r="C12" s="7"/>
      <c r="D12" s="2"/>
      <c r="E12" s="2">
        <v>0</v>
      </c>
      <c r="F12" s="2"/>
      <c r="G12" s="2"/>
      <c r="H12" s="2"/>
      <c r="I12" s="2"/>
      <c r="J12" s="2"/>
      <c r="K12" s="2"/>
      <c r="L12" s="2"/>
      <c r="M12" s="2"/>
      <c r="N12" s="2" t="s">
        <v>24</v>
      </c>
      <c r="O12" s="2" t="s">
        <v>23</v>
      </c>
      <c r="P12" s="2">
        <v>1</v>
      </c>
      <c r="Q12" s="2"/>
      <c r="R12" s="2"/>
      <c r="S12" s="2"/>
      <c r="T12" s="2"/>
      <c r="U12" s="2"/>
      <c r="V12" s="2"/>
      <c r="W12" s="2"/>
      <c r="X12" s="2"/>
      <c r="Y12" s="2" t="s">
        <v>25</v>
      </c>
      <c r="Z12" s="2" t="s">
        <v>25</v>
      </c>
      <c r="AA12" s="2" t="s">
        <v>25</v>
      </c>
      <c r="AB12" s="2" t="s">
        <v>26</v>
      </c>
      <c r="AC12" s="2" t="s">
        <v>26</v>
      </c>
      <c r="AD12" s="2" t="s">
        <v>26</v>
      </c>
      <c r="AE12" s="2" t="s">
        <v>26</v>
      </c>
      <c r="AF12" s="33"/>
      <c r="AG12" s="2" t="s">
        <v>26</v>
      </c>
      <c r="AH12" s="2" t="s">
        <v>26</v>
      </c>
      <c r="AI12" s="2" t="s">
        <v>26</v>
      </c>
      <c r="AJ12" s="93" t="s">
        <v>26</v>
      </c>
      <c r="AK12" s="102" t="s">
        <v>26</v>
      </c>
      <c r="AL12" s="100" t="s">
        <v>26</v>
      </c>
      <c r="AM12" s="100" t="s">
        <v>26</v>
      </c>
      <c r="AN12" s="100" t="s">
        <v>26</v>
      </c>
      <c r="AO12" s="100" t="s">
        <v>26</v>
      </c>
      <c r="AP12" s="100" t="s">
        <v>26</v>
      </c>
      <c r="AQ12" s="3" t="s">
        <v>26</v>
      </c>
      <c r="AR12" s="3"/>
      <c r="AS12" s="3" t="s">
        <v>26</v>
      </c>
      <c r="AT12" s="3"/>
      <c r="AU12" s="112" t="s">
        <v>26</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100" t="s">
        <v>25</v>
      </c>
      <c r="BD12" s="313" t="str">
        <f>SUBSTITUTE(SUBSTITUTE(IFERROR(VLOOKUP($A12,単組回答!$E:$R,14,FALSE),""),"① 行った","○"),"② 行っていない","×")</f>
        <v/>
      </c>
      <c r="BE12" s="100" t="s">
        <v>25</v>
      </c>
      <c r="BF12" s="316" t="str">
        <f>SUBSTITUTE(SUBSTITUTE(IFERROR(VLOOKUP($A12,単組回答!$E:$T,16,FALSE),""),"① 行った","○"),"② 行っていない","×")</f>
        <v/>
      </c>
    </row>
    <row r="13" spans="1:58" ht="28.5" customHeight="1">
      <c r="A13" s="5">
        <v>43010</v>
      </c>
      <c r="B13" s="6" t="s">
        <v>572</v>
      </c>
      <c r="C13" s="7"/>
      <c r="D13" s="2"/>
      <c r="E13" s="2">
        <v>0</v>
      </c>
      <c r="F13" s="2"/>
      <c r="G13" s="2"/>
      <c r="H13" s="2"/>
      <c r="I13" s="2"/>
      <c r="J13" s="2"/>
      <c r="K13" s="2"/>
      <c r="L13" s="2"/>
      <c r="M13" s="2"/>
      <c r="N13" s="2" t="s">
        <v>23</v>
      </c>
      <c r="O13" s="2" t="s">
        <v>24</v>
      </c>
      <c r="P13" s="2">
        <v>1</v>
      </c>
      <c r="Q13" s="2"/>
      <c r="R13" s="2"/>
      <c r="S13" s="2"/>
      <c r="T13" s="2"/>
      <c r="U13" s="2"/>
      <c r="V13" s="2"/>
      <c r="W13" s="2"/>
      <c r="X13" s="2"/>
      <c r="Y13" s="2" t="s">
        <v>25</v>
      </c>
      <c r="Z13" s="2" t="s">
        <v>25</v>
      </c>
      <c r="AA13" s="2" t="s">
        <v>25</v>
      </c>
      <c r="AB13" s="2" t="s">
        <v>26</v>
      </c>
      <c r="AC13" s="2" t="s">
        <v>25</v>
      </c>
      <c r="AD13" s="2" t="s">
        <v>26</v>
      </c>
      <c r="AE13" s="2" t="s">
        <v>22</v>
      </c>
      <c r="AF13" s="33"/>
      <c r="AG13" s="2" t="s">
        <v>26</v>
      </c>
      <c r="AH13" s="2">
        <v>0</v>
      </c>
      <c r="AI13" s="2" t="s">
        <v>26</v>
      </c>
      <c r="AJ13" s="93" t="s">
        <v>25</v>
      </c>
      <c r="AK13" s="102" t="s">
        <v>22</v>
      </c>
      <c r="AL13" s="100" t="s">
        <v>25</v>
      </c>
      <c r="AM13" s="100" t="s">
        <v>22</v>
      </c>
      <c r="AN13" s="100" t="s">
        <v>22</v>
      </c>
      <c r="AO13" s="100" t="s">
        <v>22</v>
      </c>
      <c r="AP13" s="100" t="s">
        <v>25</v>
      </c>
      <c r="AQ13" s="3" t="s">
        <v>43</v>
      </c>
      <c r="AR13" s="3" t="s">
        <v>28</v>
      </c>
      <c r="AS13" s="3" t="s">
        <v>28</v>
      </c>
      <c r="AT13" s="3" t="s">
        <v>25</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100" t="s">
        <v>25</v>
      </c>
      <c r="BD13" s="313" t="str">
        <f>SUBSTITUTE(SUBSTITUTE(IFERROR(VLOOKUP($A13,単組回答!$E:$R,14,FALSE),""),"① 行った","○"),"② 行っていない","×")</f>
        <v/>
      </c>
      <c r="BE13" s="100" t="s">
        <v>25</v>
      </c>
      <c r="BF13" s="316" t="str">
        <f>SUBSTITUTE(SUBSTITUTE(IFERROR(VLOOKUP($A13,単組回答!$E:$T,16,FALSE),""),"① 行った","○"),"② 行っていない","×")</f>
        <v/>
      </c>
    </row>
    <row r="14" spans="1:58" ht="28.5" customHeight="1">
      <c r="A14" s="5">
        <v>43011</v>
      </c>
      <c r="B14" s="6" t="s">
        <v>573</v>
      </c>
      <c r="C14" s="7"/>
      <c r="D14" s="2"/>
      <c r="E14" s="2">
        <v>0</v>
      </c>
      <c r="F14" s="2"/>
      <c r="G14" s="2"/>
      <c r="H14" s="2"/>
      <c r="I14" s="2"/>
      <c r="J14" s="2"/>
      <c r="K14" s="2"/>
      <c r="L14" s="2"/>
      <c r="M14" s="2"/>
      <c r="N14" s="2"/>
      <c r="O14" s="2"/>
      <c r="P14" s="2">
        <v>0</v>
      </c>
      <c r="Q14" s="2"/>
      <c r="R14" s="2"/>
      <c r="S14" s="2"/>
      <c r="T14" s="2"/>
      <c r="U14" s="2"/>
      <c r="V14" s="2"/>
      <c r="W14" s="2"/>
      <c r="X14" s="2"/>
      <c r="Y14" s="2" t="s">
        <v>25</v>
      </c>
      <c r="Z14" s="2" t="s">
        <v>25</v>
      </c>
      <c r="AA14" s="2" t="s">
        <v>25</v>
      </c>
      <c r="AB14" s="2" t="s">
        <v>26</v>
      </c>
      <c r="AC14" s="2" t="s">
        <v>26</v>
      </c>
      <c r="AD14" s="2" t="s">
        <v>26</v>
      </c>
      <c r="AE14" s="2" t="s">
        <v>26</v>
      </c>
      <c r="AF14" s="33"/>
      <c r="AG14" s="2" t="s">
        <v>26</v>
      </c>
      <c r="AH14" s="2" t="s">
        <v>26</v>
      </c>
      <c r="AI14" s="2" t="s">
        <v>26</v>
      </c>
      <c r="AJ14" s="93" t="s">
        <v>26</v>
      </c>
      <c r="AK14" s="102" t="s">
        <v>26</v>
      </c>
      <c r="AL14" s="100" t="s">
        <v>26</v>
      </c>
      <c r="AM14" s="100" t="s">
        <v>26</v>
      </c>
      <c r="AN14" s="100" t="s">
        <v>26</v>
      </c>
      <c r="AO14" s="100" t="s">
        <v>26</v>
      </c>
      <c r="AP14" s="100" t="s">
        <v>26</v>
      </c>
      <c r="AQ14" s="3" t="s">
        <v>26</v>
      </c>
      <c r="AR14" s="3" t="s">
        <v>26</v>
      </c>
      <c r="AS14" s="3" t="s">
        <v>26</v>
      </c>
      <c r="AT14" s="3" t="s">
        <v>26</v>
      </c>
      <c r="AU14" s="112" t="s">
        <v>26</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100" t="s">
        <v>25</v>
      </c>
      <c r="BD14" s="313" t="str">
        <f>SUBSTITUTE(SUBSTITUTE(IFERROR(VLOOKUP($A14,単組回答!$E:$R,14,FALSE),""),"① 行った","○"),"② 行っていない","×")</f>
        <v/>
      </c>
      <c r="BE14" s="100" t="s">
        <v>25</v>
      </c>
      <c r="BF14" s="316" t="str">
        <f>SUBSTITUTE(SUBSTITUTE(IFERROR(VLOOKUP($A14,単組回答!$E:$T,16,FALSE),""),"① 行った","○"),"② 行っていない","×")</f>
        <v/>
      </c>
    </row>
    <row r="15" spans="1:58" ht="28.5" customHeight="1">
      <c r="A15" s="5">
        <v>43013</v>
      </c>
      <c r="B15" s="6" t="s">
        <v>574</v>
      </c>
      <c r="C15" s="7"/>
      <c r="D15" s="2"/>
      <c r="E15" s="2">
        <v>0</v>
      </c>
      <c r="F15" s="2"/>
      <c r="G15" s="2"/>
      <c r="H15" s="2"/>
      <c r="I15" s="2"/>
      <c r="J15" s="2"/>
      <c r="K15" s="2"/>
      <c r="L15" s="2"/>
      <c r="M15" s="2"/>
      <c r="N15" s="2"/>
      <c r="O15" s="2"/>
      <c r="P15" s="2">
        <v>0</v>
      </c>
      <c r="Q15" s="2"/>
      <c r="R15" s="2"/>
      <c r="S15" s="2"/>
      <c r="T15" s="2"/>
      <c r="U15" s="2"/>
      <c r="V15" s="2"/>
      <c r="W15" s="2"/>
      <c r="X15" s="2"/>
      <c r="Y15" s="2" t="s">
        <v>22</v>
      </c>
      <c r="Z15" s="2" t="s">
        <v>25</v>
      </c>
      <c r="AA15" s="2" t="s">
        <v>25</v>
      </c>
      <c r="AB15" s="2" t="s">
        <v>22</v>
      </c>
      <c r="AC15" s="2" t="s">
        <v>22</v>
      </c>
      <c r="AD15" s="2" t="s">
        <v>25</v>
      </c>
      <c r="AE15" s="2" t="s">
        <v>22</v>
      </c>
      <c r="AF15" s="33"/>
      <c r="AG15" s="2" t="s">
        <v>26</v>
      </c>
      <c r="AH15" s="2" t="s">
        <v>25</v>
      </c>
      <c r="AI15" s="2" t="s">
        <v>25</v>
      </c>
      <c r="AJ15" s="93" t="s">
        <v>25</v>
      </c>
      <c r="AK15" s="102" t="s">
        <v>26</v>
      </c>
      <c r="AL15" s="100" t="s">
        <v>26</v>
      </c>
      <c r="AM15" s="100" t="s">
        <v>26</v>
      </c>
      <c r="AN15" s="100" t="s">
        <v>26</v>
      </c>
      <c r="AO15" s="100" t="s">
        <v>26</v>
      </c>
      <c r="AP15" s="100" t="s">
        <v>26</v>
      </c>
      <c r="AQ15" s="3" t="s">
        <v>26</v>
      </c>
      <c r="AR15" s="3" t="s">
        <v>25</v>
      </c>
      <c r="AS15" s="3" t="s">
        <v>26</v>
      </c>
      <c r="AT15" s="3" t="s">
        <v>25</v>
      </c>
      <c r="AU15" s="112"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100" t="s">
        <v>25</v>
      </c>
      <c r="BD15" s="313" t="str">
        <f>SUBSTITUTE(SUBSTITUTE(IFERROR(VLOOKUP($A15,単組回答!$E:$R,14,FALSE),""),"① 行った","○"),"② 行っていない","×")</f>
        <v/>
      </c>
      <c r="BE15" s="100" t="s">
        <v>25</v>
      </c>
      <c r="BF15" s="316" t="str">
        <f>SUBSTITUTE(SUBSTITUTE(IFERROR(VLOOKUP($A15,単組回答!$E:$T,16,FALSE),""),"① 行った","○"),"② 行っていない","×")</f>
        <v/>
      </c>
    </row>
    <row r="16" spans="1:58" ht="28.5" customHeight="1">
      <c r="A16" s="5">
        <v>43016</v>
      </c>
      <c r="B16" s="6" t="s">
        <v>575</v>
      </c>
      <c r="C16" s="2" t="s">
        <v>23</v>
      </c>
      <c r="D16" s="2" t="s">
        <v>24</v>
      </c>
      <c r="E16" s="2">
        <v>1</v>
      </c>
      <c r="F16" s="2" t="s">
        <v>23</v>
      </c>
      <c r="G16" s="2"/>
      <c r="H16" s="2" t="s">
        <v>23</v>
      </c>
      <c r="I16" s="2"/>
      <c r="J16" s="2"/>
      <c r="K16" s="2"/>
      <c r="L16" s="2"/>
      <c r="M16" s="2"/>
      <c r="N16" s="2" t="s">
        <v>24</v>
      </c>
      <c r="O16" s="2" t="s">
        <v>24</v>
      </c>
      <c r="P16" s="2">
        <v>0</v>
      </c>
      <c r="Q16" s="2" t="s">
        <v>23</v>
      </c>
      <c r="R16" s="2" t="s">
        <v>23</v>
      </c>
      <c r="S16" s="2" t="s">
        <v>23</v>
      </c>
      <c r="T16" s="2" t="s">
        <v>23</v>
      </c>
      <c r="U16" s="2"/>
      <c r="V16" s="2"/>
      <c r="W16" s="2"/>
      <c r="X16" s="2"/>
      <c r="Y16" s="2" t="s">
        <v>25</v>
      </c>
      <c r="Z16" s="2" t="s">
        <v>25</v>
      </c>
      <c r="AA16" s="2" t="s">
        <v>25</v>
      </c>
      <c r="AB16" s="2" t="s">
        <v>22</v>
      </c>
      <c r="AC16" s="2" t="s">
        <v>26</v>
      </c>
      <c r="AD16" s="2" t="s">
        <v>22</v>
      </c>
      <c r="AE16" s="2" t="s">
        <v>26</v>
      </c>
      <c r="AF16" s="33"/>
      <c r="AG16" s="2" t="s">
        <v>25</v>
      </c>
      <c r="AH16" s="2" t="s">
        <v>26</v>
      </c>
      <c r="AI16" s="2" t="s">
        <v>25</v>
      </c>
      <c r="AJ16" s="93" t="s">
        <v>26</v>
      </c>
      <c r="AK16" s="102" t="s">
        <v>22</v>
      </c>
      <c r="AL16" s="100" t="s">
        <v>25</v>
      </c>
      <c r="AM16" s="100" t="s">
        <v>22</v>
      </c>
      <c r="AN16" s="100" t="s">
        <v>22</v>
      </c>
      <c r="AO16" s="100" t="s">
        <v>25</v>
      </c>
      <c r="AP16" s="100" t="s">
        <v>25</v>
      </c>
      <c r="AQ16" s="3" t="s">
        <v>43</v>
      </c>
      <c r="AR16" s="3" t="s">
        <v>25</v>
      </c>
      <c r="AS16" s="3" t="s">
        <v>28</v>
      </c>
      <c r="AT16" s="3" t="s">
        <v>25</v>
      </c>
      <c r="AU16" s="112" t="s">
        <v>25</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100" t="s">
        <v>25</v>
      </c>
      <c r="BD16" s="313" t="str">
        <f>SUBSTITUTE(SUBSTITUTE(IFERROR(VLOOKUP($A16,単組回答!$E:$R,14,FALSE),""),"① 行った","○"),"② 行っていない","×")</f>
        <v/>
      </c>
      <c r="BE16" s="100" t="s">
        <v>25</v>
      </c>
      <c r="BF16" s="316" t="str">
        <f>SUBSTITUTE(SUBSTITUTE(IFERROR(VLOOKUP($A16,単組回答!$E:$T,16,FALSE),""),"① 行った","○"),"② 行っていない","×")</f>
        <v/>
      </c>
    </row>
    <row r="17" spans="1:58" ht="28.5" customHeight="1">
      <c r="A17" s="5">
        <v>43020</v>
      </c>
      <c r="B17" s="6" t="s">
        <v>576</v>
      </c>
      <c r="C17" s="2" t="s">
        <v>23</v>
      </c>
      <c r="D17" s="2" t="s">
        <v>24</v>
      </c>
      <c r="E17" s="2">
        <v>1</v>
      </c>
      <c r="F17" s="2"/>
      <c r="G17" s="2"/>
      <c r="H17" s="2" t="s">
        <v>23</v>
      </c>
      <c r="I17" s="2"/>
      <c r="J17" s="2"/>
      <c r="K17" s="2"/>
      <c r="L17" s="2"/>
      <c r="M17" s="2"/>
      <c r="N17" s="2" t="s">
        <v>23</v>
      </c>
      <c r="O17" s="2" t="s">
        <v>24</v>
      </c>
      <c r="P17" s="2">
        <v>1</v>
      </c>
      <c r="Q17" s="2" t="s">
        <v>23</v>
      </c>
      <c r="R17" s="2"/>
      <c r="S17" s="2" t="s">
        <v>23</v>
      </c>
      <c r="T17" s="2"/>
      <c r="U17" s="2"/>
      <c r="V17" s="2"/>
      <c r="W17" s="2"/>
      <c r="X17" s="2"/>
      <c r="Y17" s="2" t="s">
        <v>26</v>
      </c>
      <c r="Z17" s="2" t="s">
        <v>26</v>
      </c>
      <c r="AA17" s="2" t="e">
        <v>#N/A</v>
      </c>
      <c r="AB17" s="2" t="s">
        <v>26</v>
      </c>
      <c r="AC17" s="2" t="s">
        <v>26</v>
      </c>
      <c r="AD17" s="2" t="s">
        <v>26</v>
      </c>
      <c r="AE17" s="2" t="s">
        <v>26</v>
      </c>
      <c r="AF17" s="33"/>
      <c r="AG17" s="2" t="s">
        <v>26</v>
      </c>
      <c r="AH17" s="2" t="s">
        <v>26</v>
      </c>
      <c r="AI17" s="2" t="s">
        <v>26</v>
      </c>
      <c r="AJ17" s="93" t="s">
        <v>26</v>
      </c>
      <c r="AK17" s="102" t="s">
        <v>25</v>
      </c>
      <c r="AL17" s="100" t="s">
        <v>25</v>
      </c>
      <c r="AM17" s="100" t="s">
        <v>22</v>
      </c>
      <c r="AN17" s="100" t="s">
        <v>25</v>
      </c>
      <c r="AO17" s="100" t="s">
        <v>22</v>
      </c>
      <c r="AP17" s="100">
        <v>0</v>
      </c>
      <c r="AQ17" s="3">
        <v>0</v>
      </c>
      <c r="AR17" s="3"/>
      <c r="AS17" s="3">
        <v>0</v>
      </c>
      <c r="AT17" s="3" t="s">
        <v>25</v>
      </c>
      <c r="AU17" s="112">
        <v>0</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100" t="s">
        <v>25</v>
      </c>
      <c r="BD17" s="313" t="str">
        <f>SUBSTITUTE(SUBSTITUTE(IFERROR(VLOOKUP($A17,単組回答!$E:$R,14,FALSE),""),"① 行った","○"),"② 行っていない","×")</f>
        <v/>
      </c>
      <c r="BE17" s="100" t="s">
        <v>25</v>
      </c>
      <c r="BF17" s="316" t="str">
        <f>SUBSTITUTE(SUBSTITUTE(IFERROR(VLOOKUP($A17,単組回答!$E:$T,16,FALSE),""),"① 行った","○"),"② 行っていない","×")</f>
        <v/>
      </c>
    </row>
    <row r="18" spans="1:58" ht="28.5" customHeight="1">
      <c r="A18" s="5">
        <v>43028</v>
      </c>
      <c r="B18" s="6" t="s">
        <v>577</v>
      </c>
      <c r="C18" s="7"/>
      <c r="D18" s="2"/>
      <c r="E18" s="2">
        <v>0</v>
      </c>
      <c r="F18" s="2"/>
      <c r="G18" s="2"/>
      <c r="H18" s="2"/>
      <c r="I18" s="2"/>
      <c r="J18" s="2"/>
      <c r="K18" s="2"/>
      <c r="L18" s="2"/>
      <c r="M18" s="2"/>
      <c r="N18" s="2"/>
      <c r="O18" s="2"/>
      <c r="P18" s="2">
        <v>0</v>
      </c>
      <c r="Q18" s="2"/>
      <c r="R18" s="2"/>
      <c r="S18" s="2"/>
      <c r="T18" s="2"/>
      <c r="U18" s="2"/>
      <c r="V18" s="2"/>
      <c r="W18" s="2"/>
      <c r="X18" s="2"/>
      <c r="Y18" s="2" t="s">
        <v>26</v>
      </c>
      <c r="Z18" s="2" t="s">
        <v>26</v>
      </c>
      <c r="AA18" s="2" t="e">
        <v>#N/A</v>
      </c>
      <c r="AB18" s="2" t="s">
        <v>26</v>
      </c>
      <c r="AC18" s="2" t="s">
        <v>26</v>
      </c>
      <c r="AD18" s="2" t="s">
        <v>26</v>
      </c>
      <c r="AE18" s="2" t="s">
        <v>26</v>
      </c>
      <c r="AF18" s="33"/>
      <c r="AG18" s="2" t="s">
        <v>26</v>
      </c>
      <c r="AH18" s="2" t="s">
        <v>26</v>
      </c>
      <c r="AI18" s="2" t="s">
        <v>26</v>
      </c>
      <c r="AJ18" s="93" t="s">
        <v>26</v>
      </c>
      <c r="AK18" s="102" t="s">
        <v>26</v>
      </c>
      <c r="AL18" s="100" t="s">
        <v>26</v>
      </c>
      <c r="AM18" s="100" t="s">
        <v>26</v>
      </c>
      <c r="AN18" s="100" t="s">
        <v>26</v>
      </c>
      <c r="AO18" s="100" t="s">
        <v>26</v>
      </c>
      <c r="AP18" s="100"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100" t="s">
        <v>25</v>
      </c>
      <c r="BD18" s="313" t="str">
        <f>SUBSTITUTE(SUBSTITUTE(IFERROR(VLOOKUP($A18,単組回答!$E:$R,14,FALSE),""),"① 行った","○"),"② 行っていない","×")</f>
        <v/>
      </c>
      <c r="BE18" s="100" t="s">
        <v>25</v>
      </c>
      <c r="BF18" s="316" t="str">
        <f>SUBSTITUTE(SUBSTITUTE(IFERROR(VLOOKUP($A18,単組回答!$E:$T,16,FALSE),""),"① 行った","○"),"② 行っていない","×")</f>
        <v/>
      </c>
    </row>
    <row r="19" spans="1:58" ht="28.5" customHeight="1">
      <c r="A19" s="5">
        <v>43029</v>
      </c>
      <c r="B19" s="6" t="s">
        <v>578</v>
      </c>
      <c r="C19" s="2" t="s">
        <v>23</v>
      </c>
      <c r="D19" s="2" t="s">
        <v>23</v>
      </c>
      <c r="E19" s="2">
        <v>2</v>
      </c>
      <c r="F19" s="2" t="s">
        <v>23</v>
      </c>
      <c r="G19" s="2" t="s">
        <v>23</v>
      </c>
      <c r="H19" s="2"/>
      <c r="I19" s="2"/>
      <c r="J19" s="2"/>
      <c r="K19" s="2" t="s">
        <v>23</v>
      </c>
      <c r="L19" s="2"/>
      <c r="M19" s="2"/>
      <c r="N19" s="2" t="s">
        <v>23</v>
      </c>
      <c r="O19" s="2" t="s">
        <v>24</v>
      </c>
      <c r="P19" s="2">
        <v>1</v>
      </c>
      <c r="Q19" s="2"/>
      <c r="R19" s="2" t="s">
        <v>23</v>
      </c>
      <c r="S19" s="2"/>
      <c r="T19" s="2"/>
      <c r="U19" s="2"/>
      <c r="V19" s="2"/>
      <c r="W19" s="2"/>
      <c r="X19" s="2"/>
      <c r="Y19" s="2" t="s">
        <v>26</v>
      </c>
      <c r="Z19" s="2" t="s">
        <v>26</v>
      </c>
      <c r="AA19" s="2" t="e">
        <v>#N/A</v>
      </c>
      <c r="AB19" s="2" t="s">
        <v>26</v>
      </c>
      <c r="AC19" s="2" t="s">
        <v>26</v>
      </c>
      <c r="AD19" s="2" t="s">
        <v>26</v>
      </c>
      <c r="AE19" s="2" t="s">
        <v>26</v>
      </c>
      <c r="AF19" s="33"/>
      <c r="AG19" s="2" t="s">
        <v>26</v>
      </c>
      <c r="AH19" s="2" t="s">
        <v>26</v>
      </c>
      <c r="AI19" s="2" t="s">
        <v>26</v>
      </c>
      <c r="AJ19" s="93" t="s">
        <v>26</v>
      </c>
      <c r="AK19" s="102" t="s">
        <v>22</v>
      </c>
      <c r="AL19" s="100" t="s">
        <v>25</v>
      </c>
      <c r="AM19" s="100" t="s">
        <v>22</v>
      </c>
      <c r="AN19" s="100" t="s">
        <v>22</v>
      </c>
      <c r="AO19" s="100" t="s">
        <v>22</v>
      </c>
      <c r="AP19" s="100" t="s">
        <v>25</v>
      </c>
      <c r="AQ19" s="3" t="s">
        <v>27</v>
      </c>
      <c r="AR19" s="3" t="s">
        <v>28</v>
      </c>
      <c r="AS19" s="3" t="s">
        <v>28</v>
      </c>
      <c r="AT19" s="3" t="s">
        <v>25</v>
      </c>
      <c r="AU19" s="112" t="s">
        <v>25</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100" t="s">
        <v>25</v>
      </c>
      <c r="BD19" s="313" t="str">
        <f>SUBSTITUTE(SUBSTITUTE(IFERROR(VLOOKUP($A19,単組回答!$E:$R,14,FALSE),""),"① 行った","○"),"② 行っていない","×")</f>
        <v/>
      </c>
      <c r="BE19" s="100" t="s">
        <v>25</v>
      </c>
      <c r="BF19" s="316" t="str">
        <f>SUBSTITUTE(SUBSTITUTE(IFERROR(VLOOKUP($A19,単組回答!$E:$T,16,FALSE),""),"① 行った","○"),"② 行っていない","×")</f>
        <v/>
      </c>
    </row>
    <row r="20" spans="1:58" ht="28.5" customHeight="1">
      <c r="A20" s="5">
        <v>43032</v>
      </c>
      <c r="B20" s="6" t="s">
        <v>579</v>
      </c>
      <c r="C20" s="7"/>
      <c r="D20" s="2"/>
      <c r="E20" s="2">
        <v>0</v>
      </c>
      <c r="F20" s="2"/>
      <c r="G20" s="2"/>
      <c r="H20" s="2"/>
      <c r="I20" s="2"/>
      <c r="J20" s="2"/>
      <c r="K20" s="2"/>
      <c r="L20" s="2"/>
      <c r="M20" s="2"/>
      <c r="N20" s="2"/>
      <c r="O20" s="2"/>
      <c r="P20" s="2">
        <v>0</v>
      </c>
      <c r="Q20" s="2"/>
      <c r="R20" s="2"/>
      <c r="S20" s="2"/>
      <c r="T20" s="2"/>
      <c r="U20" s="2"/>
      <c r="V20" s="2"/>
      <c r="W20" s="2"/>
      <c r="X20" s="2"/>
      <c r="Y20" s="2" t="s">
        <v>26</v>
      </c>
      <c r="Z20" s="2" t="s">
        <v>26</v>
      </c>
      <c r="AA20" s="2" t="e">
        <v>#N/A</v>
      </c>
      <c r="AB20" s="2" t="s">
        <v>26</v>
      </c>
      <c r="AC20" s="2" t="s">
        <v>26</v>
      </c>
      <c r="AD20" s="2" t="s">
        <v>26</v>
      </c>
      <c r="AE20" s="2" t="s">
        <v>26</v>
      </c>
      <c r="AF20" s="33"/>
      <c r="AG20" s="2" t="s">
        <v>26</v>
      </c>
      <c r="AH20" s="2" t="s">
        <v>26</v>
      </c>
      <c r="AI20" s="2" t="s">
        <v>26</v>
      </c>
      <c r="AJ20" s="93" t="s">
        <v>26</v>
      </c>
      <c r="AK20" s="102" t="s">
        <v>26</v>
      </c>
      <c r="AL20" s="100" t="s">
        <v>26</v>
      </c>
      <c r="AM20" s="100" t="s">
        <v>26</v>
      </c>
      <c r="AN20" s="100" t="s">
        <v>26</v>
      </c>
      <c r="AO20" s="100" t="s">
        <v>26</v>
      </c>
      <c r="AP20" s="100"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100" t="s">
        <v>25</v>
      </c>
      <c r="BD20" s="313" t="str">
        <f>SUBSTITUTE(SUBSTITUTE(IFERROR(VLOOKUP($A20,単組回答!$E:$R,14,FALSE),""),"① 行った","○"),"② 行っていない","×")</f>
        <v/>
      </c>
      <c r="BE20" s="100" t="s">
        <v>25</v>
      </c>
      <c r="BF20" s="316" t="str">
        <f>SUBSTITUTE(SUBSTITUTE(IFERROR(VLOOKUP($A20,単組回答!$E:$T,16,FALSE),""),"① 行った","○"),"② 行っていない","×")</f>
        <v/>
      </c>
    </row>
    <row r="21" spans="1:58" ht="28.5" customHeight="1">
      <c r="A21" s="5">
        <v>43034</v>
      </c>
      <c r="B21" s="6" t="s">
        <v>580</v>
      </c>
      <c r="C21" s="2" t="s">
        <v>23</v>
      </c>
      <c r="D21" s="2" t="s">
        <v>24</v>
      </c>
      <c r="E21" s="2">
        <v>1</v>
      </c>
      <c r="F21" s="2" t="s">
        <v>23</v>
      </c>
      <c r="G21" s="2"/>
      <c r="H21" s="2" t="s">
        <v>23</v>
      </c>
      <c r="I21" s="2"/>
      <c r="J21" s="2"/>
      <c r="K21" s="2"/>
      <c r="L21" s="2"/>
      <c r="M21" s="2"/>
      <c r="N21" s="2" t="s">
        <v>23</v>
      </c>
      <c r="O21" s="2" t="s">
        <v>24</v>
      </c>
      <c r="P21" s="2">
        <v>1</v>
      </c>
      <c r="Q21" s="2"/>
      <c r="R21" s="2"/>
      <c r="S21" s="2"/>
      <c r="T21" s="2"/>
      <c r="U21" s="2"/>
      <c r="V21" s="2"/>
      <c r="W21" s="2"/>
      <c r="X21" s="2"/>
      <c r="Y21" s="2" t="s">
        <v>22</v>
      </c>
      <c r="Z21" s="2" t="s">
        <v>25</v>
      </c>
      <c r="AA21" s="2" t="s">
        <v>25</v>
      </c>
      <c r="AB21" s="2" t="s">
        <v>26</v>
      </c>
      <c r="AC21" s="2" t="s">
        <v>22</v>
      </c>
      <c r="AD21" s="2" t="s">
        <v>26</v>
      </c>
      <c r="AE21" s="2" t="s">
        <v>25</v>
      </c>
      <c r="AF21" s="33"/>
      <c r="AG21" s="2" t="s">
        <v>26</v>
      </c>
      <c r="AH21" s="2">
        <v>0</v>
      </c>
      <c r="AI21" s="2" t="s">
        <v>25</v>
      </c>
      <c r="AJ21" s="93" t="s">
        <v>25</v>
      </c>
      <c r="AK21" s="102" t="s">
        <v>22</v>
      </c>
      <c r="AL21" s="100" t="s">
        <v>25</v>
      </c>
      <c r="AM21" s="100" t="s">
        <v>22</v>
      </c>
      <c r="AN21" s="100" t="s">
        <v>22</v>
      </c>
      <c r="AO21" s="100">
        <v>0</v>
      </c>
      <c r="AP21" s="100" t="s">
        <v>22</v>
      </c>
      <c r="AQ21" s="3" t="s">
        <v>27</v>
      </c>
      <c r="AR21" s="3"/>
      <c r="AS21" s="3" t="s">
        <v>28</v>
      </c>
      <c r="AT21" s="3"/>
      <c r="AU21" s="112" t="s">
        <v>25</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100" t="s">
        <v>25</v>
      </c>
      <c r="BD21" s="313" t="str">
        <f>SUBSTITUTE(SUBSTITUTE(IFERROR(VLOOKUP($A21,単組回答!$E:$R,14,FALSE),""),"① 行った","○"),"② 行っていない","×")</f>
        <v/>
      </c>
      <c r="BE21" s="100" t="s">
        <v>25</v>
      </c>
      <c r="BF21" s="316" t="str">
        <f>SUBSTITUTE(SUBSTITUTE(IFERROR(VLOOKUP($A21,単組回答!$E:$T,16,FALSE),""),"① 行った","○"),"② 行っていない","×")</f>
        <v/>
      </c>
    </row>
    <row r="22" spans="1:58" ht="28.5" customHeight="1">
      <c r="A22" s="5">
        <v>43042</v>
      </c>
      <c r="B22" s="6" t="s">
        <v>581</v>
      </c>
      <c r="C22" s="7"/>
      <c r="D22" s="2"/>
      <c r="E22" s="2">
        <v>0</v>
      </c>
      <c r="F22" s="2"/>
      <c r="G22" s="2"/>
      <c r="H22" s="2"/>
      <c r="I22" s="2"/>
      <c r="J22" s="2"/>
      <c r="K22" s="2"/>
      <c r="L22" s="2"/>
      <c r="M22" s="2"/>
      <c r="N22" s="2"/>
      <c r="O22" s="2"/>
      <c r="P22" s="2">
        <v>0</v>
      </c>
      <c r="Q22" s="2"/>
      <c r="R22" s="2"/>
      <c r="S22" s="2"/>
      <c r="T22" s="2"/>
      <c r="U22" s="2"/>
      <c r="V22" s="2"/>
      <c r="W22" s="2"/>
      <c r="X22" s="2"/>
      <c r="Y22" s="2" t="s">
        <v>22</v>
      </c>
      <c r="Z22" s="2" t="s">
        <v>22</v>
      </c>
      <c r="AA22" s="2" t="s">
        <v>22</v>
      </c>
      <c r="AB22" s="2" t="s">
        <v>22</v>
      </c>
      <c r="AC22" s="2" t="s">
        <v>26</v>
      </c>
      <c r="AD22" s="2" t="s">
        <v>25</v>
      </c>
      <c r="AE22" s="2" t="s">
        <v>26</v>
      </c>
      <c r="AF22" s="33"/>
      <c r="AG22" s="2" t="s">
        <v>26</v>
      </c>
      <c r="AH22" s="2" t="s">
        <v>26</v>
      </c>
      <c r="AI22" s="2" t="s">
        <v>25</v>
      </c>
      <c r="AJ22" s="93" t="s">
        <v>26</v>
      </c>
      <c r="AK22" s="102" t="s">
        <v>26</v>
      </c>
      <c r="AL22" s="100" t="s">
        <v>26</v>
      </c>
      <c r="AM22" s="100" t="s">
        <v>26</v>
      </c>
      <c r="AN22" s="100" t="s">
        <v>26</v>
      </c>
      <c r="AO22" s="100" t="s">
        <v>26</v>
      </c>
      <c r="AP22" s="100" t="s">
        <v>26</v>
      </c>
      <c r="AQ22" s="3" t="s">
        <v>26</v>
      </c>
      <c r="AR22" s="3" t="s">
        <v>28</v>
      </c>
      <c r="AS22" s="3" t="s">
        <v>26</v>
      </c>
      <c r="AT22" s="3" t="s">
        <v>25</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100" t="s">
        <v>25</v>
      </c>
      <c r="BD22" s="313" t="str">
        <f>SUBSTITUTE(SUBSTITUTE(IFERROR(VLOOKUP($A22,単組回答!$E:$R,14,FALSE),""),"① 行った","○"),"② 行っていない","×")</f>
        <v/>
      </c>
      <c r="BE22" s="100" t="s">
        <v>25</v>
      </c>
      <c r="BF22" s="316" t="str">
        <f>SUBSTITUTE(SUBSTITUTE(IFERROR(VLOOKUP($A22,単組回答!$E:$T,16,FALSE),""),"① 行った","○"),"② 行っていない","×")</f>
        <v/>
      </c>
    </row>
    <row r="23" spans="1:58" ht="28.5" customHeight="1">
      <c r="A23" s="5">
        <v>43045</v>
      </c>
      <c r="B23" s="6" t="s">
        <v>582</v>
      </c>
      <c r="C23" s="7"/>
      <c r="D23" s="2"/>
      <c r="E23" s="2">
        <v>0</v>
      </c>
      <c r="F23" s="2"/>
      <c r="G23" s="2"/>
      <c r="H23" s="2"/>
      <c r="I23" s="2"/>
      <c r="J23" s="2"/>
      <c r="K23" s="2"/>
      <c r="L23" s="2"/>
      <c r="M23" s="2"/>
      <c r="N23" s="2" t="s">
        <v>23</v>
      </c>
      <c r="O23" s="2" t="s">
        <v>24</v>
      </c>
      <c r="P23" s="2">
        <v>1</v>
      </c>
      <c r="Q23" s="2"/>
      <c r="R23" s="2"/>
      <c r="S23" s="2"/>
      <c r="T23" s="2"/>
      <c r="U23" s="2"/>
      <c r="V23" s="2"/>
      <c r="W23" s="2"/>
      <c r="X23" s="2"/>
      <c r="Y23" s="2" t="s">
        <v>26</v>
      </c>
      <c r="Z23" s="2" t="s">
        <v>26</v>
      </c>
      <c r="AA23" s="2" t="e">
        <v>#N/A</v>
      </c>
      <c r="AB23" s="2" t="s">
        <v>26</v>
      </c>
      <c r="AC23" s="2" t="s">
        <v>26</v>
      </c>
      <c r="AD23" s="2" t="s">
        <v>26</v>
      </c>
      <c r="AE23" s="2" t="s">
        <v>26</v>
      </c>
      <c r="AF23" s="33"/>
      <c r="AG23" s="2" t="s">
        <v>26</v>
      </c>
      <c r="AH23" s="2" t="s">
        <v>26</v>
      </c>
      <c r="AI23" s="2" t="s">
        <v>26</v>
      </c>
      <c r="AJ23" s="93" t="s">
        <v>26</v>
      </c>
      <c r="AK23" s="102" t="s">
        <v>25</v>
      </c>
      <c r="AL23" s="100" t="s">
        <v>25</v>
      </c>
      <c r="AM23" s="100" t="s">
        <v>22</v>
      </c>
      <c r="AN23" s="100" t="s">
        <v>25</v>
      </c>
      <c r="AO23" s="100" t="s">
        <v>25</v>
      </c>
      <c r="AP23" s="100">
        <v>0</v>
      </c>
      <c r="AQ23" s="3">
        <v>0</v>
      </c>
      <c r="AR23" s="3"/>
      <c r="AS23" s="3">
        <v>0</v>
      </c>
      <c r="AT23" s="3"/>
      <c r="AU23" s="112">
        <v>0</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100" t="s">
        <v>25</v>
      </c>
      <c r="BD23" s="313" t="str">
        <f>SUBSTITUTE(SUBSTITUTE(IFERROR(VLOOKUP($A23,単組回答!$E:$R,14,FALSE),""),"① 行った","○"),"② 行っていない","×")</f>
        <v/>
      </c>
      <c r="BE23" s="100" t="s">
        <v>25</v>
      </c>
      <c r="BF23" s="316" t="str">
        <f>SUBSTITUTE(SUBSTITUTE(IFERROR(VLOOKUP($A23,単組回答!$E:$T,16,FALSE),""),"① 行った","○"),"② 行っていない","×")</f>
        <v/>
      </c>
    </row>
    <row r="24" spans="1:58" ht="28.5" customHeight="1">
      <c r="A24" s="5">
        <v>43048</v>
      </c>
      <c r="B24" s="6" t="s">
        <v>583</v>
      </c>
      <c r="C24" s="7"/>
      <c r="D24" s="2"/>
      <c r="E24" s="2">
        <v>0</v>
      </c>
      <c r="F24" s="2"/>
      <c r="G24" s="2"/>
      <c r="H24" s="2"/>
      <c r="I24" s="2"/>
      <c r="J24" s="2"/>
      <c r="K24" s="2"/>
      <c r="L24" s="2"/>
      <c r="M24" s="2"/>
      <c r="N24" s="2"/>
      <c r="O24" s="2"/>
      <c r="P24" s="2">
        <v>0</v>
      </c>
      <c r="Q24" s="2"/>
      <c r="R24" s="2"/>
      <c r="S24" s="2"/>
      <c r="T24" s="2"/>
      <c r="U24" s="2"/>
      <c r="V24" s="2"/>
      <c r="W24" s="2"/>
      <c r="X24" s="2"/>
      <c r="Y24" s="2" t="s">
        <v>26</v>
      </c>
      <c r="Z24" s="2" t="s">
        <v>26</v>
      </c>
      <c r="AA24" s="2" t="e">
        <v>#N/A</v>
      </c>
      <c r="AB24" s="2" t="s">
        <v>26</v>
      </c>
      <c r="AC24" s="2" t="s">
        <v>26</v>
      </c>
      <c r="AD24" s="2" t="s">
        <v>26</v>
      </c>
      <c r="AE24" s="2" t="s">
        <v>26</v>
      </c>
      <c r="AF24" s="33"/>
      <c r="AG24" s="2" t="s">
        <v>26</v>
      </c>
      <c r="AH24" s="2" t="s">
        <v>26</v>
      </c>
      <c r="AI24" s="2" t="s">
        <v>26</v>
      </c>
      <c r="AJ24" s="93" t="s">
        <v>26</v>
      </c>
      <c r="AK24" s="102" t="s">
        <v>26</v>
      </c>
      <c r="AL24" s="100" t="s">
        <v>26</v>
      </c>
      <c r="AM24" s="100" t="s">
        <v>26</v>
      </c>
      <c r="AN24" s="100" t="s">
        <v>26</v>
      </c>
      <c r="AO24" s="100" t="s">
        <v>26</v>
      </c>
      <c r="AP24" s="100"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100" t="s">
        <v>25</v>
      </c>
      <c r="BD24" s="313" t="str">
        <f>SUBSTITUTE(SUBSTITUTE(IFERROR(VLOOKUP($A24,単組回答!$E:$R,14,FALSE),""),"① 行った","○"),"② 行っていない","×")</f>
        <v/>
      </c>
      <c r="BE24" s="100" t="s">
        <v>25</v>
      </c>
      <c r="BF24" s="316" t="str">
        <f>SUBSTITUTE(SUBSTITUTE(IFERROR(VLOOKUP($A24,単組回答!$E:$T,16,FALSE),""),"① 行った","○"),"② 行っていない","×")</f>
        <v/>
      </c>
    </row>
    <row r="25" spans="1:58" ht="28.5" customHeight="1">
      <c r="A25" s="5">
        <v>43049</v>
      </c>
      <c r="B25" s="6" t="s">
        <v>584</v>
      </c>
      <c r="C25" s="2" t="s">
        <v>23</v>
      </c>
      <c r="D25" s="2" t="s">
        <v>24</v>
      </c>
      <c r="E25" s="2">
        <v>1</v>
      </c>
      <c r="F25" s="2" t="s">
        <v>23</v>
      </c>
      <c r="G25" s="2" t="s">
        <v>23</v>
      </c>
      <c r="H25" s="2"/>
      <c r="I25" s="2"/>
      <c r="J25" s="2"/>
      <c r="K25" s="2" t="s">
        <v>23</v>
      </c>
      <c r="L25" s="2"/>
      <c r="M25" s="2"/>
      <c r="N25" s="2" t="s">
        <v>23</v>
      </c>
      <c r="O25" s="2" t="s">
        <v>24</v>
      </c>
      <c r="P25" s="2">
        <v>1</v>
      </c>
      <c r="Q25" s="2" t="s">
        <v>23</v>
      </c>
      <c r="R25" s="2"/>
      <c r="S25" s="2"/>
      <c r="T25" s="2"/>
      <c r="U25" s="2"/>
      <c r="V25" s="2"/>
      <c r="W25" s="2"/>
      <c r="X25" s="2"/>
      <c r="Y25" s="2" t="s">
        <v>26</v>
      </c>
      <c r="Z25" s="2" t="s">
        <v>26</v>
      </c>
      <c r="AA25" s="2" t="e">
        <v>#N/A</v>
      </c>
      <c r="AB25" s="2" t="s">
        <v>26</v>
      </c>
      <c r="AC25" s="2" t="s">
        <v>22</v>
      </c>
      <c r="AD25" s="2" t="s">
        <v>26</v>
      </c>
      <c r="AE25" s="2" t="s">
        <v>25</v>
      </c>
      <c r="AF25" s="33"/>
      <c r="AG25" s="2" t="s">
        <v>26</v>
      </c>
      <c r="AH25" s="2">
        <v>0</v>
      </c>
      <c r="AI25" s="2" t="s">
        <v>26</v>
      </c>
      <c r="AJ25" s="93" t="s">
        <v>25</v>
      </c>
      <c r="AK25" s="102" t="s">
        <v>22</v>
      </c>
      <c r="AL25" s="100" t="s">
        <v>25</v>
      </c>
      <c r="AM25" s="100" t="s">
        <v>22</v>
      </c>
      <c r="AN25" s="100" t="s">
        <v>22</v>
      </c>
      <c r="AO25" s="100">
        <v>0</v>
      </c>
      <c r="AP25" s="100" t="s">
        <v>22</v>
      </c>
      <c r="AQ25" s="3" t="s">
        <v>27</v>
      </c>
      <c r="AR25" s="3" t="s">
        <v>28</v>
      </c>
      <c r="AS25" s="3" t="s">
        <v>28</v>
      </c>
      <c r="AT25" s="3" t="s">
        <v>25</v>
      </c>
      <c r="AU25" s="112" t="s">
        <v>25</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3" t="s">
        <v>1728</v>
      </c>
      <c r="BD25" s="313" t="str">
        <f>SUBSTITUTE(SUBSTITUTE(IFERROR(VLOOKUP($A25,単組回答!$E:$R,14,FALSE),""),"① 行った","○"),"② 行っていない","×")</f>
        <v/>
      </c>
      <c r="BE25" s="3" t="s">
        <v>26</v>
      </c>
      <c r="BF25" s="316" t="str">
        <f>SUBSTITUTE(SUBSTITUTE(IFERROR(VLOOKUP($A25,単組回答!$E:$T,16,FALSE),""),"① 行った","○"),"② 行っていない","×")</f>
        <v/>
      </c>
    </row>
    <row r="26" spans="1:58" ht="28.5" customHeight="1">
      <c r="A26" s="5">
        <v>43050</v>
      </c>
      <c r="B26" s="6" t="s">
        <v>585</v>
      </c>
      <c r="C26" s="7"/>
      <c r="D26" s="2"/>
      <c r="E26" s="2">
        <v>0</v>
      </c>
      <c r="F26" s="2"/>
      <c r="G26" s="2"/>
      <c r="H26" s="2"/>
      <c r="I26" s="2"/>
      <c r="J26" s="2"/>
      <c r="K26" s="2"/>
      <c r="L26" s="2"/>
      <c r="M26" s="2"/>
      <c r="N26" s="2"/>
      <c r="O26" s="2"/>
      <c r="P26" s="2">
        <v>0</v>
      </c>
      <c r="Q26" s="2"/>
      <c r="R26" s="2"/>
      <c r="S26" s="2"/>
      <c r="T26" s="2"/>
      <c r="U26" s="2"/>
      <c r="V26" s="2"/>
      <c r="W26" s="2"/>
      <c r="X26" s="2"/>
      <c r="Y26" s="2" t="s">
        <v>26</v>
      </c>
      <c r="Z26" s="2" t="s">
        <v>26</v>
      </c>
      <c r="AA26" s="2" t="e">
        <v>#N/A</v>
      </c>
      <c r="AB26" s="2" t="s">
        <v>26</v>
      </c>
      <c r="AC26" s="2" t="s">
        <v>26</v>
      </c>
      <c r="AD26" s="2" t="s">
        <v>26</v>
      </c>
      <c r="AE26" s="2" t="s">
        <v>26</v>
      </c>
      <c r="AF26" s="33"/>
      <c r="AG26" s="2" t="s">
        <v>26</v>
      </c>
      <c r="AH26" s="2" t="s">
        <v>26</v>
      </c>
      <c r="AI26" s="2" t="s">
        <v>26</v>
      </c>
      <c r="AJ26" s="93" t="s">
        <v>26</v>
      </c>
      <c r="AK26" s="102" t="s">
        <v>26</v>
      </c>
      <c r="AL26" s="100" t="s">
        <v>26</v>
      </c>
      <c r="AM26" s="100" t="s">
        <v>26</v>
      </c>
      <c r="AN26" s="100" t="s">
        <v>26</v>
      </c>
      <c r="AO26" s="100" t="s">
        <v>26</v>
      </c>
      <c r="AP26" s="100" t="s">
        <v>26</v>
      </c>
      <c r="AQ26" s="3" t="s">
        <v>26</v>
      </c>
      <c r="AR26" s="3" t="s">
        <v>22</v>
      </c>
      <c r="AS26" s="3" t="s">
        <v>26</v>
      </c>
      <c r="AT26" s="3" t="s">
        <v>25</v>
      </c>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3" t="s">
        <v>25</v>
      </c>
      <c r="BD26" s="313" t="str">
        <f>SUBSTITUTE(SUBSTITUTE(IFERROR(VLOOKUP($A26,単組回答!$E:$R,14,FALSE),""),"① 行った","○"),"② 行っていない","×")</f>
        <v/>
      </c>
      <c r="BE26" s="3" t="s">
        <v>25</v>
      </c>
      <c r="BF26" s="316" t="str">
        <f>SUBSTITUTE(SUBSTITUTE(IFERROR(VLOOKUP($A26,単組回答!$E:$T,16,FALSE),""),"① 行った","○"),"② 行っていない","×")</f>
        <v/>
      </c>
    </row>
    <row r="27" spans="1:58" ht="28.5" customHeight="1">
      <c r="A27" s="5">
        <v>43053</v>
      </c>
      <c r="B27" s="6" t="s">
        <v>586</v>
      </c>
      <c r="C27" s="7"/>
      <c r="D27" s="2"/>
      <c r="E27" s="2">
        <v>0</v>
      </c>
      <c r="F27" s="2"/>
      <c r="G27" s="2"/>
      <c r="H27" s="2"/>
      <c r="I27" s="2"/>
      <c r="J27" s="2"/>
      <c r="K27" s="2"/>
      <c r="L27" s="2"/>
      <c r="M27" s="2"/>
      <c r="N27" s="2"/>
      <c r="O27" s="2"/>
      <c r="P27" s="2">
        <v>0</v>
      </c>
      <c r="Q27" s="2"/>
      <c r="R27" s="2"/>
      <c r="S27" s="2"/>
      <c r="T27" s="2"/>
      <c r="U27" s="2"/>
      <c r="V27" s="2"/>
      <c r="W27" s="2"/>
      <c r="X27" s="2"/>
      <c r="Y27" s="2" t="s">
        <v>25</v>
      </c>
      <c r="Z27" s="2" t="s">
        <v>25</v>
      </c>
      <c r="AA27" s="2" t="s">
        <v>25</v>
      </c>
      <c r="AB27" s="2" t="s">
        <v>26</v>
      </c>
      <c r="AC27" s="2" t="s">
        <v>25</v>
      </c>
      <c r="AD27" s="2" t="s">
        <v>26</v>
      </c>
      <c r="AE27" s="2" t="s">
        <v>25</v>
      </c>
      <c r="AF27" s="33"/>
      <c r="AG27" s="2" t="s">
        <v>26</v>
      </c>
      <c r="AH27" s="2">
        <v>0</v>
      </c>
      <c r="AI27" s="2" t="s">
        <v>25</v>
      </c>
      <c r="AJ27" s="93" t="s">
        <v>25</v>
      </c>
      <c r="AK27" s="102" t="s">
        <v>26</v>
      </c>
      <c r="AL27" s="100" t="s">
        <v>26</v>
      </c>
      <c r="AM27" s="100" t="s">
        <v>26</v>
      </c>
      <c r="AN27" s="100" t="s">
        <v>26</v>
      </c>
      <c r="AO27" s="100" t="s">
        <v>26</v>
      </c>
      <c r="AP27" s="100"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3" t="s">
        <v>25</v>
      </c>
      <c r="BD27" s="313" t="str">
        <f>SUBSTITUTE(SUBSTITUTE(IFERROR(VLOOKUP($A27,単組回答!$E:$R,14,FALSE),""),"① 行った","○"),"② 行っていない","×")</f>
        <v/>
      </c>
      <c r="BE27" s="3" t="s">
        <v>25</v>
      </c>
      <c r="BF27" s="316" t="str">
        <f>SUBSTITUTE(SUBSTITUTE(IFERROR(VLOOKUP($A27,単組回答!$E:$T,16,FALSE),""),"① 行った","○"),"② 行っていない","×")</f>
        <v/>
      </c>
    </row>
    <row r="28" spans="1:58" ht="28.5" customHeight="1">
      <c r="A28" s="5">
        <v>43056</v>
      </c>
      <c r="B28" s="6" t="s">
        <v>587</v>
      </c>
      <c r="C28" s="7"/>
      <c r="D28" s="2"/>
      <c r="E28" s="2">
        <v>0</v>
      </c>
      <c r="F28" s="2"/>
      <c r="G28" s="2"/>
      <c r="H28" s="2"/>
      <c r="I28" s="2"/>
      <c r="J28" s="2"/>
      <c r="K28" s="2"/>
      <c r="L28" s="2"/>
      <c r="M28" s="2"/>
      <c r="N28" s="2" t="s">
        <v>24</v>
      </c>
      <c r="O28" s="2" t="s">
        <v>24</v>
      </c>
      <c r="P28" s="2">
        <v>0</v>
      </c>
      <c r="Q28" s="2"/>
      <c r="R28" s="2"/>
      <c r="S28" s="2"/>
      <c r="T28" s="2"/>
      <c r="U28" s="2"/>
      <c r="V28" s="2"/>
      <c r="W28" s="2"/>
      <c r="X28" s="2"/>
      <c r="Y28" s="2" t="s">
        <v>26</v>
      </c>
      <c r="Z28" s="2" t="s">
        <v>26</v>
      </c>
      <c r="AA28" s="2" t="e">
        <v>#N/A</v>
      </c>
      <c r="AB28" s="2" t="s">
        <v>26</v>
      </c>
      <c r="AC28" s="2" t="s">
        <v>26</v>
      </c>
      <c r="AD28" s="2" t="s">
        <v>26</v>
      </c>
      <c r="AE28" s="2" t="s">
        <v>26</v>
      </c>
      <c r="AF28" s="33"/>
      <c r="AG28" s="2" t="s">
        <v>26</v>
      </c>
      <c r="AH28" s="2" t="s">
        <v>26</v>
      </c>
      <c r="AI28" s="2" t="s">
        <v>26</v>
      </c>
      <c r="AJ28" s="93" t="s">
        <v>26</v>
      </c>
      <c r="AK28" s="102" t="s">
        <v>26</v>
      </c>
      <c r="AL28" s="100" t="s">
        <v>26</v>
      </c>
      <c r="AM28" s="100" t="s">
        <v>26</v>
      </c>
      <c r="AN28" s="100" t="s">
        <v>26</v>
      </c>
      <c r="AO28" s="100" t="s">
        <v>26</v>
      </c>
      <c r="AP28" s="100"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3" t="s">
        <v>25</v>
      </c>
      <c r="BD28" s="313" t="str">
        <f>SUBSTITUTE(SUBSTITUTE(IFERROR(VLOOKUP($A28,単組回答!$E:$R,14,FALSE),""),"① 行った","○"),"② 行っていない","×")</f>
        <v/>
      </c>
      <c r="BE28" s="3" t="s">
        <v>25</v>
      </c>
      <c r="BF28" s="316" t="str">
        <f>SUBSTITUTE(SUBSTITUTE(IFERROR(VLOOKUP($A28,単組回答!$E:$T,16,FALSE),""),"① 行った","○"),"② 行っていない","×")</f>
        <v/>
      </c>
    </row>
    <row r="29" spans="1:58" ht="28.5" customHeight="1">
      <c r="A29" s="5">
        <v>43061</v>
      </c>
      <c r="B29" s="6" t="s">
        <v>588</v>
      </c>
      <c r="C29" s="2" t="s">
        <v>23</v>
      </c>
      <c r="D29" s="2" t="s">
        <v>24</v>
      </c>
      <c r="E29" s="2">
        <v>1</v>
      </c>
      <c r="F29" s="2" t="s">
        <v>23</v>
      </c>
      <c r="G29" s="2"/>
      <c r="H29" s="2"/>
      <c r="I29" s="2"/>
      <c r="J29" s="2"/>
      <c r="K29" s="2" t="s">
        <v>23</v>
      </c>
      <c r="L29" s="2"/>
      <c r="M29" s="2"/>
      <c r="N29" s="2"/>
      <c r="O29" s="2"/>
      <c r="P29" s="2">
        <v>0</v>
      </c>
      <c r="Q29" s="2"/>
      <c r="R29" s="2"/>
      <c r="S29" s="2"/>
      <c r="T29" s="2"/>
      <c r="U29" s="2"/>
      <c r="V29" s="2"/>
      <c r="W29" s="2"/>
      <c r="X29" s="2"/>
      <c r="Y29" s="2" t="s">
        <v>22</v>
      </c>
      <c r="Z29" s="2" t="s">
        <v>25</v>
      </c>
      <c r="AA29" s="2" t="s">
        <v>25</v>
      </c>
      <c r="AB29" s="2" t="s">
        <v>22</v>
      </c>
      <c r="AC29" s="2" t="s">
        <v>26</v>
      </c>
      <c r="AD29" s="2" t="s">
        <v>25</v>
      </c>
      <c r="AE29" s="2" t="s">
        <v>26</v>
      </c>
      <c r="AF29" s="33"/>
      <c r="AG29" s="2" t="s">
        <v>26</v>
      </c>
      <c r="AH29" s="2" t="s">
        <v>26</v>
      </c>
      <c r="AI29" s="2" t="s">
        <v>25</v>
      </c>
      <c r="AJ29" s="93" t="s">
        <v>26</v>
      </c>
      <c r="AK29" s="102" t="s">
        <v>22</v>
      </c>
      <c r="AL29" s="100" t="s">
        <v>25</v>
      </c>
      <c r="AM29" s="100" t="s">
        <v>22</v>
      </c>
      <c r="AN29" s="100" t="s">
        <v>22</v>
      </c>
      <c r="AO29" s="100" t="s">
        <v>25</v>
      </c>
      <c r="AP29" s="100" t="s">
        <v>25</v>
      </c>
      <c r="AQ29" s="3" t="s">
        <v>27</v>
      </c>
      <c r="AR29" s="3"/>
      <c r="AS29" s="3" t="s">
        <v>28</v>
      </c>
      <c r="AT29" s="3"/>
      <c r="AU29" s="112" t="s">
        <v>25</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3"/>
      <c r="BD29" s="313" t="str">
        <f>SUBSTITUTE(SUBSTITUTE(IFERROR(VLOOKUP($A29,単組回答!$E:$R,14,FALSE),""),"① 行った","○"),"② 行っていない","×")</f>
        <v/>
      </c>
      <c r="BE29" s="3" t="s">
        <v>26</v>
      </c>
      <c r="BF29" s="316" t="str">
        <f>SUBSTITUTE(SUBSTITUTE(IFERROR(VLOOKUP($A29,単組回答!$E:$T,16,FALSE),""),"① 行った","○"),"② 行っていない","×")</f>
        <v/>
      </c>
    </row>
    <row r="30" spans="1:58" ht="28.5" customHeight="1">
      <c r="A30" s="5">
        <v>43063</v>
      </c>
      <c r="B30" s="6" t="s">
        <v>589</v>
      </c>
      <c r="C30" s="7"/>
      <c r="D30" s="2"/>
      <c r="E30" s="2">
        <v>0</v>
      </c>
      <c r="F30" s="2"/>
      <c r="G30" s="2"/>
      <c r="H30" s="2"/>
      <c r="I30" s="2"/>
      <c r="J30" s="2"/>
      <c r="K30" s="2"/>
      <c r="L30" s="2"/>
      <c r="M30" s="2"/>
      <c r="N30" s="2" t="s">
        <v>24</v>
      </c>
      <c r="O30" s="2" t="s">
        <v>24</v>
      </c>
      <c r="P30" s="2">
        <v>0</v>
      </c>
      <c r="Q30" s="2"/>
      <c r="R30" s="2"/>
      <c r="S30" s="2"/>
      <c r="T30" s="2"/>
      <c r="U30" s="2"/>
      <c r="V30" s="2"/>
      <c r="W30" s="2"/>
      <c r="X30" s="2"/>
      <c r="Y30" s="2" t="s">
        <v>26</v>
      </c>
      <c r="Z30" s="2" t="s">
        <v>26</v>
      </c>
      <c r="AA30" s="2" t="e">
        <v>#N/A</v>
      </c>
      <c r="AB30" s="2" t="s">
        <v>26</v>
      </c>
      <c r="AC30" s="2" t="s">
        <v>26</v>
      </c>
      <c r="AD30" s="2" t="s">
        <v>26</v>
      </c>
      <c r="AE30" s="2" t="s">
        <v>26</v>
      </c>
      <c r="AF30" s="33"/>
      <c r="AG30" s="2" t="s">
        <v>26</v>
      </c>
      <c r="AH30" s="2" t="s">
        <v>26</v>
      </c>
      <c r="AI30" s="2" t="s">
        <v>26</v>
      </c>
      <c r="AJ30" s="93" t="s">
        <v>26</v>
      </c>
      <c r="AK30" s="102" t="s">
        <v>26</v>
      </c>
      <c r="AL30" s="100" t="s">
        <v>26</v>
      </c>
      <c r="AM30" s="100" t="s">
        <v>26</v>
      </c>
      <c r="AN30" s="100" t="s">
        <v>26</v>
      </c>
      <c r="AO30" s="100" t="s">
        <v>26</v>
      </c>
      <c r="AP30" s="100"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100" t="s">
        <v>25</v>
      </c>
      <c r="BD30" s="313" t="str">
        <f>SUBSTITUTE(SUBSTITUTE(IFERROR(VLOOKUP($A30,単組回答!$E:$R,14,FALSE),""),"① 行った","○"),"② 行っていない","×")</f>
        <v/>
      </c>
      <c r="BE30" s="100" t="s">
        <v>25</v>
      </c>
      <c r="BF30" s="316" t="str">
        <f>SUBSTITUTE(SUBSTITUTE(IFERROR(VLOOKUP($A30,単組回答!$E:$T,16,FALSE),""),"① 行った","○"),"② 行っていない","×")</f>
        <v/>
      </c>
    </row>
    <row r="31" spans="1:58" ht="28.5" customHeight="1">
      <c r="A31" s="5">
        <v>43074</v>
      </c>
      <c r="B31" s="6" t="s">
        <v>590</v>
      </c>
      <c r="C31" s="7"/>
      <c r="D31" s="2"/>
      <c r="E31" s="2">
        <v>0</v>
      </c>
      <c r="F31" s="2"/>
      <c r="G31" s="2"/>
      <c r="H31" s="2"/>
      <c r="I31" s="2"/>
      <c r="J31" s="2"/>
      <c r="K31" s="2"/>
      <c r="L31" s="2"/>
      <c r="M31" s="2"/>
      <c r="N31" s="2"/>
      <c r="O31" s="2"/>
      <c r="P31" s="2">
        <v>0</v>
      </c>
      <c r="Q31" s="2"/>
      <c r="R31" s="2"/>
      <c r="S31" s="2"/>
      <c r="T31" s="2"/>
      <c r="U31" s="2"/>
      <c r="V31" s="2"/>
      <c r="W31" s="2"/>
      <c r="X31" s="2"/>
      <c r="Y31" s="2" t="s">
        <v>26</v>
      </c>
      <c r="Z31" s="2" t="s">
        <v>26</v>
      </c>
      <c r="AA31" s="2" t="e">
        <v>#N/A</v>
      </c>
      <c r="AB31" s="2" t="s">
        <v>26</v>
      </c>
      <c r="AC31" s="2" t="s">
        <v>26</v>
      </c>
      <c r="AD31" s="2" t="s">
        <v>26</v>
      </c>
      <c r="AE31" s="2" t="s">
        <v>26</v>
      </c>
      <c r="AF31" s="33"/>
      <c r="AG31" s="2" t="s">
        <v>26</v>
      </c>
      <c r="AH31" s="2" t="s">
        <v>26</v>
      </c>
      <c r="AI31" s="2" t="s">
        <v>26</v>
      </c>
      <c r="AJ31" s="93" t="s">
        <v>26</v>
      </c>
      <c r="AK31" s="102" t="s">
        <v>26</v>
      </c>
      <c r="AL31" s="100" t="s">
        <v>26</v>
      </c>
      <c r="AM31" s="100" t="s">
        <v>26</v>
      </c>
      <c r="AN31" s="100" t="s">
        <v>26</v>
      </c>
      <c r="AO31" s="100" t="s">
        <v>26</v>
      </c>
      <c r="AP31" s="100"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100" t="s">
        <v>25</v>
      </c>
      <c r="BD31" s="313" t="str">
        <f>SUBSTITUTE(SUBSTITUTE(IFERROR(VLOOKUP($A31,単組回答!$E:$R,14,FALSE),""),"① 行った","○"),"② 行っていない","×")</f>
        <v/>
      </c>
      <c r="BE31" s="100" t="s">
        <v>25</v>
      </c>
      <c r="BF31" s="316" t="str">
        <f>SUBSTITUTE(SUBSTITUTE(IFERROR(VLOOKUP($A31,単組回答!$E:$T,16,FALSE),""),"① 行った","○"),"② 行っていない","×")</f>
        <v/>
      </c>
    </row>
    <row r="32" spans="1:58" ht="28.5" customHeight="1">
      <c r="A32" s="5">
        <v>43076</v>
      </c>
      <c r="B32" s="6" t="s">
        <v>591</v>
      </c>
      <c r="C32" s="7"/>
      <c r="D32" s="2"/>
      <c r="E32" s="2">
        <v>0</v>
      </c>
      <c r="F32" s="2"/>
      <c r="G32" s="2"/>
      <c r="H32" s="2"/>
      <c r="I32" s="2"/>
      <c r="J32" s="2"/>
      <c r="K32" s="2"/>
      <c r="L32" s="2"/>
      <c r="M32" s="2"/>
      <c r="N32" s="2" t="s">
        <v>23</v>
      </c>
      <c r="O32" s="2" t="s">
        <v>24</v>
      </c>
      <c r="P32" s="2">
        <v>1</v>
      </c>
      <c r="Q32" s="2" t="s">
        <v>23</v>
      </c>
      <c r="R32" s="2"/>
      <c r="S32" s="2"/>
      <c r="T32" s="2"/>
      <c r="U32" s="2"/>
      <c r="V32" s="2"/>
      <c r="W32" s="2"/>
      <c r="X32" s="2"/>
      <c r="Y32" s="2" t="s">
        <v>26</v>
      </c>
      <c r="Z32" s="2" t="s">
        <v>26</v>
      </c>
      <c r="AA32" s="2" t="e">
        <v>#N/A</v>
      </c>
      <c r="AB32" s="2" t="s">
        <v>26</v>
      </c>
      <c r="AC32" s="2" t="s">
        <v>26</v>
      </c>
      <c r="AD32" s="2" t="s">
        <v>26</v>
      </c>
      <c r="AE32" s="2" t="s">
        <v>26</v>
      </c>
      <c r="AF32" s="33"/>
      <c r="AG32" s="2" t="s">
        <v>26</v>
      </c>
      <c r="AH32" s="2" t="s">
        <v>26</v>
      </c>
      <c r="AI32" s="2" t="s">
        <v>26</v>
      </c>
      <c r="AJ32" s="93" t="s">
        <v>26</v>
      </c>
      <c r="AK32" s="102" t="s">
        <v>26</v>
      </c>
      <c r="AL32" s="100" t="s">
        <v>26</v>
      </c>
      <c r="AM32" s="100" t="s">
        <v>26</v>
      </c>
      <c r="AN32" s="100" t="s">
        <v>26</v>
      </c>
      <c r="AO32" s="100" t="s">
        <v>26</v>
      </c>
      <c r="AP32" s="100"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100" t="s">
        <v>25</v>
      </c>
      <c r="BD32" s="313" t="str">
        <f>SUBSTITUTE(SUBSTITUTE(IFERROR(VLOOKUP($A32,単組回答!$E:$R,14,FALSE),""),"① 行った","○"),"② 行っていない","×")</f>
        <v/>
      </c>
      <c r="BE32" s="100" t="s">
        <v>25</v>
      </c>
      <c r="BF32" s="316" t="str">
        <f>SUBSTITUTE(SUBSTITUTE(IFERROR(VLOOKUP($A32,単組回答!$E:$T,16,FALSE),""),"① 行った","○"),"② 行っていない","×")</f>
        <v/>
      </c>
    </row>
    <row r="33" spans="1:58" ht="28.5" customHeight="1">
      <c r="A33" s="5">
        <v>43078</v>
      </c>
      <c r="B33" s="6" t="s">
        <v>592</v>
      </c>
      <c r="C33" s="7"/>
      <c r="D33" s="2"/>
      <c r="E33" s="2">
        <v>0</v>
      </c>
      <c r="F33" s="2"/>
      <c r="G33" s="2"/>
      <c r="H33" s="2"/>
      <c r="I33" s="2"/>
      <c r="J33" s="2"/>
      <c r="K33" s="2"/>
      <c r="L33" s="2"/>
      <c r="M33" s="2"/>
      <c r="N33" s="2" t="s">
        <v>24</v>
      </c>
      <c r="O33" s="2" t="s">
        <v>23</v>
      </c>
      <c r="P33" s="2">
        <v>1</v>
      </c>
      <c r="Q33" s="2" t="s">
        <v>23</v>
      </c>
      <c r="R33" s="2"/>
      <c r="S33" s="2"/>
      <c r="T33" s="2" t="s">
        <v>23</v>
      </c>
      <c r="U33" s="2"/>
      <c r="V33" s="2"/>
      <c r="W33" s="2"/>
      <c r="X33" s="2"/>
      <c r="Y33" s="2" t="s">
        <v>25</v>
      </c>
      <c r="Z33" s="2" t="s">
        <v>25</v>
      </c>
      <c r="AA33" s="2" t="s">
        <v>25</v>
      </c>
      <c r="AB33" s="2" t="s">
        <v>26</v>
      </c>
      <c r="AC33" s="2" t="s">
        <v>26</v>
      </c>
      <c r="AD33" s="2" t="s">
        <v>26</v>
      </c>
      <c r="AE33" s="2" t="s">
        <v>26</v>
      </c>
      <c r="AF33" s="33"/>
      <c r="AG33" s="2" t="s">
        <v>26</v>
      </c>
      <c r="AH33" s="2" t="s">
        <v>26</v>
      </c>
      <c r="AI33" s="2" t="s">
        <v>26</v>
      </c>
      <c r="AJ33" s="93" t="s">
        <v>26</v>
      </c>
      <c r="AK33" s="102" t="s">
        <v>26</v>
      </c>
      <c r="AL33" s="100" t="s">
        <v>26</v>
      </c>
      <c r="AM33" s="100" t="s">
        <v>26</v>
      </c>
      <c r="AN33" s="100" t="s">
        <v>26</v>
      </c>
      <c r="AO33" s="100" t="s">
        <v>26</v>
      </c>
      <c r="AP33" s="100"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100" t="s">
        <v>25</v>
      </c>
      <c r="BD33" s="313" t="str">
        <f>SUBSTITUTE(SUBSTITUTE(IFERROR(VLOOKUP($A33,単組回答!$E:$R,14,FALSE),""),"① 行った","○"),"② 行っていない","×")</f>
        <v/>
      </c>
      <c r="BE33" s="100" t="s">
        <v>25</v>
      </c>
      <c r="BF33" s="316" t="str">
        <f>SUBSTITUTE(SUBSTITUTE(IFERROR(VLOOKUP($A33,単組回答!$E:$T,16,FALSE),""),"① 行った","○"),"② 行っていない","×")</f>
        <v/>
      </c>
    </row>
    <row r="34" spans="1:58" ht="28.5" customHeight="1">
      <c r="A34" s="5"/>
      <c r="B34" s="6"/>
      <c r="C34" s="7"/>
      <c r="D34" s="2"/>
      <c r="E34" s="2">
        <v>0</v>
      </c>
      <c r="F34" s="2"/>
      <c r="G34" s="2"/>
      <c r="H34" s="2"/>
      <c r="I34" s="2"/>
      <c r="J34" s="2"/>
      <c r="K34" s="2"/>
      <c r="L34" s="2"/>
      <c r="M34" s="2"/>
      <c r="N34" s="2"/>
      <c r="O34" s="2"/>
      <c r="P34" s="2">
        <v>0</v>
      </c>
      <c r="Q34" s="2"/>
      <c r="R34" s="2"/>
      <c r="S34" s="2"/>
      <c r="T34" s="2"/>
      <c r="U34" s="2"/>
      <c r="V34" s="2"/>
      <c r="W34" s="2"/>
      <c r="X34" s="2"/>
      <c r="Y34" s="2" t="s">
        <v>26</v>
      </c>
      <c r="Z34" s="2" t="s">
        <v>26</v>
      </c>
      <c r="AA34" s="2" t="e">
        <v>#N/A</v>
      </c>
      <c r="AB34" s="2" t="s">
        <v>26</v>
      </c>
      <c r="AC34" s="2" t="s">
        <v>26</v>
      </c>
      <c r="AD34" s="2" t="s">
        <v>26</v>
      </c>
      <c r="AE34" s="2" t="s">
        <v>26</v>
      </c>
      <c r="AF34" s="33"/>
      <c r="AG34" s="2" t="s">
        <v>26</v>
      </c>
      <c r="AH34" s="2" t="s">
        <v>26</v>
      </c>
      <c r="AI34" s="2" t="s">
        <v>26</v>
      </c>
      <c r="AJ34" s="93" t="s">
        <v>26</v>
      </c>
      <c r="AK34" s="102" t="s">
        <v>26</v>
      </c>
      <c r="AL34" s="100" t="s">
        <v>26</v>
      </c>
      <c r="AM34" s="100" t="s">
        <v>26</v>
      </c>
      <c r="AN34" s="100" t="s">
        <v>26</v>
      </c>
      <c r="AO34" s="100" t="s">
        <v>26</v>
      </c>
      <c r="AP34" s="100" t="s">
        <v>26</v>
      </c>
      <c r="AQ34" s="3" t="s">
        <v>26</v>
      </c>
      <c r="AR34" s="3" t="s">
        <v>26</v>
      </c>
      <c r="AS34" s="3" t="s">
        <v>26</v>
      </c>
      <c r="AT34" s="3" t="s">
        <v>26</v>
      </c>
      <c r="AU34" s="112" t="s">
        <v>26</v>
      </c>
      <c r="AV34" s="102" t="s">
        <v>26</v>
      </c>
      <c r="AW34" s="100" t="s">
        <v>26</v>
      </c>
      <c r="AX34" s="100" t="s">
        <v>26</v>
      </c>
      <c r="AY34" s="100"/>
      <c r="AZ34" s="100" t="s">
        <v>26</v>
      </c>
      <c r="BA34" s="100"/>
      <c r="BB34" s="100" t="s">
        <v>26</v>
      </c>
      <c r="BC34" s="100" t="s">
        <v>26</v>
      </c>
      <c r="BD34" s="100"/>
      <c r="BE34" s="100" t="s">
        <v>26</v>
      </c>
      <c r="BF34" s="103"/>
    </row>
    <row r="35" spans="1:58" ht="28.5" customHeight="1">
      <c r="A35" s="5"/>
      <c r="B35" s="6"/>
      <c r="C35" s="7"/>
      <c r="D35" s="2"/>
      <c r="E35" s="2">
        <v>0</v>
      </c>
      <c r="F35" s="2"/>
      <c r="G35" s="2"/>
      <c r="H35" s="2"/>
      <c r="I35" s="2"/>
      <c r="J35" s="2"/>
      <c r="K35" s="2"/>
      <c r="L35" s="2"/>
      <c r="M35" s="2"/>
      <c r="N35" s="2"/>
      <c r="O35" s="2"/>
      <c r="P35" s="2">
        <v>0</v>
      </c>
      <c r="Q35" s="2"/>
      <c r="R35" s="2"/>
      <c r="S35" s="2"/>
      <c r="T35" s="2"/>
      <c r="U35" s="2"/>
      <c r="V35" s="2"/>
      <c r="W35" s="2"/>
      <c r="X35" s="2"/>
      <c r="Y35" s="2" t="s">
        <v>26</v>
      </c>
      <c r="Z35" s="2" t="s">
        <v>26</v>
      </c>
      <c r="AA35" s="2" t="e">
        <v>#N/A</v>
      </c>
      <c r="AB35" s="2" t="s">
        <v>26</v>
      </c>
      <c r="AC35" s="2" t="s">
        <v>26</v>
      </c>
      <c r="AD35" s="2" t="s">
        <v>26</v>
      </c>
      <c r="AE35" s="2" t="s">
        <v>26</v>
      </c>
      <c r="AF35" s="33"/>
      <c r="AG35" s="2" t="s">
        <v>26</v>
      </c>
      <c r="AH35" s="2" t="s">
        <v>26</v>
      </c>
      <c r="AI35" s="2" t="s">
        <v>26</v>
      </c>
      <c r="AJ35" s="93" t="s">
        <v>26</v>
      </c>
      <c r="AK35" s="102" t="s">
        <v>26</v>
      </c>
      <c r="AL35" s="100" t="s">
        <v>26</v>
      </c>
      <c r="AM35" s="100" t="s">
        <v>26</v>
      </c>
      <c r="AN35" s="100" t="s">
        <v>26</v>
      </c>
      <c r="AO35" s="100" t="s">
        <v>26</v>
      </c>
      <c r="AP35" s="100" t="s">
        <v>26</v>
      </c>
      <c r="AQ35" s="3" t="s">
        <v>26</v>
      </c>
      <c r="AR35" s="3" t="s">
        <v>26</v>
      </c>
      <c r="AS35" s="3" t="s">
        <v>26</v>
      </c>
      <c r="AT35" s="3" t="s">
        <v>26</v>
      </c>
      <c r="AU35" s="112" t="s">
        <v>26</v>
      </c>
      <c r="AV35" s="102" t="s">
        <v>26</v>
      </c>
      <c r="AW35" s="100" t="s">
        <v>26</v>
      </c>
      <c r="AX35" s="100" t="s">
        <v>26</v>
      </c>
      <c r="AY35" s="100"/>
      <c r="AZ35" s="100" t="s">
        <v>26</v>
      </c>
      <c r="BA35" s="100"/>
      <c r="BB35" s="100" t="s">
        <v>26</v>
      </c>
      <c r="BC35" s="100" t="s">
        <v>26</v>
      </c>
      <c r="BD35" s="100"/>
      <c r="BE35" s="100" t="s">
        <v>26</v>
      </c>
      <c r="BF35" s="103"/>
    </row>
    <row r="36" spans="1:58" ht="28.5" customHeight="1">
      <c r="A36" s="5"/>
      <c r="B36" s="6"/>
      <c r="C36" s="2"/>
      <c r="D36" s="2"/>
      <c r="E36" s="2">
        <v>0</v>
      </c>
      <c r="F36" s="2"/>
      <c r="G36" s="2"/>
      <c r="H36" s="2"/>
      <c r="I36" s="2"/>
      <c r="J36" s="2"/>
      <c r="K36" s="2"/>
      <c r="L36" s="2"/>
      <c r="M36" s="2"/>
      <c r="N36" s="2"/>
      <c r="O36" s="2"/>
      <c r="P36" s="2">
        <v>0</v>
      </c>
      <c r="Q36" s="2"/>
      <c r="R36" s="2"/>
      <c r="S36" s="2"/>
      <c r="T36" s="2"/>
      <c r="U36" s="2"/>
      <c r="V36" s="2"/>
      <c r="W36" s="2"/>
      <c r="X36" s="2"/>
      <c r="Y36" s="2" t="s">
        <v>26</v>
      </c>
      <c r="Z36" s="2" t="s">
        <v>26</v>
      </c>
      <c r="AA36" s="2" t="e">
        <v>#N/A</v>
      </c>
      <c r="AB36" s="2" t="s">
        <v>26</v>
      </c>
      <c r="AC36" s="2" t="s">
        <v>26</v>
      </c>
      <c r="AD36" s="2" t="s">
        <v>26</v>
      </c>
      <c r="AE36" s="2" t="s">
        <v>26</v>
      </c>
      <c r="AF36" s="33"/>
      <c r="AG36" s="2" t="s">
        <v>26</v>
      </c>
      <c r="AH36" s="2" t="s">
        <v>26</v>
      </c>
      <c r="AI36" s="2" t="s">
        <v>26</v>
      </c>
      <c r="AJ36" s="93" t="s">
        <v>26</v>
      </c>
      <c r="AK36" s="102" t="s">
        <v>26</v>
      </c>
      <c r="AL36" s="100" t="s">
        <v>26</v>
      </c>
      <c r="AM36" s="100" t="s">
        <v>26</v>
      </c>
      <c r="AN36" s="100" t="s">
        <v>26</v>
      </c>
      <c r="AO36" s="100" t="s">
        <v>26</v>
      </c>
      <c r="AP36" s="100" t="s">
        <v>26</v>
      </c>
      <c r="AQ36" s="3" t="s">
        <v>26</v>
      </c>
      <c r="AR36" s="3" t="s">
        <v>26</v>
      </c>
      <c r="AS36" s="3" t="s">
        <v>26</v>
      </c>
      <c r="AT36" s="3" t="s">
        <v>26</v>
      </c>
      <c r="AU36" s="112" t="s">
        <v>26</v>
      </c>
      <c r="AV36" s="102" t="s">
        <v>26</v>
      </c>
      <c r="AW36" s="100" t="s">
        <v>26</v>
      </c>
      <c r="AX36" s="100" t="s">
        <v>26</v>
      </c>
      <c r="AY36" s="100"/>
      <c r="AZ36" s="100" t="s">
        <v>26</v>
      </c>
      <c r="BA36" s="100"/>
      <c r="BB36" s="100" t="s">
        <v>26</v>
      </c>
      <c r="BC36" s="100" t="s">
        <v>26</v>
      </c>
      <c r="BD36" s="100"/>
      <c r="BE36" s="100" t="s">
        <v>26</v>
      </c>
      <c r="BF36" s="103"/>
    </row>
    <row r="37" spans="1:58" ht="28.5" customHeight="1" thickBot="1">
      <c r="A37" s="280" t="s">
        <v>90</v>
      </c>
      <c r="B37" s="281"/>
      <c r="C37" s="280">
        <v>8</v>
      </c>
      <c r="D37" s="281">
        <v>0</v>
      </c>
      <c r="N37" s="280">
        <v>13</v>
      </c>
      <c r="O37" s="281">
        <v>0</v>
      </c>
      <c r="Y37" s="280">
        <v>0</v>
      </c>
      <c r="Z37" s="281">
        <v>0</v>
      </c>
      <c r="AK37" s="104" t="s">
        <v>26</v>
      </c>
      <c r="AL37" s="105" t="s">
        <v>26</v>
      </c>
      <c r="AM37" s="105" t="s">
        <v>26</v>
      </c>
      <c r="AN37" s="105" t="s">
        <v>26</v>
      </c>
      <c r="AO37" s="105" t="s">
        <v>26</v>
      </c>
      <c r="AP37" s="105" t="s">
        <v>26</v>
      </c>
      <c r="AQ37" s="113" t="s">
        <v>26</v>
      </c>
      <c r="AR37" s="113" t="s">
        <v>26</v>
      </c>
      <c r="AS37" s="113" t="s">
        <v>26</v>
      </c>
      <c r="AT37" s="113" t="s">
        <v>26</v>
      </c>
      <c r="AU37" s="114"/>
      <c r="AV37" s="245">
        <f>AV38-AW38</f>
        <v>0</v>
      </c>
      <c r="AW37" s="246"/>
      <c r="AX37" s="109" t="s">
        <v>26</v>
      </c>
      <c r="AY37" s="109"/>
      <c r="AZ37" s="109" t="s">
        <v>26</v>
      </c>
      <c r="BA37" s="109"/>
      <c r="BB37" s="109" t="s">
        <v>26</v>
      </c>
      <c r="BC37" s="109" t="s">
        <v>26</v>
      </c>
      <c r="BD37" s="109"/>
      <c r="BE37" s="109" t="s">
        <v>26</v>
      </c>
      <c r="BF37" s="110"/>
    </row>
    <row r="38" spans="1:58" ht="28.5" customHeight="1">
      <c r="AV38" s="12">
        <f>(COUNTIF(AV5:AV33,"○")+COUNTIF(AW5:AW33,"○"))</f>
        <v>0</v>
      </c>
      <c r="AW38" s="12">
        <f>COUNTIFS(AV5:AV33,"○",AW5:AW33,"○")</f>
        <v>0</v>
      </c>
      <c r="AX38" s="12" t="s">
        <v>26</v>
      </c>
      <c r="AY38" s="12"/>
      <c r="AZ38" s="12" t="s">
        <v>26</v>
      </c>
      <c r="BA38" s="12"/>
      <c r="BB38" s="12" t="s">
        <v>26</v>
      </c>
      <c r="BC38" s="12" t="s">
        <v>26</v>
      </c>
      <c r="BD38" s="12"/>
      <c r="BE38" s="12" t="s">
        <v>26</v>
      </c>
      <c r="BF38" s="12"/>
    </row>
    <row r="39" spans="1:58" ht="28.5" customHeight="1">
      <c r="AV39" s="12" t="s">
        <v>26</v>
      </c>
      <c r="AW39" s="12" t="s">
        <v>26</v>
      </c>
      <c r="AX39" s="12" t="s">
        <v>26</v>
      </c>
      <c r="AY39" s="12"/>
      <c r="AZ39" s="12" t="s">
        <v>26</v>
      </c>
      <c r="BA39" s="12"/>
      <c r="BB39" s="12" t="s">
        <v>26</v>
      </c>
      <c r="BC39" s="12" t="s">
        <v>26</v>
      </c>
      <c r="BD39" s="12"/>
      <c r="BE39" s="12" t="s">
        <v>26</v>
      </c>
      <c r="BF39" s="12"/>
    </row>
    <row r="40" spans="1:58" ht="28.5" customHeight="1">
      <c r="AV40" s="12" t="s">
        <v>26</v>
      </c>
      <c r="AW40" s="12" t="s">
        <v>26</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sheetData>
  <mergeCells count="40">
    <mergeCell ref="AV37:AW37"/>
    <mergeCell ref="A4:B4"/>
    <mergeCell ref="A37:B37"/>
    <mergeCell ref="C37:D37"/>
    <mergeCell ref="N37:O37"/>
    <mergeCell ref="Y37:Z37"/>
    <mergeCell ref="BE2:BF2"/>
    <mergeCell ref="AK2:AL2"/>
    <mergeCell ref="AM2:AN2"/>
    <mergeCell ref="AO2:AP2"/>
    <mergeCell ref="AQ2:AQ3"/>
    <mergeCell ref="AR2:AS2"/>
    <mergeCell ref="AT2:AU2"/>
    <mergeCell ref="AV2:AW2"/>
    <mergeCell ref="AX2:AY2"/>
    <mergeCell ref="AZ2:BA2"/>
    <mergeCell ref="BB2:BB3"/>
    <mergeCell ref="BC2:BD2"/>
    <mergeCell ref="AI2:AJ2"/>
    <mergeCell ref="L2:M2"/>
    <mergeCell ref="N2:O2"/>
    <mergeCell ref="Q2:R2"/>
    <mergeCell ref="S2:T2"/>
    <mergeCell ref="U2:V2"/>
    <mergeCell ref="W2:X2"/>
    <mergeCell ref="Y2:Z2"/>
    <mergeCell ref="AB2:AC2"/>
    <mergeCell ref="AD2:AE2"/>
    <mergeCell ref="AF2:AF3"/>
    <mergeCell ref="AG2:AH2"/>
    <mergeCell ref="C1:M1"/>
    <mergeCell ref="N1:X1"/>
    <mergeCell ref="Y1:AJ1"/>
    <mergeCell ref="AK1:AU1"/>
    <mergeCell ref="AV1:BF1"/>
    <mergeCell ref="A2:B2"/>
    <mergeCell ref="C2:D2"/>
    <mergeCell ref="F2:G2"/>
    <mergeCell ref="H2:I2"/>
    <mergeCell ref="J2:K2"/>
  </mergeCells>
  <phoneticPr fontId="3"/>
  <conditionalFormatting sqref="A5:AU36 BG5:XFD36 AV39:BF143 AX37:BF38 AV34:BF36 BC6:BC33 BE6:BE33">
    <cfRule type="cellIs" dxfId="139" priority="9" operator="equal">
      <formula>0</formula>
    </cfRule>
  </conditionalFormatting>
  <conditionalFormatting sqref="AP37">
    <cfRule type="cellIs" dxfId="138" priority="8" operator="equal">
      <formula>0</formula>
    </cfRule>
  </conditionalFormatting>
  <conditionalFormatting sqref="AS37">
    <cfRule type="cellIs" dxfId="137" priority="7" operator="equal">
      <formula>0</formula>
    </cfRule>
  </conditionalFormatting>
  <conditionalFormatting sqref="BC5 BE5">
    <cfRule type="cellIs" dxfId="136" priority="6" operator="equal">
      <formula>0</formula>
    </cfRule>
  </conditionalFormatting>
  <conditionalFormatting sqref="AV38:AW38 AV37">
    <cfRule type="cellIs" dxfId="135" priority="4" operator="equal">
      <formula>0</formula>
    </cfRule>
  </conditionalFormatting>
  <conditionalFormatting sqref="AV5:BB33">
    <cfRule type="cellIs" dxfId="20" priority="3" operator="equal">
      <formula>0</formula>
    </cfRule>
  </conditionalFormatting>
  <conditionalFormatting sqref="BD5:BD33">
    <cfRule type="cellIs" dxfId="19" priority="2" operator="equal">
      <formula>0</formula>
    </cfRule>
  </conditionalFormatting>
  <conditionalFormatting sqref="BF5:BF33">
    <cfRule type="cellIs" dxfId="18" priority="1" operator="equal">
      <formula>0</formula>
    </cfRule>
  </conditionalFormatting>
  <pageMargins left="0.70866141732283472" right="0.70866141732283472" top="0.74803149606299213" bottom="0.74803149606299213" header="0.31496062992125984" footer="0.31496062992125984"/>
  <pageSetup paperSize="8" scale="7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FDFA-7AC6-40D0-B0BB-399D7222B6DC}">
  <dimension ref="A1:BF143"/>
  <sheetViews>
    <sheetView view="pageBreakPreview" zoomScale="90" zoomScaleNormal="85"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30"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ollapsed="1"/>
    <col min="38" max="42" width="9" style="17"/>
    <col min="43" max="44" width="9" style="30"/>
    <col min="45" max="46" width="9" style="11"/>
    <col min="47" max="47" width="9" style="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60"/>
      <c r="B1" s="193"/>
      <c r="C1" s="269" t="s">
        <v>1</v>
      </c>
      <c r="D1" s="270"/>
      <c r="E1" s="270"/>
      <c r="F1" s="270"/>
      <c r="G1" s="270"/>
      <c r="H1" s="270"/>
      <c r="I1" s="270"/>
      <c r="J1" s="270"/>
      <c r="K1" s="270"/>
      <c r="L1" s="270"/>
      <c r="M1" s="271"/>
      <c r="N1" s="269" t="s">
        <v>2</v>
      </c>
      <c r="O1" s="270"/>
      <c r="P1" s="270"/>
      <c r="Q1" s="270"/>
      <c r="R1" s="270"/>
      <c r="S1" s="270"/>
      <c r="T1" s="270"/>
      <c r="U1" s="270"/>
      <c r="V1" s="270"/>
      <c r="W1" s="270"/>
      <c r="X1" s="271"/>
      <c r="Y1" s="269" t="s">
        <v>3</v>
      </c>
      <c r="Z1" s="270"/>
      <c r="AA1" s="270"/>
      <c r="AB1" s="270"/>
      <c r="AC1" s="270"/>
      <c r="AD1" s="270"/>
      <c r="AE1" s="270"/>
      <c r="AF1" s="270"/>
      <c r="AG1" s="270"/>
      <c r="AH1" s="271"/>
      <c r="AI1" s="167"/>
      <c r="AJ1" s="168"/>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72"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7"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62" t="s">
        <v>14</v>
      </c>
      <c r="B3" s="189"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17</v>
      </c>
      <c r="D4" s="132">
        <v>7</v>
      </c>
      <c r="E4" s="132"/>
      <c r="F4" s="132">
        <v>12</v>
      </c>
      <c r="G4" s="132">
        <v>12</v>
      </c>
      <c r="H4" s="132">
        <v>7</v>
      </c>
      <c r="I4" s="132">
        <v>12</v>
      </c>
      <c r="J4" s="132">
        <v>5</v>
      </c>
      <c r="K4" s="132">
        <v>8</v>
      </c>
      <c r="L4" s="132">
        <v>0</v>
      </c>
      <c r="M4" s="132">
        <v>0</v>
      </c>
      <c r="N4" s="132">
        <v>16</v>
      </c>
      <c r="O4" s="132">
        <v>5</v>
      </c>
      <c r="P4" s="132"/>
      <c r="Q4" s="132">
        <v>9</v>
      </c>
      <c r="R4" s="132">
        <v>13</v>
      </c>
      <c r="S4" s="132">
        <v>5</v>
      </c>
      <c r="T4" s="132">
        <v>12</v>
      </c>
      <c r="U4" s="132">
        <v>5</v>
      </c>
      <c r="V4" s="132">
        <v>7</v>
      </c>
      <c r="W4" s="132">
        <v>2</v>
      </c>
      <c r="X4" s="132">
        <v>1</v>
      </c>
      <c r="Y4" s="132">
        <v>17</v>
      </c>
      <c r="Z4" s="132">
        <v>6</v>
      </c>
      <c r="AA4" s="132"/>
      <c r="AB4" s="132">
        <v>9</v>
      </c>
      <c r="AC4" s="132">
        <v>12</v>
      </c>
      <c r="AD4" s="132">
        <v>3</v>
      </c>
      <c r="AE4" s="132">
        <v>13</v>
      </c>
      <c r="AF4" s="132">
        <v>15</v>
      </c>
      <c r="AG4" s="132">
        <v>1</v>
      </c>
      <c r="AH4" s="132">
        <v>4</v>
      </c>
      <c r="AI4" s="132"/>
      <c r="AJ4" s="166"/>
      <c r="AK4" s="137">
        <v>11</v>
      </c>
      <c r="AL4" s="138">
        <v>7</v>
      </c>
      <c r="AM4" s="138">
        <v>9</v>
      </c>
      <c r="AN4" s="138">
        <v>8</v>
      </c>
      <c r="AO4" s="138">
        <v>6</v>
      </c>
      <c r="AP4" s="138">
        <v>6</v>
      </c>
      <c r="AQ4" s="158">
        <v>8</v>
      </c>
      <c r="AR4" s="158">
        <v>0</v>
      </c>
      <c r="AS4" s="158">
        <v>0</v>
      </c>
      <c r="AT4" s="158">
        <v>0</v>
      </c>
      <c r="AU4" s="139">
        <v>3</v>
      </c>
      <c r="AV4" s="137">
        <f t="shared" ref="AV4:BF4" si="0">COUNTIF(AV5:AV37,"○")</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2</v>
      </c>
      <c r="BF4" s="139">
        <f t="shared" si="0"/>
        <v>0</v>
      </c>
    </row>
    <row r="5" spans="1:58" ht="28.5" customHeight="1">
      <c r="A5" s="123">
        <v>6001</v>
      </c>
      <c r="B5" s="190" t="s">
        <v>994</v>
      </c>
      <c r="C5" s="125" t="s">
        <v>22</v>
      </c>
      <c r="D5" s="78" t="s">
        <v>25</v>
      </c>
      <c r="E5" s="78">
        <v>1</v>
      </c>
      <c r="F5" s="78" t="s">
        <v>22</v>
      </c>
      <c r="G5" s="78" t="s">
        <v>22</v>
      </c>
      <c r="H5" s="78" t="s">
        <v>22</v>
      </c>
      <c r="I5" s="78" t="s">
        <v>22</v>
      </c>
      <c r="J5" s="78" t="s">
        <v>22</v>
      </c>
      <c r="K5" s="78" t="s">
        <v>22</v>
      </c>
      <c r="L5" s="78" t="s">
        <v>25</v>
      </c>
      <c r="M5" s="78" t="s">
        <v>25</v>
      </c>
      <c r="N5" s="78" t="s">
        <v>22</v>
      </c>
      <c r="O5" s="78" t="s">
        <v>25</v>
      </c>
      <c r="P5" s="78">
        <v>1</v>
      </c>
      <c r="Q5" s="78" t="s">
        <v>22</v>
      </c>
      <c r="R5" s="78" t="s">
        <v>22</v>
      </c>
      <c r="S5" s="78" t="s">
        <v>22</v>
      </c>
      <c r="T5" s="78" t="s">
        <v>22</v>
      </c>
      <c r="U5" s="78" t="s">
        <v>22</v>
      </c>
      <c r="V5" s="78" t="s">
        <v>22</v>
      </c>
      <c r="W5" s="78" t="s">
        <v>25</v>
      </c>
      <c r="X5" s="78" t="s">
        <v>25</v>
      </c>
      <c r="Y5" s="78" t="s">
        <v>22</v>
      </c>
      <c r="Z5" s="78" t="s">
        <v>22</v>
      </c>
      <c r="AA5" s="78" t="s">
        <v>22</v>
      </c>
      <c r="AB5" s="78" t="s">
        <v>22</v>
      </c>
      <c r="AC5" s="78" t="s">
        <v>22</v>
      </c>
      <c r="AD5" s="78" t="s">
        <v>22</v>
      </c>
      <c r="AE5" s="78" t="s">
        <v>22</v>
      </c>
      <c r="AF5" s="78" t="s">
        <v>22</v>
      </c>
      <c r="AG5" s="78" t="s">
        <v>25</v>
      </c>
      <c r="AH5" s="78" t="s">
        <v>22</v>
      </c>
      <c r="AI5" s="78" t="s">
        <v>25</v>
      </c>
      <c r="AJ5" s="165" t="s">
        <v>25</v>
      </c>
      <c r="AK5" s="128" t="s">
        <v>22</v>
      </c>
      <c r="AL5" s="74" t="s">
        <v>22</v>
      </c>
      <c r="AM5" s="74" t="s">
        <v>22</v>
      </c>
      <c r="AN5" s="74" t="s">
        <v>22</v>
      </c>
      <c r="AO5" s="74" t="s">
        <v>22</v>
      </c>
      <c r="AP5" s="74" t="s">
        <v>22</v>
      </c>
      <c r="AQ5" s="76" t="s">
        <v>27</v>
      </c>
      <c r="AR5" s="76" t="s">
        <v>26</v>
      </c>
      <c r="AS5" s="76" t="s">
        <v>22</v>
      </c>
      <c r="AT5" s="76" t="s">
        <v>26</v>
      </c>
      <c r="AU5" s="131" t="s">
        <v>22</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22</v>
      </c>
      <c r="BF5" s="316" t="str">
        <f>SUBSTITUTE(SUBSTITUTE(IFERROR(VLOOKUP($A5,単組回答!$E:$T,16,FALSE),""),"① 行った","○"),"② 行っていない","×")</f>
        <v/>
      </c>
    </row>
    <row r="6" spans="1:58" ht="28.5" customHeight="1">
      <c r="A6" s="20">
        <v>6002</v>
      </c>
      <c r="B6" s="65" t="s">
        <v>995</v>
      </c>
      <c r="C6" s="45" t="s">
        <v>25</v>
      </c>
      <c r="D6" s="18" t="s">
        <v>22</v>
      </c>
      <c r="E6" s="18">
        <v>1</v>
      </c>
      <c r="F6" s="18" t="s">
        <v>22</v>
      </c>
      <c r="G6" s="18" t="s">
        <v>22</v>
      </c>
      <c r="H6" s="18" t="s">
        <v>22</v>
      </c>
      <c r="I6" s="18" t="s">
        <v>22</v>
      </c>
      <c r="J6" s="18" t="s">
        <v>22</v>
      </c>
      <c r="K6" s="18" t="s">
        <v>22</v>
      </c>
      <c r="L6" s="18" t="s">
        <v>25</v>
      </c>
      <c r="M6" s="18" t="s">
        <v>25</v>
      </c>
      <c r="N6" s="18" t="s">
        <v>25</v>
      </c>
      <c r="O6" s="18" t="s">
        <v>22</v>
      </c>
      <c r="P6" s="18">
        <v>1</v>
      </c>
      <c r="Q6" s="18" t="s">
        <v>22</v>
      </c>
      <c r="R6" s="18" t="s">
        <v>22</v>
      </c>
      <c r="S6" s="18" t="s">
        <v>22</v>
      </c>
      <c r="T6" s="18" t="s">
        <v>22</v>
      </c>
      <c r="U6" s="18" t="s">
        <v>22</v>
      </c>
      <c r="V6" s="18" t="s">
        <v>22</v>
      </c>
      <c r="W6" s="18" t="s">
        <v>25</v>
      </c>
      <c r="X6" s="18" t="s">
        <v>25</v>
      </c>
      <c r="Y6" s="18" t="s">
        <v>25</v>
      </c>
      <c r="Z6" s="18" t="s">
        <v>25</v>
      </c>
      <c r="AA6" s="18" t="s">
        <v>25</v>
      </c>
      <c r="AB6" s="18" t="s">
        <v>22</v>
      </c>
      <c r="AC6" s="18" t="s">
        <v>22</v>
      </c>
      <c r="AD6" s="18" t="s">
        <v>25</v>
      </c>
      <c r="AE6" s="18" t="s">
        <v>22</v>
      </c>
      <c r="AF6" s="18" t="s">
        <v>22</v>
      </c>
      <c r="AG6" s="18" t="s">
        <v>25</v>
      </c>
      <c r="AH6" s="18" t="s">
        <v>22</v>
      </c>
      <c r="AI6" s="18" t="s">
        <v>25</v>
      </c>
      <c r="AJ6" s="71" t="s">
        <v>25</v>
      </c>
      <c r="AK6" s="102" t="s">
        <v>25</v>
      </c>
      <c r="AL6" s="83" t="s">
        <v>22</v>
      </c>
      <c r="AM6" s="83" t="s">
        <v>22</v>
      </c>
      <c r="AN6" s="83" t="s">
        <v>25</v>
      </c>
      <c r="AO6" s="83" t="s">
        <v>22</v>
      </c>
      <c r="AP6" s="83">
        <v>0</v>
      </c>
      <c r="AQ6" s="3">
        <v>0</v>
      </c>
      <c r="AR6" s="3" t="s">
        <v>26</v>
      </c>
      <c r="AS6" s="3">
        <v>0</v>
      </c>
      <c r="AT6" s="3" t="s">
        <v>26</v>
      </c>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1320</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20">
        <v>6003</v>
      </c>
      <c r="B7" s="65" t="s">
        <v>996</v>
      </c>
      <c r="C7" s="45" t="s">
        <v>22</v>
      </c>
      <c r="D7" s="45" t="s">
        <v>25</v>
      </c>
      <c r="E7" s="18">
        <v>1</v>
      </c>
      <c r="F7" s="18" t="s">
        <v>22</v>
      </c>
      <c r="G7" s="18" t="s">
        <v>22</v>
      </c>
      <c r="H7" s="18" t="s">
        <v>22</v>
      </c>
      <c r="I7" s="18" t="s">
        <v>22</v>
      </c>
      <c r="J7" s="18" t="s">
        <v>22</v>
      </c>
      <c r="K7" s="18" t="s">
        <v>22</v>
      </c>
      <c r="L7" s="18" t="s">
        <v>25</v>
      </c>
      <c r="M7" s="18" t="s">
        <v>25</v>
      </c>
      <c r="N7" s="18" t="s">
        <v>22</v>
      </c>
      <c r="O7" s="18" t="s">
        <v>25</v>
      </c>
      <c r="P7" s="18">
        <v>1</v>
      </c>
      <c r="Q7" s="18" t="s">
        <v>22</v>
      </c>
      <c r="R7" s="18" t="s">
        <v>22</v>
      </c>
      <c r="S7" s="18" t="s">
        <v>22</v>
      </c>
      <c r="T7" s="18" t="s">
        <v>22</v>
      </c>
      <c r="U7" s="18" t="s">
        <v>22</v>
      </c>
      <c r="V7" s="18" t="s">
        <v>22</v>
      </c>
      <c r="W7" s="18" t="s">
        <v>25</v>
      </c>
      <c r="X7" s="18" t="s">
        <v>25</v>
      </c>
      <c r="Y7" s="18" t="s">
        <v>22</v>
      </c>
      <c r="Z7" s="18" t="s">
        <v>25</v>
      </c>
      <c r="AA7" s="18" t="s">
        <v>25</v>
      </c>
      <c r="AB7" s="18" t="s">
        <v>22</v>
      </c>
      <c r="AC7" s="18" t="s">
        <v>22</v>
      </c>
      <c r="AD7" s="18" t="s">
        <v>22</v>
      </c>
      <c r="AE7" s="18" t="s">
        <v>25</v>
      </c>
      <c r="AF7" s="18" t="s">
        <v>22</v>
      </c>
      <c r="AG7" s="18" t="s">
        <v>22</v>
      </c>
      <c r="AH7" s="18" t="s">
        <v>25</v>
      </c>
      <c r="AI7" s="18" t="s">
        <v>25</v>
      </c>
      <c r="AJ7" s="71" t="s">
        <v>25</v>
      </c>
      <c r="AK7" s="102" t="s">
        <v>22</v>
      </c>
      <c r="AL7" s="83" t="s">
        <v>25</v>
      </c>
      <c r="AM7" s="83" t="s">
        <v>22</v>
      </c>
      <c r="AN7" s="83" t="s">
        <v>25</v>
      </c>
      <c r="AO7" s="83" t="s">
        <v>22</v>
      </c>
      <c r="AP7" s="83">
        <v>0</v>
      </c>
      <c r="AQ7" s="3">
        <v>0</v>
      </c>
      <c r="AR7" s="3" t="s">
        <v>25</v>
      </c>
      <c r="AS7" s="3">
        <v>0</v>
      </c>
      <c r="AT7" s="3" t="s">
        <v>25</v>
      </c>
      <c r="AU7" s="112">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20">
        <v>6004</v>
      </c>
      <c r="B8" s="65" t="s">
        <v>997</v>
      </c>
      <c r="C8" s="18" t="s">
        <v>22</v>
      </c>
      <c r="D8" s="18" t="s">
        <v>22</v>
      </c>
      <c r="E8" s="18">
        <v>2</v>
      </c>
      <c r="F8" s="18" t="s">
        <v>22</v>
      </c>
      <c r="G8" s="18" t="s">
        <v>22</v>
      </c>
      <c r="H8" s="18" t="s">
        <v>25</v>
      </c>
      <c r="I8" s="18" t="s">
        <v>22</v>
      </c>
      <c r="J8" s="18" t="s">
        <v>25</v>
      </c>
      <c r="K8" s="18" t="s">
        <v>22</v>
      </c>
      <c r="L8" s="18" t="s">
        <v>25</v>
      </c>
      <c r="M8" s="18" t="s">
        <v>25</v>
      </c>
      <c r="N8" s="18" t="s">
        <v>25</v>
      </c>
      <c r="O8" s="18" t="s">
        <v>25</v>
      </c>
      <c r="P8" s="18">
        <v>0</v>
      </c>
      <c r="Q8" s="18" t="s">
        <v>22</v>
      </c>
      <c r="R8" s="18" t="s">
        <v>22</v>
      </c>
      <c r="S8" s="18" t="s">
        <v>25</v>
      </c>
      <c r="T8" s="18" t="s">
        <v>22</v>
      </c>
      <c r="U8" s="18" t="s">
        <v>25</v>
      </c>
      <c r="V8" s="18" t="s">
        <v>22</v>
      </c>
      <c r="W8" s="18" t="s">
        <v>25</v>
      </c>
      <c r="X8" s="18" t="s">
        <v>25</v>
      </c>
      <c r="Y8" s="18" t="s">
        <v>22</v>
      </c>
      <c r="Z8" s="18" t="s">
        <v>22</v>
      </c>
      <c r="AA8" s="18" t="s">
        <v>22</v>
      </c>
      <c r="AB8" s="18" t="s">
        <v>22</v>
      </c>
      <c r="AC8" s="18" t="s">
        <v>22</v>
      </c>
      <c r="AD8" s="18" t="s">
        <v>25</v>
      </c>
      <c r="AE8" s="18" t="s">
        <v>22</v>
      </c>
      <c r="AF8" s="18" t="s">
        <v>22</v>
      </c>
      <c r="AG8" s="18" t="s">
        <v>25</v>
      </c>
      <c r="AH8" s="18" t="s">
        <v>25</v>
      </c>
      <c r="AI8" s="18" t="s">
        <v>25</v>
      </c>
      <c r="AJ8" s="71" t="s">
        <v>25</v>
      </c>
      <c r="AK8" s="102" t="s">
        <v>22</v>
      </c>
      <c r="AL8" s="83" t="s">
        <v>22</v>
      </c>
      <c r="AM8" s="83" t="s">
        <v>22</v>
      </c>
      <c r="AN8" s="83" t="s">
        <v>22</v>
      </c>
      <c r="AO8" s="83" t="s">
        <v>22</v>
      </c>
      <c r="AP8" s="83" t="s">
        <v>22</v>
      </c>
      <c r="AQ8" s="3" t="s">
        <v>27</v>
      </c>
      <c r="AR8" s="3" t="s">
        <v>28</v>
      </c>
      <c r="AS8" s="3" t="s">
        <v>28</v>
      </c>
      <c r="AT8" s="3" t="s">
        <v>25</v>
      </c>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24</v>
      </c>
      <c r="BD8" s="313" t="str">
        <f>SUBSTITUTE(SUBSTITUTE(IFERROR(VLOOKUP($A8,単組回答!$E:$R,14,FALSE),""),"① 行った","○"),"② 行っていない","×")</f>
        <v/>
      </c>
      <c r="BE8" s="83" t="s">
        <v>24</v>
      </c>
      <c r="BF8" s="316" t="str">
        <f>SUBSTITUTE(SUBSTITUTE(IFERROR(VLOOKUP($A8,単組回答!$E:$T,16,FALSE),""),"① 行った","○"),"② 行っていない","×")</f>
        <v/>
      </c>
    </row>
    <row r="9" spans="1:58" ht="28.5" customHeight="1">
      <c r="A9" s="20">
        <v>6005</v>
      </c>
      <c r="B9" s="65" t="s">
        <v>998</v>
      </c>
      <c r="C9" s="18" t="s">
        <v>22</v>
      </c>
      <c r="D9" s="18" t="s">
        <v>22</v>
      </c>
      <c r="E9" s="18">
        <v>2</v>
      </c>
      <c r="F9" s="18" t="s">
        <v>22</v>
      </c>
      <c r="G9" s="18" t="s">
        <v>22</v>
      </c>
      <c r="H9" s="18" t="s">
        <v>22</v>
      </c>
      <c r="I9" s="18" t="s">
        <v>22</v>
      </c>
      <c r="J9" s="18" t="s">
        <v>22</v>
      </c>
      <c r="K9" s="18" t="s">
        <v>22</v>
      </c>
      <c r="L9" s="18" t="s">
        <v>25</v>
      </c>
      <c r="M9" s="18" t="s">
        <v>25</v>
      </c>
      <c r="N9" s="18" t="s">
        <v>22</v>
      </c>
      <c r="O9" s="18" t="s">
        <v>25</v>
      </c>
      <c r="P9" s="18">
        <v>1</v>
      </c>
      <c r="Q9" s="18" t="s">
        <v>22</v>
      </c>
      <c r="R9" s="18" t="s">
        <v>22</v>
      </c>
      <c r="S9" s="18" t="s">
        <v>22</v>
      </c>
      <c r="T9" s="18" t="s">
        <v>22</v>
      </c>
      <c r="U9" s="18" t="s">
        <v>22</v>
      </c>
      <c r="V9" s="18" t="s">
        <v>22</v>
      </c>
      <c r="W9" s="18" t="s">
        <v>25</v>
      </c>
      <c r="X9" s="18" t="s">
        <v>25</v>
      </c>
      <c r="Y9" s="18" t="s">
        <v>22</v>
      </c>
      <c r="Z9" s="18" t="s">
        <v>22</v>
      </c>
      <c r="AA9" s="18" t="s">
        <v>22</v>
      </c>
      <c r="AB9" s="18" t="s">
        <v>22</v>
      </c>
      <c r="AC9" s="18" t="s">
        <v>22</v>
      </c>
      <c r="AD9" s="18" t="s">
        <v>22</v>
      </c>
      <c r="AE9" s="18" t="s">
        <v>22</v>
      </c>
      <c r="AF9" s="18" t="s">
        <v>22</v>
      </c>
      <c r="AG9" s="18" t="s">
        <v>25</v>
      </c>
      <c r="AH9" s="18" t="s">
        <v>22</v>
      </c>
      <c r="AI9" s="18" t="s">
        <v>25</v>
      </c>
      <c r="AJ9" s="71" t="s">
        <v>25</v>
      </c>
      <c r="AK9" s="102" t="s">
        <v>22</v>
      </c>
      <c r="AL9" s="83" t="s">
        <v>22</v>
      </c>
      <c r="AM9" s="83" t="s">
        <v>22</v>
      </c>
      <c r="AN9" s="83" t="s">
        <v>22</v>
      </c>
      <c r="AO9" s="83" t="s">
        <v>22</v>
      </c>
      <c r="AP9" s="83" t="s">
        <v>22</v>
      </c>
      <c r="AQ9" s="3" t="s">
        <v>27</v>
      </c>
      <c r="AR9" s="3" t="s">
        <v>25</v>
      </c>
      <c r="AS9" s="3" t="s">
        <v>25</v>
      </c>
      <c r="AT9" s="3" t="s">
        <v>25</v>
      </c>
      <c r="AU9" s="112"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1320</v>
      </c>
      <c r="BD9" s="313" t="str">
        <f>SUBSTITUTE(SUBSTITUTE(IFERROR(VLOOKUP($A9,単組回答!$E:$R,14,FALSE),""),"① 行った","○"),"② 行っていない","×")</f>
        <v/>
      </c>
      <c r="BE9" s="83" t="s">
        <v>22</v>
      </c>
      <c r="BF9" s="316" t="str">
        <f>SUBSTITUTE(SUBSTITUTE(IFERROR(VLOOKUP($A9,単組回答!$E:$T,16,FALSE),""),"① 行った","○"),"② 行っていない","×")</f>
        <v/>
      </c>
    </row>
    <row r="10" spans="1:58" ht="28.5" customHeight="1">
      <c r="A10" s="20">
        <v>6006</v>
      </c>
      <c r="B10" s="65" t="s">
        <v>999</v>
      </c>
      <c r="C10" s="45" t="s">
        <v>25</v>
      </c>
      <c r="D10" s="18" t="s">
        <v>25</v>
      </c>
      <c r="E10" s="18">
        <v>0</v>
      </c>
      <c r="F10" s="18" t="s">
        <v>25</v>
      </c>
      <c r="G10" s="18" t="s">
        <v>25</v>
      </c>
      <c r="H10" s="18" t="s">
        <v>25</v>
      </c>
      <c r="I10" s="18" t="s">
        <v>25</v>
      </c>
      <c r="J10" s="18" t="s">
        <v>25</v>
      </c>
      <c r="K10" s="18" t="s">
        <v>25</v>
      </c>
      <c r="L10" s="18" t="s">
        <v>25</v>
      </c>
      <c r="M10" s="18" t="s">
        <v>25</v>
      </c>
      <c r="N10" s="18" t="s">
        <v>25</v>
      </c>
      <c r="O10" s="18" t="s">
        <v>25</v>
      </c>
      <c r="P10" s="18">
        <v>0</v>
      </c>
      <c r="Q10" s="18" t="s">
        <v>25</v>
      </c>
      <c r="R10" s="18" t="s">
        <v>25</v>
      </c>
      <c r="S10" s="18" t="s">
        <v>25</v>
      </c>
      <c r="T10" s="18" t="s">
        <v>25</v>
      </c>
      <c r="U10" s="18" t="s">
        <v>25</v>
      </c>
      <c r="V10" s="18" t="s">
        <v>25</v>
      </c>
      <c r="W10" s="18" t="s">
        <v>25</v>
      </c>
      <c r="X10" s="18" t="s">
        <v>25</v>
      </c>
      <c r="Y10" s="18" t="s">
        <v>25</v>
      </c>
      <c r="Z10" s="18" t="s">
        <v>25</v>
      </c>
      <c r="AA10" s="18" t="e">
        <v>#N/A</v>
      </c>
      <c r="AB10" s="18" t="s">
        <v>25</v>
      </c>
      <c r="AC10" s="18" t="s">
        <v>25</v>
      </c>
      <c r="AD10" s="18" t="s">
        <v>25</v>
      </c>
      <c r="AE10" s="18" t="s">
        <v>25</v>
      </c>
      <c r="AF10" s="18" t="s">
        <v>25</v>
      </c>
      <c r="AG10" s="18" t="s">
        <v>25</v>
      </c>
      <c r="AH10" s="18" t="s">
        <v>25</v>
      </c>
      <c r="AI10" s="18" t="s">
        <v>25</v>
      </c>
      <c r="AJ10" s="71" t="s">
        <v>25</v>
      </c>
      <c r="AK10" s="102" t="s">
        <v>26</v>
      </c>
      <c r="AL10" s="83" t="s">
        <v>26</v>
      </c>
      <c r="AM10" s="83" t="s">
        <v>26</v>
      </c>
      <c r="AN10" s="83" t="s">
        <v>26</v>
      </c>
      <c r="AO10" s="83" t="s">
        <v>26</v>
      </c>
      <c r="AP10" s="83" t="s">
        <v>26</v>
      </c>
      <c r="AQ10" s="3" t="s">
        <v>26</v>
      </c>
      <c r="AR10" s="3" t="s">
        <v>26</v>
      </c>
      <c r="AS10" s="3" t="s">
        <v>26</v>
      </c>
      <c r="AT10" s="3" t="s">
        <v>26</v>
      </c>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24</v>
      </c>
      <c r="BD10" s="313" t="str">
        <f>SUBSTITUTE(SUBSTITUTE(IFERROR(VLOOKUP($A10,単組回答!$E:$R,14,FALSE),""),"① 行った","○"),"② 行っていない","×")</f>
        <v/>
      </c>
      <c r="BE10" s="83" t="s">
        <v>24</v>
      </c>
      <c r="BF10" s="316" t="str">
        <f>SUBSTITUTE(SUBSTITUTE(IFERROR(VLOOKUP($A10,単組回答!$E:$T,16,FALSE),""),"① 行った","○"),"② 行っていない","×")</f>
        <v/>
      </c>
    </row>
    <row r="11" spans="1:58" ht="28.5" customHeight="1">
      <c r="A11" s="20">
        <v>6007</v>
      </c>
      <c r="B11" s="65" t="s">
        <v>1000</v>
      </c>
      <c r="C11" s="45" t="s">
        <v>22</v>
      </c>
      <c r="D11" s="18" t="s">
        <v>25</v>
      </c>
      <c r="E11" s="18">
        <v>1</v>
      </c>
      <c r="F11" s="18" t="s">
        <v>22</v>
      </c>
      <c r="G11" s="18" t="s">
        <v>22</v>
      </c>
      <c r="H11" s="18" t="s">
        <v>25</v>
      </c>
      <c r="I11" s="18" t="s">
        <v>22</v>
      </c>
      <c r="J11" s="18" t="s">
        <v>25</v>
      </c>
      <c r="K11" s="18" t="s">
        <v>22</v>
      </c>
      <c r="L11" s="18" t="s">
        <v>25</v>
      </c>
      <c r="M11" s="18" t="s">
        <v>25</v>
      </c>
      <c r="N11" s="18" t="s">
        <v>22</v>
      </c>
      <c r="O11" s="18" t="s">
        <v>25</v>
      </c>
      <c r="P11" s="18">
        <v>1</v>
      </c>
      <c r="Q11" s="18" t="s">
        <v>22</v>
      </c>
      <c r="R11" s="18" t="s">
        <v>22</v>
      </c>
      <c r="S11" s="18" t="s">
        <v>25</v>
      </c>
      <c r="T11" s="18" t="s">
        <v>22</v>
      </c>
      <c r="U11" s="18" t="s">
        <v>25</v>
      </c>
      <c r="V11" s="18" t="s">
        <v>25</v>
      </c>
      <c r="W11" s="18" t="s">
        <v>22</v>
      </c>
      <c r="X11" s="18" t="s">
        <v>25</v>
      </c>
      <c r="Y11" s="18" t="s">
        <v>22</v>
      </c>
      <c r="Z11" s="18" t="s">
        <v>25</v>
      </c>
      <c r="AA11" s="18" t="s">
        <v>22</v>
      </c>
      <c r="AB11" s="18" t="s">
        <v>22</v>
      </c>
      <c r="AC11" s="18" t="s">
        <v>22</v>
      </c>
      <c r="AD11" s="18" t="s">
        <v>25</v>
      </c>
      <c r="AE11" s="18" t="s">
        <v>22</v>
      </c>
      <c r="AF11" s="18" t="s">
        <v>22</v>
      </c>
      <c r="AG11" s="18" t="s">
        <v>25</v>
      </c>
      <c r="AH11" s="18" t="s">
        <v>25</v>
      </c>
      <c r="AI11" s="18" t="s">
        <v>25</v>
      </c>
      <c r="AJ11" s="71" t="s">
        <v>25</v>
      </c>
      <c r="AK11" s="102" t="s">
        <v>22</v>
      </c>
      <c r="AL11" s="83" t="s">
        <v>22</v>
      </c>
      <c r="AM11" s="83" t="s">
        <v>22</v>
      </c>
      <c r="AN11" s="83" t="s">
        <v>22</v>
      </c>
      <c r="AO11" s="83" t="s">
        <v>25</v>
      </c>
      <c r="AP11" s="83" t="s">
        <v>22</v>
      </c>
      <c r="AQ11" s="3" t="s">
        <v>27</v>
      </c>
      <c r="AR11" s="3" t="s">
        <v>28</v>
      </c>
      <c r="AS11" s="3" t="s">
        <v>25</v>
      </c>
      <c r="AT11" s="3" t="s">
        <v>25</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1001</v>
      </c>
      <c r="BD11" s="313" t="str">
        <f>SUBSTITUTE(SUBSTITUTE(IFERROR(VLOOKUP($A11,単組回答!$E:$R,14,FALSE),""),"① 行った","○"),"② 行っていない","×")</f>
        <v/>
      </c>
      <c r="BE11" s="83" t="s">
        <v>24</v>
      </c>
      <c r="BF11" s="316" t="str">
        <f>SUBSTITUTE(SUBSTITUTE(IFERROR(VLOOKUP($A11,単組回答!$E:$T,16,FALSE),""),"① 行った","○"),"② 行っていない","×")</f>
        <v/>
      </c>
    </row>
    <row r="12" spans="1:58" ht="28.5" customHeight="1">
      <c r="A12" s="20">
        <v>6008</v>
      </c>
      <c r="B12" s="65" t="s">
        <v>1002</v>
      </c>
      <c r="C12" s="18" t="s">
        <v>22</v>
      </c>
      <c r="D12" s="18" t="s">
        <v>22</v>
      </c>
      <c r="E12" s="18">
        <v>2</v>
      </c>
      <c r="F12" s="18" t="s">
        <v>22</v>
      </c>
      <c r="G12" s="18" t="s">
        <v>22</v>
      </c>
      <c r="H12" s="18" t="s">
        <v>22</v>
      </c>
      <c r="I12" s="18" t="s">
        <v>22</v>
      </c>
      <c r="J12" s="18" t="s">
        <v>22</v>
      </c>
      <c r="K12" s="18" t="s">
        <v>22</v>
      </c>
      <c r="L12" s="18" t="s">
        <v>25</v>
      </c>
      <c r="M12" s="18" t="s">
        <v>25</v>
      </c>
      <c r="N12" s="18" t="s">
        <v>22</v>
      </c>
      <c r="O12" s="18" t="s">
        <v>22</v>
      </c>
      <c r="P12" s="18">
        <v>2</v>
      </c>
      <c r="Q12" s="18" t="s">
        <v>22</v>
      </c>
      <c r="R12" s="18" t="s">
        <v>22</v>
      </c>
      <c r="S12" s="18" t="s">
        <v>22</v>
      </c>
      <c r="T12" s="18" t="s">
        <v>22</v>
      </c>
      <c r="U12" s="18" t="s">
        <v>22</v>
      </c>
      <c r="V12" s="18" t="s">
        <v>22</v>
      </c>
      <c r="W12" s="18" t="s">
        <v>22</v>
      </c>
      <c r="X12" s="18" t="s">
        <v>22</v>
      </c>
      <c r="Y12" s="18" t="s">
        <v>22</v>
      </c>
      <c r="Z12" s="18" t="s">
        <v>22</v>
      </c>
      <c r="AA12" s="18" t="s">
        <v>22</v>
      </c>
      <c r="AB12" s="18" t="s">
        <v>22</v>
      </c>
      <c r="AC12" s="18" t="s">
        <v>22</v>
      </c>
      <c r="AD12" s="18" t="s">
        <v>25</v>
      </c>
      <c r="AE12" s="18" t="s">
        <v>22</v>
      </c>
      <c r="AF12" s="18" t="s">
        <v>22</v>
      </c>
      <c r="AG12" s="18" t="s">
        <v>25</v>
      </c>
      <c r="AH12" s="18" t="s">
        <v>25</v>
      </c>
      <c r="AI12" s="18" t="s">
        <v>25</v>
      </c>
      <c r="AJ12" s="71" t="s">
        <v>25</v>
      </c>
      <c r="AK12" s="102" t="s">
        <v>22</v>
      </c>
      <c r="AL12" s="83" t="s">
        <v>22</v>
      </c>
      <c r="AM12" s="83" t="s">
        <v>22</v>
      </c>
      <c r="AN12" s="83" t="s">
        <v>22</v>
      </c>
      <c r="AO12" s="83" t="s">
        <v>22</v>
      </c>
      <c r="AP12" s="83" t="s">
        <v>22</v>
      </c>
      <c r="AQ12" s="3" t="s">
        <v>27</v>
      </c>
      <c r="AR12" s="3" t="s">
        <v>22</v>
      </c>
      <c r="AS12" s="3" t="s">
        <v>22</v>
      </c>
      <c r="AT12" s="3" t="s">
        <v>25</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1320</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20">
        <v>6009</v>
      </c>
      <c r="B13" s="65" t="s">
        <v>1003</v>
      </c>
      <c r="C13" s="18" t="s">
        <v>22</v>
      </c>
      <c r="D13" s="45" t="s">
        <v>25</v>
      </c>
      <c r="E13" s="18">
        <v>1</v>
      </c>
      <c r="F13" s="18" t="s">
        <v>22</v>
      </c>
      <c r="G13" s="18" t="s">
        <v>22</v>
      </c>
      <c r="H13" s="18" t="s">
        <v>25</v>
      </c>
      <c r="I13" s="18" t="s">
        <v>22</v>
      </c>
      <c r="J13" s="18" t="s">
        <v>25</v>
      </c>
      <c r="K13" s="18" t="s">
        <v>25</v>
      </c>
      <c r="L13" s="18" t="s">
        <v>25</v>
      </c>
      <c r="M13" s="18" t="s">
        <v>25</v>
      </c>
      <c r="N13" s="18" t="s">
        <v>22</v>
      </c>
      <c r="O13" s="18" t="s">
        <v>25</v>
      </c>
      <c r="P13" s="18">
        <v>1</v>
      </c>
      <c r="Q13" s="18" t="s">
        <v>22</v>
      </c>
      <c r="R13" s="18" t="s">
        <v>22</v>
      </c>
      <c r="S13" s="18" t="s">
        <v>25</v>
      </c>
      <c r="T13" s="18" t="s">
        <v>22</v>
      </c>
      <c r="U13" s="18" t="s">
        <v>25</v>
      </c>
      <c r="V13" s="18" t="s">
        <v>22</v>
      </c>
      <c r="W13" s="18" t="s">
        <v>25</v>
      </c>
      <c r="X13" s="18" t="s">
        <v>25</v>
      </c>
      <c r="Y13" s="18" t="s">
        <v>22</v>
      </c>
      <c r="Z13" s="18" t="s">
        <v>25</v>
      </c>
      <c r="AA13" s="18" t="s">
        <v>25</v>
      </c>
      <c r="AB13" s="18" t="s">
        <v>22</v>
      </c>
      <c r="AC13" s="18" t="s">
        <v>22</v>
      </c>
      <c r="AD13" s="18" t="s">
        <v>25</v>
      </c>
      <c r="AE13" s="18" t="s">
        <v>22</v>
      </c>
      <c r="AF13" s="18" t="s">
        <v>22</v>
      </c>
      <c r="AG13" s="18" t="s">
        <v>25</v>
      </c>
      <c r="AH13" s="18" t="s">
        <v>25</v>
      </c>
      <c r="AI13" s="18" t="s">
        <v>25</v>
      </c>
      <c r="AJ13" s="71" t="s">
        <v>25</v>
      </c>
      <c r="AK13" s="102" t="s">
        <v>22</v>
      </c>
      <c r="AL13" s="83" t="s">
        <v>25</v>
      </c>
      <c r="AM13" s="83" t="s">
        <v>22</v>
      </c>
      <c r="AN13" s="83" t="s">
        <v>22</v>
      </c>
      <c r="AO13" s="83" t="s">
        <v>25</v>
      </c>
      <c r="AP13" s="83" t="s">
        <v>22</v>
      </c>
      <c r="AQ13" s="3" t="s">
        <v>27</v>
      </c>
      <c r="AR13" s="3" t="s">
        <v>28</v>
      </c>
      <c r="AS13" s="3" t="s">
        <v>25</v>
      </c>
      <c r="AT13" s="3" t="s">
        <v>25</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1001</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20">
        <v>6013</v>
      </c>
      <c r="B14" s="65" t="s">
        <v>1004</v>
      </c>
      <c r="C14" s="45" t="s">
        <v>22</v>
      </c>
      <c r="D14" s="18" t="s">
        <v>25</v>
      </c>
      <c r="E14" s="18">
        <v>1</v>
      </c>
      <c r="F14" s="18" t="s">
        <v>25</v>
      </c>
      <c r="G14" s="18" t="s">
        <v>25</v>
      </c>
      <c r="H14" s="18" t="s">
        <v>25</v>
      </c>
      <c r="I14" s="18" t="s">
        <v>25</v>
      </c>
      <c r="J14" s="18" t="s">
        <v>25</v>
      </c>
      <c r="K14" s="18" t="s">
        <v>25</v>
      </c>
      <c r="L14" s="18" t="s">
        <v>25</v>
      </c>
      <c r="M14" s="18" t="s">
        <v>25</v>
      </c>
      <c r="N14" s="18" t="s">
        <v>22</v>
      </c>
      <c r="O14" s="18" t="s">
        <v>25</v>
      </c>
      <c r="P14" s="18">
        <v>1</v>
      </c>
      <c r="Q14" s="18" t="s">
        <v>25</v>
      </c>
      <c r="R14" s="18" t="s">
        <v>25</v>
      </c>
      <c r="S14" s="18" t="s">
        <v>25</v>
      </c>
      <c r="T14" s="18" t="s">
        <v>25</v>
      </c>
      <c r="U14" s="18" t="s">
        <v>25</v>
      </c>
      <c r="V14" s="18" t="s">
        <v>25</v>
      </c>
      <c r="W14" s="18" t="s">
        <v>25</v>
      </c>
      <c r="X14" s="18" t="s">
        <v>25</v>
      </c>
      <c r="Y14" s="18" t="s">
        <v>22</v>
      </c>
      <c r="Z14" s="18" t="s">
        <v>25</v>
      </c>
      <c r="AA14" s="18" t="e">
        <v>#N/A</v>
      </c>
      <c r="AB14" s="18" t="s">
        <v>25</v>
      </c>
      <c r="AC14" s="18" t="s">
        <v>25</v>
      </c>
      <c r="AD14" s="18" t="s">
        <v>25</v>
      </c>
      <c r="AE14" s="18" t="s">
        <v>25</v>
      </c>
      <c r="AF14" s="18" t="s">
        <v>22</v>
      </c>
      <c r="AG14" s="18" t="s">
        <v>25</v>
      </c>
      <c r="AH14" s="18" t="s">
        <v>25</v>
      </c>
      <c r="AI14" s="18" t="s">
        <v>25</v>
      </c>
      <c r="AJ14" s="71" t="s">
        <v>25</v>
      </c>
      <c r="AK14" s="102" t="s">
        <v>26</v>
      </c>
      <c r="AL14" s="83" t="s">
        <v>26</v>
      </c>
      <c r="AM14" s="83" t="s">
        <v>26</v>
      </c>
      <c r="AN14" s="83" t="s">
        <v>26</v>
      </c>
      <c r="AO14" s="83" t="s">
        <v>26</v>
      </c>
      <c r="AP14" s="83" t="s">
        <v>26</v>
      </c>
      <c r="AQ14" s="3" t="s">
        <v>26</v>
      </c>
      <c r="AR14" s="3" t="s">
        <v>26</v>
      </c>
      <c r="AS14" s="3" t="s">
        <v>26</v>
      </c>
      <c r="AT14" s="3" t="s">
        <v>26</v>
      </c>
      <c r="AU14" s="112" t="s">
        <v>26</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1001</v>
      </c>
      <c r="BD14" s="313" t="str">
        <f>SUBSTITUTE(SUBSTITUTE(IFERROR(VLOOKUP($A14,単組回答!$E:$R,14,FALSE),""),"① 行った","○"),"② 行っていない","×")</f>
        <v/>
      </c>
      <c r="BE14" s="83" t="s">
        <v>24</v>
      </c>
      <c r="BF14" s="316" t="str">
        <f>SUBSTITUTE(SUBSTITUTE(IFERROR(VLOOKUP($A14,単組回答!$E:$T,16,FALSE),""),"① 行った","○"),"② 行っていない","×")</f>
        <v/>
      </c>
    </row>
    <row r="15" spans="1:58" ht="28.5" customHeight="1">
      <c r="A15" s="20">
        <v>6022</v>
      </c>
      <c r="B15" s="65" t="s">
        <v>1005</v>
      </c>
      <c r="C15" s="45" t="s">
        <v>22</v>
      </c>
      <c r="D15" s="18" t="s">
        <v>25</v>
      </c>
      <c r="E15" s="18">
        <v>1</v>
      </c>
      <c r="F15" s="18" t="s">
        <v>25</v>
      </c>
      <c r="G15" s="18" t="s">
        <v>25</v>
      </c>
      <c r="H15" s="18" t="s">
        <v>25</v>
      </c>
      <c r="I15" s="18" t="s">
        <v>25</v>
      </c>
      <c r="J15" s="18" t="s">
        <v>25</v>
      </c>
      <c r="K15" s="18" t="s">
        <v>25</v>
      </c>
      <c r="L15" s="18" t="s">
        <v>25</v>
      </c>
      <c r="M15" s="18" t="s">
        <v>25</v>
      </c>
      <c r="N15" s="18" t="s">
        <v>22</v>
      </c>
      <c r="O15" s="18" t="s">
        <v>25</v>
      </c>
      <c r="P15" s="18">
        <v>1</v>
      </c>
      <c r="Q15" s="18" t="s">
        <v>25</v>
      </c>
      <c r="R15" s="18" t="s">
        <v>22</v>
      </c>
      <c r="S15" s="18" t="s">
        <v>25</v>
      </c>
      <c r="T15" s="18" t="s">
        <v>25</v>
      </c>
      <c r="U15" s="18" t="s">
        <v>25</v>
      </c>
      <c r="V15" s="18" t="s">
        <v>25</v>
      </c>
      <c r="W15" s="18" t="s">
        <v>25</v>
      </c>
      <c r="X15" s="18" t="s">
        <v>25</v>
      </c>
      <c r="Y15" s="18" t="s">
        <v>22</v>
      </c>
      <c r="Z15" s="18" t="s">
        <v>25</v>
      </c>
      <c r="AA15" s="18" t="e">
        <v>#N/A</v>
      </c>
      <c r="AB15" s="18" t="s">
        <v>25</v>
      </c>
      <c r="AC15" s="18" t="s">
        <v>25</v>
      </c>
      <c r="AD15" s="18" t="s">
        <v>25</v>
      </c>
      <c r="AE15" s="18" t="s">
        <v>25</v>
      </c>
      <c r="AF15" s="18" t="s">
        <v>22</v>
      </c>
      <c r="AG15" s="18" t="s">
        <v>25</v>
      </c>
      <c r="AH15" s="18" t="s">
        <v>25</v>
      </c>
      <c r="AI15" s="18" t="s">
        <v>25</v>
      </c>
      <c r="AJ15" s="71" t="s">
        <v>25</v>
      </c>
      <c r="AK15" s="102" t="s">
        <v>26</v>
      </c>
      <c r="AL15" s="83" t="s">
        <v>26</v>
      </c>
      <c r="AM15" s="83" t="s">
        <v>26</v>
      </c>
      <c r="AN15" s="83" t="s">
        <v>26</v>
      </c>
      <c r="AO15" s="83" t="s">
        <v>26</v>
      </c>
      <c r="AP15" s="83" t="s">
        <v>26</v>
      </c>
      <c r="AQ15" s="3" t="s">
        <v>26</v>
      </c>
      <c r="AR15" s="3" t="s">
        <v>26</v>
      </c>
      <c r="AS15" s="3" t="s">
        <v>26</v>
      </c>
      <c r="AT15" s="3" t="s">
        <v>26</v>
      </c>
      <c r="AU15" s="112"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1001</v>
      </c>
      <c r="BD15" s="313" t="str">
        <f>SUBSTITUTE(SUBSTITUTE(IFERROR(VLOOKUP($A15,単組回答!$E:$R,14,FALSE),""),"① 行った","○"),"② 行っていない","×")</f>
        <v/>
      </c>
      <c r="BE15" s="83" t="s">
        <v>24</v>
      </c>
      <c r="BF15" s="316" t="str">
        <f>SUBSTITUTE(SUBSTITUTE(IFERROR(VLOOKUP($A15,単組回答!$E:$T,16,FALSE),""),"① 行った","○"),"② 行っていない","×")</f>
        <v/>
      </c>
    </row>
    <row r="16" spans="1:58" ht="28.5" customHeight="1">
      <c r="A16" s="20">
        <v>6031</v>
      </c>
      <c r="B16" s="65" t="s">
        <v>1006</v>
      </c>
      <c r="C16" s="45" t="s">
        <v>22</v>
      </c>
      <c r="D16" s="45" t="s">
        <v>25</v>
      </c>
      <c r="E16" s="18">
        <v>1</v>
      </c>
      <c r="F16" s="18" t="s">
        <v>22</v>
      </c>
      <c r="G16" s="18" t="s">
        <v>22</v>
      </c>
      <c r="H16" s="18" t="s">
        <v>25</v>
      </c>
      <c r="I16" s="18" t="s">
        <v>22</v>
      </c>
      <c r="J16" s="18" t="s">
        <v>25</v>
      </c>
      <c r="K16" s="18" t="s">
        <v>25</v>
      </c>
      <c r="L16" s="18" t="s">
        <v>25</v>
      </c>
      <c r="M16" s="18" t="s">
        <v>25</v>
      </c>
      <c r="N16" s="18" t="s">
        <v>22</v>
      </c>
      <c r="O16" s="18" t="s">
        <v>25</v>
      </c>
      <c r="P16" s="18">
        <v>1</v>
      </c>
      <c r="Q16" s="18" t="s">
        <v>22</v>
      </c>
      <c r="R16" s="18" t="s">
        <v>22</v>
      </c>
      <c r="S16" s="18" t="s">
        <v>25</v>
      </c>
      <c r="T16" s="18" t="s">
        <v>22</v>
      </c>
      <c r="U16" s="18" t="s">
        <v>25</v>
      </c>
      <c r="V16" s="18" t="s">
        <v>25</v>
      </c>
      <c r="W16" s="18" t="s">
        <v>25</v>
      </c>
      <c r="X16" s="18" t="s">
        <v>25</v>
      </c>
      <c r="Y16" s="18" t="s">
        <v>22</v>
      </c>
      <c r="Z16" s="18" t="s">
        <v>25</v>
      </c>
      <c r="AA16" s="18" t="s">
        <v>25</v>
      </c>
      <c r="AB16" s="18" t="s">
        <v>22</v>
      </c>
      <c r="AC16" s="18" t="s">
        <v>22</v>
      </c>
      <c r="AD16" s="18" t="s">
        <v>25</v>
      </c>
      <c r="AE16" s="18" t="s">
        <v>22</v>
      </c>
      <c r="AF16" s="18" t="s">
        <v>22</v>
      </c>
      <c r="AG16" s="18" t="s">
        <v>25</v>
      </c>
      <c r="AH16" s="18" t="s">
        <v>22</v>
      </c>
      <c r="AI16" s="18" t="s">
        <v>25</v>
      </c>
      <c r="AJ16" s="71" t="s">
        <v>25</v>
      </c>
      <c r="AK16" s="102" t="s">
        <v>22</v>
      </c>
      <c r="AL16" s="83" t="s">
        <v>25</v>
      </c>
      <c r="AM16" s="83" t="s">
        <v>22</v>
      </c>
      <c r="AN16" s="83" t="s">
        <v>22</v>
      </c>
      <c r="AO16" s="83" t="s">
        <v>25</v>
      </c>
      <c r="AP16" s="83" t="s">
        <v>25</v>
      </c>
      <c r="AQ16" s="3" t="s">
        <v>27</v>
      </c>
      <c r="AR16" s="3" t="s">
        <v>28</v>
      </c>
      <c r="AS16" s="3" t="s">
        <v>28</v>
      </c>
      <c r="AT16" s="3" t="s">
        <v>25</v>
      </c>
      <c r="AU16" s="112" t="s">
        <v>25</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1001</v>
      </c>
      <c r="BD16" s="313" t="str">
        <f>SUBSTITUTE(SUBSTITUTE(IFERROR(VLOOKUP($A16,単組回答!$E:$R,14,FALSE),""),"① 行った","○"),"② 行っていない","×")</f>
        <v/>
      </c>
      <c r="BE16" s="83" t="s">
        <v>25</v>
      </c>
      <c r="BF16" s="316" t="str">
        <f>SUBSTITUTE(SUBSTITUTE(IFERROR(VLOOKUP($A16,単組回答!$E:$T,16,FALSE),""),"① 行った","○"),"② 行っていない","×")</f>
        <v/>
      </c>
    </row>
    <row r="17" spans="1:58" ht="28.5" customHeight="1">
      <c r="A17" s="20">
        <v>6032</v>
      </c>
      <c r="B17" s="65" t="s">
        <v>1007</v>
      </c>
      <c r="C17" s="18" t="s">
        <v>22</v>
      </c>
      <c r="D17" s="45" t="s">
        <v>25</v>
      </c>
      <c r="E17" s="18">
        <v>1</v>
      </c>
      <c r="F17" s="18" t="s">
        <v>25</v>
      </c>
      <c r="G17" s="18" t="s">
        <v>25</v>
      </c>
      <c r="H17" s="18" t="s">
        <v>25</v>
      </c>
      <c r="I17" s="18" t="s">
        <v>25</v>
      </c>
      <c r="J17" s="18" t="s">
        <v>25</v>
      </c>
      <c r="K17" s="18" t="s">
        <v>25</v>
      </c>
      <c r="L17" s="18" t="s">
        <v>25</v>
      </c>
      <c r="M17" s="18" t="s">
        <v>25</v>
      </c>
      <c r="N17" s="18" t="s">
        <v>22</v>
      </c>
      <c r="O17" s="18" t="s">
        <v>25</v>
      </c>
      <c r="P17" s="18">
        <v>1</v>
      </c>
      <c r="Q17" s="18" t="s">
        <v>25</v>
      </c>
      <c r="R17" s="18" t="s">
        <v>25</v>
      </c>
      <c r="S17" s="18" t="s">
        <v>25</v>
      </c>
      <c r="T17" s="18" t="s">
        <v>25</v>
      </c>
      <c r="U17" s="18" t="s">
        <v>25</v>
      </c>
      <c r="V17" s="18" t="s">
        <v>25</v>
      </c>
      <c r="W17" s="18" t="s">
        <v>25</v>
      </c>
      <c r="X17" s="18" t="s">
        <v>25</v>
      </c>
      <c r="Y17" s="18" t="s">
        <v>22</v>
      </c>
      <c r="Z17" s="18" t="s">
        <v>25</v>
      </c>
      <c r="AA17" s="18" t="e">
        <v>#N/A</v>
      </c>
      <c r="AB17" s="18" t="s">
        <v>25</v>
      </c>
      <c r="AC17" s="18" t="s">
        <v>25</v>
      </c>
      <c r="AD17" s="18" t="s">
        <v>25</v>
      </c>
      <c r="AE17" s="18" t="s">
        <v>25</v>
      </c>
      <c r="AF17" s="18" t="s">
        <v>25</v>
      </c>
      <c r="AG17" s="18" t="s">
        <v>25</v>
      </c>
      <c r="AH17" s="18" t="s">
        <v>25</v>
      </c>
      <c r="AI17" s="18" t="s">
        <v>25</v>
      </c>
      <c r="AJ17" s="71" t="s">
        <v>25</v>
      </c>
      <c r="AK17" s="102" t="s">
        <v>22</v>
      </c>
      <c r="AL17" s="83" t="s">
        <v>25</v>
      </c>
      <c r="AM17" s="83" t="s">
        <v>27</v>
      </c>
      <c r="AN17" s="83" t="s">
        <v>25</v>
      </c>
      <c r="AO17" s="83">
        <v>0</v>
      </c>
      <c r="AP17" s="83">
        <v>0</v>
      </c>
      <c r="AQ17" s="3">
        <v>0</v>
      </c>
      <c r="AR17" s="3" t="s">
        <v>26</v>
      </c>
      <c r="AS17" s="3">
        <v>0</v>
      </c>
      <c r="AT17" s="3" t="s">
        <v>26</v>
      </c>
      <c r="AU17" s="112">
        <v>0</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24</v>
      </c>
      <c r="BD17" s="313" t="str">
        <f>SUBSTITUTE(SUBSTITUTE(IFERROR(VLOOKUP($A17,単組回答!$E:$R,14,FALSE),""),"① 行った","○"),"② 行っていない","×")</f>
        <v/>
      </c>
      <c r="BE17" s="83" t="s">
        <v>24</v>
      </c>
      <c r="BF17" s="316" t="str">
        <f>SUBSTITUTE(SUBSTITUTE(IFERROR(VLOOKUP($A17,単組回答!$E:$T,16,FALSE),""),"① 行った","○"),"② 行っていない","×")</f>
        <v/>
      </c>
    </row>
    <row r="18" spans="1:58" ht="28.5" customHeight="1">
      <c r="A18" s="20">
        <v>6035</v>
      </c>
      <c r="B18" s="65" t="s">
        <v>1008</v>
      </c>
      <c r="C18" s="45" t="s">
        <v>22</v>
      </c>
      <c r="D18" s="18" t="s">
        <v>25</v>
      </c>
      <c r="E18" s="18">
        <v>1</v>
      </c>
      <c r="F18" s="18" t="s">
        <v>25</v>
      </c>
      <c r="G18" s="18" t="s">
        <v>25</v>
      </c>
      <c r="H18" s="18" t="s">
        <v>25</v>
      </c>
      <c r="I18" s="18" t="s">
        <v>25</v>
      </c>
      <c r="J18" s="18" t="s">
        <v>25</v>
      </c>
      <c r="K18" s="18" t="s">
        <v>25</v>
      </c>
      <c r="L18" s="18" t="s">
        <v>25</v>
      </c>
      <c r="M18" s="18" t="s">
        <v>25</v>
      </c>
      <c r="N18" s="18" t="s">
        <v>22</v>
      </c>
      <c r="O18" s="18" t="s">
        <v>25</v>
      </c>
      <c r="P18" s="18">
        <v>1</v>
      </c>
      <c r="Q18" s="18" t="s">
        <v>25</v>
      </c>
      <c r="R18" s="18" t="s">
        <v>25</v>
      </c>
      <c r="S18" s="18" t="s">
        <v>25</v>
      </c>
      <c r="T18" s="18" t="s">
        <v>25</v>
      </c>
      <c r="U18" s="18" t="s">
        <v>25</v>
      </c>
      <c r="V18" s="18" t="s">
        <v>25</v>
      </c>
      <c r="W18" s="18" t="s">
        <v>25</v>
      </c>
      <c r="X18" s="18" t="s">
        <v>25</v>
      </c>
      <c r="Y18" s="18" t="s">
        <v>22</v>
      </c>
      <c r="Z18" s="18" t="s">
        <v>25</v>
      </c>
      <c r="AA18" s="18" t="e">
        <v>#N/A</v>
      </c>
      <c r="AB18" s="18" t="s">
        <v>25</v>
      </c>
      <c r="AC18" s="18" t="s">
        <v>25</v>
      </c>
      <c r="AD18" s="18" t="s">
        <v>25</v>
      </c>
      <c r="AE18" s="18" t="s">
        <v>25</v>
      </c>
      <c r="AF18" s="18" t="s">
        <v>25</v>
      </c>
      <c r="AG18" s="18" t="s">
        <v>25</v>
      </c>
      <c r="AH18" s="18" t="s">
        <v>25</v>
      </c>
      <c r="AI18" s="18" t="s">
        <v>25</v>
      </c>
      <c r="AJ18" s="71" t="s">
        <v>25</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24</v>
      </c>
      <c r="BD18" s="313" t="str">
        <f>SUBSTITUTE(SUBSTITUTE(IFERROR(VLOOKUP($A18,単組回答!$E:$R,14,FALSE),""),"① 行った","○"),"② 行っていない","×")</f>
        <v/>
      </c>
      <c r="BE18" s="83" t="s">
        <v>24</v>
      </c>
      <c r="BF18" s="316" t="str">
        <f>SUBSTITUTE(SUBSTITUTE(IFERROR(VLOOKUP($A18,単組回答!$E:$T,16,FALSE),""),"① 行った","○"),"② 行っていない","×")</f>
        <v/>
      </c>
    </row>
    <row r="19" spans="1:58" ht="28.5" customHeight="1">
      <c r="A19" s="20">
        <v>6036</v>
      </c>
      <c r="B19" s="65" t="s">
        <v>1009</v>
      </c>
      <c r="C19" s="45" t="s">
        <v>22</v>
      </c>
      <c r="D19" s="18" t="s">
        <v>25</v>
      </c>
      <c r="E19" s="18">
        <v>1</v>
      </c>
      <c r="F19" s="18" t="s">
        <v>25</v>
      </c>
      <c r="G19" s="18" t="s">
        <v>25</v>
      </c>
      <c r="H19" s="18" t="s">
        <v>25</v>
      </c>
      <c r="I19" s="18" t="s">
        <v>25</v>
      </c>
      <c r="J19" s="18" t="s">
        <v>25</v>
      </c>
      <c r="K19" s="18" t="s">
        <v>25</v>
      </c>
      <c r="L19" s="18" t="s">
        <v>25</v>
      </c>
      <c r="M19" s="18" t="s">
        <v>25</v>
      </c>
      <c r="N19" s="18" t="s">
        <v>22</v>
      </c>
      <c r="O19" s="18" t="s">
        <v>25</v>
      </c>
      <c r="P19" s="18">
        <v>1</v>
      </c>
      <c r="Q19" s="18" t="s">
        <v>25</v>
      </c>
      <c r="R19" s="18" t="s">
        <v>25</v>
      </c>
      <c r="S19" s="18" t="s">
        <v>25</v>
      </c>
      <c r="T19" s="18" t="s">
        <v>25</v>
      </c>
      <c r="U19" s="18" t="s">
        <v>25</v>
      </c>
      <c r="V19" s="18" t="s">
        <v>25</v>
      </c>
      <c r="W19" s="18" t="s">
        <v>25</v>
      </c>
      <c r="X19" s="18" t="s">
        <v>25</v>
      </c>
      <c r="Y19" s="18" t="s">
        <v>22</v>
      </c>
      <c r="Z19" s="18" t="s">
        <v>25</v>
      </c>
      <c r="AA19" s="18" t="e">
        <v>#N/A</v>
      </c>
      <c r="AB19" s="18" t="s">
        <v>25</v>
      </c>
      <c r="AC19" s="18" t="s">
        <v>25</v>
      </c>
      <c r="AD19" s="18" t="s">
        <v>25</v>
      </c>
      <c r="AE19" s="18" t="s">
        <v>25</v>
      </c>
      <c r="AF19" s="18" t="s">
        <v>25</v>
      </c>
      <c r="AG19" s="18" t="s">
        <v>25</v>
      </c>
      <c r="AH19" s="18" t="s">
        <v>25</v>
      </c>
      <c r="AI19" s="18" t="s">
        <v>25</v>
      </c>
      <c r="AJ19" s="71" t="s">
        <v>25</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24</v>
      </c>
      <c r="BD19" s="313" t="str">
        <f>SUBSTITUTE(SUBSTITUTE(IFERROR(VLOOKUP($A19,単組回答!$E:$R,14,FALSE),""),"① 行った","○"),"② 行っていない","×")</f>
        <v/>
      </c>
      <c r="BE19" s="83" t="s">
        <v>24</v>
      </c>
      <c r="BF19" s="316" t="str">
        <f>SUBSTITUTE(SUBSTITUTE(IFERROR(VLOOKUP($A19,単組回答!$E:$T,16,FALSE),""),"① 行った","○"),"② 行っていない","×")</f>
        <v/>
      </c>
    </row>
    <row r="20" spans="1:58" ht="28.5" customHeight="1">
      <c r="A20" s="20">
        <v>6040</v>
      </c>
      <c r="B20" s="65" t="s">
        <v>1010</v>
      </c>
      <c r="C20" s="45" t="s">
        <v>25</v>
      </c>
      <c r="D20" s="18" t="s">
        <v>25</v>
      </c>
      <c r="E20" s="18">
        <v>0</v>
      </c>
      <c r="F20" s="18" t="s">
        <v>25</v>
      </c>
      <c r="G20" s="18" t="s">
        <v>25</v>
      </c>
      <c r="H20" s="18" t="s">
        <v>25</v>
      </c>
      <c r="I20" s="18" t="s">
        <v>25</v>
      </c>
      <c r="J20" s="18" t="s">
        <v>25</v>
      </c>
      <c r="K20" s="18" t="s">
        <v>25</v>
      </c>
      <c r="L20" s="18" t="s">
        <v>25</v>
      </c>
      <c r="M20" s="18" t="s">
        <v>25</v>
      </c>
      <c r="N20" s="18" t="s">
        <v>25</v>
      </c>
      <c r="O20" s="18" t="s">
        <v>25</v>
      </c>
      <c r="P20" s="18">
        <v>0</v>
      </c>
      <c r="Q20" s="18" t="s">
        <v>25</v>
      </c>
      <c r="R20" s="18" t="s">
        <v>22</v>
      </c>
      <c r="S20" s="18" t="s">
        <v>25</v>
      </c>
      <c r="T20" s="18" t="s">
        <v>22</v>
      </c>
      <c r="U20" s="18" t="s">
        <v>25</v>
      </c>
      <c r="V20" s="18" t="s">
        <v>25</v>
      </c>
      <c r="W20" s="18" t="s">
        <v>25</v>
      </c>
      <c r="X20" s="18" t="s">
        <v>25</v>
      </c>
      <c r="Y20" s="18" t="s">
        <v>25</v>
      </c>
      <c r="Z20" s="18" t="s">
        <v>25</v>
      </c>
      <c r="AA20" s="18" t="e">
        <v>#N/A</v>
      </c>
      <c r="AB20" s="18" t="s">
        <v>25</v>
      </c>
      <c r="AC20" s="18" t="s">
        <v>22</v>
      </c>
      <c r="AD20" s="18" t="s">
        <v>25</v>
      </c>
      <c r="AE20" s="18" t="s">
        <v>22</v>
      </c>
      <c r="AF20" s="18" t="s">
        <v>25</v>
      </c>
      <c r="AG20" s="18" t="s">
        <v>25</v>
      </c>
      <c r="AH20" s="18" t="s">
        <v>25</v>
      </c>
      <c r="AI20" s="18" t="s">
        <v>25</v>
      </c>
      <c r="AJ20" s="71" t="s">
        <v>25</v>
      </c>
      <c r="AK20" s="102" t="s">
        <v>25</v>
      </c>
      <c r="AL20" s="83" t="s">
        <v>25</v>
      </c>
      <c r="AM20" s="83" t="s">
        <v>25</v>
      </c>
      <c r="AN20" s="83" t="s">
        <v>25</v>
      </c>
      <c r="AO20" s="83">
        <v>0</v>
      </c>
      <c r="AP20" s="83">
        <v>0</v>
      </c>
      <c r="AQ20" s="3">
        <v>0</v>
      </c>
      <c r="AR20" s="3"/>
      <c r="AS20" s="3">
        <v>0</v>
      </c>
      <c r="AT20" s="3"/>
      <c r="AU20" s="112">
        <v>0</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24</v>
      </c>
      <c r="BD20" s="313" t="str">
        <f>SUBSTITUTE(SUBSTITUTE(IFERROR(VLOOKUP($A20,単組回答!$E:$R,14,FALSE),""),"① 行った","○"),"② 行っていない","×")</f>
        <v/>
      </c>
      <c r="BE20" s="83" t="s">
        <v>24</v>
      </c>
      <c r="BF20" s="316" t="str">
        <f>SUBSTITUTE(SUBSTITUTE(IFERROR(VLOOKUP($A20,単組回答!$E:$T,16,FALSE),""),"① 行った","○"),"② 行っていない","×")</f>
        <v/>
      </c>
    </row>
    <row r="21" spans="1:58" ht="28.5" customHeight="1">
      <c r="A21" s="20">
        <v>6041</v>
      </c>
      <c r="B21" s="65" t="s">
        <v>1011</v>
      </c>
      <c r="C21" s="45" t="s">
        <v>22</v>
      </c>
      <c r="D21" s="18" t="s">
        <v>25</v>
      </c>
      <c r="E21" s="18">
        <v>1</v>
      </c>
      <c r="F21" s="18" t="s">
        <v>25</v>
      </c>
      <c r="G21" s="18" t="s">
        <v>22</v>
      </c>
      <c r="H21" s="18" t="s">
        <v>25</v>
      </c>
      <c r="I21" s="18" t="s">
        <v>22</v>
      </c>
      <c r="J21" s="18" t="s">
        <v>25</v>
      </c>
      <c r="K21" s="18" t="s">
        <v>25</v>
      </c>
      <c r="L21" s="18" t="s">
        <v>25</v>
      </c>
      <c r="M21" s="18" t="s">
        <v>25</v>
      </c>
      <c r="N21" s="18" t="s">
        <v>22</v>
      </c>
      <c r="O21" s="18" t="s">
        <v>25</v>
      </c>
      <c r="P21" s="18">
        <v>1</v>
      </c>
      <c r="Q21" s="18" t="s">
        <v>25</v>
      </c>
      <c r="R21" s="18" t="s">
        <v>25</v>
      </c>
      <c r="S21" s="18" t="s">
        <v>25</v>
      </c>
      <c r="T21" s="18" t="s">
        <v>25</v>
      </c>
      <c r="U21" s="18" t="s">
        <v>25</v>
      </c>
      <c r="V21" s="18" t="s">
        <v>25</v>
      </c>
      <c r="W21" s="18" t="s">
        <v>25</v>
      </c>
      <c r="X21" s="18" t="s">
        <v>25</v>
      </c>
      <c r="Y21" s="18" t="s">
        <v>22</v>
      </c>
      <c r="Z21" s="18" t="s">
        <v>25</v>
      </c>
      <c r="AA21" s="18" t="e">
        <v>#N/A</v>
      </c>
      <c r="AB21" s="18" t="s">
        <v>25</v>
      </c>
      <c r="AC21" s="18" t="s">
        <v>25</v>
      </c>
      <c r="AD21" s="18" t="s">
        <v>25</v>
      </c>
      <c r="AE21" s="18" t="s">
        <v>22</v>
      </c>
      <c r="AF21" s="18" t="s">
        <v>22</v>
      </c>
      <c r="AG21" s="18" t="s">
        <v>25</v>
      </c>
      <c r="AH21" s="18" t="s">
        <v>25</v>
      </c>
      <c r="AI21" s="18" t="s">
        <v>25</v>
      </c>
      <c r="AJ21" s="71" t="s">
        <v>25</v>
      </c>
      <c r="AK21" s="102" t="s">
        <v>22</v>
      </c>
      <c r="AL21" s="83" t="s">
        <v>25</v>
      </c>
      <c r="AM21" s="83" t="s">
        <v>25</v>
      </c>
      <c r="AN21" s="83" t="s">
        <v>25</v>
      </c>
      <c r="AO21" s="83">
        <v>0</v>
      </c>
      <c r="AP21" s="83">
        <v>0</v>
      </c>
      <c r="AQ21" s="3">
        <v>0</v>
      </c>
      <c r="AR21" s="3" t="s">
        <v>26</v>
      </c>
      <c r="AS21" s="3">
        <v>0</v>
      </c>
      <c r="AT21" s="3" t="s">
        <v>26</v>
      </c>
      <c r="AU21" s="112">
        <v>0</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24</v>
      </c>
      <c r="BD21" s="313" t="str">
        <f>SUBSTITUTE(SUBSTITUTE(IFERROR(VLOOKUP($A21,単組回答!$E:$R,14,FALSE),""),"① 行った","○"),"② 行っていない","×")</f>
        <v/>
      </c>
      <c r="BE21" s="83" t="s">
        <v>24</v>
      </c>
      <c r="BF21" s="316" t="str">
        <f>SUBSTITUTE(SUBSTITUTE(IFERROR(VLOOKUP($A21,単組回答!$E:$T,16,FALSE),""),"① 行った","○"),"② 行っていない","×")</f>
        <v/>
      </c>
    </row>
    <row r="22" spans="1:58" ht="28.5" customHeight="1">
      <c r="A22" s="20">
        <v>6045</v>
      </c>
      <c r="B22" s="65" t="s">
        <v>1012</v>
      </c>
      <c r="C22" s="18" t="s">
        <v>22</v>
      </c>
      <c r="D22" s="18" t="s">
        <v>22</v>
      </c>
      <c r="E22" s="18">
        <v>2</v>
      </c>
      <c r="F22" s="18" t="s">
        <v>22</v>
      </c>
      <c r="G22" s="18" t="s">
        <v>22</v>
      </c>
      <c r="H22" s="18" t="s">
        <v>22</v>
      </c>
      <c r="I22" s="18" t="s">
        <v>22</v>
      </c>
      <c r="J22" s="18" t="s">
        <v>25</v>
      </c>
      <c r="K22" s="18" t="s">
        <v>22</v>
      </c>
      <c r="L22" s="18" t="s">
        <v>25</v>
      </c>
      <c r="M22" s="18" t="s">
        <v>25</v>
      </c>
      <c r="N22" s="18" t="s">
        <v>22</v>
      </c>
      <c r="O22" s="18" t="s">
        <v>22</v>
      </c>
      <c r="P22" s="18">
        <v>2</v>
      </c>
      <c r="Q22" s="18" t="s">
        <v>25</v>
      </c>
      <c r="R22" s="18" t="s">
        <v>22</v>
      </c>
      <c r="S22" s="18" t="s">
        <v>25</v>
      </c>
      <c r="T22" s="18" t="s">
        <v>22</v>
      </c>
      <c r="U22" s="18" t="s">
        <v>25</v>
      </c>
      <c r="V22" s="18" t="s">
        <v>25</v>
      </c>
      <c r="W22" s="18" t="s">
        <v>25</v>
      </c>
      <c r="X22" s="18" t="s">
        <v>25</v>
      </c>
      <c r="Y22" s="18" t="s">
        <v>22</v>
      </c>
      <c r="Z22" s="18" t="s">
        <v>22</v>
      </c>
      <c r="AA22" s="18" t="e">
        <v>#N/A</v>
      </c>
      <c r="AB22" s="18" t="s">
        <v>25</v>
      </c>
      <c r="AC22" s="18" t="s">
        <v>25</v>
      </c>
      <c r="AD22" s="18" t="s">
        <v>25</v>
      </c>
      <c r="AE22" s="18" t="s">
        <v>22</v>
      </c>
      <c r="AF22" s="18" t="s">
        <v>22</v>
      </c>
      <c r="AG22" s="18" t="s">
        <v>25</v>
      </c>
      <c r="AH22" s="18" t="s">
        <v>25</v>
      </c>
      <c r="AI22" s="18" t="s">
        <v>25</v>
      </c>
      <c r="AJ22" s="71" t="s">
        <v>25</v>
      </c>
      <c r="AK22" s="102" t="s">
        <v>26</v>
      </c>
      <c r="AL22" s="83" t="s">
        <v>26</v>
      </c>
      <c r="AM22" s="83" t="s">
        <v>26</v>
      </c>
      <c r="AN22" s="8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1001</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20">
        <v>6047</v>
      </c>
      <c r="B23" s="65" t="s">
        <v>1013</v>
      </c>
      <c r="C23" s="45" t="s">
        <v>25</v>
      </c>
      <c r="D23" s="45" t="s">
        <v>25</v>
      </c>
      <c r="E23" s="18">
        <v>0</v>
      </c>
      <c r="F23" s="18" t="s">
        <v>22</v>
      </c>
      <c r="G23" s="18" t="s">
        <v>25</v>
      </c>
      <c r="H23" s="18" t="s">
        <v>22</v>
      </c>
      <c r="I23" s="18" t="s">
        <v>25</v>
      </c>
      <c r="J23" s="18" t="s">
        <v>25</v>
      </c>
      <c r="K23" s="18" t="s">
        <v>25</v>
      </c>
      <c r="L23" s="18" t="s">
        <v>25</v>
      </c>
      <c r="M23" s="18" t="s">
        <v>25</v>
      </c>
      <c r="N23" s="18" t="s">
        <v>25</v>
      </c>
      <c r="O23" s="18" t="s">
        <v>25</v>
      </c>
      <c r="P23" s="18">
        <v>0</v>
      </c>
      <c r="Q23" s="18" t="s">
        <v>25</v>
      </c>
      <c r="R23" s="18" t="s">
        <v>25</v>
      </c>
      <c r="S23" s="18" t="s">
        <v>25</v>
      </c>
      <c r="T23" s="18" t="s">
        <v>25</v>
      </c>
      <c r="U23" s="18" t="s">
        <v>25</v>
      </c>
      <c r="V23" s="18" t="s">
        <v>25</v>
      </c>
      <c r="W23" s="18" t="s">
        <v>25</v>
      </c>
      <c r="X23" s="18" t="s">
        <v>25</v>
      </c>
      <c r="Y23" s="18" t="s">
        <v>25</v>
      </c>
      <c r="Z23" s="18" t="s">
        <v>25</v>
      </c>
      <c r="AA23" s="18" t="e">
        <v>#N/A</v>
      </c>
      <c r="AB23" s="18" t="s">
        <v>25</v>
      </c>
      <c r="AC23" s="18" t="s">
        <v>25</v>
      </c>
      <c r="AD23" s="18" t="s">
        <v>25</v>
      </c>
      <c r="AE23" s="18" t="s">
        <v>25</v>
      </c>
      <c r="AF23" s="18" t="s">
        <v>25</v>
      </c>
      <c r="AG23" s="18" t="s">
        <v>25</v>
      </c>
      <c r="AH23" s="18" t="s">
        <v>25</v>
      </c>
      <c r="AI23" s="18" t="s">
        <v>25</v>
      </c>
      <c r="AJ23" s="71" t="s">
        <v>25</v>
      </c>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24</v>
      </c>
      <c r="BD23" s="313" t="str">
        <f>SUBSTITUTE(SUBSTITUTE(IFERROR(VLOOKUP($A23,単組回答!$E:$R,14,FALSE),""),"① 行った","○"),"② 行っていない","×")</f>
        <v/>
      </c>
      <c r="BE23" s="83" t="s">
        <v>24</v>
      </c>
      <c r="BF23" s="316" t="str">
        <f>SUBSTITUTE(SUBSTITUTE(IFERROR(VLOOKUP($A23,単組回答!$E:$T,16,FALSE),""),"① 行った","○"),"② 行っていない","×")</f>
        <v/>
      </c>
    </row>
    <row r="24" spans="1:58" ht="28.5" customHeight="1">
      <c r="A24" s="20">
        <v>6053</v>
      </c>
      <c r="B24" s="65" t="s">
        <v>671</v>
      </c>
      <c r="C24" s="18" t="s">
        <v>22</v>
      </c>
      <c r="D24" s="45" t="s">
        <v>25</v>
      </c>
      <c r="E24" s="18">
        <v>1</v>
      </c>
      <c r="F24" s="18" t="s">
        <v>22</v>
      </c>
      <c r="G24" s="18" t="s">
        <v>22</v>
      </c>
      <c r="H24" s="18" t="s">
        <v>25</v>
      </c>
      <c r="I24" s="18" t="s">
        <v>22</v>
      </c>
      <c r="J24" s="18" t="s">
        <v>25</v>
      </c>
      <c r="K24" s="18" t="s">
        <v>25</v>
      </c>
      <c r="L24" s="18" t="s">
        <v>25</v>
      </c>
      <c r="M24" s="18" t="s">
        <v>25</v>
      </c>
      <c r="N24" s="18" t="s">
        <v>22</v>
      </c>
      <c r="O24" s="18" t="s">
        <v>25</v>
      </c>
      <c r="P24" s="18">
        <v>1</v>
      </c>
      <c r="Q24" s="18" t="s">
        <v>25</v>
      </c>
      <c r="R24" s="18" t="s">
        <v>22</v>
      </c>
      <c r="S24" s="18" t="s">
        <v>25</v>
      </c>
      <c r="T24" s="18" t="s">
        <v>22</v>
      </c>
      <c r="U24" s="18" t="s">
        <v>25</v>
      </c>
      <c r="V24" s="18" t="s">
        <v>25</v>
      </c>
      <c r="W24" s="18" t="s">
        <v>25</v>
      </c>
      <c r="X24" s="18" t="s">
        <v>25</v>
      </c>
      <c r="Y24" s="18" t="s">
        <v>22</v>
      </c>
      <c r="Z24" s="18" t="s">
        <v>25</v>
      </c>
      <c r="AA24" s="18" t="s">
        <v>25</v>
      </c>
      <c r="AB24" s="18" t="s">
        <v>25</v>
      </c>
      <c r="AC24" s="18" t="s">
        <v>22</v>
      </c>
      <c r="AD24" s="18" t="s">
        <v>25</v>
      </c>
      <c r="AE24" s="18" t="s">
        <v>22</v>
      </c>
      <c r="AF24" s="18" t="s">
        <v>25</v>
      </c>
      <c r="AG24" s="18" t="s">
        <v>25</v>
      </c>
      <c r="AH24" s="18" t="s">
        <v>25</v>
      </c>
      <c r="AI24" s="18" t="s">
        <v>25</v>
      </c>
      <c r="AJ24" s="71" t="s">
        <v>25</v>
      </c>
      <c r="AK24" s="102" t="s">
        <v>22</v>
      </c>
      <c r="AL24" s="83" t="s">
        <v>25</v>
      </c>
      <c r="AM24" s="83" t="s">
        <v>25</v>
      </c>
      <c r="AN24" s="83" t="s">
        <v>22</v>
      </c>
      <c r="AO24" s="83">
        <v>0</v>
      </c>
      <c r="AP24" s="83" t="s">
        <v>27</v>
      </c>
      <c r="AQ24" s="3" t="s">
        <v>27</v>
      </c>
      <c r="AR24" s="3"/>
      <c r="AS24" s="3" t="s">
        <v>25</v>
      </c>
      <c r="AT24" s="3"/>
      <c r="AU24" s="112" t="s">
        <v>25</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24</v>
      </c>
      <c r="BD24" s="313" t="str">
        <f>SUBSTITUTE(SUBSTITUTE(IFERROR(VLOOKUP($A24,単組回答!$E:$R,14,FALSE),""),"① 行った","○"),"② 行っていない","×")</f>
        <v/>
      </c>
      <c r="BE24" s="83" t="s">
        <v>24</v>
      </c>
      <c r="BF24" s="316" t="str">
        <f>SUBSTITUTE(SUBSTITUTE(IFERROR(VLOOKUP($A24,単組回答!$E:$T,16,FALSE),""),"① 行った","○"),"② 行っていない","×")</f>
        <v/>
      </c>
    </row>
    <row r="25" spans="1:58" ht="28.5" customHeight="1">
      <c r="A25" s="20">
        <v>6057</v>
      </c>
      <c r="B25" s="65" t="s">
        <v>1014</v>
      </c>
      <c r="C25" s="45" t="s">
        <v>25</v>
      </c>
      <c r="D25" s="18" t="s">
        <v>22</v>
      </c>
      <c r="E25" s="18">
        <v>1</v>
      </c>
      <c r="F25" s="18" t="s">
        <v>25</v>
      </c>
      <c r="G25" s="18" t="s">
        <v>25</v>
      </c>
      <c r="H25" s="18" t="s">
        <v>25</v>
      </c>
      <c r="I25" s="18" t="s">
        <v>25</v>
      </c>
      <c r="J25" s="18" t="s">
        <v>25</v>
      </c>
      <c r="K25" s="18" t="s">
        <v>25</v>
      </c>
      <c r="L25" s="18" t="s">
        <v>25</v>
      </c>
      <c r="M25" s="18" t="s">
        <v>25</v>
      </c>
      <c r="N25" s="18" t="s">
        <v>25</v>
      </c>
      <c r="O25" s="18" t="s">
        <v>22</v>
      </c>
      <c r="P25" s="18">
        <v>1</v>
      </c>
      <c r="Q25" s="18" t="s">
        <v>25</v>
      </c>
      <c r="R25" s="18" t="s">
        <v>25</v>
      </c>
      <c r="S25" s="18" t="s">
        <v>25</v>
      </c>
      <c r="T25" s="18" t="s">
        <v>25</v>
      </c>
      <c r="U25" s="18" t="s">
        <v>25</v>
      </c>
      <c r="V25" s="18" t="s">
        <v>25</v>
      </c>
      <c r="W25" s="18" t="s">
        <v>25</v>
      </c>
      <c r="X25" s="18" t="s">
        <v>25</v>
      </c>
      <c r="Y25" s="18" t="s">
        <v>25</v>
      </c>
      <c r="Z25" s="18" t="s">
        <v>22</v>
      </c>
      <c r="AA25" s="18" t="e">
        <v>#N/A</v>
      </c>
      <c r="AB25" s="18" t="s">
        <v>25</v>
      </c>
      <c r="AC25" s="18" t="s">
        <v>25</v>
      </c>
      <c r="AD25" s="18" t="s">
        <v>25</v>
      </c>
      <c r="AE25" s="18" t="s">
        <v>25</v>
      </c>
      <c r="AF25" s="18" t="s">
        <v>22</v>
      </c>
      <c r="AG25" s="18" t="s">
        <v>25</v>
      </c>
      <c r="AH25" s="18" t="s">
        <v>25</v>
      </c>
      <c r="AI25" s="18" t="s">
        <v>25</v>
      </c>
      <c r="AJ25" s="71" t="s">
        <v>25</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24</v>
      </c>
      <c r="BD25" s="313" t="str">
        <f>SUBSTITUTE(SUBSTITUTE(IFERROR(VLOOKUP($A25,単組回答!$E:$R,14,FALSE),""),"① 行った","○"),"② 行っていない","×")</f>
        <v/>
      </c>
      <c r="BE25" s="83" t="s">
        <v>24</v>
      </c>
      <c r="BF25" s="316" t="str">
        <f>SUBSTITUTE(SUBSTITUTE(IFERROR(VLOOKUP($A25,単組回答!$E:$T,16,FALSE),""),"① 行った","○"),"② 行っていない","×")</f>
        <v/>
      </c>
    </row>
    <row r="26" spans="1:58" ht="28.5" customHeight="1">
      <c r="A26" s="20">
        <v>6060</v>
      </c>
      <c r="B26" s="65" t="s">
        <v>1015</v>
      </c>
      <c r="C26" s="45" t="s">
        <v>25</v>
      </c>
      <c r="D26" s="18" t="s">
        <v>22</v>
      </c>
      <c r="E26" s="18">
        <v>1</v>
      </c>
      <c r="F26" s="18" t="s">
        <v>25</v>
      </c>
      <c r="G26" s="18" t="s">
        <v>25</v>
      </c>
      <c r="H26" s="18" t="s">
        <v>25</v>
      </c>
      <c r="I26" s="18" t="s">
        <v>25</v>
      </c>
      <c r="J26" s="18" t="s">
        <v>25</v>
      </c>
      <c r="K26" s="18" t="s">
        <v>25</v>
      </c>
      <c r="L26" s="18" t="s">
        <v>25</v>
      </c>
      <c r="M26" s="18" t="s">
        <v>25</v>
      </c>
      <c r="N26" s="18" t="s">
        <v>25</v>
      </c>
      <c r="O26" s="18" t="s">
        <v>22</v>
      </c>
      <c r="P26" s="18">
        <v>1</v>
      </c>
      <c r="Q26" s="18" t="s">
        <v>25</v>
      </c>
      <c r="R26" s="18" t="s">
        <v>25</v>
      </c>
      <c r="S26" s="18" t="s">
        <v>25</v>
      </c>
      <c r="T26" s="18" t="s">
        <v>25</v>
      </c>
      <c r="U26" s="18" t="s">
        <v>25</v>
      </c>
      <c r="V26" s="18" t="s">
        <v>25</v>
      </c>
      <c r="W26" s="18" t="s">
        <v>25</v>
      </c>
      <c r="X26" s="18" t="s">
        <v>25</v>
      </c>
      <c r="Y26" s="18" t="s">
        <v>25</v>
      </c>
      <c r="Z26" s="18" t="s">
        <v>25</v>
      </c>
      <c r="AA26" s="18" t="s">
        <v>25</v>
      </c>
      <c r="AB26" s="18" t="s">
        <v>25</v>
      </c>
      <c r="AC26" s="18" t="s">
        <v>22</v>
      </c>
      <c r="AD26" s="18" t="s">
        <v>25</v>
      </c>
      <c r="AE26" s="18" t="s">
        <v>22</v>
      </c>
      <c r="AF26" s="18" t="s">
        <v>22</v>
      </c>
      <c r="AG26" s="18" t="s">
        <v>25</v>
      </c>
      <c r="AH26" s="18" t="s">
        <v>25</v>
      </c>
      <c r="AI26" s="18" t="s">
        <v>25</v>
      </c>
      <c r="AJ26" s="71" t="s">
        <v>25</v>
      </c>
      <c r="AK26" s="102" t="s">
        <v>25</v>
      </c>
      <c r="AL26" s="83" t="s">
        <v>22</v>
      </c>
      <c r="AM26" s="83" t="s">
        <v>25</v>
      </c>
      <c r="AN26" s="83" t="s">
        <v>25</v>
      </c>
      <c r="AO26" s="83">
        <v>0</v>
      </c>
      <c r="AP26" s="83">
        <v>0</v>
      </c>
      <c r="AQ26" s="3">
        <v>0</v>
      </c>
      <c r="AR26" s="3" t="s">
        <v>26</v>
      </c>
      <c r="AS26" s="3">
        <v>0</v>
      </c>
      <c r="AT26" s="3" t="s">
        <v>26</v>
      </c>
      <c r="AU26" s="112">
        <v>0</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1001</v>
      </c>
      <c r="BD26" s="313" t="str">
        <f>SUBSTITUTE(SUBSTITUTE(IFERROR(VLOOKUP($A26,単組回答!$E:$R,14,FALSE),""),"① 行った","○"),"② 行っていない","×")</f>
        <v/>
      </c>
      <c r="BE26" s="83" t="s">
        <v>24</v>
      </c>
      <c r="BF26" s="316" t="str">
        <f>SUBSTITUTE(SUBSTITUTE(IFERROR(VLOOKUP($A26,単組回答!$E:$T,16,FALSE),""),"① 行った","○"),"② 行っていない","×")</f>
        <v/>
      </c>
    </row>
    <row r="27" spans="1:58" ht="28.5" customHeight="1">
      <c r="A27" s="20">
        <v>6062</v>
      </c>
      <c r="B27" s="65" t="s">
        <v>1016</v>
      </c>
      <c r="C27" s="45" t="s">
        <v>25</v>
      </c>
      <c r="D27" s="18" t="s">
        <v>25</v>
      </c>
      <c r="E27" s="18">
        <v>0</v>
      </c>
      <c r="F27" s="18" t="s">
        <v>25</v>
      </c>
      <c r="G27" s="18" t="s">
        <v>25</v>
      </c>
      <c r="H27" s="18" t="s">
        <v>25</v>
      </c>
      <c r="I27" s="18" t="s">
        <v>25</v>
      </c>
      <c r="J27" s="18" t="s">
        <v>25</v>
      </c>
      <c r="K27" s="18" t="s">
        <v>25</v>
      </c>
      <c r="L27" s="18" t="s">
        <v>25</v>
      </c>
      <c r="M27" s="18" t="s">
        <v>25</v>
      </c>
      <c r="N27" s="18" t="s">
        <v>25</v>
      </c>
      <c r="O27" s="18" t="s">
        <v>25</v>
      </c>
      <c r="P27" s="18">
        <v>0</v>
      </c>
      <c r="Q27" s="18" t="s">
        <v>25</v>
      </c>
      <c r="R27" s="18" t="s">
        <v>25</v>
      </c>
      <c r="S27" s="18" t="s">
        <v>25</v>
      </c>
      <c r="T27" s="18" t="s">
        <v>25</v>
      </c>
      <c r="U27" s="18" t="s">
        <v>25</v>
      </c>
      <c r="V27" s="18" t="s">
        <v>25</v>
      </c>
      <c r="W27" s="18" t="s">
        <v>25</v>
      </c>
      <c r="X27" s="18" t="s">
        <v>25</v>
      </c>
      <c r="Y27" s="18" t="s">
        <v>25</v>
      </c>
      <c r="Z27" s="18" t="s">
        <v>25</v>
      </c>
      <c r="AA27" s="18" t="e">
        <v>#N/A</v>
      </c>
      <c r="AB27" s="18" t="s">
        <v>25</v>
      </c>
      <c r="AC27" s="18" t="s">
        <v>25</v>
      </c>
      <c r="AD27" s="18" t="s">
        <v>25</v>
      </c>
      <c r="AE27" s="18" t="s">
        <v>25</v>
      </c>
      <c r="AF27" s="18" t="s">
        <v>25</v>
      </c>
      <c r="AG27" s="18" t="s">
        <v>25</v>
      </c>
      <c r="AH27" s="18" t="s">
        <v>25</v>
      </c>
      <c r="AI27" s="18" t="s">
        <v>25</v>
      </c>
      <c r="AJ27" s="71" t="s">
        <v>25</v>
      </c>
      <c r="AK27" s="102" t="s">
        <v>26</v>
      </c>
      <c r="AL27" s="83" t="s">
        <v>26</v>
      </c>
      <c r="AM27" s="83" t="s">
        <v>26</v>
      </c>
      <c r="AN27" s="83" t="s">
        <v>26</v>
      </c>
      <c r="AO27" s="83" t="s">
        <v>26</v>
      </c>
      <c r="AP27" s="83"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24</v>
      </c>
      <c r="BD27" s="313" t="str">
        <f>SUBSTITUTE(SUBSTITUTE(IFERROR(VLOOKUP($A27,単組回答!$E:$R,14,FALSE),""),"① 行った","○"),"② 行っていない","×")</f>
        <v/>
      </c>
      <c r="BE27" s="83" t="s">
        <v>24</v>
      </c>
      <c r="BF27" s="316" t="str">
        <f>SUBSTITUTE(SUBSTITUTE(IFERROR(VLOOKUP($A27,単組回答!$E:$T,16,FALSE),""),"① 行った","○"),"② 行っていない","×")</f>
        <v/>
      </c>
    </row>
    <row r="28" spans="1:58" ht="28.5" customHeight="1">
      <c r="A28" s="20">
        <v>6070</v>
      </c>
      <c r="B28" s="65" t="s">
        <v>1017</v>
      </c>
      <c r="C28" s="45" t="s">
        <v>25</v>
      </c>
      <c r="D28" s="18" t="s">
        <v>25</v>
      </c>
      <c r="E28" s="18">
        <v>0</v>
      </c>
      <c r="F28" s="18" t="s">
        <v>25</v>
      </c>
      <c r="G28" s="18" t="s">
        <v>25</v>
      </c>
      <c r="H28" s="18" t="s">
        <v>25</v>
      </c>
      <c r="I28" s="18" t="s">
        <v>25</v>
      </c>
      <c r="J28" s="18" t="s">
        <v>25</v>
      </c>
      <c r="K28" s="18" t="s">
        <v>25</v>
      </c>
      <c r="L28" s="18" t="s">
        <v>25</v>
      </c>
      <c r="M28" s="18" t="s">
        <v>25</v>
      </c>
      <c r="N28" s="18" t="s">
        <v>25</v>
      </c>
      <c r="O28" s="18" t="s">
        <v>25</v>
      </c>
      <c r="P28" s="18">
        <v>0</v>
      </c>
      <c r="Q28" s="18" t="s">
        <v>25</v>
      </c>
      <c r="R28" s="18" t="s">
        <v>25</v>
      </c>
      <c r="S28" s="18" t="s">
        <v>25</v>
      </c>
      <c r="T28" s="18" t="s">
        <v>25</v>
      </c>
      <c r="U28" s="18" t="s">
        <v>25</v>
      </c>
      <c r="V28" s="18" t="s">
        <v>25</v>
      </c>
      <c r="W28" s="18" t="s">
        <v>25</v>
      </c>
      <c r="X28" s="18" t="s">
        <v>25</v>
      </c>
      <c r="Y28" s="18" t="s">
        <v>25</v>
      </c>
      <c r="Z28" s="18" t="s">
        <v>25</v>
      </c>
      <c r="AA28" s="18" t="e">
        <v>#N/A</v>
      </c>
      <c r="AB28" s="18" t="s">
        <v>25</v>
      </c>
      <c r="AC28" s="18" t="s">
        <v>25</v>
      </c>
      <c r="AD28" s="18" t="s">
        <v>25</v>
      </c>
      <c r="AE28" s="18" t="s">
        <v>25</v>
      </c>
      <c r="AF28" s="18" t="s">
        <v>25</v>
      </c>
      <c r="AG28" s="18" t="s">
        <v>25</v>
      </c>
      <c r="AH28" s="18" t="s">
        <v>25</v>
      </c>
      <c r="AI28" s="18" t="s">
        <v>25</v>
      </c>
      <c r="AJ28" s="71" t="s">
        <v>25</v>
      </c>
      <c r="AK28" s="102" t="s">
        <v>26</v>
      </c>
      <c r="AL28" s="83" t="s">
        <v>26</v>
      </c>
      <c r="AM28" s="83" t="s">
        <v>26</v>
      </c>
      <c r="AN28" s="83" t="s">
        <v>26</v>
      </c>
      <c r="AO28" s="83" t="s">
        <v>26</v>
      </c>
      <c r="AP28" s="83"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24</v>
      </c>
      <c r="BD28" s="313" t="str">
        <f>SUBSTITUTE(SUBSTITUTE(IFERROR(VLOOKUP($A28,単組回答!$E:$R,14,FALSE),""),"① 行った","○"),"② 行っていない","×")</f>
        <v/>
      </c>
      <c r="BE28" s="83" t="s">
        <v>24</v>
      </c>
      <c r="BF28" s="316" t="str">
        <f>SUBSTITUTE(SUBSTITUTE(IFERROR(VLOOKUP($A28,単組回答!$E:$T,16,FALSE),""),"① 行った","○"),"② 行っていない","×")</f>
        <v/>
      </c>
    </row>
    <row r="29" spans="1:58" ht="28.5" customHeight="1">
      <c r="A29" s="20">
        <v>6077</v>
      </c>
      <c r="B29" s="65" t="s">
        <v>1018</v>
      </c>
      <c r="C29" s="18" t="s">
        <v>25</v>
      </c>
      <c r="D29" s="18" t="s">
        <v>25</v>
      </c>
      <c r="E29" s="18">
        <v>0</v>
      </c>
      <c r="F29" s="18" t="s">
        <v>25</v>
      </c>
      <c r="G29" s="18" t="s">
        <v>25</v>
      </c>
      <c r="H29" s="18" t="s">
        <v>25</v>
      </c>
      <c r="I29" s="18" t="s">
        <v>25</v>
      </c>
      <c r="J29" s="18" t="s">
        <v>25</v>
      </c>
      <c r="K29" s="18" t="s">
        <v>25</v>
      </c>
      <c r="L29" s="18" t="s">
        <v>25</v>
      </c>
      <c r="M29" s="18" t="s">
        <v>25</v>
      </c>
      <c r="N29" s="18" t="s">
        <v>25</v>
      </c>
      <c r="O29" s="18" t="s">
        <v>25</v>
      </c>
      <c r="P29" s="18">
        <v>0</v>
      </c>
      <c r="Q29" s="18" t="s">
        <v>25</v>
      </c>
      <c r="R29" s="18" t="s">
        <v>25</v>
      </c>
      <c r="S29" s="18" t="s">
        <v>25</v>
      </c>
      <c r="T29" s="18" t="s">
        <v>25</v>
      </c>
      <c r="U29" s="18" t="s">
        <v>25</v>
      </c>
      <c r="V29" s="18" t="s">
        <v>25</v>
      </c>
      <c r="W29" s="18" t="s">
        <v>25</v>
      </c>
      <c r="X29" s="18" t="s">
        <v>25</v>
      </c>
      <c r="Y29" s="18" t="s">
        <v>25</v>
      </c>
      <c r="Z29" s="18" t="s">
        <v>25</v>
      </c>
      <c r="AA29" s="18" t="e">
        <v>#N/A</v>
      </c>
      <c r="AB29" s="18" t="s">
        <v>25</v>
      </c>
      <c r="AC29" s="18" t="s">
        <v>25</v>
      </c>
      <c r="AD29" s="18" t="s">
        <v>25</v>
      </c>
      <c r="AE29" s="18" t="s">
        <v>25</v>
      </c>
      <c r="AF29" s="18" t="s">
        <v>25</v>
      </c>
      <c r="AG29" s="18" t="s">
        <v>25</v>
      </c>
      <c r="AH29" s="18" t="s">
        <v>25</v>
      </c>
      <c r="AI29" s="18" t="s">
        <v>25</v>
      </c>
      <c r="AJ29" s="71" t="s">
        <v>25</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24</v>
      </c>
      <c r="BD29" s="313" t="str">
        <f>SUBSTITUTE(SUBSTITUTE(IFERROR(VLOOKUP($A29,単組回答!$E:$R,14,FALSE),""),"① 行った","○"),"② 行っていない","×")</f>
        <v/>
      </c>
      <c r="BE29" s="83" t="s">
        <v>24</v>
      </c>
      <c r="BF29" s="316" t="str">
        <f>SUBSTITUTE(SUBSTITUTE(IFERROR(VLOOKUP($A29,単組回答!$E:$T,16,FALSE),""),"① 行った","○"),"② 行っていない","×")</f>
        <v/>
      </c>
    </row>
    <row r="30" spans="1:58" ht="28.5" customHeight="1">
      <c r="A30" s="20">
        <v>6082</v>
      </c>
      <c r="B30" s="65" t="s">
        <v>1019</v>
      </c>
      <c r="C30" s="18" t="s">
        <v>25</v>
      </c>
      <c r="D30" s="18" t="s">
        <v>25</v>
      </c>
      <c r="E30" s="18">
        <v>0</v>
      </c>
      <c r="F30" s="18" t="s">
        <v>25</v>
      </c>
      <c r="G30" s="18" t="s">
        <v>25</v>
      </c>
      <c r="H30" s="18" t="s">
        <v>25</v>
      </c>
      <c r="I30" s="18" t="s">
        <v>25</v>
      </c>
      <c r="J30" s="18" t="s">
        <v>25</v>
      </c>
      <c r="K30" s="18" t="s">
        <v>25</v>
      </c>
      <c r="L30" s="18" t="s">
        <v>25</v>
      </c>
      <c r="M30" s="18" t="s">
        <v>25</v>
      </c>
      <c r="N30" s="18" t="s">
        <v>25</v>
      </c>
      <c r="O30" s="18" t="s">
        <v>25</v>
      </c>
      <c r="P30" s="18">
        <v>0</v>
      </c>
      <c r="Q30" s="18" t="s">
        <v>25</v>
      </c>
      <c r="R30" s="18" t="s">
        <v>25</v>
      </c>
      <c r="S30" s="18" t="s">
        <v>25</v>
      </c>
      <c r="T30" s="18" t="s">
        <v>25</v>
      </c>
      <c r="U30" s="18" t="s">
        <v>25</v>
      </c>
      <c r="V30" s="18" t="s">
        <v>25</v>
      </c>
      <c r="W30" s="18" t="s">
        <v>25</v>
      </c>
      <c r="X30" s="18" t="s">
        <v>25</v>
      </c>
      <c r="Y30" s="18" t="s">
        <v>25</v>
      </c>
      <c r="Z30" s="18" t="s">
        <v>25</v>
      </c>
      <c r="AA30" s="18" t="e">
        <v>#N/A</v>
      </c>
      <c r="AB30" s="18" t="s">
        <v>25</v>
      </c>
      <c r="AC30" s="18" t="s">
        <v>25</v>
      </c>
      <c r="AD30" s="18" t="s">
        <v>25</v>
      </c>
      <c r="AE30" s="18" t="s">
        <v>25</v>
      </c>
      <c r="AF30" s="18" t="s">
        <v>25</v>
      </c>
      <c r="AG30" s="18" t="s">
        <v>25</v>
      </c>
      <c r="AH30" s="18" t="s">
        <v>25</v>
      </c>
      <c r="AI30" s="18" t="s">
        <v>25</v>
      </c>
      <c r="AJ30" s="71" t="s">
        <v>25</v>
      </c>
      <c r="AK30" s="102" t="s">
        <v>26</v>
      </c>
      <c r="AL30" s="83" t="s">
        <v>26</v>
      </c>
      <c r="AM30" s="83" t="s">
        <v>26</v>
      </c>
      <c r="AN30" s="83" t="s">
        <v>26</v>
      </c>
      <c r="AO30" s="83" t="s">
        <v>26</v>
      </c>
      <c r="AP30" s="83"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24</v>
      </c>
      <c r="BD30" s="313" t="str">
        <f>SUBSTITUTE(SUBSTITUTE(IFERROR(VLOOKUP($A30,単組回答!$E:$R,14,FALSE),""),"① 行った","○"),"② 行っていない","×")</f>
        <v/>
      </c>
      <c r="BE30" s="83" t="s">
        <v>24</v>
      </c>
      <c r="BF30" s="316" t="str">
        <f>SUBSTITUTE(SUBSTITUTE(IFERROR(VLOOKUP($A30,単組回答!$E:$T,16,FALSE),""),"① 行った","○"),"② 行っていない","×")</f>
        <v/>
      </c>
    </row>
    <row r="31" spans="1:58" ht="28.5" customHeight="1">
      <c r="A31" s="20">
        <v>6093</v>
      </c>
      <c r="B31" s="65" t="s">
        <v>1020</v>
      </c>
      <c r="C31" s="18" t="s">
        <v>25</v>
      </c>
      <c r="D31" s="18" t="s">
        <v>25</v>
      </c>
      <c r="E31" s="18">
        <v>0</v>
      </c>
      <c r="F31" s="18" t="s">
        <v>25</v>
      </c>
      <c r="G31" s="18" t="s">
        <v>25</v>
      </c>
      <c r="H31" s="18" t="s">
        <v>25</v>
      </c>
      <c r="I31" s="18" t="s">
        <v>25</v>
      </c>
      <c r="J31" s="18" t="s">
        <v>25</v>
      </c>
      <c r="K31" s="18" t="s">
        <v>25</v>
      </c>
      <c r="L31" s="18" t="s">
        <v>25</v>
      </c>
      <c r="M31" s="18" t="s">
        <v>25</v>
      </c>
      <c r="N31" s="18" t="s">
        <v>25</v>
      </c>
      <c r="O31" s="18" t="s">
        <v>25</v>
      </c>
      <c r="P31" s="18">
        <v>0</v>
      </c>
      <c r="Q31" s="18" t="s">
        <v>25</v>
      </c>
      <c r="R31" s="18" t="s">
        <v>25</v>
      </c>
      <c r="S31" s="18" t="s">
        <v>25</v>
      </c>
      <c r="T31" s="18" t="s">
        <v>25</v>
      </c>
      <c r="U31" s="18" t="s">
        <v>25</v>
      </c>
      <c r="V31" s="18" t="s">
        <v>25</v>
      </c>
      <c r="W31" s="18" t="s">
        <v>25</v>
      </c>
      <c r="X31" s="18" t="s">
        <v>25</v>
      </c>
      <c r="Y31" s="18" t="s">
        <v>25</v>
      </c>
      <c r="Z31" s="18" t="s">
        <v>25</v>
      </c>
      <c r="AA31" s="18" t="e">
        <v>#N/A</v>
      </c>
      <c r="AB31" s="18" t="s">
        <v>25</v>
      </c>
      <c r="AC31" s="18" t="s">
        <v>25</v>
      </c>
      <c r="AD31" s="18" t="s">
        <v>25</v>
      </c>
      <c r="AE31" s="18" t="s">
        <v>25</v>
      </c>
      <c r="AF31" s="18" t="s">
        <v>25</v>
      </c>
      <c r="AG31" s="18" t="s">
        <v>25</v>
      </c>
      <c r="AH31" s="18" t="s">
        <v>25</v>
      </c>
      <c r="AI31" s="18" t="s">
        <v>25</v>
      </c>
      <c r="AJ31" s="71" t="s">
        <v>25</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24</v>
      </c>
      <c r="BD31" s="313" t="str">
        <f>SUBSTITUTE(SUBSTITUTE(IFERROR(VLOOKUP($A31,単組回答!$E:$R,14,FALSE),""),"① 行った","○"),"② 行っていない","×")</f>
        <v/>
      </c>
      <c r="BE31" s="83" t="s">
        <v>24</v>
      </c>
      <c r="BF31" s="316" t="str">
        <f>SUBSTITUTE(SUBSTITUTE(IFERROR(VLOOKUP($A31,単組回答!$E:$T,16,FALSE),""),"① 行った","○"),"② 行っていない","×")</f>
        <v/>
      </c>
    </row>
    <row r="32" spans="1:58" ht="28.5" customHeight="1">
      <c r="A32" s="20">
        <v>6097</v>
      </c>
      <c r="B32" s="65" t="s">
        <v>1021</v>
      </c>
      <c r="C32" s="18" t="s">
        <v>22</v>
      </c>
      <c r="D32" s="18" t="s">
        <v>25</v>
      </c>
      <c r="E32" s="18">
        <v>1</v>
      </c>
      <c r="F32" s="18" t="s">
        <v>25</v>
      </c>
      <c r="G32" s="18" t="s">
        <v>25</v>
      </c>
      <c r="H32" s="18" t="s">
        <v>25</v>
      </c>
      <c r="I32" s="18" t="s">
        <v>25</v>
      </c>
      <c r="J32" s="18" t="s">
        <v>25</v>
      </c>
      <c r="K32" s="18" t="s">
        <v>25</v>
      </c>
      <c r="L32" s="18" t="s">
        <v>25</v>
      </c>
      <c r="M32" s="18" t="s">
        <v>25</v>
      </c>
      <c r="N32" s="18" t="s">
        <v>22</v>
      </c>
      <c r="O32" s="18" t="s">
        <v>25</v>
      </c>
      <c r="P32" s="18">
        <v>1</v>
      </c>
      <c r="Q32" s="18" t="s">
        <v>25</v>
      </c>
      <c r="R32" s="18" t="s">
        <v>25</v>
      </c>
      <c r="S32" s="18" t="s">
        <v>25</v>
      </c>
      <c r="T32" s="18" t="s">
        <v>25</v>
      </c>
      <c r="U32" s="18" t="s">
        <v>25</v>
      </c>
      <c r="V32" s="18" t="s">
        <v>25</v>
      </c>
      <c r="W32" s="18" t="s">
        <v>25</v>
      </c>
      <c r="X32" s="18" t="s">
        <v>25</v>
      </c>
      <c r="Y32" s="18" t="s">
        <v>22</v>
      </c>
      <c r="Z32" s="18" t="s">
        <v>25</v>
      </c>
      <c r="AA32" s="18" t="e">
        <v>#N/A</v>
      </c>
      <c r="AB32" s="18" t="s">
        <v>25</v>
      </c>
      <c r="AC32" s="18" t="s">
        <v>25</v>
      </c>
      <c r="AD32" s="18" t="s">
        <v>25</v>
      </c>
      <c r="AE32" s="18" t="s">
        <v>25</v>
      </c>
      <c r="AF32" s="18" t="s">
        <v>25</v>
      </c>
      <c r="AG32" s="18" t="s">
        <v>25</v>
      </c>
      <c r="AH32" s="18" t="s">
        <v>25</v>
      </c>
      <c r="AI32" s="18" t="s">
        <v>25</v>
      </c>
      <c r="AJ32" s="71" t="s">
        <v>25</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24</v>
      </c>
      <c r="BD32" s="313" t="str">
        <f>SUBSTITUTE(SUBSTITUTE(IFERROR(VLOOKUP($A32,単組回答!$E:$R,14,FALSE),""),"① 行った","○"),"② 行っていない","×")</f>
        <v/>
      </c>
      <c r="BE32" s="83" t="s">
        <v>24</v>
      </c>
      <c r="BF32" s="316" t="str">
        <f>SUBSTITUTE(SUBSTITUTE(IFERROR(VLOOKUP($A32,単組回答!$E:$T,16,FALSE),""),"① 行った","○"),"② 行っていない","×")</f>
        <v/>
      </c>
    </row>
    <row r="33" spans="1:58" ht="28.5" customHeight="1">
      <c r="A33" s="20">
        <v>6104</v>
      </c>
      <c r="B33" s="65" t="s">
        <v>1022</v>
      </c>
      <c r="C33" s="18" t="s">
        <v>25</v>
      </c>
      <c r="D33" s="18" t="s">
        <v>25</v>
      </c>
      <c r="E33" s="18">
        <v>0</v>
      </c>
      <c r="F33" s="18" t="s">
        <v>25</v>
      </c>
      <c r="G33" s="18" t="s">
        <v>25</v>
      </c>
      <c r="H33" s="18" t="s">
        <v>25</v>
      </c>
      <c r="I33" s="18" t="s">
        <v>25</v>
      </c>
      <c r="J33" s="18" t="s">
        <v>25</v>
      </c>
      <c r="K33" s="18" t="s">
        <v>25</v>
      </c>
      <c r="L33" s="18" t="s">
        <v>25</v>
      </c>
      <c r="M33" s="18" t="s">
        <v>25</v>
      </c>
      <c r="N33" s="18" t="s">
        <v>25</v>
      </c>
      <c r="O33" s="18" t="s">
        <v>25</v>
      </c>
      <c r="P33" s="18">
        <v>0</v>
      </c>
      <c r="Q33" s="18" t="s">
        <v>25</v>
      </c>
      <c r="R33" s="18" t="s">
        <v>25</v>
      </c>
      <c r="S33" s="18" t="s">
        <v>25</v>
      </c>
      <c r="T33" s="18" t="s">
        <v>25</v>
      </c>
      <c r="U33" s="18" t="s">
        <v>25</v>
      </c>
      <c r="V33" s="18" t="s">
        <v>25</v>
      </c>
      <c r="W33" s="18" t="s">
        <v>25</v>
      </c>
      <c r="X33" s="18" t="s">
        <v>25</v>
      </c>
      <c r="Y33" s="18" t="s">
        <v>25</v>
      </c>
      <c r="Z33" s="18" t="s">
        <v>25</v>
      </c>
      <c r="AA33" s="18" t="e">
        <v>#N/A</v>
      </c>
      <c r="AB33" s="18" t="s">
        <v>25</v>
      </c>
      <c r="AC33" s="18" t="s">
        <v>25</v>
      </c>
      <c r="AD33" s="18" t="s">
        <v>25</v>
      </c>
      <c r="AE33" s="18" t="s">
        <v>25</v>
      </c>
      <c r="AF33" s="18" t="s">
        <v>25</v>
      </c>
      <c r="AG33" s="18" t="s">
        <v>25</v>
      </c>
      <c r="AH33" s="18" t="s">
        <v>25</v>
      </c>
      <c r="AI33" s="18" t="s">
        <v>25</v>
      </c>
      <c r="AJ33" s="71" t="s">
        <v>25</v>
      </c>
      <c r="AK33" s="102" t="s">
        <v>26</v>
      </c>
      <c r="AL33" s="83" t="s">
        <v>26</v>
      </c>
      <c r="AM33" s="83" t="s">
        <v>26</v>
      </c>
      <c r="AN33" s="8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24</v>
      </c>
      <c r="BD33" s="313" t="str">
        <f>SUBSTITUTE(SUBSTITUTE(IFERROR(VLOOKUP($A33,単組回答!$E:$R,14,FALSE),""),"① 行った","○"),"② 行っていない","×")</f>
        <v/>
      </c>
      <c r="BE33" s="83" t="s">
        <v>24</v>
      </c>
      <c r="BF33" s="316" t="str">
        <f>SUBSTITUTE(SUBSTITUTE(IFERROR(VLOOKUP($A33,単組回答!$E:$T,16,FALSE),""),"① 行った","○"),"② 行っていない","×")</f>
        <v/>
      </c>
    </row>
    <row r="34" spans="1:58" ht="28.5" customHeight="1">
      <c r="A34" s="20"/>
      <c r="B34" s="65"/>
      <c r="C34" s="18"/>
      <c r="D34" s="18"/>
      <c r="E34" s="18">
        <v>0</v>
      </c>
      <c r="F34" s="18"/>
      <c r="G34" s="18"/>
      <c r="H34" s="18"/>
      <c r="I34" s="18"/>
      <c r="J34" s="18"/>
      <c r="K34" s="18"/>
      <c r="L34" s="18"/>
      <c r="M34" s="18"/>
      <c r="N34" s="18"/>
      <c r="O34" s="18"/>
      <c r="P34" s="18">
        <v>0</v>
      </c>
      <c r="Q34" s="18"/>
      <c r="R34" s="18"/>
      <c r="S34" s="18"/>
      <c r="T34" s="18"/>
      <c r="U34" s="18"/>
      <c r="V34" s="18"/>
      <c r="W34" s="18"/>
      <c r="X34" s="18"/>
      <c r="Y34" s="18" t="s">
        <v>26</v>
      </c>
      <c r="Z34" s="18" t="s">
        <v>26</v>
      </c>
      <c r="AA34" s="18" t="e">
        <v>#N/A</v>
      </c>
      <c r="AB34" s="18" t="s">
        <v>26</v>
      </c>
      <c r="AC34" s="18" t="s">
        <v>26</v>
      </c>
      <c r="AD34" s="18" t="s">
        <v>26</v>
      </c>
      <c r="AE34" s="18" t="s">
        <v>26</v>
      </c>
      <c r="AF34" s="18"/>
      <c r="AG34" s="18" t="s">
        <v>26</v>
      </c>
      <c r="AH34" s="18" t="s">
        <v>26</v>
      </c>
      <c r="AI34" s="18" t="s">
        <v>26</v>
      </c>
      <c r="AJ34" s="71" t="s">
        <v>26</v>
      </c>
      <c r="AK34" s="102" t="s">
        <v>26</v>
      </c>
      <c r="AL34" s="83" t="s">
        <v>26</v>
      </c>
      <c r="AM34" s="83" t="s">
        <v>26</v>
      </c>
      <c r="AN34" s="83" t="s">
        <v>26</v>
      </c>
      <c r="AO34" s="83" t="s">
        <v>26</v>
      </c>
      <c r="AP34" s="83" t="s">
        <v>26</v>
      </c>
      <c r="AQ34" s="3" t="s">
        <v>26</v>
      </c>
      <c r="AR34" s="3" t="s">
        <v>26</v>
      </c>
      <c r="AS34" s="3" t="s">
        <v>26</v>
      </c>
      <c r="AT34" s="3" t="s">
        <v>26</v>
      </c>
      <c r="AU34" s="112" t="s">
        <v>26</v>
      </c>
      <c r="AV34" s="102" t="s">
        <v>26</v>
      </c>
      <c r="AW34" s="83" t="s">
        <v>26</v>
      </c>
      <c r="AX34" s="83" t="s">
        <v>26</v>
      </c>
      <c r="AY34" s="83"/>
      <c r="AZ34" s="83" t="s">
        <v>26</v>
      </c>
      <c r="BA34" s="83"/>
      <c r="BB34" s="83" t="s">
        <v>26</v>
      </c>
      <c r="BC34" s="83" t="s">
        <v>26</v>
      </c>
      <c r="BD34" s="83"/>
      <c r="BE34" s="83" t="s">
        <v>26</v>
      </c>
      <c r="BF34" s="103"/>
    </row>
    <row r="35" spans="1:58" ht="28.5" customHeight="1">
      <c r="A35" s="20"/>
      <c r="B35" s="65"/>
      <c r="C35" s="18"/>
      <c r="D35" s="18"/>
      <c r="E35" s="18">
        <v>0</v>
      </c>
      <c r="F35" s="18"/>
      <c r="G35" s="18"/>
      <c r="H35" s="18"/>
      <c r="I35" s="18"/>
      <c r="J35" s="18"/>
      <c r="K35" s="18"/>
      <c r="L35" s="18"/>
      <c r="M35" s="18"/>
      <c r="N35" s="18"/>
      <c r="O35" s="18"/>
      <c r="P35" s="18">
        <v>0</v>
      </c>
      <c r="Q35" s="18"/>
      <c r="R35" s="18"/>
      <c r="S35" s="18"/>
      <c r="T35" s="18"/>
      <c r="U35" s="18"/>
      <c r="V35" s="18"/>
      <c r="W35" s="18"/>
      <c r="X35" s="18"/>
      <c r="Y35" s="18" t="s">
        <v>26</v>
      </c>
      <c r="Z35" s="18" t="s">
        <v>26</v>
      </c>
      <c r="AA35" s="18" t="e">
        <v>#N/A</v>
      </c>
      <c r="AB35" s="18" t="s">
        <v>26</v>
      </c>
      <c r="AC35" s="18" t="s">
        <v>26</v>
      </c>
      <c r="AD35" s="18" t="s">
        <v>26</v>
      </c>
      <c r="AE35" s="18" t="s">
        <v>26</v>
      </c>
      <c r="AF35" s="18"/>
      <c r="AG35" s="18" t="s">
        <v>26</v>
      </c>
      <c r="AH35" s="18" t="s">
        <v>26</v>
      </c>
      <c r="AI35" s="18" t="s">
        <v>26</v>
      </c>
      <c r="AJ35" s="71" t="s">
        <v>26</v>
      </c>
      <c r="AK35" s="102" t="s">
        <v>26</v>
      </c>
      <c r="AL35" s="83" t="s">
        <v>26</v>
      </c>
      <c r="AM35" s="83" t="s">
        <v>26</v>
      </c>
      <c r="AN35" s="83" t="s">
        <v>26</v>
      </c>
      <c r="AO35" s="83" t="s">
        <v>26</v>
      </c>
      <c r="AP35" s="83" t="s">
        <v>26</v>
      </c>
      <c r="AQ35" s="3" t="s">
        <v>26</v>
      </c>
      <c r="AR35" s="3" t="s">
        <v>26</v>
      </c>
      <c r="AS35" s="3" t="s">
        <v>26</v>
      </c>
      <c r="AT35" s="3" t="s">
        <v>26</v>
      </c>
      <c r="AU35" s="112" t="s">
        <v>26</v>
      </c>
      <c r="AV35" s="102" t="s">
        <v>26</v>
      </c>
      <c r="AW35" s="83" t="s">
        <v>26</v>
      </c>
      <c r="AX35" s="83" t="s">
        <v>26</v>
      </c>
      <c r="AY35" s="83"/>
      <c r="AZ35" s="83" t="s">
        <v>26</v>
      </c>
      <c r="BA35" s="83"/>
      <c r="BB35" s="83" t="s">
        <v>26</v>
      </c>
      <c r="BC35" s="83" t="s">
        <v>26</v>
      </c>
      <c r="BD35" s="83"/>
      <c r="BE35" s="83" t="s">
        <v>26</v>
      </c>
      <c r="BF35" s="103"/>
    </row>
    <row r="36" spans="1:58" ht="28.5" customHeight="1">
      <c r="A36" s="23"/>
      <c r="B36" s="191"/>
      <c r="C36" s="18"/>
      <c r="D36" s="18"/>
      <c r="E36" s="18">
        <v>0</v>
      </c>
      <c r="F36" s="18"/>
      <c r="G36" s="18"/>
      <c r="H36" s="18"/>
      <c r="I36" s="18"/>
      <c r="J36" s="18"/>
      <c r="K36" s="18"/>
      <c r="L36" s="18"/>
      <c r="M36" s="18"/>
      <c r="N36" s="18"/>
      <c r="O36" s="18"/>
      <c r="P36" s="18">
        <v>0</v>
      </c>
      <c r="Q36" s="18"/>
      <c r="R36" s="18"/>
      <c r="S36" s="18"/>
      <c r="T36" s="18"/>
      <c r="U36" s="18"/>
      <c r="V36" s="18"/>
      <c r="W36" s="18"/>
      <c r="X36" s="18"/>
      <c r="Y36" s="18" t="s">
        <v>26</v>
      </c>
      <c r="Z36" s="18" t="s">
        <v>26</v>
      </c>
      <c r="AA36" s="18" t="e">
        <v>#N/A</v>
      </c>
      <c r="AB36" s="18" t="s">
        <v>26</v>
      </c>
      <c r="AC36" s="18" t="s">
        <v>26</v>
      </c>
      <c r="AD36" s="18" t="s">
        <v>26</v>
      </c>
      <c r="AE36" s="18" t="s">
        <v>26</v>
      </c>
      <c r="AF36" s="18"/>
      <c r="AG36" s="18" t="s">
        <v>26</v>
      </c>
      <c r="AH36" s="18" t="s">
        <v>26</v>
      </c>
      <c r="AI36" s="18" t="s">
        <v>26</v>
      </c>
      <c r="AJ36" s="71" t="s">
        <v>26</v>
      </c>
      <c r="AK36" s="102" t="s">
        <v>26</v>
      </c>
      <c r="AL36" s="83" t="s">
        <v>26</v>
      </c>
      <c r="AM36" s="83" t="s">
        <v>26</v>
      </c>
      <c r="AN36" s="83" t="s">
        <v>26</v>
      </c>
      <c r="AO36" s="83" t="s">
        <v>26</v>
      </c>
      <c r="AP36" s="83" t="s">
        <v>26</v>
      </c>
      <c r="AQ36" s="3" t="s">
        <v>26</v>
      </c>
      <c r="AR36" s="3" t="s">
        <v>26</v>
      </c>
      <c r="AS36" s="3" t="s">
        <v>26</v>
      </c>
      <c r="AT36" s="3" t="s">
        <v>26</v>
      </c>
      <c r="AU36" s="112" t="s">
        <v>26</v>
      </c>
      <c r="AV36" s="102" t="s">
        <v>26</v>
      </c>
      <c r="AW36" s="83" t="s">
        <v>26</v>
      </c>
      <c r="AX36" s="83" t="s">
        <v>26</v>
      </c>
      <c r="AY36" s="83"/>
      <c r="AZ36" s="83" t="s">
        <v>26</v>
      </c>
      <c r="BA36" s="83"/>
      <c r="BB36" s="83" t="s">
        <v>26</v>
      </c>
      <c r="BC36" s="83" t="s">
        <v>26</v>
      </c>
      <c r="BD36" s="83"/>
      <c r="BE36" s="83" t="s">
        <v>26</v>
      </c>
      <c r="BF36" s="103"/>
    </row>
    <row r="37" spans="1:58" ht="28.5" customHeight="1" thickBot="1">
      <c r="A37" s="44" t="s">
        <v>90</v>
      </c>
      <c r="B37" s="194"/>
      <c r="C37" s="18">
        <v>20</v>
      </c>
      <c r="D37" s="18">
        <v>0</v>
      </c>
      <c r="N37" s="18">
        <v>19</v>
      </c>
      <c r="O37" s="18">
        <v>0</v>
      </c>
      <c r="Y37" s="18">
        <v>0</v>
      </c>
      <c r="Z37" s="18">
        <v>0</v>
      </c>
      <c r="AK37" s="104" t="s">
        <v>26</v>
      </c>
      <c r="AL37" s="105" t="s">
        <v>26</v>
      </c>
      <c r="AM37" s="105" t="s">
        <v>26</v>
      </c>
      <c r="AN37" s="105" t="s">
        <v>26</v>
      </c>
      <c r="AO37" s="105" t="s">
        <v>26</v>
      </c>
      <c r="AP37" s="105" t="s">
        <v>26</v>
      </c>
      <c r="AQ37" s="113" t="s">
        <v>26</v>
      </c>
      <c r="AR37" s="113" t="s">
        <v>26</v>
      </c>
      <c r="AS37" s="113" t="s">
        <v>26</v>
      </c>
      <c r="AT37" s="113" t="s">
        <v>26</v>
      </c>
      <c r="AU37" s="114" t="s">
        <v>26</v>
      </c>
      <c r="AV37" s="245">
        <f>AV38-AW38</f>
        <v>0</v>
      </c>
      <c r="AW37" s="246"/>
      <c r="AX37" s="105" t="s">
        <v>26</v>
      </c>
      <c r="AY37" s="105"/>
      <c r="AZ37" s="105" t="s">
        <v>26</v>
      </c>
      <c r="BA37" s="105"/>
      <c r="BB37" s="105" t="s">
        <v>26</v>
      </c>
      <c r="BC37" s="105" t="s">
        <v>26</v>
      </c>
      <c r="BD37" s="105"/>
      <c r="BE37" s="105" t="s">
        <v>26</v>
      </c>
      <c r="BF37" s="106"/>
    </row>
    <row r="38" spans="1:58" ht="28.5" customHeight="1">
      <c r="AV38" s="1">
        <f>(COUNTIF(AV5:AV33,"○")+COUNTIF(AW5:AW33,"○"))</f>
        <v>0</v>
      </c>
      <c r="AW38" s="1">
        <f>COUNTIFS(AV5:AV33,"○",AW5:AW33,"○")</f>
        <v>0</v>
      </c>
      <c r="AX38" s="12" t="s">
        <v>26</v>
      </c>
      <c r="AY38" s="12"/>
      <c r="AZ38" s="12" t="s">
        <v>26</v>
      </c>
      <c r="BA38" s="12"/>
      <c r="BB38" s="12" t="s">
        <v>26</v>
      </c>
      <c r="BC38" s="12" t="s">
        <v>26</v>
      </c>
      <c r="BD38" s="12"/>
      <c r="BE38" s="12" t="s">
        <v>26</v>
      </c>
      <c r="BF38" s="12"/>
    </row>
    <row r="39" spans="1:58" ht="28.5" customHeight="1">
      <c r="AV39" s="12" t="s">
        <v>26</v>
      </c>
      <c r="AW39" s="12" t="s">
        <v>26</v>
      </c>
      <c r="AX39" s="12" t="s">
        <v>26</v>
      </c>
      <c r="AY39" s="12"/>
      <c r="AZ39" s="12" t="s">
        <v>26</v>
      </c>
      <c r="BA39" s="12"/>
      <c r="BB39" s="12" t="s">
        <v>26</v>
      </c>
      <c r="BC39" s="12" t="s">
        <v>26</v>
      </c>
      <c r="BD39" s="12"/>
      <c r="BE39" s="12" t="s">
        <v>26</v>
      </c>
      <c r="BF39" s="12"/>
    </row>
    <row r="40" spans="1:58" ht="28.5" customHeight="1">
      <c r="AV40" s="12" t="s">
        <v>26</v>
      </c>
      <c r="AW40" s="12" t="s">
        <v>26</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sheetData>
  <mergeCells count="36">
    <mergeCell ref="AV37:AW37"/>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 ref="C1:M1"/>
    <mergeCell ref="N1:X1"/>
    <mergeCell ref="Y1:AH1"/>
    <mergeCell ref="AK1:AU1"/>
    <mergeCell ref="AV1:BF1"/>
    <mergeCell ref="A4:B4"/>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s>
  <phoneticPr fontId="3"/>
  <conditionalFormatting sqref="B5:B33">
    <cfRule type="expression" dxfId="832" priority="8">
      <formula>$AE5=""</formula>
    </cfRule>
  </conditionalFormatting>
  <conditionalFormatting sqref="A5:AU35 BG5:XFD35 AV34:BF36 AV39:BF143 AX37:BF38 BC6:BC33 BE6:BE33">
    <cfRule type="cellIs" dxfId="831" priority="7" operator="equal">
      <formula>0</formula>
    </cfRule>
  </conditionalFormatting>
  <conditionalFormatting sqref="BC5 BE5">
    <cfRule type="cellIs" dxfId="830" priority="6" operator="equal">
      <formula>0</formula>
    </cfRule>
  </conditionalFormatting>
  <conditionalFormatting sqref="AV38:AW38">
    <cfRule type="cellIs" dxfId="829" priority="4" operator="equal">
      <formula>0</formula>
    </cfRule>
  </conditionalFormatting>
  <conditionalFormatting sqref="AV5:BB33">
    <cfRule type="cellIs" dxfId="828" priority="3" operator="equal">
      <formula>0</formula>
    </cfRule>
  </conditionalFormatting>
  <conditionalFormatting sqref="BD5:BD33">
    <cfRule type="cellIs" dxfId="827" priority="2" operator="equal">
      <formula>0</formula>
    </cfRule>
  </conditionalFormatting>
  <conditionalFormatting sqref="BF5:BF33">
    <cfRule type="cellIs" dxfId="826"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20DD2-060A-440B-8D34-72BCA7BD37F7}">
  <sheetPr>
    <pageSetUpPr fitToPage="1"/>
  </sheetPr>
  <dimension ref="A1:BF139"/>
  <sheetViews>
    <sheetView view="pageBreakPreview" topLeftCell="B1" zoomScale="90" zoomScaleNormal="55" zoomScaleSheetLayoutView="90" workbookViewId="0">
      <pane xSplit="35" ySplit="4" topLeftCell="AV5" activePane="bottomRight" state="frozen"/>
      <selection activeCell="B1" sqref="B1"/>
      <selection pane="topRight" activeCell="AK1" sqref="AK1"/>
      <selection pane="bottomLeft" activeCell="B5" sqref="B5"/>
      <selection pane="bottomRight" activeCell="AV1" sqref="AV1:BF1"/>
    </sheetView>
  </sheetViews>
  <sheetFormatPr defaultColWidth="9" defaultRowHeight="28.5" customHeight="1" outlineLevelCol="1"/>
  <cols>
    <col min="1" max="1" width="6.58203125" style="1" customWidth="1"/>
    <col min="2" max="2" width="32.5" style="1" customWidth="1"/>
    <col min="3" max="24" width="8.25" style="10" hidden="1" customWidth="1" outlineLevel="1"/>
    <col min="25" max="26" width="9.25" style="10" hidden="1" customWidth="1" outlineLevel="1"/>
    <col min="27" max="27" width="8.25" style="10" hidden="1" customWidth="1" outlineLevel="1"/>
    <col min="28" max="34" width="9.25" style="10" hidden="1" customWidth="1" outlineLevel="1"/>
    <col min="35" max="36" width="8.25" style="10" hidden="1" customWidth="1" outlineLevel="1"/>
    <col min="37" max="37" width="9" style="1" customWidth="1" collapsed="1"/>
    <col min="38" max="42" width="9" style="1" customWidth="1"/>
    <col min="43" max="46" width="9" style="11" customWidth="1"/>
    <col min="47" max="47" width="9" style="1"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81"/>
      <c r="B1" s="181"/>
      <c r="C1" s="242" t="s">
        <v>1</v>
      </c>
      <c r="D1" s="293"/>
      <c r="E1" s="293"/>
      <c r="F1" s="293"/>
      <c r="G1" s="293"/>
      <c r="H1" s="293"/>
      <c r="I1" s="293"/>
      <c r="J1" s="293"/>
      <c r="K1" s="293"/>
      <c r="L1" s="293"/>
      <c r="M1" s="240"/>
      <c r="N1" s="242" t="s">
        <v>2</v>
      </c>
      <c r="O1" s="293"/>
      <c r="P1" s="293"/>
      <c r="Q1" s="293"/>
      <c r="R1" s="293"/>
      <c r="S1" s="293"/>
      <c r="T1" s="293"/>
      <c r="U1" s="293"/>
      <c r="V1" s="293"/>
      <c r="W1" s="293"/>
      <c r="X1" s="240"/>
      <c r="Y1" s="242" t="s">
        <v>3</v>
      </c>
      <c r="Z1" s="293"/>
      <c r="AA1" s="293"/>
      <c r="AB1" s="293"/>
      <c r="AC1" s="293"/>
      <c r="AD1" s="293"/>
      <c r="AE1" s="293"/>
      <c r="AF1" s="293"/>
      <c r="AG1" s="293"/>
      <c r="AH1" s="293"/>
      <c r="AI1" s="293"/>
      <c r="AJ1" s="293"/>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42" t="s">
        <v>6</v>
      </c>
      <c r="B2" s="240"/>
      <c r="C2" s="242" t="s">
        <v>7</v>
      </c>
      <c r="D2" s="240"/>
      <c r="E2" s="164"/>
      <c r="F2" s="242" t="s">
        <v>8</v>
      </c>
      <c r="G2" s="240"/>
      <c r="H2" s="242" t="s">
        <v>9</v>
      </c>
      <c r="I2" s="240"/>
      <c r="J2" s="242" t="s">
        <v>10</v>
      </c>
      <c r="K2" s="240"/>
      <c r="L2" s="227" t="s">
        <v>11</v>
      </c>
      <c r="M2" s="278"/>
      <c r="N2" s="242" t="s">
        <v>7</v>
      </c>
      <c r="O2" s="240"/>
      <c r="P2" s="164"/>
      <c r="Q2" s="242" t="s">
        <v>8</v>
      </c>
      <c r="R2" s="240"/>
      <c r="S2" s="242" t="s">
        <v>9</v>
      </c>
      <c r="T2" s="240"/>
      <c r="U2" s="242" t="s">
        <v>10</v>
      </c>
      <c r="V2" s="240"/>
      <c r="W2" s="227" t="s">
        <v>11</v>
      </c>
      <c r="X2" s="278"/>
      <c r="Y2" s="242" t="s">
        <v>7</v>
      </c>
      <c r="Z2" s="240"/>
      <c r="AA2" s="164"/>
      <c r="AB2" s="242" t="s">
        <v>8</v>
      </c>
      <c r="AC2" s="240"/>
      <c r="AD2" s="242" t="s">
        <v>9</v>
      </c>
      <c r="AE2" s="240"/>
      <c r="AF2" s="305" t="s">
        <v>12</v>
      </c>
      <c r="AG2" s="242" t="s">
        <v>10</v>
      </c>
      <c r="AH2" s="240"/>
      <c r="AI2" s="227" t="s">
        <v>11</v>
      </c>
      <c r="AJ2" s="27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83" t="s">
        <v>14</v>
      </c>
      <c r="B3" s="148"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48" t="s">
        <v>16</v>
      </c>
      <c r="Z3" s="148" t="s">
        <v>17</v>
      </c>
      <c r="AA3" s="148"/>
      <c r="AB3" s="148" t="s">
        <v>18</v>
      </c>
      <c r="AC3" s="148" t="s">
        <v>19</v>
      </c>
      <c r="AD3" s="148" t="s">
        <v>18</v>
      </c>
      <c r="AE3" s="148" t="s">
        <v>19</v>
      </c>
      <c r="AF3" s="306"/>
      <c r="AG3" s="148" t="s">
        <v>18</v>
      </c>
      <c r="AH3" s="148" t="s">
        <v>19</v>
      </c>
      <c r="AI3" s="148" t="s">
        <v>18</v>
      </c>
      <c r="AJ3" s="17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82" t="s">
        <v>20</v>
      </c>
      <c r="B4" s="283"/>
      <c r="C4" s="138">
        <v>2</v>
      </c>
      <c r="D4" s="138">
        <v>17</v>
      </c>
      <c r="E4" s="138"/>
      <c r="F4" s="138">
        <v>4</v>
      </c>
      <c r="G4" s="138">
        <v>1</v>
      </c>
      <c r="H4" s="138">
        <v>1</v>
      </c>
      <c r="I4" s="138">
        <v>1</v>
      </c>
      <c r="J4" s="138"/>
      <c r="K4" s="138"/>
      <c r="L4" s="138"/>
      <c r="M4" s="138"/>
      <c r="N4" s="138">
        <v>2</v>
      </c>
      <c r="O4" s="138">
        <v>14</v>
      </c>
      <c r="P4" s="138"/>
      <c r="Q4" s="138">
        <v>7</v>
      </c>
      <c r="R4" s="138">
        <v>14</v>
      </c>
      <c r="S4" s="138">
        <v>4</v>
      </c>
      <c r="T4" s="138">
        <v>1</v>
      </c>
      <c r="U4" s="138"/>
      <c r="V4" s="138"/>
      <c r="W4" s="138"/>
      <c r="X4" s="138"/>
      <c r="Y4" s="138">
        <v>8</v>
      </c>
      <c r="Z4" s="138">
        <v>6</v>
      </c>
      <c r="AA4" s="138"/>
      <c r="AB4" s="138">
        <v>4</v>
      </c>
      <c r="AC4" s="138">
        <v>12</v>
      </c>
      <c r="AD4" s="138">
        <v>3</v>
      </c>
      <c r="AE4" s="138">
        <v>9</v>
      </c>
      <c r="AF4" s="207"/>
      <c r="AG4" s="138">
        <v>2</v>
      </c>
      <c r="AH4" s="138">
        <v>1</v>
      </c>
      <c r="AI4" s="138"/>
      <c r="AJ4" s="177"/>
      <c r="AK4" s="137">
        <v>17</v>
      </c>
      <c r="AL4" s="138">
        <v>15</v>
      </c>
      <c r="AM4" s="138">
        <v>9</v>
      </c>
      <c r="AN4" s="138">
        <v>21</v>
      </c>
      <c r="AO4" s="138">
        <v>8</v>
      </c>
      <c r="AP4" s="138">
        <v>17</v>
      </c>
      <c r="AQ4" s="158">
        <v>20</v>
      </c>
      <c r="AR4" s="158">
        <v>2</v>
      </c>
      <c r="AS4" s="158">
        <v>6</v>
      </c>
      <c r="AT4" s="158">
        <v>3</v>
      </c>
      <c r="AU4" s="139">
        <v>7</v>
      </c>
      <c r="AV4" s="137">
        <f t="shared" ref="AV4:BF4" si="0">COUNTIF(AV5:AV44,"○")</f>
        <v>0</v>
      </c>
      <c r="AW4" s="138">
        <f t="shared" si="0"/>
        <v>0</v>
      </c>
      <c r="AX4" s="138">
        <f t="shared" si="0"/>
        <v>0</v>
      </c>
      <c r="AY4" s="138">
        <f t="shared" si="0"/>
        <v>0</v>
      </c>
      <c r="AZ4" s="138">
        <f t="shared" si="0"/>
        <v>0</v>
      </c>
      <c r="BA4" s="138">
        <f t="shared" si="0"/>
        <v>0</v>
      </c>
      <c r="BB4" s="138">
        <f t="shared" si="0"/>
        <v>0</v>
      </c>
      <c r="BC4" s="138">
        <f t="shared" si="0"/>
        <v>1</v>
      </c>
      <c r="BD4" s="138">
        <f t="shared" si="0"/>
        <v>0</v>
      </c>
      <c r="BE4" s="138">
        <f t="shared" si="0"/>
        <v>2</v>
      </c>
      <c r="BF4" s="139">
        <f t="shared" si="0"/>
        <v>0</v>
      </c>
    </row>
    <row r="5" spans="1:58" ht="28.5" customHeight="1">
      <c r="A5" s="170">
        <v>44001</v>
      </c>
      <c r="B5" s="171" t="s">
        <v>593</v>
      </c>
      <c r="C5" s="95" t="s">
        <v>23</v>
      </c>
      <c r="D5" s="95" t="s">
        <v>24</v>
      </c>
      <c r="E5" s="95">
        <v>1</v>
      </c>
      <c r="F5" s="95" t="s">
        <v>23</v>
      </c>
      <c r="G5" s="95"/>
      <c r="H5" s="95"/>
      <c r="I5" s="95" t="s">
        <v>23</v>
      </c>
      <c r="J5" s="95"/>
      <c r="K5" s="95"/>
      <c r="L5" s="95"/>
      <c r="M5" s="95"/>
      <c r="N5" s="95" t="s">
        <v>23</v>
      </c>
      <c r="O5" s="95" t="s">
        <v>24</v>
      </c>
      <c r="P5" s="95">
        <v>1</v>
      </c>
      <c r="Q5" s="95" t="s">
        <v>23</v>
      </c>
      <c r="R5" s="95"/>
      <c r="S5" s="95"/>
      <c r="T5" s="95"/>
      <c r="U5" s="95"/>
      <c r="V5" s="95"/>
      <c r="W5" s="95"/>
      <c r="X5" s="95"/>
      <c r="Y5" s="95" t="s">
        <v>22</v>
      </c>
      <c r="Z5" s="95" t="s">
        <v>25</v>
      </c>
      <c r="AA5" s="95" t="s">
        <v>25</v>
      </c>
      <c r="AB5" s="95" t="s">
        <v>22</v>
      </c>
      <c r="AC5" s="95" t="s">
        <v>22</v>
      </c>
      <c r="AD5" s="95" t="s">
        <v>22</v>
      </c>
      <c r="AE5" s="95" t="s">
        <v>22</v>
      </c>
      <c r="AF5" s="99"/>
      <c r="AG5" s="95" t="s">
        <v>22</v>
      </c>
      <c r="AH5" s="95" t="s">
        <v>22</v>
      </c>
      <c r="AI5" s="95"/>
      <c r="AJ5" s="173" t="s">
        <v>25</v>
      </c>
      <c r="AK5" s="128" t="s">
        <v>22</v>
      </c>
      <c r="AL5" s="95" t="s">
        <v>25</v>
      </c>
      <c r="AM5" s="95" t="s">
        <v>22</v>
      </c>
      <c r="AN5" s="95" t="s">
        <v>22</v>
      </c>
      <c r="AO5" s="95" t="s">
        <v>22</v>
      </c>
      <c r="AP5" s="95" t="s">
        <v>22</v>
      </c>
      <c r="AQ5" s="98" t="s">
        <v>27</v>
      </c>
      <c r="AR5" s="98" t="s">
        <v>28</v>
      </c>
      <c r="AS5" s="98" t="s">
        <v>22</v>
      </c>
      <c r="AT5" s="98" t="s">
        <v>25</v>
      </c>
      <c r="AU5" s="131" t="s">
        <v>25</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95" t="s">
        <v>22</v>
      </c>
      <c r="BD5" s="313" t="str">
        <f>SUBSTITUTE(SUBSTITUTE(IFERROR(VLOOKUP($A5,単組回答!$E:$R,14,FALSE),""),"① 行った","○"),"② 行っていない","×")</f>
        <v/>
      </c>
      <c r="BE5" s="95" t="s">
        <v>25</v>
      </c>
      <c r="BF5" s="316" t="str">
        <f>SUBSTITUTE(SUBSTITUTE(IFERROR(VLOOKUP($A5,単組回答!$E:$T,16,FALSE),""),"① 行った","○"),"② 行っていない","×")</f>
        <v/>
      </c>
    </row>
    <row r="6" spans="1:58" ht="28.5" customHeight="1">
      <c r="A6" s="5">
        <v>44004</v>
      </c>
      <c r="B6" s="6" t="s">
        <v>594</v>
      </c>
      <c r="C6" s="2" t="s">
        <v>23</v>
      </c>
      <c r="D6" s="2" t="s">
        <v>23</v>
      </c>
      <c r="E6" s="2">
        <v>2</v>
      </c>
      <c r="F6" s="2"/>
      <c r="G6" s="2" t="s">
        <v>23</v>
      </c>
      <c r="H6" s="2"/>
      <c r="I6" s="2" t="s">
        <v>23</v>
      </c>
      <c r="J6" s="2"/>
      <c r="K6" s="2"/>
      <c r="L6" s="2"/>
      <c r="M6" s="2"/>
      <c r="N6" s="2" t="s">
        <v>23</v>
      </c>
      <c r="O6" s="2" t="s">
        <v>23</v>
      </c>
      <c r="P6" s="2">
        <v>2</v>
      </c>
      <c r="Q6" s="2"/>
      <c r="R6" s="2" t="s">
        <v>23</v>
      </c>
      <c r="S6" s="2"/>
      <c r="T6" s="2"/>
      <c r="U6" s="2"/>
      <c r="V6" s="2"/>
      <c r="W6" s="2"/>
      <c r="X6" s="2"/>
      <c r="Y6" s="2" t="s">
        <v>22</v>
      </c>
      <c r="Z6" s="2" t="s">
        <v>22</v>
      </c>
      <c r="AA6" s="2" t="s">
        <v>22</v>
      </c>
      <c r="AB6" s="2" t="s">
        <v>26</v>
      </c>
      <c r="AC6" s="2" t="s">
        <v>22</v>
      </c>
      <c r="AD6" s="2" t="s">
        <v>26</v>
      </c>
      <c r="AE6" s="2" t="s">
        <v>22</v>
      </c>
      <c r="AF6" s="33"/>
      <c r="AG6" s="2" t="s">
        <v>26</v>
      </c>
      <c r="AH6" s="2" t="s">
        <v>25</v>
      </c>
      <c r="AI6" s="2" t="s">
        <v>25</v>
      </c>
      <c r="AJ6" s="93" t="s">
        <v>25</v>
      </c>
      <c r="AK6" s="102" t="s">
        <v>25</v>
      </c>
      <c r="AL6" s="100" t="s">
        <v>22</v>
      </c>
      <c r="AM6" s="100" t="s">
        <v>25</v>
      </c>
      <c r="AN6" s="100" t="s">
        <v>22</v>
      </c>
      <c r="AO6" s="100">
        <v>0</v>
      </c>
      <c r="AP6" s="100" t="s">
        <v>22</v>
      </c>
      <c r="AQ6" s="3" t="s">
        <v>27</v>
      </c>
      <c r="AR6" s="3"/>
      <c r="AS6" s="3" t="s">
        <v>28</v>
      </c>
      <c r="AT6" s="3"/>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100" t="s">
        <v>25</v>
      </c>
      <c r="BD6" s="313" t="str">
        <f>SUBSTITUTE(SUBSTITUTE(IFERROR(VLOOKUP($A6,単組回答!$E:$R,14,FALSE),""),"① 行った","○"),"② 行っていない","×")</f>
        <v/>
      </c>
      <c r="BE6" s="100" t="s">
        <v>25</v>
      </c>
      <c r="BF6" s="316" t="str">
        <f>SUBSTITUTE(SUBSTITUTE(IFERROR(VLOOKUP($A6,単組回答!$E:$T,16,FALSE),""),"① 行った","○"),"② 行っていない","×")</f>
        <v/>
      </c>
    </row>
    <row r="7" spans="1:58" ht="28.5" customHeight="1">
      <c r="A7" s="5">
        <v>44005</v>
      </c>
      <c r="B7" s="6" t="s">
        <v>595</v>
      </c>
      <c r="C7" s="2" t="s">
        <v>23</v>
      </c>
      <c r="D7" s="2" t="s">
        <v>23</v>
      </c>
      <c r="E7" s="2" t="s">
        <v>23</v>
      </c>
      <c r="F7" s="2" t="s">
        <v>23</v>
      </c>
      <c r="G7" s="2"/>
      <c r="H7" s="2"/>
      <c r="I7" s="2" t="s">
        <v>23</v>
      </c>
      <c r="J7" s="2"/>
      <c r="K7" s="2"/>
      <c r="L7" s="2"/>
      <c r="M7" s="2"/>
      <c r="N7" s="2" t="s">
        <v>23</v>
      </c>
      <c r="O7" s="2" t="s">
        <v>23</v>
      </c>
      <c r="P7" s="2">
        <v>2</v>
      </c>
      <c r="Q7" s="2" t="s">
        <v>23</v>
      </c>
      <c r="R7" s="2" t="s">
        <v>23</v>
      </c>
      <c r="S7" s="2"/>
      <c r="T7" s="2" t="s">
        <v>23</v>
      </c>
      <c r="U7" s="2"/>
      <c r="V7" s="2"/>
      <c r="W7" s="2"/>
      <c r="X7" s="2"/>
      <c r="Y7" s="2" t="s">
        <v>26</v>
      </c>
      <c r="Z7" s="2" t="s">
        <v>26</v>
      </c>
      <c r="AA7" s="2" t="e">
        <v>#N/A</v>
      </c>
      <c r="AB7" s="2" t="s">
        <v>26</v>
      </c>
      <c r="AC7" s="2" t="s">
        <v>22</v>
      </c>
      <c r="AD7" s="2" t="s">
        <v>26</v>
      </c>
      <c r="AE7" s="2" t="s">
        <v>25</v>
      </c>
      <c r="AF7" s="33"/>
      <c r="AG7" s="2" t="s">
        <v>26</v>
      </c>
      <c r="AH7" s="2"/>
      <c r="AI7" s="2" t="s">
        <v>26</v>
      </c>
      <c r="AJ7" s="93" t="s">
        <v>25</v>
      </c>
      <c r="AK7" s="102" t="s">
        <v>22</v>
      </c>
      <c r="AL7" s="100" t="s">
        <v>22</v>
      </c>
      <c r="AM7" s="100" t="s">
        <v>22</v>
      </c>
      <c r="AN7" s="100" t="s">
        <v>22</v>
      </c>
      <c r="AO7" s="100">
        <v>0</v>
      </c>
      <c r="AP7" s="100" t="s">
        <v>25</v>
      </c>
      <c r="AQ7" s="3" t="s">
        <v>27</v>
      </c>
      <c r="AR7" s="3"/>
      <c r="AS7" s="3" t="s">
        <v>25</v>
      </c>
      <c r="AT7" s="3"/>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100" t="s">
        <v>25</v>
      </c>
      <c r="BD7" s="313" t="str">
        <f>SUBSTITUTE(SUBSTITUTE(IFERROR(VLOOKUP($A7,単組回答!$E:$R,14,FALSE),""),"① 行った","○"),"② 行っていない","×")</f>
        <v/>
      </c>
      <c r="BE7" s="100" t="s">
        <v>25</v>
      </c>
      <c r="BF7" s="316" t="str">
        <f>SUBSTITUTE(SUBSTITUTE(IFERROR(VLOOKUP($A7,単組回答!$E:$T,16,FALSE),""),"① 行った","○"),"② 行っていない","×")</f>
        <v/>
      </c>
    </row>
    <row r="8" spans="1:58" ht="28.5" customHeight="1">
      <c r="A8" s="5">
        <v>44006</v>
      </c>
      <c r="B8" s="6" t="s">
        <v>596</v>
      </c>
      <c r="C8" s="2" t="s">
        <v>23</v>
      </c>
      <c r="D8" s="2" t="s">
        <v>24</v>
      </c>
      <c r="E8" s="2">
        <v>1</v>
      </c>
      <c r="F8" s="2"/>
      <c r="G8" s="2"/>
      <c r="H8" s="2"/>
      <c r="I8" s="2"/>
      <c r="J8" s="2"/>
      <c r="K8" s="2"/>
      <c r="L8" s="2"/>
      <c r="M8" s="2"/>
      <c r="N8" s="2" t="s">
        <v>23</v>
      </c>
      <c r="O8" s="2" t="s">
        <v>24</v>
      </c>
      <c r="P8" s="2"/>
      <c r="Q8" s="2"/>
      <c r="R8" s="2"/>
      <c r="S8" s="2"/>
      <c r="T8" s="2"/>
      <c r="U8" s="2"/>
      <c r="V8" s="2"/>
      <c r="W8" s="2"/>
      <c r="X8" s="2"/>
      <c r="Y8" s="2" t="s">
        <v>26</v>
      </c>
      <c r="Z8" s="2" t="s">
        <v>26</v>
      </c>
      <c r="AA8" s="2" t="e">
        <v>#N/A</v>
      </c>
      <c r="AB8" s="2" t="s">
        <v>26</v>
      </c>
      <c r="AC8" s="2" t="s">
        <v>25</v>
      </c>
      <c r="AD8" s="2" t="s">
        <v>26</v>
      </c>
      <c r="AE8" s="2" t="s">
        <v>25</v>
      </c>
      <c r="AF8" s="33"/>
      <c r="AG8" s="2" t="s">
        <v>26</v>
      </c>
      <c r="AH8" s="2"/>
      <c r="AI8" s="2" t="s">
        <v>26</v>
      </c>
      <c r="AJ8" s="93" t="s">
        <v>25</v>
      </c>
      <c r="AK8" s="102" t="s">
        <v>25</v>
      </c>
      <c r="AL8" s="100" t="s">
        <v>25</v>
      </c>
      <c r="AM8" s="100" t="s">
        <v>25</v>
      </c>
      <c r="AN8" s="100" t="s">
        <v>22</v>
      </c>
      <c r="AO8" s="100">
        <v>0</v>
      </c>
      <c r="AP8" s="100" t="s">
        <v>25</v>
      </c>
      <c r="AQ8" s="3" t="s">
        <v>27</v>
      </c>
      <c r="AR8" s="3"/>
      <c r="AS8" s="3" t="s">
        <v>28</v>
      </c>
      <c r="AT8" s="3"/>
      <c r="AU8" s="112"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100" t="s">
        <v>25</v>
      </c>
      <c r="BD8" s="313" t="str">
        <f>SUBSTITUTE(SUBSTITUTE(IFERROR(VLOOKUP($A8,単組回答!$E:$R,14,FALSE),""),"① 行った","○"),"② 行っていない","×")</f>
        <v/>
      </c>
      <c r="BE8" s="100" t="s">
        <v>25</v>
      </c>
      <c r="BF8" s="316" t="str">
        <f>SUBSTITUTE(SUBSTITUTE(IFERROR(VLOOKUP($A8,単組回答!$E:$T,16,FALSE),""),"① 行った","○"),"② 行っていない","×")</f>
        <v/>
      </c>
    </row>
    <row r="9" spans="1:58" ht="28.5" customHeight="1">
      <c r="A9" s="5">
        <v>44007</v>
      </c>
      <c r="B9" s="6" t="s">
        <v>597</v>
      </c>
      <c r="C9" s="2" t="s">
        <v>23</v>
      </c>
      <c r="D9" s="2" t="s">
        <v>24</v>
      </c>
      <c r="E9" s="2">
        <v>1</v>
      </c>
      <c r="F9" s="2"/>
      <c r="G9" s="2"/>
      <c r="H9" s="2"/>
      <c r="I9" s="2"/>
      <c r="J9" s="2"/>
      <c r="K9" s="2"/>
      <c r="L9" s="2"/>
      <c r="M9" s="2"/>
      <c r="N9" s="2" t="s">
        <v>23</v>
      </c>
      <c r="O9" s="2" t="s">
        <v>24</v>
      </c>
      <c r="P9" s="2">
        <v>1</v>
      </c>
      <c r="Q9" s="2"/>
      <c r="R9" s="2" t="s">
        <v>23</v>
      </c>
      <c r="S9" s="2"/>
      <c r="T9" s="2" t="s">
        <v>23</v>
      </c>
      <c r="U9" s="2"/>
      <c r="V9" s="2"/>
      <c r="W9" s="2"/>
      <c r="X9" s="2"/>
      <c r="Y9" s="2" t="s">
        <v>26</v>
      </c>
      <c r="Z9" s="2" t="s">
        <v>26</v>
      </c>
      <c r="AA9" s="2" t="e">
        <v>#N/A</v>
      </c>
      <c r="AB9" s="2" t="s">
        <v>26</v>
      </c>
      <c r="AC9" s="2" t="s">
        <v>26</v>
      </c>
      <c r="AD9" s="2" t="s">
        <v>26</v>
      </c>
      <c r="AE9" s="2" t="s">
        <v>26</v>
      </c>
      <c r="AF9" s="33"/>
      <c r="AG9" s="2" t="s">
        <v>26</v>
      </c>
      <c r="AH9" s="2" t="s">
        <v>26</v>
      </c>
      <c r="AI9" s="2" t="s">
        <v>26</v>
      </c>
      <c r="AJ9" s="93" t="s">
        <v>26</v>
      </c>
      <c r="AK9" s="102" t="s">
        <v>22</v>
      </c>
      <c r="AL9" s="100" t="s">
        <v>25</v>
      </c>
      <c r="AM9" s="100" t="s">
        <v>25</v>
      </c>
      <c r="AN9" s="100" t="s">
        <v>22</v>
      </c>
      <c r="AO9" s="100">
        <v>0</v>
      </c>
      <c r="AP9" s="100" t="s">
        <v>22</v>
      </c>
      <c r="AQ9" s="3" t="s">
        <v>27</v>
      </c>
      <c r="AR9" s="3"/>
      <c r="AS9" s="3" t="s">
        <v>25</v>
      </c>
      <c r="AT9" s="3"/>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100" t="s">
        <v>25</v>
      </c>
      <c r="BD9" s="313" t="str">
        <f>SUBSTITUTE(SUBSTITUTE(IFERROR(VLOOKUP($A9,単組回答!$E:$R,14,FALSE),""),"① 行った","○"),"② 行っていない","×")</f>
        <v/>
      </c>
      <c r="BE9" s="100" t="s">
        <v>25</v>
      </c>
      <c r="BF9" s="316" t="str">
        <f>SUBSTITUTE(SUBSTITUTE(IFERROR(VLOOKUP($A9,単組回答!$E:$T,16,FALSE),""),"① 行った","○"),"② 行っていない","×")</f>
        <v/>
      </c>
    </row>
    <row r="10" spans="1:58" ht="28.5" customHeight="1">
      <c r="A10" s="5">
        <v>44008</v>
      </c>
      <c r="B10" s="6" t="s">
        <v>598</v>
      </c>
      <c r="C10" s="2" t="s">
        <v>23</v>
      </c>
      <c r="D10" s="2" t="s">
        <v>23</v>
      </c>
      <c r="E10" s="2">
        <v>2</v>
      </c>
      <c r="F10" s="2"/>
      <c r="G10" s="2"/>
      <c r="H10" s="2"/>
      <c r="I10" s="2"/>
      <c r="J10" s="2"/>
      <c r="K10" s="2"/>
      <c r="L10" s="2"/>
      <c r="M10" s="2"/>
      <c r="N10" s="2" t="s">
        <v>23</v>
      </c>
      <c r="O10" s="2" t="s">
        <v>22</v>
      </c>
      <c r="P10" s="2">
        <v>2</v>
      </c>
      <c r="Q10" s="2"/>
      <c r="R10" s="2"/>
      <c r="S10" s="2"/>
      <c r="T10" s="2"/>
      <c r="U10" s="2"/>
      <c r="V10" s="2"/>
      <c r="W10" s="2"/>
      <c r="X10" s="2"/>
      <c r="Y10" s="2" t="s">
        <v>26</v>
      </c>
      <c r="Z10" s="2" t="s">
        <v>26</v>
      </c>
      <c r="AA10" s="2" t="e">
        <v>#N/A</v>
      </c>
      <c r="AB10" s="2" t="s">
        <v>26</v>
      </c>
      <c r="AC10" s="2" t="s">
        <v>26</v>
      </c>
      <c r="AD10" s="2" t="s">
        <v>26</v>
      </c>
      <c r="AE10" s="2" t="s">
        <v>26</v>
      </c>
      <c r="AF10" s="33"/>
      <c r="AG10" s="2" t="s">
        <v>26</v>
      </c>
      <c r="AH10" s="2" t="s">
        <v>26</v>
      </c>
      <c r="AI10" s="2" t="s">
        <v>26</v>
      </c>
      <c r="AJ10" s="93" t="s">
        <v>26</v>
      </c>
      <c r="AK10" s="102" t="s">
        <v>22</v>
      </c>
      <c r="AL10" s="100" t="s">
        <v>22</v>
      </c>
      <c r="AM10" s="100" t="s">
        <v>25</v>
      </c>
      <c r="AN10" s="100" t="s">
        <v>22</v>
      </c>
      <c r="AO10" s="100">
        <v>0</v>
      </c>
      <c r="AP10" s="100" t="s">
        <v>22</v>
      </c>
      <c r="AQ10" s="3" t="s">
        <v>27</v>
      </c>
      <c r="AR10" s="3"/>
      <c r="AS10" s="3" t="s">
        <v>28</v>
      </c>
      <c r="AT10" s="3"/>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100" t="s">
        <v>25</v>
      </c>
      <c r="BD10" s="313" t="str">
        <f>SUBSTITUTE(SUBSTITUTE(IFERROR(VLOOKUP($A10,単組回答!$E:$R,14,FALSE),""),"① 行った","○"),"② 行っていない","×")</f>
        <v/>
      </c>
      <c r="BE10" s="100" t="s">
        <v>25</v>
      </c>
      <c r="BF10" s="316" t="str">
        <f>SUBSTITUTE(SUBSTITUTE(IFERROR(VLOOKUP($A10,単組回答!$E:$T,16,FALSE),""),"① 行った","○"),"② 行っていない","×")</f>
        <v/>
      </c>
    </row>
    <row r="11" spans="1:58" ht="28.5" customHeight="1">
      <c r="A11" s="5">
        <v>44009</v>
      </c>
      <c r="B11" s="6" t="s">
        <v>599</v>
      </c>
      <c r="C11" s="2" t="s">
        <v>23</v>
      </c>
      <c r="D11" s="2" t="s">
        <v>23</v>
      </c>
      <c r="E11" s="2">
        <v>2</v>
      </c>
      <c r="F11" s="2"/>
      <c r="G11" s="2"/>
      <c r="H11" s="2"/>
      <c r="I11" s="2"/>
      <c r="J11" s="2"/>
      <c r="K11" s="2"/>
      <c r="L11" s="2"/>
      <c r="M11" s="2"/>
      <c r="N11" s="2" t="s">
        <v>24</v>
      </c>
      <c r="O11" s="2" t="s">
        <v>22</v>
      </c>
      <c r="P11" s="2">
        <v>1</v>
      </c>
      <c r="Q11" s="2"/>
      <c r="R11" s="2"/>
      <c r="S11" s="2"/>
      <c r="T11" s="2"/>
      <c r="U11" s="2"/>
      <c r="V11" s="2"/>
      <c r="W11" s="2"/>
      <c r="X11" s="2"/>
      <c r="Y11" s="2" t="s">
        <v>26</v>
      </c>
      <c r="Z11" s="2" t="s">
        <v>26</v>
      </c>
      <c r="AA11" s="2" t="e">
        <v>#N/A</v>
      </c>
      <c r="AB11" s="2" t="s">
        <v>26</v>
      </c>
      <c r="AC11" s="2" t="s">
        <v>26</v>
      </c>
      <c r="AD11" s="2" t="s">
        <v>26</v>
      </c>
      <c r="AE11" s="2" t="s">
        <v>26</v>
      </c>
      <c r="AF11" s="33"/>
      <c r="AG11" s="2" t="s">
        <v>26</v>
      </c>
      <c r="AH11" s="2" t="s">
        <v>26</v>
      </c>
      <c r="AI11" s="2" t="s">
        <v>26</v>
      </c>
      <c r="AJ11" s="93" t="s">
        <v>26</v>
      </c>
      <c r="AK11" s="102" t="s">
        <v>25</v>
      </c>
      <c r="AL11" s="100" t="s">
        <v>22</v>
      </c>
      <c r="AM11" s="100" t="s">
        <v>25</v>
      </c>
      <c r="AN11" s="100" t="s">
        <v>25</v>
      </c>
      <c r="AO11" s="100">
        <v>0</v>
      </c>
      <c r="AP11" s="100">
        <v>0</v>
      </c>
      <c r="AQ11" s="3">
        <v>0</v>
      </c>
      <c r="AR11" s="3"/>
      <c r="AS11" s="3">
        <v>0</v>
      </c>
      <c r="AT11" s="3"/>
      <c r="AU11" s="112">
        <v>0</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100" t="s">
        <v>25</v>
      </c>
      <c r="BD11" s="313" t="str">
        <f>SUBSTITUTE(SUBSTITUTE(IFERROR(VLOOKUP($A11,単組回答!$E:$R,14,FALSE),""),"① 行った","○"),"② 行っていない","×")</f>
        <v/>
      </c>
      <c r="BE11" s="100" t="s">
        <v>25</v>
      </c>
      <c r="BF11" s="316" t="str">
        <f>SUBSTITUTE(SUBSTITUTE(IFERROR(VLOOKUP($A11,単組回答!$E:$T,16,FALSE),""),"① 行った","○"),"② 行っていない","×")</f>
        <v/>
      </c>
    </row>
    <row r="12" spans="1:58" ht="28.5" customHeight="1">
      <c r="A12" s="5">
        <v>44010</v>
      </c>
      <c r="B12" s="6" t="s">
        <v>600</v>
      </c>
      <c r="C12" s="2" t="s">
        <v>23</v>
      </c>
      <c r="D12" s="2" t="s">
        <v>23</v>
      </c>
      <c r="E12" s="2">
        <v>2</v>
      </c>
      <c r="F12" s="2"/>
      <c r="G12" s="2" t="s">
        <v>23</v>
      </c>
      <c r="H12" s="2"/>
      <c r="I12" s="2" t="s">
        <v>23</v>
      </c>
      <c r="J12" s="2"/>
      <c r="K12" s="2"/>
      <c r="L12" s="2"/>
      <c r="M12" s="2"/>
      <c r="N12" s="2" t="s">
        <v>22</v>
      </c>
      <c r="O12" s="2" t="s">
        <v>22</v>
      </c>
      <c r="P12" s="2">
        <v>2</v>
      </c>
      <c r="Q12" s="2"/>
      <c r="R12" s="2" t="s">
        <v>23</v>
      </c>
      <c r="S12" s="2"/>
      <c r="T12" s="2" t="s">
        <v>23</v>
      </c>
      <c r="U12" s="2"/>
      <c r="V12" s="2"/>
      <c r="W12" s="2"/>
      <c r="X12" s="2"/>
      <c r="Y12" s="2" t="s">
        <v>26</v>
      </c>
      <c r="Z12" s="2" t="s">
        <v>26</v>
      </c>
      <c r="AA12" s="2" t="e">
        <v>#N/A</v>
      </c>
      <c r="AB12" s="2" t="s">
        <v>26</v>
      </c>
      <c r="AC12" s="2" t="s">
        <v>26</v>
      </c>
      <c r="AD12" s="2" t="s">
        <v>26</v>
      </c>
      <c r="AE12" s="2" t="s">
        <v>26</v>
      </c>
      <c r="AF12" s="33"/>
      <c r="AG12" s="2" t="s">
        <v>26</v>
      </c>
      <c r="AH12" s="2" t="s">
        <v>26</v>
      </c>
      <c r="AI12" s="2" t="s">
        <v>26</v>
      </c>
      <c r="AJ12" s="93" t="s">
        <v>26</v>
      </c>
      <c r="AK12" s="102" t="s">
        <v>22</v>
      </c>
      <c r="AL12" s="100" t="s">
        <v>22</v>
      </c>
      <c r="AM12" s="100" t="s">
        <v>22</v>
      </c>
      <c r="AN12" s="100" t="s">
        <v>22</v>
      </c>
      <c r="AO12" s="100" t="s">
        <v>22</v>
      </c>
      <c r="AP12" s="100" t="s">
        <v>22</v>
      </c>
      <c r="AQ12" s="3" t="s">
        <v>27</v>
      </c>
      <c r="AR12" s="3" t="s">
        <v>28</v>
      </c>
      <c r="AS12" s="3" t="s">
        <v>28</v>
      </c>
      <c r="AT12" s="3" t="s">
        <v>25</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100" t="s">
        <v>1320</v>
      </c>
      <c r="BD12" s="313" t="str">
        <f>SUBSTITUTE(SUBSTITUTE(IFERROR(VLOOKUP($A12,単組回答!$E:$R,14,FALSE),""),"① 行った","○"),"② 行っていない","×")</f>
        <v/>
      </c>
      <c r="BE12" s="100" t="s">
        <v>25</v>
      </c>
      <c r="BF12" s="316" t="str">
        <f>SUBSTITUTE(SUBSTITUTE(IFERROR(VLOOKUP($A12,単組回答!$E:$T,16,FALSE),""),"① 行った","○"),"② 行っていない","×")</f>
        <v/>
      </c>
    </row>
    <row r="13" spans="1:58" ht="28.5" customHeight="1">
      <c r="A13" s="5">
        <v>44011</v>
      </c>
      <c r="B13" s="6" t="s">
        <v>601</v>
      </c>
      <c r="C13" s="7" t="s">
        <v>22</v>
      </c>
      <c r="D13" s="2" t="s">
        <v>22</v>
      </c>
      <c r="E13" s="2">
        <v>2</v>
      </c>
      <c r="F13" s="2"/>
      <c r="G13" s="2" t="s">
        <v>23</v>
      </c>
      <c r="H13" s="2"/>
      <c r="I13" s="2" t="s">
        <v>23</v>
      </c>
      <c r="J13" s="2"/>
      <c r="K13" s="2"/>
      <c r="L13" s="2"/>
      <c r="M13" s="2"/>
      <c r="N13" s="2" t="s">
        <v>24</v>
      </c>
      <c r="O13" s="2" t="s">
        <v>22</v>
      </c>
      <c r="P13" s="2">
        <v>1</v>
      </c>
      <c r="Q13" s="2"/>
      <c r="R13" s="2" t="s">
        <v>23</v>
      </c>
      <c r="S13" s="2"/>
      <c r="T13" s="2" t="s">
        <v>23</v>
      </c>
      <c r="U13" s="2"/>
      <c r="V13" s="2"/>
      <c r="W13" s="2"/>
      <c r="X13" s="2"/>
      <c r="Y13" s="2" t="s">
        <v>26</v>
      </c>
      <c r="Z13" s="2" t="s">
        <v>26</v>
      </c>
      <c r="AA13" s="2" t="e">
        <v>#N/A</v>
      </c>
      <c r="AB13" s="2" t="s">
        <v>26</v>
      </c>
      <c r="AC13" s="2" t="s">
        <v>22</v>
      </c>
      <c r="AD13" s="2" t="s">
        <v>26</v>
      </c>
      <c r="AE13" s="2" t="s">
        <v>25</v>
      </c>
      <c r="AF13" s="33"/>
      <c r="AG13" s="2" t="s">
        <v>26</v>
      </c>
      <c r="AH13" s="2"/>
      <c r="AI13" s="2" t="s">
        <v>26</v>
      </c>
      <c r="AJ13" s="93" t="s">
        <v>25</v>
      </c>
      <c r="AK13" s="102" t="s">
        <v>22</v>
      </c>
      <c r="AL13" s="100" t="s">
        <v>22</v>
      </c>
      <c r="AM13" s="100" t="s">
        <v>25</v>
      </c>
      <c r="AN13" s="100" t="s">
        <v>22</v>
      </c>
      <c r="AO13" s="100">
        <v>0</v>
      </c>
      <c r="AP13" s="100" t="s">
        <v>22</v>
      </c>
      <c r="AQ13" s="3" t="s">
        <v>27</v>
      </c>
      <c r="AR13" s="3"/>
      <c r="AS13" s="3" t="s">
        <v>25</v>
      </c>
      <c r="AT13" s="3"/>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100" t="s">
        <v>25</v>
      </c>
      <c r="BD13" s="313" t="str">
        <f>SUBSTITUTE(SUBSTITUTE(IFERROR(VLOOKUP($A13,単組回答!$E:$R,14,FALSE),""),"① 行った","○"),"② 行っていない","×")</f>
        <v/>
      </c>
      <c r="BE13" s="100" t="s">
        <v>22</v>
      </c>
      <c r="BF13" s="316" t="str">
        <f>SUBSTITUTE(SUBSTITUTE(IFERROR(VLOOKUP($A13,単組回答!$E:$T,16,FALSE),""),"① 行った","○"),"② 行っていない","×")</f>
        <v/>
      </c>
    </row>
    <row r="14" spans="1:58" ht="28.5" customHeight="1">
      <c r="A14" s="5">
        <v>44016</v>
      </c>
      <c r="B14" s="6" t="s">
        <v>602</v>
      </c>
      <c r="C14" s="2" t="s">
        <v>23</v>
      </c>
      <c r="D14" s="2" t="s">
        <v>23</v>
      </c>
      <c r="E14" s="2">
        <v>2</v>
      </c>
      <c r="F14" s="2"/>
      <c r="G14" s="2"/>
      <c r="H14" s="2"/>
      <c r="I14" s="2"/>
      <c r="J14" s="2"/>
      <c r="K14" s="2"/>
      <c r="L14" s="2"/>
      <c r="M14" s="2"/>
      <c r="N14" s="2" t="s">
        <v>23</v>
      </c>
      <c r="O14" s="2" t="s">
        <v>22</v>
      </c>
      <c r="P14" s="2">
        <v>2</v>
      </c>
      <c r="Q14" s="2" t="s">
        <v>22</v>
      </c>
      <c r="R14" s="2" t="s">
        <v>23</v>
      </c>
      <c r="S14" s="2" t="s">
        <v>22</v>
      </c>
      <c r="T14" s="2" t="s">
        <v>23</v>
      </c>
      <c r="U14" s="2"/>
      <c r="V14" s="2"/>
      <c r="W14" s="2"/>
      <c r="X14" s="2"/>
      <c r="Y14" s="2" t="s">
        <v>26</v>
      </c>
      <c r="Z14" s="2" t="s">
        <v>26</v>
      </c>
      <c r="AA14" s="2" t="e">
        <v>#N/A</v>
      </c>
      <c r="AB14" s="2" t="s">
        <v>26</v>
      </c>
      <c r="AC14" s="2" t="s">
        <v>22</v>
      </c>
      <c r="AD14" s="2" t="s">
        <v>26</v>
      </c>
      <c r="AE14" s="2" t="s">
        <v>22</v>
      </c>
      <c r="AF14" s="33"/>
      <c r="AG14" s="2" t="s">
        <v>26</v>
      </c>
      <c r="AH14" s="2" t="s">
        <v>25</v>
      </c>
      <c r="AI14" s="2" t="s">
        <v>26</v>
      </c>
      <c r="AJ14" s="93" t="s">
        <v>25</v>
      </c>
      <c r="AK14" s="102" t="s">
        <v>22</v>
      </c>
      <c r="AL14" s="100" t="s">
        <v>22</v>
      </c>
      <c r="AM14" s="100" t="s">
        <v>25</v>
      </c>
      <c r="AN14" s="100" t="s">
        <v>22</v>
      </c>
      <c r="AO14" s="100">
        <v>0</v>
      </c>
      <c r="AP14" s="100" t="s">
        <v>22</v>
      </c>
      <c r="AQ14" s="3" t="s">
        <v>27</v>
      </c>
      <c r="AR14" s="3" t="s">
        <v>25</v>
      </c>
      <c r="AS14" s="3" t="s">
        <v>28</v>
      </c>
      <c r="AT14" s="3" t="s">
        <v>22</v>
      </c>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100" t="s">
        <v>25</v>
      </c>
      <c r="BD14" s="313" t="str">
        <f>SUBSTITUTE(SUBSTITUTE(IFERROR(VLOOKUP($A14,単組回答!$E:$R,14,FALSE),""),"① 行った","○"),"② 行っていない","×")</f>
        <v/>
      </c>
      <c r="BE14" s="100" t="s">
        <v>25</v>
      </c>
      <c r="BF14" s="316" t="str">
        <f>SUBSTITUTE(SUBSTITUTE(IFERROR(VLOOKUP($A14,単組回答!$E:$T,16,FALSE),""),"① 行った","○"),"② 行っていない","×")</f>
        <v/>
      </c>
    </row>
    <row r="15" spans="1:58" ht="28.5" customHeight="1">
      <c r="A15" s="5">
        <v>44017</v>
      </c>
      <c r="B15" s="6" t="s">
        <v>603</v>
      </c>
      <c r="C15" s="7" t="s">
        <v>22</v>
      </c>
      <c r="D15" s="2" t="s">
        <v>22</v>
      </c>
      <c r="E15" s="2">
        <v>2</v>
      </c>
      <c r="F15" s="2"/>
      <c r="G15" s="2" t="s">
        <v>23</v>
      </c>
      <c r="H15" s="2"/>
      <c r="I15" s="2" t="s">
        <v>23</v>
      </c>
      <c r="J15" s="2"/>
      <c r="K15" s="2"/>
      <c r="L15" s="2"/>
      <c r="M15" s="2"/>
      <c r="N15" s="2" t="s">
        <v>23</v>
      </c>
      <c r="O15" s="2" t="s">
        <v>22</v>
      </c>
      <c r="P15" s="2">
        <v>2</v>
      </c>
      <c r="Q15" s="2" t="s">
        <v>22</v>
      </c>
      <c r="R15" s="2" t="s">
        <v>23</v>
      </c>
      <c r="S15" s="2" t="s">
        <v>22</v>
      </c>
      <c r="T15" s="2" t="s">
        <v>23</v>
      </c>
      <c r="U15" s="2"/>
      <c r="V15" s="2"/>
      <c r="W15" s="2"/>
      <c r="X15" s="2"/>
      <c r="Y15" s="2" t="s">
        <v>22</v>
      </c>
      <c r="Z15" s="2" t="s">
        <v>22</v>
      </c>
      <c r="AA15" s="2" t="s">
        <v>22</v>
      </c>
      <c r="AB15" s="2" t="s">
        <v>26</v>
      </c>
      <c r="AC15" s="2" t="s">
        <v>22</v>
      </c>
      <c r="AD15" s="2" t="s">
        <v>26</v>
      </c>
      <c r="AE15" s="2" t="s">
        <v>22</v>
      </c>
      <c r="AF15" s="33"/>
      <c r="AG15" s="2" t="s">
        <v>26</v>
      </c>
      <c r="AH15" s="2" t="s">
        <v>25</v>
      </c>
      <c r="AI15" s="2" t="s">
        <v>25</v>
      </c>
      <c r="AJ15" s="93" t="s">
        <v>25</v>
      </c>
      <c r="AK15" s="102" t="s">
        <v>22</v>
      </c>
      <c r="AL15" s="100" t="s">
        <v>22</v>
      </c>
      <c r="AM15" s="100" t="s">
        <v>25</v>
      </c>
      <c r="AN15" s="100" t="s">
        <v>22</v>
      </c>
      <c r="AO15" s="100">
        <v>0</v>
      </c>
      <c r="AP15" s="100" t="s">
        <v>22</v>
      </c>
      <c r="AQ15" s="3" t="s">
        <v>27</v>
      </c>
      <c r="AR15" s="3"/>
      <c r="AS15" s="3" t="s">
        <v>22</v>
      </c>
      <c r="AT15" s="3"/>
      <c r="AU15" s="112"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100" t="s">
        <v>25</v>
      </c>
      <c r="BD15" s="313" t="str">
        <f>SUBSTITUTE(SUBSTITUTE(IFERROR(VLOOKUP($A15,単組回答!$E:$R,14,FALSE),""),"① 行った","○"),"② 行っていない","×")</f>
        <v/>
      </c>
      <c r="BE15" s="100" t="s">
        <v>25</v>
      </c>
      <c r="BF15" s="316" t="str">
        <f>SUBSTITUTE(SUBSTITUTE(IFERROR(VLOOKUP($A15,単組回答!$E:$T,16,FALSE),""),"① 行った","○"),"② 行っていない","×")</f>
        <v/>
      </c>
    </row>
    <row r="16" spans="1:58" ht="28.5" customHeight="1">
      <c r="A16" s="5">
        <v>44022</v>
      </c>
      <c r="B16" s="6" t="s">
        <v>604</v>
      </c>
      <c r="C16" s="7" t="s">
        <v>22</v>
      </c>
      <c r="D16" s="2" t="s">
        <v>22</v>
      </c>
      <c r="E16" s="2">
        <v>2</v>
      </c>
      <c r="F16" s="2"/>
      <c r="G16" s="2" t="s">
        <v>23</v>
      </c>
      <c r="H16" s="2"/>
      <c r="I16" s="2" t="s">
        <v>23</v>
      </c>
      <c r="J16" s="2"/>
      <c r="K16" s="2"/>
      <c r="L16" s="2"/>
      <c r="M16" s="2"/>
      <c r="N16" s="2" t="s">
        <v>23</v>
      </c>
      <c r="O16" s="2" t="s">
        <v>22</v>
      </c>
      <c r="P16" s="2">
        <v>2</v>
      </c>
      <c r="Q16" s="2" t="s">
        <v>22</v>
      </c>
      <c r="R16" s="2" t="s">
        <v>23</v>
      </c>
      <c r="S16" s="2" t="s">
        <v>22</v>
      </c>
      <c r="T16" s="2" t="s">
        <v>23</v>
      </c>
      <c r="U16" s="2"/>
      <c r="V16" s="2"/>
      <c r="W16" s="2"/>
      <c r="X16" s="2"/>
      <c r="Y16" s="2" t="s">
        <v>22</v>
      </c>
      <c r="Z16" s="2" t="s">
        <v>22</v>
      </c>
      <c r="AA16" s="2" t="s">
        <v>22</v>
      </c>
      <c r="AB16" s="2" t="s">
        <v>22</v>
      </c>
      <c r="AC16" s="2" t="s">
        <v>22</v>
      </c>
      <c r="AD16" s="2" t="s">
        <v>22</v>
      </c>
      <c r="AE16" s="2" t="s">
        <v>22</v>
      </c>
      <c r="AF16" s="33"/>
      <c r="AG16" s="2" t="s">
        <v>25</v>
      </c>
      <c r="AH16" s="2" t="s">
        <v>25</v>
      </c>
      <c r="AI16" s="2" t="s">
        <v>25</v>
      </c>
      <c r="AJ16" s="93" t="s">
        <v>25</v>
      </c>
      <c r="AK16" s="102" t="s">
        <v>22</v>
      </c>
      <c r="AL16" s="100" t="s">
        <v>22</v>
      </c>
      <c r="AM16" s="100" t="s">
        <v>22</v>
      </c>
      <c r="AN16" s="100" t="s">
        <v>22</v>
      </c>
      <c r="AO16" s="100" t="s">
        <v>22</v>
      </c>
      <c r="AP16" s="100" t="s">
        <v>22</v>
      </c>
      <c r="AQ16" s="3" t="s">
        <v>27</v>
      </c>
      <c r="AR16" s="3" t="s">
        <v>25</v>
      </c>
      <c r="AS16" s="3" t="s">
        <v>25</v>
      </c>
      <c r="AT16" s="3" t="s">
        <v>25</v>
      </c>
      <c r="AU16" s="112"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100" t="s">
        <v>25</v>
      </c>
      <c r="BD16" s="313" t="str">
        <f>SUBSTITUTE(SUBSTITUTE(IFERROR(VLOOKUP($A16,単組回答!$E:$R,14,FALSE),""),"① 行った","○"),"② 行っていない","×")</f>
        <v/>
      </c>
      <c r="BE16" s="100" t="s">
        <v>25</v>
      </c>
      <c r="BF16" s="316" t="str">
        <f>SUBSTITUTE(SUBSTITUTE(IFERROR(VLOOKUP($A16,単組回答!$E:$T,16,FALSE),""),"① 行った","○"),"② 行っていない","×")</f>
        <v/>
      </c>
    </row>
    <row r="17" spans="1:58" ht="28.5" customHeight="1">
      <c r="A17" s="5">
        <v>44025</v>
      </c>
      <c r="B17" s="6" t="s">
        <v>605</v>
      </c>
      <c r="C17" s="2" t="s">
        <v>23</v>
      </c>
      <c r="D17" s="2" t="s">
        <v>23</v>
      </c>
      <c r="E17" s="2">
        <v>2</v>
      </c>
      <c r="F17" s="2"/>
      <c r="G17" s="2" t="s">
        <v>22</v>
      </c>
      <c r="H17" s="2"/>
      <c r="I17" s="2"/>
      <c r="J17" s="2"/>
      <c r="K17" s="2"/>
      <c r="L17" s="2"/>
      <c r="M17" s="2"/>
      <c r="N17" s="2" t="s">
        <v>23</v>
      </c>
      <c r="O17" s="2" t="s">
        <v>22</v>
      </c>
      <c r="P17" s="2">
        <v>2</v>
      </c>
      <c r="Q17" s="2"/>
      <c r="R17" s="2" t="s">
        <v>23</v>
      </c>
      <c r="S17" s="2"/>
      <c r="T17" s="2"/>
      <c r="U17" s="2"/>
      <c r="V17" s="2"/>
      <c r="W17" s="2"/>
      <c r="X17" s="2"/>
      <c r="Y17" s="2" t="s">
        <v>22</v>
      </c>
      <c r="Z17" s="2" t="s">
        <v>25</v>
      </c>
      <c r="AA17" s="2" t="s">
        <v>25</v>
      </c>
      <c r="AB17" s="2" t="s">
        <v>22</v>
      </c>
      <c r="AC17" s="2" t="s">
        <v>26</v>
      </c>
      <c r="AD17" s="2" t="s">
        <v>22</v>
      </c>
      <c r="AE17" s="2" t="s">
        <v>26</v>
      </c>
      <c r="AF17" s="33"/>
      <c r="AG17" s="2" t="s">
        <v>22</v>
      </c>
      <c r="AH17" s="2" t="s">
        <v>26</v>
      </c>
      <c r="AI17" s="2" t="s">
        <v>25</v>
      </c>
      <c r="AJ17" s="93" t="s">
        <v>26</v>
      </c>
      <c r="AK17" s="102" t="s">
        <v>22</v>
      </c>
      <c r="AL17" s="100" t="s">
        <v>25</v>
      </c>
      <c r="AM17" s="100" t="s">
        <v>22</v>
      </c>
      <c r="AN17" s="100" t="s">
        <v>22</v>
      </c>
      <c r="AO17" s="100" t="s">
        <v>22</v>
      </c>
      <c r="AP17" s="100" t="s">
        <v>22</v>
      </c>
      <c r="AQ17" s="3" t="s">
        <v>27</v>
      </c>
      <c r="AR17" s="3" t="s">
        <v>25</v>
      </c>
      <c r="AS17" s="3" t="s">
        <v>22</v>
      </c>
      <c r="AT17" s="3" t="s">
        <v>25</v>
      </c>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100" t="s">
        <v>25</v>
      </c>
      <c r="BD17" s="313" t="str">
        <f>SUBSTITUTE(SUBSTITUTE(IFERROR(VLOOKUP($A17,単組回答!$E:$R,14,FALSE),""),"① 行った","○"),"② 行っていない","×")</f>
        <v/>
      </c>
      <c r="BE17" s="100" t="s">
        <v>25</v>
      </c>
      <c r="BF17" s="316" t="str">
        <f>SUBSTITUTE(SUBSTITUTE(IFERROR(VLOOKUP($A17,単組回答!$E:$T,16,FALSE),""),"① 行った","○"),"② 行っていない","×")</f>
        <v/>
      </c>
    </row>
    <row r="18" spans="1:58" ht="28.5" customHeight="1">
      <c r="A18" s="5">
        <v>44026</v>
      </c>
      <c r="B18" s="6" t="s">
        <v>606</v>
      </c>
      <c r="C18" s="2" t="s">
        <v>23</v>
      </c>
      <c r="D18" s="2" t="s">
        <v>23</v>
      </c>
      <c r="E18" s="2">
        <v>2</v>
      </c>
      <c r="F18" s="2"/>
      <c r="G18" s="2" t="s">
        <v>23</v>
      </c>
      <c r="H18" s="2"/>
      <c r="I18" s="2" t="s">
        <v>23</v>
      </c>
      <c r="J18" s="2"/>
      <c r="K18" s="2"/>
      <c r="L18" s="2"/>
      <c r="M18" s="2"/>
      <c r="N18" s="2" t="s">
        <v>23</v>
      </c>
      <c r="O18" s="2" t="s">
        <v>24</v>
      </c>
      <c r="P18" s="2">
        <v>1</v>
      </c>
      <c r="Q18" s="2" t="s">
        <v>23</v>
      </c>
      <c r="R18" s="2" t="s">
        <v>23</v>
      </c>
      <c r="S18" s="2"/>
      <c r="T18" s="2" t="s">
        <v>23</v>
      </c>
      <c r="U18" s="2"/>
      <c r="V18" s="2"/>
      <c r="W18" s="2"/>
      <c r="X18" s="2"/>
      <c r="Y18" s="2" t="s">
        <v>26</v>
      </c>
      <c r="Z18" s="2" t="s">
        <v>26</v>
      </c>
      <c r="AA18" s="2" t="e">
        <v>#N/A</v>
      </c>
      <c r="AB18" s="2" t="s">
        <v>26</v>
      </c>
      <c r="AC18" s="2" t="s">
        <v>22</v>
      </c>
      <c r="AD18" s="2" t="s">
        <v>26</v>
      </c>
      <c r="AE18" s="2" t="s">
        <v>22</v>
      </c>
      <c r="AF18" s="33"/>
      <c r="AG18" s="2" t="s">
        <v>26</v>
      </c>
      <c r="AH18" s="2" t="s">
        <v>25</v>
      </c>
      <c r="AI18" s="2" t="s">
        <v>26</v>
      </c>
      <c r="AJ18" s="93" t="s">
        <v>25</v>
      </c>
      <c r="AK18" s="102" t="s">
        <v>22</v>
      </c>
      <c r="AL18" s="100" t="s">
        <v>22</v>
      </c>
      <c r="AM18" s="100" t="s">
        <v>22</v>
      </c>
      <c r="AN18" s="100" t="s">
        <v>22</v>
      </c>
      <c r="AO18" s="100" t="s">
        <v>22</v>
      </c>
      <c r="AP18" s="100" t="s">
        <v>22</v>
      </c>
      <c r="AQ18" s="3" t="s">
        <v>27</v>
      </c>
      <c r="AR18" s="3" t="s">
        <v>25</v>
      </c>
      <c r="AS18" s="3" t="s">
        <v>25</v>
      </c>
      <c r="AT18" s="3" t="s">
        <v>25</v>
      </c>
      <c r="AU18" s="112" t="s">
        <v>25</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100" t="s">
        <v>25</v>
      </c>
      <c r="BD18" s="313" t="str">
        <f>SUBSTITUTE(SUBSTITUTE(IFERROR(VLOOKUP($A18,単組回答!$E:$R,14,FALSE),""),"① 行った","○"),"② 行っていない","×")</f>
        <v/>
      </c>
      <c r="BE18" s="100" t="s">
        <v>25</v>
      </c>
      <c r="BF18" s="316" t="str">
        <f>SUBSTITUTE(SUBSTITUTE(IFERROR(VLOOKUP($A18,単組回答!$E:$T,16,FALSE),""),"① 行った","○"),"② 行っていない","×")</f>
        <v/>
      </c>
    </row>
    <row r="19" spans="1:58" ht="28.5" customHeight="1">
      <c r="A19" s="5">
        <v>44029</v>
      </c>
      <c r="B19" s="6" t="s">
        <v>607</v>
      </c>
      <c r="C19" s="2" t="s">
        <v>23</v>
      </c>
      <c r="D19" s="2" t="s">
        <v>23</v>
      </c>
      <c r="E19" s="2">
        <v>2</v>
      </c>
      <c r="F19" s="2"/>
      <c r="G19" s="2" t="s">
        <v>23</v>
      </c>
      <c r="H19" s="2"/>
      <c r="I19" s="2"/>
      <c r="J19" s="2"/>
      <c r="K19" s="2"/>
      <c r="L19" s="2"/>
      <c r="M19" s="2"/>
      <c r="N19" s="2" t="s">
        <v>23</v>
      </c>
      <c r="O19" s="2" t="s">
        <v>22</v>
      </c>
      <c r="P19" s="2">
        <v>2</v>
      </c>
      <c r="Q19" s="2"/>
      <c r="R19" s="2" t="s">
        <v>23</v>
      </c>
      <c r="S19" s="2"/>
      <c r="T19" s="2"/>
      <c r="U19" s="2"/>
      <c r="V19" s="2"/>
      <c r="W19" s="2"/>
      <c r="X19" s="2"/>
      <c r="Y19" s="2" t="s">
        <v>22</v>
      </c>
      <c r="Z19" s="2" t="s">
        <v>22</v>
      </c>
      <c r="AA19" s="2" t="s">
        <v>22</v>
      </c>
      <c r="AB19" s="2" t="s">
        <v>26</v>
      </c>
      <c r="AC19" s="2" t="s">
        <v>22</v>
      </c>
      <c r="AD19" s="2" t="s">
        <v>26</v>
      </c>
      <c r="AE19" s="2" t="s">
        <v>22</v>
      </c>
      <c r="AF19" s="33"/>
      <c r="AG19" s="2" t="s">
        <v>26</v>
      </c>
      <c r="AH19" s="2" t="s">
        <v>25</v>
      </c>
      <c r="AI19" s="2" t="s">
        <v>25</v>
      </c>
      <c r="AJ19" s="93" t="s">
        <v>25</v>
      </c>
      <c r="AK19" s="102" t="s">
        <v>22</v>
      </c>
      <c r="AL19" s="100" t="s">
        <v>22</v>
      </c>
      <c r="AM19" s="100" t="s">
        <v>25</v>
      </c>
      <c r="AN19" s="100" t="s">
        <v>22</v>
      </c>
      <c r="AO19" s="100">
        <v>0</v>
      </c>
      <c r="AP19" s="100" t="s">
        <v>22</v>
      </c>
      <c r="AQ19" s="3" t="s">
        <v>43</v>
      </c>
      <c r="AR19" s="3"/>
      <c r="AS19" s="3" t="s">
        <v>25</v>
      </c>
      <c r="AT19" s="3"/>
      <c r="AU19" s="112" t="s">
        <v>22</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100" t="s">
        <v>25</v>
      </c>
      <c r="BD19" s="313" t="str">
        <f>SUBSTITUTE(SUBSTITUTE(IFERROR(VLOOKUP($A19,単組回答!$E:$R,14,FALSE),""),"① 行った","○"),"② 行っていない","×")</f>
        <v/>
      </c>
      <c r="BE19" s="100" t="s">
        <v>25</v>
      </c>
      <c r="BF19" s="316" t="str">
        <f>SUBSTITUTE(SUBSTITUTE(IFERROR(VLOOKUP($A19,単組回答!$E:$T,16,FALSE),""),"① 行った","○"),"② 行っていない","×")</f>
        <v/>
      </c>
    </row>
    <row r="20" spans="1:58" ht="28.5" customHeight="1">
      <c r="A20" s="5">
        <v>44031</v>
      </c>
      <c r="B20" s="6" t="s">
        <v>608</v>
      </c>
      <c r="C20" s="7"/>
      <c r="D20" s="2"/>
      <c r="E20" s="2"/>
      <c r="F20" s="2"/>
      <c r="G20" s="2"/>
      <c r="H20" s="2"/>
      <c r="I20" s="2"/>
      <c r="J20" s="2"/>
      <c r="K20" s="2"/>
      <c r="L20" s="2"/>
      <c r="M20" s="2"/>
      <c r="N20" s="2"/>
      <c r="O20" s="2"/>
      <c r="P20" s="2"/>
      <c r="Q20" s="2"/>
      <c r="R20" s="2"/>
      <c r="S20" s="2"/>
      <c r="T20" s="2"/>
      <c r="U20" s="2"/>
      <c r="V20" s="2"/>
      <c r="W20" s="2"/>
      <c r="X20" s="2"/>
      <c r="Y20" s="2" t="s">
        <v>26</v>
      </c>
      <c r="Z20" s="2" t="s">
        <v>26</v>
      </c>
      <c r="AA20" s="2" t="e">
        <v>#N/A</v>
      </c>
      <c r="AB20" s="2" t="s">
        <v>26</v>
      </c>
      <c r="AC20" s="2" t="s">
        <v>26</v>
      </c>
      <c r="AD20" s="2" t="s">
        <v>26</v>
      </c>
      <c r="AE20" s="2" t="s">
        <v>26</v>
      </c>
      <c r="AF20" s="33"/>
      <c r="AG20" s="2" t="s">
        <v>26</v>
      </c>
      <c r="AH20" s="2" t="s">
        <v>26</v>
      </c>
      <c r="AI20" s="2" t="s">
        <v>26</v>
      </c>
      <c r="AJ20" s="93" t="s">
        <v>26</v>
      </c>
      <c r="AK20" s="102" t="s">
        <v>26</v>
      </c>
      <c r="AL20" s="100" t="s">
        <v>26</v>
      </c>
      <c r="AM20" s="100" t="s">
        <v>26</v>
      </c>
      <c r="AN20" s="100" t="s">
        <v>26</v>
      </c>
      <c r="AO20" s="100" t="s">
        <v>26</v>
      </c>
      <c r="AP20" s="100"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100" t="s">
        <v>25</v>
      </c>
      <c r="BD20" s="313" t="str">
        <f>SUBSTITUTE(SUBSTITUTE(IFERROR(VLOOKUP($A20,単組回答!$E:$R,14,FALSE),""),"① 行った","○"),"② 行っていない","×")</f>
        <v/>
      </c>
      <c r="BE20" s="100" t="s">
        <v>25</v>
      </c>
      <c r="BF20" s="316" t="str">
        <f>SUBSTITUTE(SUBSTITUTE(IFERROR(VLOOKUP($A20,単組回答!$E:$T,16,FALSE),""),"① 行った","○"),"② 行っていない","×")</f>
        <v/>
      </c>
    </row>
    <row r="21" spans="1:58" ht="28.5" customHeight="1">
      <c r="A21" s="5">
        <v>44038</v>
      </c>
      <c r="B21" s="6" t="s">
        <v>609</v>
      </c>
      <c r="C21" s="2" t="s">
        <v>24</v>
      </c>
      <c r="D21" s="2" t="s">
        <v>23</v>
      </c>
      <c r="E21" s="2">
        <v>1</v>
      </c>
      <c r="F21" s="2"/>
      <c r="G21" s="2"/>
      <c r="H21" s="2"/>
      <c r="I21" s="2"/>
      <c r="J21" s="2"/>
      <c r="K21" s="2"/>
      <c r="L21" s="2"/>
      <c r="M21" s="2"/>
      <c r="N21" s="2" t="s">
        <v>24</v>
      </c>
      <c r="O21" s="2" t="s">
        <v>22</v>
      </c>
      <c r="P21" s="2">
        <v>1</v>
      </c>
      <c r="Q21" s="2"/>
      <c r="R21" s="2" t="s">
        <v>23</v>
      </c>
      <c r="S21" s="2"/>
      <c r="T21" s="2" t="s">
        <v>23</v>
      </c>
      <c r="U21" s="2"/>
      <c r="V21" s="2"/>
      <c r="W21" s="2"/>
      <c r="X21" s="2"/>
      <c r="Y21" s="2" t="s">
        <v>26</v>
      </c>
      <c r="Z21" s="2" t="s">
        <v>26</v>
      </c>
      <c r="AA21" s="2" t="e">
        <v>#N/A</v>
      </c>
      <c r="AB21" s="2" t="s">
        <v>26</v>
      </c>
      <c r="AC21" s="2" t="s">
        <v>25</v>
      </c>
      <c r="AD21" s="2" t="s">
        <v>26</v>
      </c>
      <c r="AE21" s="2" t="s">
        <v>25</v>
      </c>
      <c r="AF21" s="33"/>
      <c r="AG21" s="2" t="s">
        <v>26</v>
      </c>
      <c r="AH21" s="2"/>
      <c r="AI21" s="2" t="s">
        <v>26</v>
      </c>
      <c r="AJ21" s="93" t="s">
        <v>25</v>
      </c>
      <c r="AK21" s="102" t="s">
        <v>25</v>
      </c>
      <c r="AL21" s="100" t="s">
        <v>22</v>
      </c>
      <c r="AM21" s="100" t="s">
        <v>22</v>
      </c>
      <c r="AN21" s="100" t="s">
        <v>22</v>
      </c>
      <c r="AO21" s="100" t="s">
        <v>22</v>
      </c>
      <c r="AP21" s="100" t="s">
        <v>22</v>
      </c>
      <c r="AQ21" s="3" t="s">
        <v>27</v>
      </c>
      <c r="AR21" s="3" t="s">
        <v>22</v>
      </c>
      <c r="AS21" s="3" t="s">
        <v>25</v>
      </c>
      <c r="AT21" s="3" t="s">
        <v>22</v>
      </c>
      <c r="AU21" s="112" t="s">
        <v>25</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100" t="s">
        <v>25</v>
      </c>
      <c r="BD21" s="313" t="str">
        <f>SUBSTITUTE(SUBSTITUTE(IFERROR(VLOOKUP($A21,単組回答!$E:$R,14,FALSE),""),"① 行った","○"),"② 行っていない","×")</f>
        <v/>
      </c>
      <c r="BE21" s="100" t="s">
        <v>25</v>
      </c>
      <c r="BF21" s="316" t="str">
        <f>SUBSTITUTE(SUBSTITUTE(IFERROR(VLOOKUP($A21,単組回答!$E:$T,16,FALSE),""),"① 行った","○"),"② 行っていない","×")</f>
        <v/>
      </c>
    </row>
    <row r="22" spans="1:58" ht="28.5" customHeight="1">
      <c r="A22" s="5">
        <v>44040</v>
      </c>
      <c r="B22" s="6" t="s">
        <v>610</v>
      </c>
      <c r="C22" s="2" t="s">
        <v>23</v>
      </c>
      <c r="D22" s="2" t="s">
        <v>23</v>
      </c>
      <c r="E22" s="2">
        <v>2</v>
      </c>
      <c r="F22" s="2"/>
      <c r="G22" s="2"/>
      <c r="H22" s="2"/>
      <c r="I22" s="2"/>
      <c r="J22" s="2"/>
      <c r="K22" s="2"/>
      <c r="L22" s="2"/>
      <c r="M22" s="2"/>
      <c r="N22" s="2" t="s">
        <v>23</v>
      </c>
      <c r="O22" s="2" t="s">
        <v>24</v>
      </c>
      <c r="P22" s="2">
        <v>1</v>
      </c>
      <c r="Q22" s="2"/>
      <c r="R22" s="2" t="s">
        <v>23</v>
      </c>
      <c r="S22" s="2"/>
      <c r="T22" s="2"/>
      <c r="U22" s="2"/>
      <c r="V22" s="2"/>
      <c r="W22" s="2"/>
      <c r="X22" s="2"/>
      <c r="Y22" s="2" t="s">
        <v>26</v>
      </c>
      <c r="Z22" s="2" t="s">
        <v>26</v>
      </c>
      <c r="AA22" s="2" t="e">
        <v>#N/A</v>
      </c>
      <c r="AB22" s="2" t="s">
        <v>26</v>
      </c>
      <c r="AC22" s="2" t="s">
        <v>26</v>
      </c>
      <c r="AD22" s="2" t="s">
        <v>26</v>
      </c>
      <c r="AE22" s="2" t="s">
        <v>26</v>
      </c>
      <c r="AF22" s="33"/>
      <c r="AG22" s="2" t="s">
        <v>26</v>
      </c>
      <c r="AH22" s="2" t="s">
        <v>26</v>
      </c>
      <c r="AI22" s="2" t="s">
        <v>26</v>
      </c>
      <c r="AJ22" s="93" t="s">
        <v>26</v>
      </c>
      <c r="AK22" s="102" t="s">
        <v>22</v>
      </c>
      <c r="AL22" s="100" t="s">
        <v>25</v>
      </c>
      <c r="AM22" s="100" t="s">
        <v>25</v>
      </c>
      <c r="AN22" s="100" t="s">
        <v>25</v>
      </c>
      <c r="AO22" s="100">
        <v>0</v>
      </c>
      <c r="AP22" s="100">
        <v>0</v>
      </c>
      <c r="AQ22" s="3">
        <v>0</v>
      </c>
      <c r="AR22" s="3"/>
      <c r="AS22" s="3">
        <v>0</v>
      </c>
      <c r="AT22" s="3"/>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100" t="s">
        <v>25</v>
      </c>
      <c r="BD22" s="313" t="str">
        <f>SUBSTITUTE(SUBSTITUTE(IFERROR(VLOOKUP($A22,単組回答!$E:$R,14,FALSE),""),"① 行った","○"),"② 行っていない","×")</f>
        <v/>
      </c>
      <c r="BE22" s="100" t="s">
        <v>25</v>
      </c>
      <c r="BF22" s="316" t="str">
        <f>SUBSTITUTE(SUBSTITUTE(IFERROR(VLOOKUP($A22,単組回答!$E:$T,16,FALSE),""),"① 行った","○"),"② 行っていない","×")</f>
        <v/>
      </c>
    </row>
    <row r="23" spans="1:58" ht="28.5" customHeight="1">
      <c r="A23" s="5">
        <v>44043</v>
      </c>
      <c r="B23" s="6" t="s">
        <v>611</v>
      </c>
      <c r="C23" s="7"/>
      <c r="D23" s="2"/>
      <c r="E23" s="2"/>
      <c r="F23" s="2"/>
      <c r="G23" s="2"/>
      <c r="H23" s="2"/>
      <c r="I23" s="2"/>
      <c r="J23" s="2"/>
      <c r="K23" s="2"/>
      <c r="L23" s="2"/>
      <c r="M23" s="2"/>
      <c r="N23" s="2"/>
      <c r="O23" s="2"/>
      <c r="P23" s="2"/>
      <c r="Q23" s="2"/>
      <c r="R23" s="2"/>
      <c r="S23" s="2"/>
      <c r="T23" s="2"/>
      <c r="U23" s="2"/>
      <c r="V23" s="2"/>
      <c r="W23" s="2"/>
      <c r="X23" s="2"/>
      <c r="Y23" s="2" t="s">
        <v>26</v>
      </c>
      <c r="Z23" s="2" t="s">
        <v>26</v>
      </c>
      <c r="AA23" s="2" t="e">
        <v>#N/A</v>
      </c>
      <c r="AB23" s="2" t="s">
        <v>26</v>
      </c>
      <c r="AC23" s="2" t="s">
        <v>26</v>
      </c>
      <c r="AD23" s="2" t="s">
        <v>26</v>
      </c>
      <c r="AE23" s="2" t="s">
        <v>26</v>
      </c>
      <c r="AF23" s="33"/>
      <c r="AG23" s="2" t="s">
        <v>26</v>
      </c>
      <c r="AH23" s="2" t="s">
        <v>26</v>
      </c>
      <c r="AI23" s="2" t="s">
        <v>26</v>
      </c>
      <c r="AJ23" s="93" t="s">
        <v>26</v>
      </c>
      <c r="AK23" s="102" t="s">
        <v>26</v>
      </c>
      <c r="AL23" s="100" t="s">
        <v>26</v>
      </c>
      <c r="AM23" s="100" t="s">
        <v>26</v>
      </c>
      <c r="AN23" s="100" t="s">
        <v>26</v>
      </c>
      <c r="AO23" s="100" t="s">
        <v>26</v>
      </c>
      <c r="AP23" s="100"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100" t="s">
        <v>25</v>
      </c>
      <c r="BD23" s="313" t="str">
        <f>SUBSTITUTE(SUBSTITUTE(IFERROR(VLOOKUP($A23,単組回答!$E:$R,14,FALSE),""),"① 行った","○"),"② 行っていない","×")</f>
        <v/>
      </c>
      <c r="BE23" s="100" t="s">
        <v>25</v>
      </c>
      <c r="BF23" s="316" t="str">
        <f>SUBSTITUTE(SUBSTITUTE(IFERROR(VLOOKUP($A23,単組回答!$E:$T,16,FALSE),""),"① 行った","○"),"② 行っていない","×")</f>
        <v/>
      </c>
    </row>
    <row r="24" spans="1:58" ht="28.5" customHeight="1">
      <c r="A24" s="5">
        <v>44046</v>
      </c>
      <c r="B24" s="6" t="s">
        <v>612</v>
      </c>
      <c r="C24" s="2" t="s">
        <v>23</v>
      </c>
      <c r="D24" s="2" t="s">
        <v>23</v>
      </c>
      <c r="E24" s="2">
        <v>2</v>
      </c>
      <c r="F24" s="2"/>
      <c r="G24" s="2"/>
      <c r="H24" s="2"/>
      <c r="I24" s="2"/>
      <c r="J24" s="2"/>
      <c r="K24" s="2"/>
      <c r="L24" s="2"/>
      <c r="M24" s="2"/>
      <c r="N24" s="2" t="s">
        <v>23</v>
      </c>
      <c r="O24" s="2" t="s">
        <v>22</v>
      </c>
      <c r="P24" s="2">
        <v>2</v>
      </c>
      <c r="Q24" s="2"/>
      <c r="R24" s="2"/>
      <c r="S24" s="2"/>
      <c r="T24" s="2"/>
      <c r="U24" s="2"/>
      <c r="V24" s="2"/>
      <c r="W24" s="2"/>
      <c r="X24" s="2"/>
      <c r="Y24" s="2" t="s">
        <v>25</v>
      </c>
      <c r="Z24" s="2" t="s">
        <v>22</v>
      </c>
      <c r="AA24" s="2" t="s">
        <v>22</v>
      </c>
      <c r="AB24" s="2" t="s">
        <v>26</v>
      </c>
      <c r="AC24" s="2" t="s">
        <v>22</v>
      </c>
      <c r="AD24" s="2" t="s">
        <v>26</v>
      </c>
      <c r="AE24" s="2" t="s">
        <v>25</v>
      </c>
      <c r="AF24" s="33"/>
      <c r="AG24" s="2" t="s">
        <v>26</v>
      </c>
      <c r="AH24" s="2"/>
      <c r="AI24" s="2" t="s">
        <v>25</v>
      </c>
      <c r="AJ24" s="93" t="s">
        <v>25</v>
      </c>
      <c r="AK24" s="102" t="s">
        <v>22</v>
      </c>
      <c r="AL24" s="100" t="s">
        <v>22</v>
      </c>
      <c r="AM24" s="100" t="s">
        <v>25</v>
      </c>
      <c r="AN24" s="100" t="s">
        <v>22</v>
      </c>
      <c r="AO24" s="100">
        <v>0</v>
      </c>
      <c r="AP24" s="100" t="s">
        <v>25</v>
      </c>
      <c r="AQ24" s="3" t="s">
        <v>27</v>
      </c>
      <c r="AR24" s="3" t="s">
        <v>25</v>
      </c>
      <c r="AS24" s="3" t="s">
        <v>28</v>
      </c>
      <c r="AT24" s="3" t="s">
        <v>25</v>
      </c>
      <c r="AU24" s="112" t="s">
        <v>25</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100" t="s">
        <v>25</v>
      </c>
      <c r="BD24" s="313" t="str">
        <f>SUBSTITUTE(SUBSTITUTE(IFERROR(VLOOKUP($A24,単組回答!$E:$R,14,FALSE),""),"① 行った","○"),"② 行っていない","×")</f>
        <v/>
      </c>
      <c r="BE24" s="100" t="s">
        <v>25</v>
      </c>
      <c r="BF24" s="316" t="str">
        <f>SUBSTITUTE(SUBSTITUTE(IFERROR(VLOOKUP($A24,単組回答!$E:$T,16,FALSE),""),"① 行った","○"),"② 行っていない","×")</f>
        <v/>
      </c>
    </row>
    <row r="25" spans="1:58" ht="28.5" customHeight="1">
      <c r="A25" s="5">
        <v>44050</v>
      </c>
      <c r="B25" s="6" t="s">
        <v>613</v>
      </c>
      <c r="C25" s="2" t="s">
        <v>23</v>
      </c>
      <c r="D25" s="2" t="s">
        <v>24</v>
      </c>
      <c r="E25" s="2">
        <v>1</v>
      </c>
      <c r="F25" s="2" t="s">
        <v>23</v>
      </c>
      <c r="G25" s="2" t="s">
        <v>23</v>
      </c>
      <c r="H25" s="2"/>
      <c r="I25" s="2" t="s">
        <v>23</v>
      </c>
      <c r="J25" s="2"/>
      <c r="K25" s="2"/>
      <c r="L25" s="2"/>
      <c r="M25" s="2"/>
      <c r="N25" s="2" t="s">
        <v>23</v>
      </c>
      <c r="O25" s="2" t="s">
        <v>24</v>
      </c>
      <c r="P25" s="2">
        <v>1</v>
      </c>
      <c r="Q25" s="2"/>
      <c r="R25" s="2"/>
      <c r="S25" s="2"/>
      <c r="T25" s="2"/>
      <c r="U25" s="2"/>
      <c r="V25" s="2"/>
      <c r="W25" s="2"/>
      <c r="X25" s="2"/>
      <c r="Y25" s="2" t="s">
        <v>22</v>
      </c>
      <c r="Z25" s="2" t="s">
        <v>25</v>
      </c>
      <c r="AA25" s="2" t="s">
        <v>25</v>
      </c>
      <c r="AB25" s="2" t="s">
        <v>22</v>
      </c>
      <c r="AC25" s="2" t="s">
        <v>26</v>
      </c>
      <c r="AD25" s="2" t="s">
        <v>25</v>
      </c>
      <c r="AE25" s="2" t="s">
        <v>26</v>
      </c>
      <c r="AF25" s="33"/>
      <c r="AG25" s="2" t="s">
        <v>26</v>
      </c>
      <c r="AH25" s="2" t="s">
        <v>26</v>
      </c>
      <c r="AI25" s="2" t="s">
        <v>25</v>
      </c>
      <c r="AJ25" s="93" t="s">
        <v>26</v>
      </c>
      <c r="AK25" s="102" t="s">
        <v>22</v>
      </c>
      <c r="AL25" s="100" t="s">
        <v>25</v>
      </c>
      <c r="AM25" s="100" t="s">
        <v>25</v>
      </c>
      <c r="AN25" s="100" t="s">
        <v>22</v>
      </c>
      <c r="AO25" s="100">
        <v>0</v>
      </c>
      <c r="AP25" s="100" t="s">
        <v>25</v>
      </c>
      <c r="AQ25" s="3" t="s">
        <v>27</v>
      </c>
      <c r="AR25" s="3" t="s">
        <v>22</v>
      </c>
      <c r="AS25" s="3" t="s">
        <v>22</v>
      </c>
      <c r="AT25" s="3" t="s">
        <v>25</v>
      </c>
      <c r="AU25" s="112" t="s">
        <v>25</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100" t="s">
        <v>25</v>
      </c>
      <c r="BD25" s="313" t="str">
        <f>SUBSTITUTE(SUBSTITUTE(IFERROR(VLOOKUP($A25,単組回答!$E:$R,14,FALSE),""),"① 行った","○"),"② 行っていない","×")</f>
        <v/>
      </c>
      <c r="BE25" s="100" t="s">
        <v>25</v>
      </c>
      <c r="BF25" s="316" t="str">
        <f>SUBSTITUTE(SUBSTITUTE(IFERROR(VLOOKUP($A25,単組回答!$E:$T,16,FALSE),""),"① 行った","○"),"② 行っていない","×")</f>
        <v/>
      </c>
    </row>
    <row r="26" spans="1:58" ht="28.5" customHeight="1">
      <c r="A26" s="5">
        <v>44055</v>
      </c>
      <c r="B26" s="6" t="s">
        <v>614</v>
      </c>
      <c r="C26" s="2" t="s">
        <v>23</v>
      </c>
      <c r="D26" s="2" t="s">
        <v>23</v>
      </c>
      <c r="E26" s="2" t="s">
        <v>23</v>
      </c>
      <c r="F26" s="2" t="s">
        <v>23</v>
      </c>
      <c r="G26" s="2"/>
      <c r="H26" s="2" t="s">
        <v>23</v>
      </c>
      <c r="I26" s="2" t="s">
        <v>23</v>
      </c>
      <c r="J26" s="2"/>
      <c r="K26" s="2"/>
      <c r="L26" s="2"/>
      <c r="M26" s="2"/>
      <c r="N26" s="2" t="s">
        <v>23</v>
      </c>
      <c r="O26" s="2" t="s">
        <v>22</v>
      </c>
      <c r="P26" s="2">
        <v>2</v>
      </c>
      <c r="Q26" s="2" t="s">
        <v>22</v>
      </c>
      <c r="R26" s="2" t="s">
        <v>23</v>
      </c>
      <c r="S26" s="2" t="s">
        <v>23</v>
      </c>
      <c r="T26" s="2" t="s">
        <v>23</v>
      </c>
      <c r="U26" s="2"/>
      <c r="V26" s="2"/>
      <c r="W26" s="2"/>
      <c r="X26" s="2"/>
      <c r="Y26" s="2" t="s">
        <v>22</v>
      </c>
      <c r="Z26" s="2" t="s">
        <v>22</v>
      </c>
      <c r="AA26" s="2" t="s">
        <v>22</v>
      </c>
      <c r="AB26" s="2" t="s">
        <v>26</v>
      </c>
      <c r="AC26" s="2" t="s">
        <v>22</v>
      </c>
      <c r="AD26" s="2" t="s">
        <v>26</v>
      </c>
      <c r="AE26" s="2" t="s">
        <v>22</v>
      </c>
      <c r="AF26" s="33"/>
      <c r="AG26" s="2" t="s">
        <v>26</v>
      </c>
      <c r="AH26" s="2" t="s">
        <v>25</v>
      </c>
      <c r="AI26" s="2" t="s">
        <v>25</v>
      </c>
      <c r="AJ26" s="93" t="s">
        <v>25</v>
      </c>
      <c r="AK26" s="102" t="s">
        <v>22</v>
      </c>
      <c r="AL26" s="100" t="s">
        <v>22</v>
      </c>
      <c r="AM26" s="100" t="s">
        <v>22</v>
      </c>
      <c r="AN26" s="100" t="s">
        <v>22</v>
      </c>
      <c r="AO26" s="100" t="s">
        <v>22</v>
      </c>
      <c r="AP26" s="100" t="s">
        <v>22</v>
      </c>
      <c r="AQ26" s="3" t="s">
        <v>27</v>
      </c>
      <c r="AR26" s="3" t="s">
        <v>28</v>
      </c>
      <c r="AS26" s="3" t="s">
        <v>22</v>
      </c>
      <c r="AT26" s="3" t="s">
        <v>22</v>
      </c>
      <c r="AU26" s="112" t="s">
        <v>22</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100" t="s">
        <v>1320</v>
      </c>
      <c r="BD26" s="313" t="str">
        <f>SUBSTITUTE(SUBSTITUTE(IFERROR(VLOOKUP($A26,単組回答!$E:$R,14,FALSE),""),"① 行った","○"),"② 行っていない","×")</f>
        <v/>
      </c>
      <c r="BE26" s="100" t="s">
        <v>22</v>
      </c>
      <c r="BF26" s="316" t="str">
        <f>SUBSTITUTE(SUBSTITUTE(IFERROR(VLOOKUP($A26,単組回答!$E:$T,16,FALSE),""),"① 行った","○"),"② 行っていない","×")</f>
        <v/>
      </c>
    </row>
    <row r="27" spans="1:58" ht="28.5" customHeight="1">
      <c r="A27" s="5">
        <v>44057</v>
      </c>
      <c r="B27" s="6" t="s">
        <v>615</v>
      </c>
      <c r="C27" s="7"/>
      <c r="D27" s="2"/>
      <c r="E27" s="2"/>
      <c r="F27" s="2"/>
      <c r="G27" s="2"/>
      <c r="H27" s="2"/>
      <c r="I27" s="2"/>
      <c r="J27" s="2"/>
      <c r="K27" s="2"/>
      <c r="L27" s="2"/>
      <c r="M27" s="2"/>
      <c r="N27" s="2"/>
      <c r="O27" s="2"/>
      <c r="P27" s="2"/>
      <c r="Q27" s="2"/>
      <c r="R27" s="2"/>
      <c r="S27" s="2"/>
      <c r="T27" s="2"/>
      <c r="U27" s="2"/>
      <c r="V27" s="2"/>
      <c r="W27" s="2"/>
      <c r="X27" s="2"/>
      <c r="Y27" s="2" t="s">
        <v>26</v>
      </c>
      <c r="Z27" s="2" t="s">
        <v>26</v>
      </c>
      <c r="AA27" s="2" t="e">
        <v>#N/A</v>
      </c>
      <c r="AB27" s="2" t="s">
        <v>26</v>
      </c>
      <c r="AC27" s="2" t="s">
        <v>26</v>
      </c>
      <c r="AD27" s="2" t="s">
        <v>26</v>
      </c>
      <c r="AE27" s="2" t="s">
        <v>26</v>
      </c>
      <c r="AF27" s="33"/>
      <c r="AG27" s="2" t="s">
        <v>26</v>
      </c>
      <c r="AH27" s="2" t="s">
        <v>26</v>
      </c>
      <c r="AI27" s="2" t="s">
        <v>26</v>
      </c>
      <c r="AJ27" s="93" t="s">
        <v>26</v>
      </c>
      <c r="AK27" s="102" t="s">
        <v>26</v>
      </c>
      <c r="AL27" s="100" t="s">
        <v>26</v>
      </c>
      <c r="AM27" s="100" t="s">
        <v>26</v>
      </c>
      <c r="AN27" s="100" t="s">
        <v>26</v>
      </c>
      <c r="AO27" s="100" t="s">
        <v>26</v>
      </c>
      <c r="AP27" s="100"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100" t="s">
        <v>25</v>
      </c>
      <c r="BD27" s="313" t="str">
        <f>SUBSTITUTE(SUBSTITUTE(IFERROR(VLOOKUP($A27,単組回答!$E:$R,14,FALSE),""),"① 行った","○"),"② 行っていない","×")</f>
        <v/>
      </c>
      <c r="BE27" s="100" t="s">
        <v>25</v>
      </c>
      <c r="BF27" s="316" t="str">
        <f>SUBSTITUTE(SUBSTITUTE(IFERROR(VLOOKUP($A27,単組回答!$E:$T,16,FALSE),""),"① 行った","○"),"② 行っていない","×")</f>
        <v/>
      </c>
    </row>
    <row r="28" spans="1:58" ht="28.5" customHeight="1">
      <c r="A28" s="5">
        <v>44059</v>
      </c>
      <c r="B28" s="6" t="s">
        <v>616</v>
      </c>
      <c r="C28" s="2" t="s">
        <v>24</v>
      </c>
      <c r="D28" s="2" t="s">
        <v>24</v>
      </c>
      <c r="E28" s="2"/>
      <c r="F28" s="2"/>
      <c r="G28" s="2"/>
      <c r="H28" s="2"/>
      <c r="I28" s="2"/>
      <c r="J28" s="2"/>
      <c r="K28" s="2"/>
      <c r="L28" s="2"/>
      <c r="M28" s="2"/>
      <c r="N28" s="2"/>
      <c r="O28" s="2"/>
      <c r="P28" s="2"/>
      <c r="Q28" s="2"/>
      <c r="R28" s="2"/>
      <c r="S28" s="2"/>
      <c r="T28" s="2"/>
      <c r="U28" s="2"/>
      <c r="V28" s="2"/>
      <c r="W28" s="2"/>
      <c r="X28" s="2"/>
      <c r="Y28" s="2" t="s">
        <v>26</v>
      </c>
      <c r="Z28" s="2" t="s">
        <v>26</v>
      </c>
      <c r="AA28" s="2" t="e">
        <v>#N/A</v>
      </c>
      <c r="AB28" s="2" t="s">
        <v>26</v>
      </c>
      <c r="AC28" s="2" t="s">
        <v>26</v>
      </c>
      <c r="AD28" s="2" t="s">
        <v>26</v>
      </c>
      <c r="AE28" s="2" t="s">
        <v>26</v>
      </c>
      <c r="AF28" s="33"/>
      <c r="AG28" s="2" t="s">
        <v>26</v>
      </c>
      <c r="AH28" s="2" t="s">
        <v>26</v>
      </c>
      <c r="AI28" s="2" t="s">
        <v>26</v>
      </c>
      <c r="AJ28" s="93" t="s">
        <v>26</v>
      </c>
      <c r="AK28" s="102" t="s">
        <v>26</v>
      </c>
      <c r="AL28" s="100" t="s">
        <v>26</v>
      </c>
      <c r="AM28" s="100" t="s">
        <v>26</v>
      </c>
      <c r="AN28" s="100" t="s">
        <v>26</v>
      </c>
      <c r="AO28" s="100" t="s">
        <v>26</v>
      </c>
      <c r="AP28" s="100" t="s">
        <v>26</v>
      </c>
      <c r="AQ28" s="3" t="s">
        <v>26</v>
      </c>
      <c r="AR28" s="3" t="s">
        <v>26</v>
      </c>
      <c r="AS28" s="3" t="s">
        <v>26</v>
      </c>
      <c r="AT28" s="3" t="s">
        <v>26</v>
      </c>
      <c r="AU28" s="112"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100" t="s">
        <v>25</v>
      </c>
      <c r="BD28" s="313" t="str">
        <f>SUBSTITUTE(SUBSTITUTE(IFERROR(VLOOKUP($A28,単組回答!$E:$R,14,FALSE),""),"① 行った","○"),"② 行っていない","×")</f>
        <v/>
      </c>
      <c r="BE28" s="100" t="s">
        <v>25</v>
      </c>
      <c r="BF28" s="316" t="str">
        <f>SUBSTITUTE(SUBSTITUTE(IFERROR(VLOOKUP($A28,単組回答!$E:$T,16,FALSE),""),"① 行った","○"),"② 行っていない","×")</f>
        <v/>
      </c>
    </row>
    <row r="29" spans="1:58" ht="28.5" customHeight="1">
      <c r="A29" s="5">
        <v>44063</v>
      </c>
      <c r="B29" s="6" t="s">
        <v>617</v>
      </c>
      <c r="C29" s="2" t="s">
        <v>23</v>
      </c>
      <c r="D29" s="2" t="s">
        <v>23</v>
      </c>
      <c r="E29" s="2">
        <v>2</v>
      </c>
      <c r="F29" s="2"/>
      <c r="G29" s="2" t="s">
        <v>23</v>
      </c>
      <c r="H29" s="2"/>
      <c r="I29" s="2"/>
      <c r="J29" s="2"/>
      <c r="K29" s="2"/>
      <c r="L29" s="2"/>
      <c r="M29" s="2"/>
      <c r="N29" s="2" t="s">
        <v>23</v>
      </c>
      <c r="O29" s="2" t="s">
        <v>24</v>
      </c>
      <c r="P29" s="2">
        <v>1</v>
      </c>
      <c r="Q29" s="2"/>
      <c r="R29" s="2"/>
      <c r="S29" s="2"/>
      <c r="T29" s="2"/>
      <c r="U29" s="2"/>
      <c r="V29" s="2"/>
      <c r="W29" s="2"/>
      <c r="X29" s="2"/>
      <c r="Y29" s="2" t="s">
        <v>26</v>
      </c>
      <c r="Z29" s="2" t="s">
        <v>26</v>
      </c>
      <c r="AA29" s="2" t="e">
        <v>#N/A</v>
      </c>
      <c r="AB29" s="2" t="s">
        <v>26</v>
      </c>
      <c r="AC29" s="2" t="s">
        <v>26</v>
      </c>
      <c r="AD29" s="2" t="s">
        <v>26</v>
      </c>
      <c r="AE29" s="2" t="s">
        <v>26</v>
      </c>
      <c r="AF29" s="33"/>
      <c r="AG29" s="2" t="s">
        <v>26</v>
      </c>
      <c r="AH29" s="2" t="s">
        <v>26</v>
      </c>
      <c r="AI29" s="2" t="s">
        <v>26</v>
      </c>
      <c r="AJ29" s="93" t="s">
        <v>26</v>
      </c>
      <c r="AK29" s="102" t="s">
        <v>22</v>
      </c>
      <c r="AL29" s="100" t="s">
        <v>22</v>
      </c>
      <c r="AM29" s="100" t="s">
        <v>25</v>
      </c>
      <c r="AN29" s="100" t="s">
        <v>22</v>
      </c>
      <c r="AO29" s="100">
        <v>0</v>
      </c>
      <c r="AP29" s="100" t="s">
        <v>22</v>
      </c>
      <c r="AQ29" s="3" t="s">
        <v>27</v>
      </c>
      <c r="AR29" s="3"/>
      <c r="AS29" s="3" t="s">
        <v>22</v>
      </c>
      <c r="AT29" s="3"/>
      <c r="AU29" s="112" t="s">
        <v>25</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100" t="s">
        <v>25</v>
      </c>
      <c r="BD29" s="313" t="str">
        <f>SUBSTITUTE(SUBSTITUTE(IFERROR(VLOOKUP($A29,単組回答!$E:$R,14,FALSE),""),"① 行った","○"),"② 行っていない","×")</f>
        <v/>
      </c>
      <c r="BE29" s="100" t="s">
        <v>25</v>
      </c>
      <c r="BF29" s="316" t="str">
        <f>SUBSTITUTE(SUBSTITUTE(IFERROR(VLOOKUP($A29,単組回答!$E:$T,16,FALSE),""),"① 行った","○"),"② 行っていない","×")</f>
        <v/>
      </c>
    </row>
    <row r="30" spans="1:58" ht="28.5" customHeight="1">
      <c r="A30" s="5">
        <v>44077</v>
      </c>
      <c r="B30" s="6" t="s">
        <v>618</v>
      </c>
      <c r="C30" s="2" t="s">
        <v>24</v>
      </c>
      <c r="D30" s="2" t="s">
        <v>24</v>
      </c>
      <c r="E30" s="2"/>
      <c r="F30" s="2"/>
      <c r="G30" s="2"/>
      <c r="H30" s="2"/>
      <c r="I30" s="2"/>
      <c r="J30" s="2"/>
      <c r="K30" s="2"/>
      <c r="L30" s="2"/>
      <c r="M30" s="2"/>
      <c r="N30" s="2" t="s">
        <v>23</v>
      </c>
      <c r="O30" s="2" t="s">
        <v>24</v>
      </c>
      <c r="P30" s="2">
        <v>1</v>
      </c>
      <c r="Q30" s="2"/>
      <c r="R30" s="2"/>
      <c r="S30" s="2"/>
      <c r="T30" s="2"/>
      <c r="U30" s="2"/>
      <c r="V30" s="2"/>
      <c r="W30" s="2"/>
      <c r="X30" s="2"/>
      <c r="Y30" s="2" t="s">
        <v>26</v>
      </c>
      <c r="Z30" s="2" t="s">
        <v>26</v>
      </c>
      <c r="AA30" s="2" t="e">
        <v>#N/A</v>
      </c>
      <c r="AB30" s="2" t="s">
        <v>26</v>
      </c>
      <c r="AC30" s="2" t="s">
        <v>22</v>
      </c>
      <c r="AD30" s="2" t="s">
        <v>26</v>
      </c>
      <c r="AE30" s="2" t="s">
        <v>22</v>
      </c>
      <c r="AF30" s="33"/>
      <c r="AG30" s="2" t="s">
        <v>26</v>
      </c>
      <c r="AH30" s="2" t="s">
        <v>25</v>
      </c>
      <c r="AI30" s="2" t="s">
        <v>26</v>
      </c>
      <c r="AJ30" s="93" t="s">
        <v>25</v>
      </c>
      <c r="AK30" s="102" t="s">
        <v>25</v>
      </c>
      <c r="AL30" s="100" t="s">
        <v>25</v>
      </c>
      <c r="AM30" s="100" t="s">
        <v>25</v>
      </c>
      <c r="AN30" s="100" t="s">
        <v>22</v>
      </c>
      <c r="AO30" s="100">
        <v>0</v>
      </c>
      <c r="AP30" s="100" t="s">
        <v>22</v>
      </c>
      <c r="AQ30" s="3" t="s">
        <v>27</v>
      </c>
      <c r="AR30" s="3" t="s">
        <v>25</v>
      </c>
      <c r="AS30" s="3" t="s">
        <v>25</v>
      </c>
      <c r="AT30" s="3" t="s">
        <v>25</v>
      </c>
      <c r="AU30" s="112" t="s">
        <v>22</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100" t="s">
        <v>25</v>
      </c>
      <c r="BD30" s="313" t="str">
        <f>SUBSTITUTE(SUBSTITUTE(IFERROR(VLOOKUP($A30,単組回答!$E:$R,14,FALSE),""),"① 行った","○"),"② 行っていない","×")</f>
        <v/>
      </c>
      <c r="BE30" s="100" t="s">
        <v>25</v>
      </c>
      <c r="BF30" s="316" t="str">
        <f>SUBSTITUTE(SUBSTITUTE(IFERROR(VLOOKUP($A30,単組回答!$E:$T,16,FALSE),""),"① 行った","○"),"② 行っていない","×")</f>
        <v/>
      </c>
    </row>
    <row r="31" spans="1:58" ht="28.5" customHeight="1">
      <c r="A31" s="5">
        <v>44091</v>
      </c>
      <c r="B31" s="6" t="s">
        <v>619</v>
      </c>
      <c r="C31" s="2" t="s">
        <v>24</v>
      </c>
      <c r="D31" s="2" t="s">
        <v>24</v>
      </c>
      <c r="E31" s="2"/>
      <c r="F31" s="2"/>
      <c r="G31" s="2"/>
      <c r="H31" s="2"/>
      <c r="I31" s="2"/>
      <c r="J31" s="2"/>
      <c r="K31" s="2"/>
      <c r="L31" s="2"/>
      <c r="M31" s="2"/>
      <c r="N31" s="2" t="s">
        <v>23</v>
      </c>
      <c r="O31" s="2" t="s">
        <v>24</v>
      </c>
      <c r="P31" s="2">
        <v>1</v>
      </c>
      <c r="Q31" s="2"/>
      <c r="R31" s="2"/>
      <c r="S31" s="2"/>
      <c r="T31" s="2"/>
      <c r="U31" s="2"/>
      <c r="V31" s="2"/>
      <c r="W31" s="2"/>
      <c r="X31" s="2"/>
      <c r="Y31" s="2" t="s">
        <v>26</v>
      </c>
      <c r="Z31" s="2" t="s">
        <v>26</v>
      </c>
      <c r="AA31" s="2" t="e">
        <v>#N/A</v>
      </c>
      <c r="AB31" s="2" t="s">
        <v>26</v>
      </c>
      <c r="AC31" s="2" t="s">
        <v>26</v>
      </c>
      <c r="AD31" s="2" t="s">
        <v>26</v>
      </c>
      <c r="AE31" s="2" t="s">
        <v>26</v>
      </c>
      <c r="AF31" s="33"/>
      <c r="AG31" s="2" t="s">
        <v>26</v>
      </c>
      <c r="AH31" s="2" t="s">
        <v>26</v>
      </c>
      <c r="AI31" s="2" t="s">
        <v>26</v>
      </c>
      <c r="AJ31" s="93" t="s">
        <v>26</v>
      </c>
      <c r="AK31" s="102" t="s">
        <v>25</v>
      </c>
      <c r="AL31" s="100" t="s">
        <v>25</v>
      </c>
      <c r="AM31" s="100" t="s">
        <v>22</v>
      </c>
      <c r="AN31" s="100" t="s">
        <v>22</v>
      </c>
      <c r="AO31" s="100" t="s">
        <v>22</v>
      </c>
      <c r="AP31" s="100" t="s">
        <v>22</v>
      </c>
      <c r="AQ31" s="3" t="s">
        <v>27</v>
      </c>
      <c r="AR31" s="3" t="s">
        <v>26</v>
      </c>
      <c r="AS31" s="3" t="s">
        <v>28</v>
      </c>
      <c r="AT31" s="3" t="s">
        <v>26</v>
      </c>
      <c r="AU31" s="112" t="s">
        <v>25</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100" t="s">
        <v>25</v>
      </c>
      <c r="BD31" s="313" t="str">
        <f>SUBSTITUTE(SUBSTITUTE(IFERROR(VLOOKUP($A31,単組回答!$E:$R,14,FALSE),""),"① 行った","○"),"② 行っていない","×")</f>
        <v/>
      </c>
      <c r="BE31" s="100" t="s">
        <v>25</v>
      </c>
      <c r="BF31" s="316" t="str">
        <f>SUBSTITUTE(SUBSTITUTE(IFERROR(VLOOKUP($A31,単組回答!$E:$T,16,FALSE),""),"① 行った","○"),"② 行っていない","×")</f>
        <v/>
      </c>
    </row>
    <row r="32" spans="1:58" ht="28.5" customHeight="1">
      <c r="A32" s="5">
        <v>44105</v>
      </c>
      <c r="B32" s="6" t="s">
        <v>620</v>
      </c>
      <c r="C32" s="7"/>
      <c r="D32" s="2"/>
      <c r="E32" s="2"/>
      <c r="F32" s="2"/>
      <c r="G32" s="2"/>
      <c r="H32" s="2"/>
      <c r="I32" s="2"/>
      <c r="J32" s="2"/>
      <c r="K32" s="2"/>
      <c r="L32" s="2"/>
      <c r="M32" s="2"/>
      <c r="N32" s="2"/>
      <c r="O32" s="2"/>
      <c r="P32" s="2"/>
      <c r="Q32" s="2"/>
      <c r="R32" s="2"/>
      <c r="S32" s="2"/>
      <c r="T32" s="2"/>
      <c r="U32" s="2"/>
      <c r="V32" s="2"/>
      <c r="W32" s="2"/>
      <c r="X32" s="2"/>
      <c r="Y32" s="2" t="s">
        <v>26</v>
      </c>
      <c r="Z32" s="2" t="s">
        <v>26</v>
      </c>
      <c r="AA32" s="2" t="e">
        <v>#N/A</v>
      </c>
      <c r="AB32" s="2" t="s">
        <v>26</v>
      </c>
      <c r="AC32" s="2" t="s">
        <v>26</v>
      </c>
      <c r="AD32" s="2" t="s">
        <v>26</v>
      </c>
      <c r="AE32" s="2" t="s">
        <v>26</v>
      </c>
      <c r="AF32" s="33"/>
      <c r="AG32" s="2" t="s">
        <v>26</v>
      </c>
      <c r="AH32" s="2" t="s">
        <v>26</v>
      </c>
      <c r="AI32" s="2" t="s">
        <v>26</v>
      </c>
      <c r="AJ32" s="93" t="s">
        <v>26</v>
      </c>
      <c r="AK32" s="102" t="s">
        <v>26</v>
      </c>
      <c r="AL32" s="100" t="s">
        <v>26</v>
      </c>
      <c r="AM32" s="100" t="s">
        <v>26</v>
      </c>
      <c r="AN32" s="100" t="s">
        <v>26</v>
      </c>
      <c r="AO32" s="100" t="s">
        <v>26</v>
      </c>
      <c r="AP32" s="100"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100" t="s">
        <v>25</v>
      </c>
      <c r="BD32" s="313" t="str">
        <f>SUBSTITUTE(SUBSTITUTE(IFERROR(VLOOKUP($A32,単組回答!$E:$R,14,FALSE),""),"① 行った","○"),"② 行っていない","×")</f>
        <v/>
      </c>
      <c r="BE32" s="100" t="s">
        <v>25</v>
      </c>
      <c r="BF32" s="316" t="str">
        <f>SUBSTITUTE(SUBSTITUTE(IFERROR(VLOOKUP($A32,単組回答!$E:$T,16,FALSE),""),"① 行った","○"),"② 行っていない","×")</f>
        <v/>
      </c>
    </row>
    <row r="33" spans="1:58" ht="28.5" customHeight="1">
      <c r="A33" s="5">
        <v>44120</v>
      </c>
      <c r="B33" s="6" t="s">
        <v>621</v>
      </c>
      <c r="C33" s="2"/>
      <c r="D33" s="2"/>
      <c r="E33" s="2"/>
      <c r="F33" s="2"/>
      <c r="G33" s="2"/>
      <c r="H33" s="2"/>
      <c r="I33" s="2"/>
      <c r="J33" s="2"/>
      <c r="K33" s="2"/>
      <c r="L33" s="2"/>
      <c r="M33" s="2"/>
      <c r="N33" s="2"/>
      <c r="O33" s="2"/>
      <c r="P33" s="2"/>
      <c r="Q33" s="2"/>
      <c r="R33" s="2"/>
      <c r="S33" s="2"/>
      <c r="T33" s="2"/>
      <c r="U33" s="2"/>
      <c r="V33" s="2"/>
      <c r="W33" s="2"/>
      <c r="X33" s="2"/>
      <c r="Y33" s="2" t="s">
        <v>26</v>
      </c>
      <c r="Z33" s="2" t="s">
        <v>26</v>
      </c>
      <c r="AA33" s="2" t="e">
        <v>#N/A</v>
      </c>
      <c r="AB33" s="2" t="s">
        <v>26</v>
      </c>
      <c r="AC33" s="2" t="s">
        <v>26</v>
      </c>
      <c r="AD33" s="2" t="s">
        <v>26</v>
      </c>
      <c r="AE33" s="2" t="s">
        <v>26</v>
      </c>
      <c r="AF33" s="33"/>
      <c r="AG33" s="2" t="s">
        <v>26</v>
      </c>
      <c r="AH33" s="2" t="s">
        <v>26</v>
      </c>
      <c r="AI33" s="2" t="s">
        <v>26</v>
      </c>
      <c r="AJ33" s="93" t="s">
        <v>26</v>
      </c>
      <c r="AK33" s="102" t="s">
        <v>26</v>
      </c>
      <c r="AL33" s="100" t="s">
        <v>26</v>
      </c>
      <c r="AM33" s="100" t="s">
        <v>26</v>
      </c>
      <c r="AN33" s="100" t="s">
        <v>26</v>
      </c>
      <c r="AO33" s="100" t="s">
        <v>26</v>
      </c>
      <c r="AP33" s="100"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100" t="s">
        <v>25</v>
      </c>
      <c r="BD33" s="313" t="str">
        <f>SUBSTITUTE(SUBSTITUTE(IFERROR(VLOOKUP($A33,単組回答!$E:$R,14,FALSE),""),"① 行った","○"),"② 行っていない","×")</f>
        <v/>
      </c>
      <c r="BE33" s="100" t="s">
        <v>25</v>
      </c>
      <c r="BF33" s="316" t="str">
        <f>SUBSTITUTE(SUBSTITUTE(IFERROR(VLOOKUP($A33,単組回答!$E:$T,16,FALSE),""),"① 行った","○"),"② 行っていない","×")</f>
        <v/>
      </c>
    </row>
    <row r="34" spans="1:58" ht="28.5" customHeight="1">
      <c r="A34" s="5">
        <v>44126</v>
      </c>
      <c r="B34" s="6" t="s">
        <v>622</v>
      </c>
      <c r="C34" s="2"/>
      <c r="D34" s="2"/>
      <c r="E34" s="2"/>
      <c r="F34" s="2"/>
      <c r="G34" s="2"/>
      <c r="H34" s="2"/>
      <c r="I34" s="2"/>
      <c r="J34" s="2"/>
      <c r="K34" s="2"/>
      <c r="L34" s="2"/>
      <c r="M34" s="2"/>
      <c r="N34" s="2"/>
      <c r="O34" s="2"/>
      <c r="P34" s="2"/>
      <c r="Q34" s="2"/>
      <c r="R34" s="2"/>
      <c r="S34" s="2"/>
      <c r="T34" s="2"/>
      <c r="U34" s="2"/>
      <c r="V34" s="2"/>
      <c r="W34" s="2"/>
      <c r="X34" s="2"/>
      <c r="Y34" s="2" t="s">
        <v>26</v>
      </c>
      <c r="Z34" s="2" t="s">
        <v>26</v>
      </c>
      <c r="AA34" s="2" t="e">
        <v>#N/A</v>
      </c>
      <c r="AB34" s="2" t="s">
        <v>26</v>
      </c>
      <c r="AC34" s="2" t="s">
        <v>26</v>
      </c>
      <c r="AD34" s="2" t="s">
        <v>26</v>
      </c>
      <c r="AE34" s="2" t="s">
        <v>26</v>
      </c>
      <c r="AF34" s="33"/>
      <c r="AG34" s="2" t="s">
        <v>26</v>
      </c>
      <c r="AH34" s="2" t="s">
        <v>26</v>
      </c>
      <c r="AI34" s="2" t="s">
        <v>26</v>
      </c>
      <c r="AJ34" s="93" t="s">
        <v>26</v>
      </c>
      <c r="AK34" s="102" t="s">
        <v>26</v>
      </c>
      <c r="AL34" s="100" t="s">
        <v>26</v>
      </c>
      <c r="AM34" s="100" t="s">
        <v>26</v>
      </c>
      <c r="AN34" s="100" t="s">
        <v>26</v>
      </c>
      <c r="AO34" s="100" t="s">
        <v>26</v>
      </c>
      <c r="AP34" s="100" t="s">
        <v>26</v>
      </c>
      <c r="AQ34" s="3" t="s">
        <v>26</v>
      </c>
      <c r="AR34" s="3" t="s">
        <v>26</v>
      </c>
      <c r="AS34" s="3" t="s">
        <v>26</v>
      </c>
      <c r="AT34" s="3" t="s">
        <v>26</v>
      </c>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100" t="s">
        <v>25</v>
      </c>
      <c r="BD34" s="313" t="str">
        <f>SUBSTITUTE(SUBSTITUTE(IFERROR(VLOOKUP($A34,単組回答!$E:$R,14,FALSE),""),"① 行った","○"),"② 行っていない","×")</f>
        <v/>
      </c>
      <c r="BE34" s="100" t="s">
        <v>25</v>
      </c>
      <c r="BF34" s="316" t="str">
        <f>SUBSTITUTE(SUBSTITUTE(IFERROR(VLOOKUP($A34,単組回答!$E:$T,16,FALSE),""),"① 行った","○"),"② 行っていない","×")</f>
        <v/>
      </c>
    </row>
    <row r="35" spans="1:58" ht="28.5" customHeight="1">
      <c r="A35" s="5">
        <v>44127</v>
      </c>
      <c r="B35" s="6" t="s">
        <v>623</v>
      </c>
      <c r="C35" s="2"/>
      <c r="D35" s="2"/>
      <c r="E35" s="2"/>
      <c r="F35" s="2"/>
      <c r="G35" s="2"/>
      <c r="H35" s="2"/>
      <c r="I35" s="2"/>
      <c r="J35" s="2"/>
      <c r="K35" s="2"/>
      <c r="L35" s="2"/>
      <c r="M35" s="2"/>
      <c r="N35" s="2"/>
      <c r="O35" s="2"/>
      <c r="P35" s="2"/>
      <c r="Q35" s="2"/>
      <c r="R35" s="2"/>
      <c r="S35" s="2"/>
      <c r="T35" s="2"/>
      <c r="U35" s="2"/>
      <c r="V35" s="2"/>
      <c r="W35" s="2"/>
      <c r="X35" s="2"/>
      <c r="Y35" s="2" t="s">
        <v>26</v>
      </c>
      <c r="Z35" s="2" t="s">
        <v>26</v>
      </c>
      <c r="AA35" s="2" t="e">
        <v>#N/A</v>
      </c>
      <c r="AB35" s="2" t="s">
        <v>26</v>
      </c>
      <c r="AC35" s="2" t="s">
        <v>26</v>
      </c>
      <c r="AD35" s="2" t="s">
        <v>26</v>
      </c>
      <c r="AE35" s="2" t="s">
        <v>26</v>
      </c>
      <c r="AF35" s="33"/>
      <c r="AG35" s="2" t="s">
        <v>26</v>
      </c>
      <c r="AH35" s="2" t="s">
        <v>26</v>
      </c>
      <c r="AI35" s="2" t="s">
        <v>26</v>
      </c>
      <c r="AJ35" s="93" t="s">
        <v>26</v>
      </c>
      <c r="AK35" s="102" t="s">
        <v>26</v>
      </c>
      <c r="AL35" s="100" t="s">
        <v>26</v>
      </c>
      <c r="AM35" s="100" t="s">
        <v>26</v>
      </c>
      <c r="AN35" s="100" t="s">
        <v>26</v>
      </c>
      <c r="AO35" s="100" t="s">
        <v>26</v>
      </c>
      <c r="AP35" s="100" t="s">
        <v>26</v>
      </c>
      <c r="AQ35" s="3" t="s">
        <v>26</v>
      </c>
      <c r="AR35" s="3" t="s">
        <v>26</v>
      </c>
      <c r="AS35" s="3" t="s">
        <v>26</v>
      </c>
      <c r="AT35" s="3" t="s">
        <v>26</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100" t="s">
        <v>25</v>
      </c>
      <c r="BD35" s="313" t="str">
        <f>SUBSTITUTE(SUBSTITUTE(IFERROR(VLOOKUP($A35,単組回答!$E:$R,14,FALSE),""),"① 行った","○"),"② 行っていない","×")</f>
        <v/>
      </c>
      <c r="BE35" s="100" t="s">
        <v>25</v>
      </c>
      <c r="BF35" s="316" t="str">
        <f>SUBSTITUTE(SUBSTITUTE(IFERROR(VLOOKUP($A35,単組回答!$E:$T,16,FALSE),""),"① 行った","○"),"② 行っていない","×")</f>
        <v/>
      </c>
    </row>
    <row r="36" spans="1:58" ht="28.5" customHeight="1">
      <c r="A36" s="5">
        <v>44129</v>
      </c>
      <c r="B36" s="6" t="s">
        <v>624</v>
      </c>
      <c r="C36" s="2"/>
      <c r="D36" s="2"/>
      <c r="E36" s="2"/>
      <c r="F36" s="2"/>
      <c r="G36" s="2"/>
      <c r="H36" s="2"/>
      <c r="I36" s="2"/>
      <c r="J36" s="2"/>
      <c r="K36" s="2"/>
      <c r="L36" s="2"/>
      <c r="M36" s="2"/>
      <c r="N36" s="2"/>
      <c r="O36" s="2"/>
      <c r="P36" s="2"/>
      <c r="Q36" s="2"/>
      <c r="R36" s="2"/>
      <c r="S36" s="2"/>
      <c r="T36" s="2"/>
      <c r="U36" s="2"/>
      <c r="V36" s="2"/>
      <c r="W36" s="2"/>
      <c r="X36" s="2"/>
      <c r="Y36" s="2" t="s">
        <v>26</v>
      </c>
      <c r="Z36" s="2" t="s">
        <v>26</v>
      </c>
      <c r="AA36" s="2" t="e">
        <v>#N/A</v>
      </c>
      <c r="AB36" s="2" t="s">
        <v>26</v>
      </c>
      <c r="AC36" s="2" t="s">
        <v>26</v>
      </c>
      <c r="AD36" s="2" t="s">
        <v>26</v>
      </c>
      <c r="AE36" s="2" t="s">
        <v>26</v>
      </c>
      <c r="AF36" s="33"/>
      <c r="AG36" s="2" t="s">
        <v>26</v>
      </c>
      <c r="AH36" s="2" t="s">
        <v>26</v>
      </c>
      <c r="AI36" s="2" t="s">
        <v>26</v>
      </c>
      <c r="AJ36" s="93" t="s">
        <v>26</v>
      </c>
      <c r="AK36" s="102" t="s">
        <v>26</v>
      </c>
      <c r="AL36" s="100" t="s">
        <v>26</v>
      </c>
      <c r="AM36" s="100" t="s">
        <v>26</v>
      </c>
      <c r="AN36" s="100" t="s">
        <v>26</v>
      </c>
      <c r="AO36" s="100" t="s">
        <v>26</v>
      </c>
      <c r="AP36" s="100" t="s">
        <v>26</v>
      </c>
      <c r="AQ36" s="3" t="s">
        <v>26</v>
      </c>
      <c r="AR36" s="3" t="s">
        <v>26</v>
      </c>
      <c r="AS36" s="3" t="s">
        <v>26</v>
      </c>
      <c r="AT36" s="3" t="s">
        <v>26</v>
      </c>
      <c r="AU36" s="112" t="s">
        <v>26</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100" t="s">
        <v>25</v>
      </c>
      <c r="BD36" s="313" t="str">
        <f>SUBSTITUTE(SUBSTITUTE(IFERROR(VLOOKUP($A36,単組回答!$E:$R,14,FALSE),""),"① 行った","○"),"② 行っていない","×")</f>
        <v/>
      </c>
      <c r="BE36" s="100" t="s">
        <v>25</v>
      </c>
      <c r="BF36" s="316" t="str">
        <f>SUBSTITUTE(SUBSTITUTE(IFERROR(VLOOKUP($A36,単組回答!$E:$T,16,FALSE),""),"① 行った","○"),"② 行っていない","×")</f>
        <v/>
      </c>
    </row>
    <row r="37" spans="1:58" ht="28.5" customHeight="1">
      <c r="A37" s="5">
        <v>44133</v>
      </c>
      <c r="B37" s="6" t="s">
        <v>625</v>
      </c>
      <c r="C37" s="2"/>
      <c r="D37" s="2"/>
      <c r="E37" s="2"/>
      <c r="F37" s="2"/>
      <c r="G37" s="2"/>
      <c r="H37" s="2"/>
      <c r="I37" s="2"/>
      <c r="J37" s="2"/>
      <c r="K37" s="2"/>
      <c r="L37" s="2"/>
      <c r="M37" s="2"/>
      <c r="N37" s="2"/>
      <c r="O37" s="2"/>
      <c r="P37" s="2"/>
      <c r="Q37" s="2"/>
      <c r="R37" s="2"/>
      <c r="S37" s="2"/>
      <c r="T37" s="2"/>
      <c r="U37" s="2"/>
      <c r="V37" s="2"/>
      <c r="W37" s="2"/>
      <c r="X37" s="2"/>
      <c r="Y37" s="2" t="s">
        <v>26</v>
      </c>
      <c r="Z37" s="2" t="s">
        <v>26</v>
      </c>
      <c r="AA37" s="2" t="e">
        <v>#N/A</v>
      </c>
      <c r="AB37" s="2" t="s">
        <v>26</v>
      </c>
      <c r="AC37" s="2" t="s">
        <v>26</v>
      </c>
      <c r="AD37" s="2" t="s">
        <v>26</v>
      </c>
      <c r="AE37" s="2" t="s">
        <v>26</v>
      </c>
      <c r="AF37" s="33"/>
      <c r="AG37" s="2" t="s">
        <v>26</v>
      </c>
      <c r="AH37" s="2" t="s">
        <v>26</v>
      </c>
      <c r="AI37" s="2" t="s">
        <v>26</v>
      </c>
      <c r="AJ37" s="93" t="s">
        <v>26</v>
      </c>
      <c r="AK37" s="102" t="s">
        <v>26</v>
      </c>
      <c r="AL37" s="100" t="s">
        <v>26</v>
      </c>
      <c r="AM37" s="100" t="s">
        <v>26</v>
      </c>
      <c r="AN37" s="100" t="s">
        <v>26</v>
      </c>
      <c r="AO37" s="100" t="s">
        <v>26</v>
      </c>
      <c r="AP37" s="100" t="s">
        <v>26</v>
      </c>
      <c r="AQ37" s="3" t="s">
        <v>26</v>
      </c>
      <c r="AR37" s="3" t="s">
        <v>26</v>
      </c>
      <c r="AS37" s="3" t="s">
        <v>26</v>
      </c>
      <c r="AT37" s="3" t="s">
        <v>26</v>
      </c>
      <c r="AU37" s="112" t="s">
        <v>26</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100" t="s">
        <v>25</v>
      </c>
      <c r="BD37" s="313" t="str">
        <f>SUBSTITUTE(SUBSTITUTE(IFERROR(VLOOKUP($A37,単組回答!$E:$R,14,FALSE),""),"① 行った","○"),"② 行っていない","×")</f>
        <v/>
      </c>
      <c r="BE37" s="100" t="s">
        <v>25</v>
      </c>
      <c r="BF37" s="316" t="str">
        <f>SUBSTITUTE(SUBSTITUTE(IFERROR(VLOOKUP($A37,単組回答!$E:$T,16,FALSE),""),"① 行った","○"),"② 行っていない","×")</f>
        <v/>
      </c>
    </row>
    <row r="38" spans="1:58" ht="28.5" customHeight="1">
      <c r="A38" s="5">
        <v>44135</v>
      </c>
      <c r="B38" s="6" t="s">
        <v>626</v>
      </c>
      <c r="C38" s="2"/>
      <c r="D38" s="2"/>
      <c r="E38" s="2"/>
      <c r="F38" s="2"/>
      <c r="G38" s="2"/>
      <c r="H38" s="2"/>
      <c r="I38" s="2"/>
      <c r="J38" s="2"/>
      <c r="K38" s="2"/>
      <c r="L38" s="2"/>
      <c r="M38" s="2"/>
      <c r="N38" s="2"/>
      <c r="O38" s="2"/>
      <c r="P38" s="2"/>
      <c r="Q38" s="2"/>
      <c r="R38" s="2"/>
      <c r="S38" s="2"/>
      <c r="T38" s="2"/>
      <c r="U38" s="2"/>
      <c r="V38" s="2"/>
      <c r="W38" s="2"/>
      <c r="X38" s="2"/>
      <c r="Y38" s="2" t="s">
        <v>26</v>
      </c>
      <c r="Z38" s="2" t="s">
        <v>26</v>
      </c>
      <c r="AA38" s="2" t="e">
        <v>#N/A</v>
      </c>
      <c r="AB38" s="2" t="s">
        <v>26</v>
      </c>
      <c r="AC38" s="2" t="s">
        <v>26</v>
      </c>
      <c r="AD38" s="2" t="s">
        <v>26</v>
      </c>
      <c r="AE38" s="2" t="s">
        <v>26</v>
      </c>
      <c r="AF38" s="33"/>
      <c r="AG38" s="2" t="s">
        <v>26</v>
      </c>
      <c r="AH38" s="2" t="s">
        <v>26</v>
      </c>
      <c r="AI38" s="2" t="s">
        <v>26</v>
      </c>
      <c r="AJ38" s="93" t="s">
        <v>26</v>
      </c>
      <c r="AK38" s="102" t="s">
        <v>26</v>
      </c>
      <c r="AL38" s="100" t="s">
        <v>26</v>
      </c>
      <c r="AM38" s="100" t="s">
        <v>26</v>
      </c>
      <c r="AN38" s="100" t="s">
        <v>26</v>
      </c>
      <c r="AO38" s="100" t="s">
        <v>26</v>
      </c>
      <c r="AP38" s="100" t="s">
        <v>26</v>
      </c>
      <c r="AQ38" s="3" t="s">
        <v>26</v>
      </c>
      <c r="AR38" s="3" t="s">
        <v>26</v>
      </c>
      <c r="AS38" s="3" t="s">
        <v>26</v>
      </c>
      <c r="AT38" s="3" t="s">
        <v>26</v>
      </c>
      <c r="AU38" s="112" t="s">
        <v>26</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100" t="s">
        <v>25</v>
      </c>
      <c r="BD38" s="313" t="str">
        <f>SUBSTITUTE(SUBSTITUTE(IFERROR(VLOOKUP($A38,単組回答!$E:$R,14,FALSE),""),"① 行った","○"),"② 行っていない","×")</f>
        <v/>
      </c>
      <c r="BE38" s="100" t="s">
        <v>25</v>
      </c>
      <c r="BF38" s="316" t="str">
        <f>SUBSTITUTE(SUBSTITUTE(IFERROR(VLOOKUP($A38,単組回答!$E:$T,16,FALSE),""),"① 行った","○"),"② 行っていない","×")</f>
        <v/>
      </c>
    </row>
    <row r="39" spans="1:58" ht="28.5" customHeight="1">
      <c r="A39" s="5">
        <v>44136</v>
      </c>
      <c r="B39" s="6" t="s">
        <v>627</v>
      </c>
      <c r="C39" s="2"/>
      <c r="D39" s="2"/>
      <c r="E39" s="2"/>
      <c r="F39" s="2"/>
      <c r="G39" s="2"/>
      <c r="H39" s="2"/>
      <c r="I39" s="2"/>
      <c r="J39" s="2"/>
      <c r="K39" s="2"/>
      <c r="L39" s="2"/>
      <c r="M39" s="2"/>
      <c r="N39" s="2"/>
      <c r="O39" s="2"/>
      <c r="P39" s="2"/>
      <c r="Q39" s="2"/>
      <c r="R39" s="2"/>
      <c r="S39" s="2"/>
      <c r="T39" s="2"/>
      <c r="U39" s="2"/>
      <c r="V39" s="2"/>
      <c r="W39" s="2"/>
      <c r="X39" s="2"/>
      <c r="Y39" s="2" t="s">
        <v>26</v>
      </c>
      <c r="Z39" s="2" t="s">
        <v>26</v>
      </c>
      <c r="AA39" s="2" t="e">
        <v>#N/A</v>
      </c>
      <c r="AB39" s="2" t="s">
        <v>26</v>
      </c>
      <c r="AC39" s="2" t="s">
        <v>26</v>
      </c>
      <c r="AD39" s="2" t="s">
        <v>26</v>
      </c>
      <c r="AE39" s="2" t="s">
        <v>26</v>
      </c>
      <c r="AF39" s="33"/>
      <c r="AG39" s="2" t="s">
        <v>26</v>
      </c>
      <c r="AH39" s="2" t="s">
        <v>26</v>
      </c>
      <c r="AI39" s="2" t="s">
        <v>26</v>
      </c>
      <c r="AJ39" s="93" t="s">
        <v>26</v>
      </c>
      <c r="AK39" s="102" t="s">
        <v>26</v>
      </c>
      <c r="AL39" s="100" t="s">
        <v>26</v>
      </c>
      <c r="AM39" s="100" t="s">
        <v>26</v>
      </c>
      <c r="AN39" s="100" t="s">
        <v>26</v>
      </c>
      <c r="AO39" s="100" t="s">
        <v>26</v>
      </c>
      <c r="AP39" s="100" t="s">
        <v>26</v>
      </c>
      <c r="AQ39" s="3" t="s">
        <v>26</v>
      </c>
      <c r="AR39" s="3" t="s">
        <v>26</v>
      </c>
      <c r="AS39" s="3" t="s">
        <v>26</v>
      </c>
      <c r="AT39" s="3" t="s">
        <v>26</v>
      </c>
      <c r="AU39" s="112" t="s">
        <v>26</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100" t="s">
        <v>25</v>
      </c>
      <c r="BD39" s="313" t="str">
        <f>SUBSTITUTE(SUBSTITUTE(IFERROR(VLOOKUP($A39,単組回答!$E:$R,14,FALSE),""),"① 行った","○"),"② 行っていない","×")</f>
        <v/>
      </c>
      <c r="BE39" s="100" t="s">
        <v>25</v>
      </c>
      <c r="BF39" s="316" t="str">
        <f>SUBSTITUTE(SUBSTITUTE(IFERROR(VLOOKUP($A39,単組回答!$E:$T,16,FALSE),""),"① 行った","○"),"② 行っていない","×")</f>
        <v/>
      </c>
    </row>
    <row r="40" spans="1:58" ht="28.5" customHeight="1">
      <c r="A40" s="5">
        <v>44137</v>
      </c>
      <c r="B40" s="6" t="s">
        <v>628</v>
      </c>
      <c r="C40" s="2"/>
      <c r="D40" s="2"/>
      <c r="E40" s="2"/>
      <c r="F40" s="2"/>
      <c r="G40" s="2"/>
      <c r="H40" s="2"/>
      <c r="I40" s="2"/>
      <c r="J40" s="2"/>
      <c r="K40" s="2"/>
      <c r="L40" s="2"/>
      <c r="M40" s="2"/>
      <c r="N40" s="2"/>
      <c r="O40" s="2"/>
      <c r="P40" s="2"/>
      <c r="Q40" s="2"/>
      <c r="R40" s="2"/>
      <c r="S40" s="2"/>
      <c r="T40" s="2"/>
      <c r="U40" s="2"/>
      <c r="V40" s="2"/>
      <c r="W40" s="2"/>
      <c r="X40" s="2"/>
      <c r="Y40" s="2" t="s">
        <v>26</v>
      </c>
      <c r="Z40" s="2" t="s">
        <v>26</v>
      </c>
      <c r="AA40" s="2" t="e">
        <v>#N/A</v>
      </c>
      <c r="AB40" s="2" t="s">
        <v>26</v>
      </c>
      <c r="AC40" s="2" t="s">
        <v>26</v>
      </c>
      <c r="AD40" s="2" t="s">
        <v>26</v>
      </c>
      <c r="AE40" s="2" t="s">
        <v>26</v>
      </c>
      <c r="AF40" s="33"/>
      <c r="AG40" s="2" t="s">
        <v>26</v>
      </c>
      <c r="AH40" s="2" t="s">
        <v>26</v>
      </c>
      <c r="AI40" s="2" t="s">
        <v>26</v>
      </c>
      <c r="AJ40" s="93" t="s">
        <v>26</v>
      </c>
      <c r="AK40" s="102" t="s">
        <v>26</v>
      </c>
      <c r="AL40" s="100" t="s">
        <v>26</v>
      </c>
      <c r="AM40" s="100" t="s">
        <v>26</v>
      </c>
      <c r="AN40" s="100" t="s">
        <v>26</v>
      </c>
      <c r="AO40" s="100" t="s">
        <v>26</v>
      </c>
      <c r="AP40" s="100" t="s">
        <v>26</v>
      </c>
      <c r="AQ40" s="3" t="s">
        <v>26</v>
      </c>
      <c r="AR40" s="3"/>
      <c r="AS40" s="3" t="s">
        <v>26</v>
      </c>
      <c r="AT40" s="3"/>
      <c r="AU40" s="112" t="s">
        <v>26</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100" t="s">
        <v>25</v>
      </c>
      <c r="BD40" s="313" t="str">
        <f>SUBSTITUTE(SUBSTITUTE(IFERROR(VLOOKUP($A40,単組回答!$E:$R,14,FALSE),""),"① 行った","○"),"② 行っていない","×")</f>
        <v/>
      </c>
      <c r="BE40" s="100" t="s">
        <v>25</v>
      </c>
      <c r="BF40" s="316" t="str">
        <f>SUBSTITUTE(SUBSTITUTE(IFERROR(VLOOKUP($A40,単組回答!$E:$T,16,FALSE),""),"① 行った","○"),"② 行っていない","×")</f>
        <v/>
      </c>
    </row>
    <row r="41" spans="1:58" ht="28.5" customHeight="1">
      <c r="A41" s="5"/>
      <c r="B41" s="6"/>
      <c r="C41" s="2"/>
      <c r="D41" s="2"/>
      <c r="E41" s="2"/>
      <c r="F41" s="2"/>
      <c r="G41" s="2"/>
      <c r="H41" s="2"/>
      <c r="I41" s="2"/>
      <c r="J41" s="2"/>
      <c r="K41" s="2"/>
      <c r="L41" s="2"/>
      <c r="M41" s="2"/>
      <c r="N41" s="2"/>
      <c r="O41" s="2"/>
      <c r="P41" s="2"/>
      <c r="Q41" s="2"/>
      <c r="R41" s="2"/>
      <c r="S41" s="2"/>
      <c r="T41" s="2"/>
      <c r="U41" s="2"/>
      <c r="V41" s="2"/>
      <c r="W41" s="2"/>
      <c r="X41" s="2"/>
      <c r="Y41" s="2" t="s">
        <v>26</v>
      </c>
      <c r="Z41" s="2" t="s">
        <v>26</v>
      </c>
      <c r="AA41" s="2" t="e">
        <v>#N/A</v>
      </c>
      <c r="AB41" s="2" t="s">
        <v>26</v>
      </c>
      <c r="AC41" s="2" t="s">
        <v>26</v>
      </c>
      <c r="AD41" s="2" t="s">
        <v>26</v>
      </c>
      <c r="AE41" s="2" t="s">
        <v>26</v>
      </c>
      <c r="AF41" s="33"/>
      <c r="AG41" s="2" t="s">
        <v>26</v>
      </c>
      <c r="AH41" s="2" t="s">
        <v>26</v>
      </c>
      <c r="AI41" s="2" t="s">
        <v>26</v>
      </c>
      <c r="AJ41" s="93" t="s">
        <v>26</v>
      </c>
      <c r="AK41" s="102" t="s">
        <v>26</v>
      </c>
      <c r="AL41" s="100" t="s">
        <v>26</v>
      </c>
      <c r="AM41" s="100" t="s">
        <v>26</v>
      </c>
      <c r="AN41" s="100" t="s">
        <v>26</v>
      </c>
      <c r="AO41" s="100" t="s">
        <v>26</v>
      </c>
      <c r="AP41" s="100" t="s">
        <v>26</v>
      </c>
      <c r="AQ41" s="3" t="s">
        <v>26</v>
      </c>
      <c r="AR41" s="3" t="s">
        <v>26</v>
      </c>
      <c r="AS41" s="3" t="s">
        <v>26</v>
      </c>
      <c r="AT41" s="3" t="s">
        <v>26</v>
      </c>
      <c r="AU41" s="112" t="s">
        <v>26</v>
      </c>
      <c r="AV41" s="102" t="s">
        <v>26</v>
      </c>
      <c r="AW41" s="100" t="s">
        <v>26</v>
      </c>
      <c r="AX41" s="100" t="s">
        <v>26</v>
      </c>
      <c r="AY41" s="100"/>
      <c r="AZ41" s="100" t="s">
        <v>26</v>
      </c>
      <c r="BA41" s="100"/>
      <c r="BB41" s="100" t="s">
        <v>26</v>
      </c>
      <c r="BC41" s="100" t="s">
        <v>26</v>
      </c>
      <c r="BD41" s="100"/>
      <c r="BE41" s="100" t="s">
        <v>26</v>
      </c>
      <c r="BF41" s="103"/>
    </row>
    <row r="42" spans="1:58" ht="28.5" customHeight="1">
      <c r="A42" s="5"/>
      <c r="B42" s="6"/>
      <c r="C42" s="2"/>
      <c r="D42" s="2"/>
      <c r="E42" s="2"/>
      <c r="F42" s="2"/>
      <c r="G42" s="2"/>
      <c r="H42" s="2"/>
      <c r="I42" s="2"/>
      <c r="J42" s="2"/>
      <c r="K42" s="2"/>
      <c r="L42" s="2"/>
      <c r="M42" s="2"/>
      <c r="N42" s="2"/>
      <c r="O42" s="2"/>
      <c r="P42" s="2"/>
      <c r="Q42" s="2"/>
      <c r="R42" s="2"/>
      <c r="S42" s="2"/>
      <c r="T42" s="2"/>
      <c r="U42" s="2"/>
      <c r="V42" s="2"/>
      <c r="W42" s="2"/>
      <c r="X42" s="2"/>
      <c r="Y42" s="2" t="s">
        <v>26</v>
      </c>
      <c r="Z42" s="2" t="s">
        <v>26</v>
      </c>
      <c r="AA42" s="2" t="e">
        <v>#N/A</v>
      </c>
      <c r="AB42" s="2" t="s">
        <v>26</v>
      </c>
      <c r="AC42" s="2" t="s">
        <v>26</v>
      </c>
      <c r="AD42" s="2" t="s">
        <v>26</v>
      </c>
      <c r="AE42" s="2" t="s">
        <v>26</v>
      </c>
      <c r="AF42" s="33"/>
      <c r="AG42" s="2" t="s">
        <v>26</v>
      </c>
      <c r="AH42" s="2" t="s">
        <v>26</v>
      </c>
      <c r="AI42" s="2" t="s">
        <v>26</v>
      </c>
      <c r="AJ42" s="93" t="s">
        <v>26</v>
      </c>
      <c r="AK42" s="102" t="s">
        <v>26</v>
      </c>
      <c r="AL42" s="100" t="s">
        <v>26</v>
      </c>
      <c r="AM42" s="100" t="s">
        <v>26</v>
      </c>
      <c r="AN42" s="100" t="s">
        <v>26</v>
      </c>
      <c r="AO42" s="100" t="s">
        <v>26</v>
      </c>
      <c r="AP42" s="100" t="s">
        <v>26</v>
      </c>
      <c r="AQ42" s="3" t="s">
        <v>26</v>
      </c>
      <c r="AR42" s="3" t="s">
        <v>26</v>
      </c>
      <c r="AS42" s="3" t="s">
        <v>26</v>
      </c>
      <c r="AT42" s="3" t="s">
        <v>26</v>
      </c>
      <c r="AU42" s="112" t="s">
        <v>26</v>
      </c>
      <c r="AV42" s="102" t="s">
        <v>26</v>
      </c>
      <c r="AW42" s="100" t="s">
        <v>26</v>
      </c>
      <c r="AX42" s="100" t="s">
        <v>26</v>
      </c>
      <c r="AY42" s="100"/>
      <c r="AZ42" s="100" t="s">
        <v>26</v>
      </c>
      <c r="BA42" s="100"/>
      <c r="BB42" s="100" t="s">
        <v>26</v>
      </c>
      <c r="BC42" s="100" t="s">
        <v>26</v>
      </c>
      <c r="BD42" s="100"/>
      <c r="BE42" s="100" t="s">
        <v>26</v>
      </c>
      <c r="BF42" s="103"/>
    </row>
    <row r="43" spans="1:58" ht="28.5" customHeight="1">
      <c r="A43" s="5"/>
      <c r="B43" s="6"/>
      <c r="C43" s="2"/>
      <c r="D43" s="2"/>
      <c r="E43" s="2"/>
      <c r="F43" s="2"/>
      <c r="G43" s="2"/>
      <c r="H43" s="2"/>
      <c r="I43" s="2"/>
      <c r="J43" s="2"/>
      <c r="K43" s="2"/>
      <c r="L43" s="2"/>
      <c r="M43" s="2"/>
      <c r="N43" s="2"/>
      <c r="O43" s="2"/>
      <c r="P43" s="2"/>
      <c r="Q43" s="2"/>
      <c r="R43" s="2"/>
      <c r="S43" s="2"/>
      <c r="T43" s="2"/>
      <c r="U43" s="2"/>
      <c r="V43" s="2"/>
      <c r="W43" s="2"/>
      <c r="X43" s="2"/>
      <c r="Y43" s="2" t="s">
        <v>26</v>
      </c>
      <c r="Z43" s="2" t="s">
        <v>26</v>
      </c>
      <c r="AA43" s="2" t="e">
        <v>#N/A</v>
      </c>
      <c r="AB43" s="2" t="s">
        <v>26</v>
      </c>
      <c r="AC43" s="2" t="s">
        <v>26</v>
      </c>
      <c r="AD43" s="2" t="s">
        <v>26</v>
      </c>
      <c r="AE43" s="2" t="s">
        <v>26</v>
      </c>
      <c r="AF43" s="33"/>
      <c r="AG43" s="2" t="s">
        <v>26</v>
      </c>
      <c r="AH43" s="2" t="s">
        <v>26</v>
      </c>
      <c r="AI43" s="2" t="s">
        <v>26</v>
      </c>
      <c r="AJ43" s="93" t="s">
        <v>26</v>
      </c>
      <c r="AK43" s="102" t="s">
        <v>26</v>
      </c>
      <c r="AL43" s="100" t="s">
        <v>26</v>
      </c>
      <c r="AM43" s="100" t="s">
        <v>26</v>
      </c>
      <c r="AN43" s="100" t="s">
        <v>26</v>
      </c>
      <c r="AO43" s="100" t="s">
        <v>26</v>
      </c>
      <c r="AP43" s="100" t="s">
        <v>26</v>
      </c>
      <c r="AQ43" s="3" t="s">
        <v>26</v>
      </c>
      <c r="AR43" s="3" t="s">
        <v>26</v>
      </c>
      <c r="AS43" s="3" t="s">
        <v>26</v>
      </c>
      <c r="AT43" s="3" t="s">
        <v>26</v>
      </c>
      <c r="AU43" s="112" t="s">
        <v>26</v>
      </c>
      <c r="AV43" s="102" t="s">
        <v>26</v>
      </c>
      <c r="AW43" s="100" t="s">
        <v>26</v>
      </c>
      <c r="AX43" s="100" t="s">
        <v>26</v>
      </c>
      <c r="AY43" s="100"/>
      <c r="AZ43" s="100" t="s">
        <v>26</v>
      </c>
      <c r="BA43" s="100"/>
      <c r="BB43" s="100" t="s">
        <v>26</v>
      </c>
      <c r="BC43" s="100" t="s">
        <v>26</v>
      </c>
      <c r="BD43" s="100"/>
      <c r="BE43" s="100" t="s">
        <v>26</v>
      </c>
      <c r="BF43" s="103"/>
    </row>
    <row r="44" spans="1:58" ht="28.5" customHeight="1" thickBot="1">
      <c r="A44" s="280" t="s">
        <v>90</v>
      </c>
      <c r="B44" s="281"/>
      <c r="C44" s="280">
        <v>19</v>
      </c>
      <c r="D44" s="281">
        <v>0</v>
      </c>
      <c r="N44" s="280">
        <v>22</v>
      </c>
      <c r="O44" s="281">
        <v>0</v>
      </c>
      <c r="Y44" s="280"/>
      <c r="Z44" s="281">
        <v>0</v>
      </c>
      <c r="AK44" s="104" t="s">
        <v>26</v>
      </c>
      <c r="AL44" s="105" t="s">
        <v>26</v>
      </c>
      <c r="AM44" s="105" t="s">
        <v>26</v>
      </c>
      <c r="AN44" s="105" t="s">
        <v>26</v>
      </c>
      <c r="AO44" s="105" t="s">
        <v>26</v>
      </c>
      <c r="AP44" s="105" t="s">
        <v>26</v>
      </c>
      <c r="AQ44" s="113" t="s">
        <v>26</v>
      </c>
      <c r="AR44" s="113" t="s">
        <v>26</v>
      </c>
      <c r="AS44" s="113" t="s">
        <v>26</v>
      </c>
      <c r="AT44" s="113" t="s">
        <v>26</v>
      </c>
      <c r="AU44" s="114" t="s">
        <v>26</v>
      </c>
      <c r="AV44" s="245">
        <f>AV45-AW45</f>
        <v>0</v>
      </c>
      <c r="AW44" s="246"/>
      <c r="AX44" s="109" t="s">
        <v>26</v>
      </c>
      <c r="AY44" s="109"/>
      <c r="AZ44" s="109" t="s">
        <v>26</v>
      </c>
      <c r="BA44" s="109"/>
      <c r="BB44" s="109" t="s">
        <v>26</v>
      </c>
      <c r="BC44" s="109" t="s">
        <v>26</v>
      </c>
      <c r="BD44" s="109"/>
      <c r="BE44" s="109" t="s">
        <v>26</v>
      </c>
      <c r="BF44" s="110"/>
    </row>
    <row r="45" spans="1:58" ht="28.5" customHeight="1">
      <c r="AV45" s="12">
        <f>(COUNTIF(AV5:AV40,"○")+COUNTIF(AW5:AW40,"○"))</f>
        <v>0</v>
      </c>
      <c r="AW45" s="12">
        <f>COUNTIFS(AV5:AV40,"○",AW5:AW40,"○")</f>
        <v>0</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sheetData>
  <mergeCells count="40">
    <mergeCell ref="AV44:AW44"/>
    <mergeCell ref="A4:B4"/>
    <mergeCell ref="A44:B44"/>
    <mergeCell ref="C44:D44"/>
    <mergeCell ref="N44:O44"/>
    <mergeCell ref="Y44:Z44"/>
    <mergeCell ref="BE2:BF2"/>
    <mergeCell ref="AK2:AL2"/>
    <mergeCell ref="AM2:AN2"/>
    <mergeCell ref="AO2:AP2"/>
    <mergeCell ref="AQ2:AQ3"/>
    <mergeCell ref="AR2:AS2"/>
    <mergeCell ref="AT2:AU2"/>
    <mergeCell ref="AV2:AW2"/>
    <mergeCell ref="AX2:AY2"/>
    <mergeCell ref="AZ2:BA2"/>
    <mergeCell ref="BB2:BB3"/>
    <mergeCell ref="BC2:BD2"/>
    <mergeCell ref="AI2:AJ2"/>
    <mergeCell ref="L2:M2"/>
    <mergeCell ref="N2:O2"/>
    <mergeCell ref="Q2:R2"/>
    <mergeCell ref="S2:T2"/>
    <mergeCell ref="U2:V2"/>
    <mergeCell ref="W2:X2"/>
    <mergeCell ref="Y2:Z2"/>
    <mergeCell ref="AB2:AC2"/>
    <mergeCell ref="AD2:AE2"/>
    <mergeCell ref="AF2:AF3"/>
    <mergeCell ref="AG2:AH2"/>
    <mergeCell ref="C1:M1"/>
    <mergeCell ref="N1:X1"/>
    <mergeCell ref="Y1:AJ1"/>
    <mergeCell ref="AK1:AU1"/>
    <mergeCell ref="AV1:BF1"/>
    <mergeCell ref="A2:B2"/>
    <mergeCell ref="C2:D2"/>
    <mergeCell ref="F2:G2"/>
    <mergeCell ref="H2:I2"/>
    <mergeCell ref="J2:K2"/>
  </mergeCells>
  <phoneticPr fontId="3"/>
  <conditionalFormatting sqref="A5:AU43 BG5:XFD43 AV41:BF43 AV46:BF139 AX44:BF45 BC6:BC40 BE6:BE40">
    <cfRule type="cellIs" dxfId="134" priority="8" operator="equal">
      <formula>0</formula>
    </cfRule>
  </conditionalFormatting>
  <conditionalFormatting sqref="AS44:AU44">
    <cfRule type="cellIs" dxfId="133" priority="7" operator="equal">
      <formula>0</formula>
    </cfRule>
  </conditionalFormatting>
  <conditionalFormatting sqref="BC5 BE5">
    <cfRule type="cellIs" dxfId="132" priority="6" operator="equal">
      <formula>0</formula>
    </cfRule>
  </conditionalFormatting>
  <conditionalFormatting sqref="AV45:AW45 AV44">
    <cfRule type="cellIs" dxfId="131" priority="4" operator="equal">
      <formula>0</formula>
    </cfRule>
  </conditionalFormatting>
  <conditionalFormatting sqref="AV5:BB40">
    <cfRule type="cellIs" dxfId="17" priority="3" operator="equal">
      <formula>0</formula>
    </cfRule>
  </conditionalFormatting>
  <conditionalFormatting sqref="BD5:BD40">
    <cfRule type="cellIs" dxfId="16" priority="2" operator="equal">
      <formula>0</formula>
    </cfRule>
  </conditionalFormatting>
  <conditionalFormatting sqref="BF5:BF40">
    <cfRule type="cellIs" dxfId="15" priority="1" operator="equal">
      <formula>0</formula>
    </cfRule>
  </conditionalFormatting>
  <pageMargins left="0.70866141732283472" right="0.70866141732283472" top="0.74803149606299213" bottom="0.74803149606299213" header="0.31496062992125984" footer="0.31496062992125984"/>
  <pageSetup paperSize="8" scale="73"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B3F-75B8-4983-A6F2-FFABB422118A}">
  <sheetPr>
    <pageSetUpPr fitToPage="1"/>
  </sheetPr>
  <dimension ref="A1:BF135"/>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 customWidth="1"/>
    <col min="2" max="2" width="32.5" style="1" customWidth="1"/>
    <col min="3" max="24" width="8.25" style="10" hidden="1" customWidth="1" outlineLevel="1"/>
    <col min="25" max="26" width="9.25" style="10" hidden="1" customWidth="1" outlineLevel="1"/>
    <col min="27" max="27" width="8.25" style="10" hidden="1" customWidth="1" outlineLevel="1"/>
    <col min="28" max="34" width="9.25" style="10" hidden="1" customWidth="1" outlineLevel="1"/>
    <col min="35" max="36" width="8.25" style="10" hidden="1" customWidth="1" outlineLevel="1"/>
    <col min="37" max="37" width="9" style="1" customWidth="1" collapsed="1"/>
    <col min="38" max="42" width="9" style="1" customWidth="1"/>
    <col min="43" max="46" width="9" style="11" customWidth="1"/>
    <col min="47" max="47" width="9" style="1"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81"/>
      <c r="B1" s="181"/>
      <c r="C1" s="242" t="s">
        <v>1</v>
      </c>
      <c r="D1" s="293"/>
      <c r="E1" s="293"/>
      <c r="F1" s="293"/>
      <c r="G1" s="293"/>
      <c r="H1" s="293"/>
      <c r="I1" s="293"/>
      <c r="J1" s="293"/>
      <c r="K1" s="293"/>
      <c r="L1" s="293"/>
      <c r="M1" s="240"/>
      <c r="N1" s="307" t="s">
        <v>2</v>
      </c>
      <c r="O1" s="307"/>
      <c r="P1" s="307"/>
      <c r="Q1" s="307"/>
      <c r="R1" s="307"/>
      <c r="S1" s="307"/>
      <c r="T1" s="307"/>
      <c r="U1" s="307"/>
      <c r="V1" s="307"/>
      <c r="W1" s="307"/>
      <c r="X1" s="307"/>
      <c r="Y1" s="307" t="s">
        <v>3</v>
      </c>
      <c r="Z1" s="307"/>
      <c r="AA1" s="307"/>
      <c r="AB1" s="307"/>
      <c r="AC1" s="307"/>
      <c r="AD1" s="307"/>
      <c r="AE1" s="307"/>
      <c r="AF1" s="307"/>
      <c r="AG1" s="307"/>
      <c r="AH1" s="307"/>
      <c r="AI1" s="307"/>
      <c r="AJ1" s="242"/>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307" t="s">
        <v>6</v>
      </c>
      <c r="B2" s="307"/>
      <c r="C2" s="307" t="s">
        <v>7</v>
      </c>
      <c r="D2" s="307"/>
      <c r="E2" s="164"/>
      <c r="F2" s="307" t="s">
        <v>8</v>
      </c>
      <c r="G2" s="307"/>
      <c r="H2" s="307" t="s">
        <v>9</v>
      </c>
      <c r="I2" s="307"/>
      <c r="J2" s="307" t="s">
        <v>10</v>
      </c>
      <c r="K2" s="307"/>
      <c r="L2" s="227" t="s">
        <v>11</v>
      </c>
      <c r="M2" s="278"/>
      <c r="N2" s="307" t="s">
        <v>7</v>
      </c>
      <c r="O2" s="307"/>
      <c r="P2" s="164"/>
      <c r="Q2" s="307" t="s">
        <v>8</v>
      </c>
      <c r="R2" s="307"/>
      <c r="S2" s="307" t="s">
        <v>9</v>
      </c>
      <c r="T2" s="307"/>
      <c r="U2" s="307" t="s">
        <v>10</v>
      </c>
      <c r="V2" s="307"/>
      <c r="W2" s="227" t="s">
        <v>11</v>
      </c>
      <c r="X2" s="278"/>
      <c r="Y2" s="307" t="s">
        <v>7</v>
      </c>
      <c r="Z2" s="307"/>
      <c r="AA2" s="164"/>
      <c r="AB2" s="307" t="s">
        <v>8</v>
      </c>
      <c r="AC2" s="307"/>
      <c r="AD2" s="307" t="s">
        <v>9</v>
      </c>
      <c r="AE2" s="307"/>
      <c r="AF2" s="305" t="s">
        <v>12</v>
      </c>
      <c r="AG2" s="307" t="s">
        <v>10</v>
      </c>
      <c r="AH2" s="307"/>
      <c r="AI2" s="227" t="s">
        <v>11</v>
      </c>
      <c r="AJ2" s="27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83" t="s">
        <v>14</v>
      </c>
      <c r="B3" s="148"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48" t="s">
        <v>16</v>
      </c>
      <c r="Z3" s="148" t="s">
        <v>17</v>
      </c>
      <c r="AA3" s="148"/>
      <c r="AB3" s="148" t="s">
        <v>18</v>
      </c>
      <c r="AC3" s="148" t="s">
        <v>19</v>
      </c>
      <c r="AD3" s="148" t="s">
        <v>18</v>
      </c>
      <c r="AE3" s="148" t="s">
        <v>19</v>
      </c>
      <c r="AF3" s="306"/>
      <c r="AG3" s="148" t="s">
        <v>18</v>
      </c>
      <c r="AH3" s="148" t="s">
        <v>19</v>
      </c>
      <c r="AI3" s="148" t="s">
        <v>18</v>
      </c>
      <c r="AJ3" s="17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82" t="s">
        <v>20</v>
      </c>
      <c r="B4" s="283"/>
      <c r="C4" s="138">
        <f>COUNTIF(C5:C29,"○")</f>
        <v>14</v>
      </c>
      <c r="D4" s="138">
        <f>COUNTIF(D5:D29,"○")</f>
        <v>5</v>
      </c>
      <c r="E4" s="138"/>
      <c r="F4" s="138">
        <f t="shared" ref="F4:O4" si="0">COUNTIF(F5:F29,"○")</f>
        <v>0</v>
      </c>
      <c r="G4" s="138">
        <f t="shared" si="0"/>
        <v>18</v>
      </c>
      <c r="H4" s="138">
        <f t="shared" si="0"/>
        <v>0</v>
      </c>
      <c r="I4" s="138">
        <f t="shared" si="0"/>
        <v>18</v>
      </c>
      <c r="J4" s="138">
        <f t="shared" si="0"/>
        <v>0</v>
      </c>
      <c r="K4" s="138">
        <f t="shared" si="0"/>
        <v>18</v>
      </c>
      <c r="L4" s="138">
        <f t="shared" si="0"/>
        <v>0</v>
      </c>
      <c r="M4" s="138">
        <f t="shared" si="0"/>
        <v>18</v>
      </c>
      <c r="N4" s="138">
        <f t="shared" si="0"/>
        <v>13</v>
      </c>
      <c r="O4" s="138">
        <f t="shared" si="0"/>
        <v>5</v>
      </c>
      <c r="P4" s="138"/>
      <c r="Q4" s="138">
        <f t="shared" ref="Q4:Z4" si="1">COUNTIF(Q5:Q29,"○")</f>
        <v>0</v>
      </c>
      <c r="R4" s="138">
        <f t="shared" si="1"/>
        <v>18</v>
      </c>
      <c r="S4" s="138">
        <f t="shared" si="1"/>
        <v>0</v>
      </c>
      <c r="T4" s="138">
        <f t="shared" si="1"/>
        <v>18</v>
      </c>
      <c r="U4" s="138">
        <f t="shared" si="1"/>
        <v>0</v>
      </c>
      <c r="V4" s="138">
        <f t="shared" si="1"/>
        <v>18</v>
      </c>
      <c r="W4" s="138">
        <f t="shared" si="1"/>
        <v>0</v>
      </c>
      <c r="X4" s="138">
        <f t="shared" si="1"/>
        <v>18</v>
      </c>
      <c r="Y4" s="138">
        <f t="shared" si="1"/>
        <v>12</v>
      </c>
      <c r="Z4" s="138">
        <f t="shared" si="1"/>
        <v>6</v>
      </c>
      <c r="AA4" s="138"/>
      <c r="AB4" s="138">
        <f t="shared" ref="AB4:AJ4" si="2">COUNTIF(AB5:AB29,"○")</f>
        <v>0</v>
      </c>
      <c r="AC4" s="138">
        <f t="shared" si="2"/>
        <v>17</v>
      </c>
      <c r="AD4" s="138">
        <f t="shared" si="2"/>
        <v>0</v>
      </c>
      <c r="AE4" s="138">
        <f t="shared" si="2"/>
        <v>17</v>
      </c>
      <c r="AF4" s="207">
        <f t="shared" si="2"/>
        <v>0</v>
      </c>
      <c r="AG4" s="138">
        <f t="shared" si="2"/>
        <v>0</v>
      </c>
      <c r="AH4" s="138">
        <f t="shared" si="2"/>
        <v>17</v>
      </c>
      <c r="AI4" s="138">
        <f t="shared" si="2"/>
        <v>0</v>
      </c>
      <c r="AJ4" s="177">
        <f t="shared" si="2"/>
        <v>0</v>
      </c>
      <c r="AK4" s="137">
        <v>13</v>
      </c>
      <c r="AL4" s="138">
        <v>6</v>
      </c>
      <c r="AM4" s="138">
        <v>0</v>
      </c>
      <c r="AN4" s="138">
        <v>20</v>
      </c>
      <c r="AO4" s="138">
        <v>0</v>
      </c>
      <c r="AP4" s="138">
        <v>19</v>
      </c>
      <c r="AQ4" s="158">
        <v>20</v>
      </c>
      <c r="AR4" s="158">
        <v>0</v>
      </c>
      <c r="AS4" s="158">
        <v>19</v>
      </c>
      <c r="AT4" s="158">
        <v>0</v>
      </c>
      <c r="AU4" s="139">
        <v>17</v>
      </c>
      <c r="AV4" s="137">
        <f t="shared" ref="AV4:BF4" si="3">COUNTIF(AV5:AV29,"○")</f>
        <v>0</v>
      </c>
      <c r="AW4" s="138">
        <f t="shared" si="3"/>
        <v>0</v>
      </c>
      <c r="AX4" s="138">
        <f t="shared" si="3"/>
        <v>0</v>
      </c>
      <c r="AY4" s="138">
        <f t="shared" si="3"/>
        <v>0</v>
      </c>
      <c r="AZ4" s="138">
        <f t="shared" si="3"/>
        <v>0</v>
      </c>
      <c r="BA4" s="138">
        <f t="shared" si="3"/>
        <v>0</v>
      </c>
      <c r="BB4" s="138">
        <f t="shared" si="3"/>
        <v>0</v>
      </c>
      <c r="BC4" s="138">
        <f t="shared" si="3"/>
        <v>1</v>
      </c>
      <c r="BD4" s="138">
        <f t="shared" si="3"/>
        <v>0</v>
      </c>
      <c r="BE4" s="138">
        <f t="shared" si="3"/>
        <v>1</v>
      </c>
      <c r="BF4" s="139">
        <f t="shared" si="3"/>
        <v>0</v>
      </c>
    </row>
    <row r="5" spans="1:58" ht="28.5" customHeight="1">
      <c r="A5" s="170">
        <v>45001</v>
      </c>
      <c r="B5" s="171" t="s">
        <v>629</v>
      </c>
      <c r="C5" s="95" t="s">
        <v>23</v>
      </c>
      <c r="D5" s="95" t="s">
        <v>24</v>
      </c>
      <c r="E5" s="95">
        <v>1</v>
      </c>
      <c r="F5" s="95"/>
      <c r="G5" s="95" t="s">
        <v>23</v>
      </c>
      <c r="H5" s="95"/>
      <c r="I5" s="95" t="s">
        <v>23</v>
      </c>
      <c r="J5" s="95"/>
      <c r="K5" s="95" t="s">
        <v>23</v>
      </c>
      <c r="L5" s="95"/>
      <c r="M5" s="95" t="s">
        <v>23</v>
      </c>
      <c r="N5" s="95" t="s">
        <v>23</v>
      </c>
      <c r="O5" s="95" t="s">
        <v>24</v>
      </c>
      <c r="P5" s="95">
        <v>1</v>
      </c>
      <c r="Q5" s="95"/>
      <c r="R5" s="95" t="s">
        <v>23</v>
      </c>
      <c r="S5" s="95"/>
      <c r="T5" s="95" t="s">
        <v>23</v>
      </c>
      <c r="U5" s="95"/>
      <c r="V5" s="95" t="s">
        <v>23</v>
      </c>
      <c r="W5" s="95"/>
      <c r="X5" s="95" t="s">
        <v>23</v>
      </c>
      <c r="Y5" s="95" t="s">
        <v>22</v>
      </c>
      <c r="Z5" s="95" t="s">
        <v>22</v>
      </c>
      <c r="AA5" s="95" t="s">
        <v>22</v>
      </c>
      <c r="AB5" s="95" t="s">
        <v>26</v>
      </c>
      <c r="AC5" s="95" t="s">
        <v>22</v>
      </c>
      <c r="AD5" s="95" t="s">
        <v>26</v>
      </c>
      <c r="AE5" s="95" t="s">
        <v>22</v>
      </c>
      <c r="AF5" s="99"/>
      <c r="AG5" s="95" t="s">
        <v>26</v>
      </c>
      <c r="AH5" s="95" t="s">
        <v>22</v>
      </c>
      <c r="AI5" s="95" t="s">
        <v>25</v>
      </c>
      <c r="AJ5" s="173" t="s">
        <v>25</v>
      </c>
      <c r="AK5" s="128" t="s">
        <v>22</v>
      </c>
      <c r="AL5" s="95" t="s">
        <v>25</v>
      </c>
      <c r="AM5" s="95">
        <v>0</v>
      </c>
      <c r="AN5" s="95" t="s">
        <v>22</v>
      </c>
      <c r="AO5" s="95">
        <v>0</v>
      </c>
      <c r="AP5" s="95" t="s">
        <v>22</v>
      </c>
      <c r="AQ5" s="98" t="s">
        <v>22</v>
      </c>
      <c r="AR5" s="98" t="s">
        <v>26</v>
      </c>
      <c r="AS5" s="98" t="s">
        <v>22</v>
      </c>
      <c r="AT5" s="98" t="s">
        <v>26</v>
      </c>
      <c r="AU5" s="131"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100" t="s">
        <v>25</v>
      </c>
      <c r="BD5" s="313" t="str">
        <f>SUBSTITUTE(SUBSTITUTE(IFERROR(VLOOKUP($A5,単組回答!$E:$R,14,FALSE),""),"① 行った","○"),"② 行っていない","×")</f>
        <v/>
      </c>
      <c r="BE5" s="100" t="s">
        <v>25</v>
      </c>
      <c r="BF5" s="316" t="str">
        <f>SUBSTITUTE(SUBSTITUTE(IFERROR(VLOOKUP($A5,単組回答!$E:$T,16,FALSE),""),"① 行った","○"),"② 行っていない","×")</f>
        <v/>
      </c>
    </row>
    <row r="6" spans="1:58" ht="28.5" customHeight="1">
      <c r="A6" s="5">
        <v>45002</v>
      </c>
      <c r="B6" s="6" t="s">
        <v>630</v>
      </c>
      <c r="C6" s="2" t="s">
        <v>24</v>
      </c>
      <c r="D6" s="2" t="s">
        <v>23</v>
      </c>
      <c r="E6" s="2">
        <v>1</v>
      </c>
      <c r="F6" s="2"/>
      <c r="G6" s="2"/>
      <c r="H6" s="2"/>
      <c r="I6" s="2"/>
      <c r="J6" s="2"/>
      <c r="K6" s="2"/>
      <c r="L6" s="2"/>
      <c r="M6" s="2"/>
      <c r="N6" s="2" t="s">
        <v>24</v>
      </c>
      <c r="O6" s="2" t="s">
        <v>23</v>
      </c>
      <c r="P6" s="2">
        <v>1</v>
      </c>
      <c r="Q6" s="2"/>
      <c r="R6" s="2"/>
      <c r="S6" s="2"/>
      <c r="T6" s="2"/>
      <c r="U6" s="2"/>
      <c r="V6" s="2"/>
      <c r="W6" s="2"/>
      <c r="X6" s="2"/>
      <c r="Y6" s="2" t="s">
        <v>25</v>
      </c>
      <c r="Z6" s="2" t="s">
        <v>22</v>
      </c>
      <c r="AA6" s="2" t="s">
        <v>22</v>
      </c>
      <c r="AB6" s="2">
        <v>0</v>
      </c>
      <c r="AC6" s="2" t="s">
        <v>26</v>
      </c>
      <c r="AD6" s="2">
        <v>0</v>
      </c>
      <c r="AE6" s="2" t="s">
        <v>26</v>
      </c>
      <c r="AF6" s="33"/>
      <c r="AG6" s="2">
        <v>0</v>
      </c>
      <c r="AH6" s="2" t="s">
        <v>26</v>
      </c>
      <c r="AI6" s="2"/>
      <c r="AJ6" s="93" t="s">
        <v>26</v>
      </c>
      <c r="AK6" s="102" t="s">
        <v>25</v>
      </c>
      <c r="AL6" s="100" t="s">
        <v>22</v>
      </c>
      <c r="AM6" s="100">
        <v>0</v>
      </c>
      <c r="AN6" s="100" t="s">
        <v>22</v>
      </c>
      <c r="AO6" s="100">
        <v>0</v>
      </c>
      <c r="AP6" s="100" t="s">
        <v>22</v>
      </c>
      <c r="AQ6" s="3" t="s">
        <v>22</v>
      </c>
      <c r="AR6" s="3" t="s">
        <v>26</v>
      </c>
      <c r="AS6" s="3" t="s">
        <v>22</v>
      </c>
      <c r="AT6" s="3" t="s">
        <v>26</v>
      </c>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100" t="s">
        <v>25</v>
      </c>
      <c r="BD6" s="313" t="str">
        <f>SUBSTITUTE(SUBSTITUTE(IFERROR(VLOOKUP($A6,単組回答!$E:$R,14,FALSE),""),"① 行った","○"),"② 行っていない","×")</f>
        <v/>
      </c>
      <c r="BE6" s="100" t="s">
        <v>25</v>
      </c>
      <c r="BF6" s="316" t="str">
        <f>SUBSTITUTE(SUBSTITUTE(IFERROR(VLOOKUP($A6,単組回答!$E:$T,16,FALSE),""),"① 行った","○"),"② 行っていない","×")</f>
        <v/>
      </c>
    </row>
    <row r="7" spans="1:58" ht="28.5" customHeight="1">
      <c r="A7" s="5">
        <v>45004</v>
      </c>
      <c r="B7" s="6" t="s">
        <v>631</v>
      </c>
      <c r="C7" s="2" t="s">
        <v>24</v>
      </c>
      <c r="D7" s="2" t="s">
        <v>23</v>
      </c>
      <c r="E7" s="2">
        <v>1</v>
      </c>
      <c r="F7" s="2"/>
      <c r="G7" s="2"/>
      <c r="H7" s="2"/>
      <c r="I7" s="2"/>
      <c r="J7" s="2"/>
      <c r="K7" s="2"/>
      <c r="L7" s="2"/>
      <c r="M7" s="2"/>
      <c r="N7" s="2" t="s">
        <v>24</v>
      </c>
      <c r="O7" s="2" t="s">
        <v>23</v>
      </c>
      <c r="P7" s="2">
        <v>1</v>
      </c>
      <c r="Q7" s="2"/>
      <c r="R7" s="2"/>
      <c r="S7" s="2"/>
      <c r="T7" s="2"/>
      <c r="U7" s="2"/>
      <c r="V7" s="2"/>
      <c r="W7" s="2"/>
      <c r="X7" s="2"/>
      <c r="Y7" s="2" t="s">
        <v>25</v>
      </c>
      <c r="Z7" s="2" t="s">
        <v>22</v>
      </c>
      <c r="AA7" s="2" t="s">
        <v>22</v>
      </c>
      <c r="AB7" s="2" t="s">
        <v>26</v>
      </c>
      <c r="AC7" s="2" t="s">
        <v>26</v>
      </c>
      <c r="AD7" s="2" t="s">
        <v>26</v>
      </c>
      <c r="AE7" s="2" t="s">
        <v>26</v>
      </c>
      <c r="AF7" s="33"/>
      <c r="AG7" s="2" t="s">
        <v>26</v>
      </c>
      <c r="AH7" s="2" t="s">
        <v>26</v>
      </c>
      <c r="AI7" s="2" t="s">
        <v>25</v>
      </c>
      <c r="AJ7" s="93" t="s">
        <v>26</v>
      </c>
      <c r="AK7" s="102" t="s">
        <v>25</v>
      </c>
      <c r="AL7" s="100" t="s">
        <v>22</v>
      </c>
      <c r="AM7" s="100">
        <v>0</v>
      </c>
      <c r="AN7" s="100" t="s">
        <v>22</v>
      </c>
      <c r="AO7" s="100">
        <v>0</v>
      </c>
      <c r="AP7" s="100" t="s">
        <v>22</v>
      </c>
      <c r="AQ7" s="3" t="s">
        <v>22</v>
      </c>
      <c r="AR7" s="3" t="s">
        <v>26</v>
      </c>
      <c r="AS7" s="3" t="s">
        <v>22</v>
      </c>
      <c r="AT7" s="3" t="s">
        <v>26</v>
      </c>
      <c r="AU7" s="112">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100" t="s">
        <v>25</v>
      </c>
      <c r="BD7" s="313" t="str">
        <f>SUBSTITUTE(SUBSTITUTE(IFERROR(VLOOKUP($A7,単組回答!$E:$R,14,FALSE),""),"① 行った","○"),"② 行っていない","×")</f>
        <v/>
      </c>
      <c r="BE7" s="100" t="s">
        <v>25</v>
      </c>
      <c r="BF7" s="316" t="str">
        <f>SUBSTITUTE(SUBSTITUTE(IFERROR(VLOOKUP($A7,単組回答!$E:$T,16,FALSE),""),"① 行った","○"),"② 行っていない","×")</f>
        <v/>
      </c>
    </row>
    <row r="8" spans="1:58" ht="28.5" customHeight="1">
      <c r="A8" s="5">
        <v>45005</v>
      </c>
      <c r="B8" s="6" t="s">
        <v>632</v>
      </c>
      <c r="C8" s="2" t="s">
        <v>23</v>
      </c>
      <c r="D8" s="2" t="s">
        <v>23</v>
      </c>
      <c r="E8" s="2">
        <v>2</v>
      </c>
      <c r="F8" s="2"/>
      <c r="G8" s="2" t="s">
        <v>23</v>
      </c>
      <c r="H8" s="2"/>
      <c r="I8" s="2" t="s">
        <v>23</v>
      </c>
      <c r="J8" s="2"/>
      <c r="K8" s="2" t="s">
        <v>23</v>
      </c>
      <c r="L8" s="2"/>
      <c r="M8" s="2" t="s">
        <v>23</v>
      </c>
      <c r="N8" s="2" t="s">
        <v>23</v>
      </c>
      <c r="O8" s="2" t="s">
        <v>23</v>
      </c>
      <c r="P8" s="2">
        <v>2</v>
      </c>
      <c r="Q8" s="2"/>
      <c r="R8" s="2" t="s">
        <v>23</v>
      </c>
      <c r="S8" s="2"/>
      <c r="T8" s="2" t="s">
        <v>23</v>
      </c>
      <c r="U8" s="2"/>
      <c r="V8" s="2" t="s">
        <v>23</v>
      </c>
      <c r="W8" s="2"/>
      <c r="X8" s="2" t="s">
        <v>23</v>
      </c>
      <c r="Y8" s="2" t="s">
        <v>22</v>
      </c>
      <c r="Z8" s="2" t="s">
        <v>22</v>
      </c>
      <c r="AA8" s="2" t="s">
        <v>22</v>
      </c>
      <c r="AB8" s="2" t="s">
        <v>26</v>
      </c>
      <c r="AC8" s="2" t="s">
        <v>22</v>
      </c>
      <c r="AD8" s="2" t="s">
        <v>26</v>
      </c>
      <c r="AE8" s="2" t="s">
        <v>22</v>
      </c>
      <c r="AF8" s="33"/>
      <c r="AG8" s="2" t="s">
        <v>26</v>
      </c>
      <c r="AH8" s="2" t="s">
        <v>22</v>
      </c>
      <c r="AI8" s="2" t="s">
        <v>25</v>
      </c>
      <c r="AJ8" s="93" t="s">
        <v>25</v>
      </c>
      <c r="AK8" s="102" t="s">
        <v>22</v>
      </c>
      <c r="AL8" s="100" t="s">
        <v>22</v>
      </c>
      <c r="AM8" s="100">
        <v>0</v>
      </c>
      <c r="AN8" s="100" t="s">
        <v>22</v>
      </c>
      <c r="AO8" s="100">
        <v>0</v>
      </c>
      <c r="AP8" s="100">
        <v>0</v>
      </c>
      <c r="AQ8" s="3" t="s">
        <v>22</v>
      </c>
      <c r="AR8" s="3" t="s">
        <v>26</v>
      </c>
      <c r="AS8" s="3" t="s">
        <v>22</v>
      </c>
      <c r="AT8" s="3" t="s">
        <v>26</v>
      </c>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100" t="s">
        <v>25</v>
      </c>
      <c r="BD8" s="313" t="str">
        <f>SUBSTITUTE(SUBSTITUTE(IFERROR(VLOOKUP($A8,単組回答!$E:$R,14,FALSE),""),"① 行った","○"),"② 行っていない","×")</f>
        <v/>
      </c>
      <c r="BE8" s="100" t="s">
        <v>25</v>
      </c>
      <c r="BF8" s="316" t="str">
        <f>SUBSTITUTE(SUBSTITUTE(IFERROR(VLOOKUP($A8,単組回答!$E:$T,16,FALSE),""),"① 行った","○"),"② 行っていない","×")</f>
        <v/>
      </c>
    </row>
    <row r="9" spans="1:58" ht="28.5" customHeight="1">
      <c r="A9" s="5">
        <v>45007</v>
      </c>
      <c r="B9" s="6" t="s">
        <v>633</v>
      </c>
      <c r="C9" s="2" t="s">
        <v>24</v>
      </c>
      <c r="D9" s="2" t="s">
        <v>24</v>
      </c>
      <c r="E9" s="2">
        <v>0</v>
      </c>
      <c r="F9" s="2"/>
      <c r="G9" s="2" t="s">
        <v>23</v>
      </c>
      <c r="H9" s="2"/>
      <c r="I9" s="2" t="s">
        <v>23</v>
      </c>
      <c r="J9" s="2"/>
      <c r="K9" s="2" t="s">
        <v>23</v>
      </c>
      <c r="L9" s="2"/>
      <c r="M9" s="2" t="s">
        <v>23</v>
      </c>
      <c r="N9" s="2" t="s">
        <v>24</v>
      </c>
      <c r="O9" s="2" t="s">
        <v>24</v>
      </c>
      <c r="P9" s="2">
        <v>0</v>
      </c>
      <c r="Q9" s="2"/>
      <c r="R9" s="2" t="s">
        <v>23</v>
      </c>
      <c r="S9" s="2"/>
      <c r="T9" s="2" t="s">
        <v>23</v>
      </c>
      <c r="U9" s="2"/>
      <c r="V9" s="2" t="s">
        <v>23</v>
      </c>
      <c r="W9" s="2"/>
      <c r="X9" s="2" t="s">
        <v>23</v>
      </c>
      <c r="Y9" s="2" t="s">
        <v>25</v>
      </c>
      <c r="Z9" s="2" t="s">
        <v>25</v>
      </c>
      <c r="AA9" s="2" t="s">
        <v>25</v>
      </c>
      <c r="AB9" s="2" t="s">
        <v>26</v>
      </c>
      <c r="AC9" s="2" t="s">
        <v>22</v>
      </c>
      <c r="AD9" s="2" t="s">
        <v>26</v>
      </c>
      <c r="AE9" s="2" t="s">
        <v>22</v>
      </c>
      <c r="AF9" s="33"/>
      <c r="AG9" s="2" t="s">
        <v>26</v>
      </c>
      <c r="AH9" s="2" t="s">
        <v>22</v>
      </c>
      <c r="AI9" s="2" t="s">
        <v>25</v>
      </c>
      <c r="AJ9" s="93" t="s">
        <v>25</v>
      </c>
      <c r="AK9" s="102" t="s">
        <v>25</v>
      </c>
      <c r="AL9" s="100" t="s">
        <v>25</v>
      </c>
      <c r="AM9" s="100">
        <v>0</v>
      </c>
      <c r="AN9" s="100" t="s">
        <v>22</v>
      </c>
      <c r="AO9" s="100">
        <v>0</v>
      </c>
      <c r="AP9" s="100" t="s">
        <v>22</v>
      </c>
      <c r="AQ9" s="3" t="s">
        <v>22</v>
      </c>
      <c r="AR9" s="3" t="s">
        <v>26</v>
      </c>
      <c r="AS9" s="3">
        <v>0</v>
      </c>
      <c r="AT9" s="3" t="s">
        <v>26</v>
      </c>
      <c r="AU9" s="112">
        <v>0</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100" t="s">
        <v>25</v>
      </c>
      <c r="BD9" s="313" t="str">
        <f>SUBSTITUTE(SUBSTITUTE(IFERROR(VLOOKUP($A9,単組回答!$E:$R,14,FALSE),""),"① 行った","○"),"② 行っていない","×")</f>
        <v/>
      </c>
      <c r="BE9" s="100" t="s">
        <v>25</v>
      </c>
      <c r="BF9" s="316" t="str">
        <f>SUBSTITUTE(SUBSTITUTE(IFERROR(VLOOKUP($A9,単組回答!$E:$T,16,FALSE),""),"① 行った","○"),"② 行っていない","×")</f>
        <v/>
      </c>
    </row>
    <row r="10" spans="1:58" ht="28.5" customHeight="1">
      <c r="A10" s="5">
        <v>45008</v>
      </c>
      <c r="B10" s="6" t="s">
        <v>634</v>
      </c>
      <c r="C10" s="2" t="s">
        <v>23</v>
      </c>
      <c r="D10" s="2" t="s">
        <v>24</v>
      </c>
      <c r="E10" s="2">
        <v>1</v>
      </c>
      <c r="F10" s="2"/>
      <c r="G10" s="2" t="s">
        <v>23</v>
      </c>
      <c r="H10" s="2"/>
      <c r="I10" s="2" t="s">
        <v>23</v>
      </c>
      <c r="J10" s="2"/>
      <c r="K10" s="2" t="s">
        <v>23</v>
      </c>
      <c r="L10" s="2"/>
      <c r="M10" s="2" t="s">
        <v>23</v>
      </c>
      <c r="N10" s="2" t="s">
        <v>23</v>
      </c>
      <c r="O10" s="2" t="s">
        <v>24</v>
      </c>
      <c r="P10" s="2">
        <v>1</v>
      </c>
      <c r="Q10" s="2"/>
      <c r="R10" s="2" t="s">
        <v>23</v>
      </c>
      <c r="S10" s="2"/>
      <c r="T10" s="2" t="s">
        <v>23</v>
      </c>
      <c r="U10" s="2"/>
      <c r="V10" s="2" t="s">
        <v>23</v>
      </c>
      <c r="W10" s="2"/>
      <c r="X10" s="2" t="s">
        <v>23</v>
      </c>
      <c r="Y10" s="2" t="s">
        <v>22</v>
      </c>
      <c r="Z10" s="2" t="s">
        <v>25</v>
      </c>
      <c r="AA10" s="2" t="s">
        <v>25</v>
      </c>
      <c r="AB10" s="2" t="s">
        <v>26</v>
      </c>
      <c r="AC10" s="2" t="s">
        <v>22</v>
      </c>
      <c r="AD10" s="2" t="s">
        <v>26</v>
      </c>
      <c r="AE10" s="2" t="s">
        <v>22</v>
      </c>
      <c r="AF10" s="33"/>
      <c r="AG10" s="2" t="s">
        <v>26</v>
      </c>
      <c r="AH10" s="2" t="s">
        <v>22</v>
      </c>
      <c r="AI10" s="2" t="s">
        <v>25</v>
      </c>
      <c r="AJ10" s="93" t="s">
        <v>25</v>
      </c>
      <c r="AK10" s="102" t="s">
        <v>25</v>
      </c>
      <c r="AL10" s="100" t="s">
        <v>25</v>
      </c>
      <c r="AM10" s="100">
        <v>0</v>
      </c>
      <c r="AN10" s="100" t="s">
        <v>22</v>
      </c>
      <c r="AO10" s="100">
        <v>0</v>
      </c>
      <c r="AP10" s="100" t="s">
        <v>22</v>
      </c>
      <c r="AQ10" s="3" t="s">
        <v>22</v>
      </c>
      <c r="AR10" s="3" t="s">
        <v>26</v>
      </c>
      <c r="AS10" s="3" t="s">
        <v>22</v>
      </c>
      <c r="AT10" s="3" t="s">
        <v>26</v>
      </c>
      <c r="AU10" s="112" t="s">
        <v>22</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100" t="s">
        <v>25</v>
      </c>
      <c r="BD10" s="313" t="str">
        <f>SUBSTITUTE(SUBSTITUTE(IFERROR(VLOOKUP($A10,単組回答!$E:$R,14,FALSE),""),"① 行った","○"),"② 行っていない","×")</f>
        <v/>
      </c>
      <c r="BE10" s="100" t="s">
        <v>25</v>
      </c>
      <c r="BF10" s="316" t="str">
        <f>SUBSTITUTE(SUBSTITUTE(IFERROR(VLOOKUP($A10,単組回答!$E:$T,16,FALSE),""),"① 行った","○"),"② 行っていない","×")</f>
        <v/>
      </c>
    </row>
    <row r="11" spans="1:58" ht="28.5" customHeight="1">
      <c r="A11" s="5">
        <v>45010</v>
      </c>
      <c r="B11" s="6" t="s">
        <v>635</v>
      </c>
      <c r="C11" s="2" t="s">
        <v>23</v>
      </c>
      <c r="D11" s="2" t="s">
        <v>24</v>
      </c>
      <c r="E11" s="2">
        <v>1</v>
      </c>
      <c r="F11" s="2"/>
      <c r="G11" s="2" t="s">
        <v>23</v>
      </c>
      <c r="H11" s="2"/>
      <c r="I11" s="2" t="s">
        <v>23</v>
      </c>
      <c r="J11" s="2"/>
      <c r="K11" s="2" t="s">
        <v>23</v>
      </c>
      <c r="L11" s="2"/>
      <c r="M11" s="2" t="s">
        <v>23</v>
      </c>
      <c r="N11" s="2" t="s">
        <v>23</v>
      </c>
      <c r="O11" s="2" t="s">
        <v>24</v>
      </c>
      <c r="P11" s="2">
        <v>1</v>
      </c>
      <c r="Q11" s="2"/>
      <c r="R11" s="2" t="s">
        <v>23</v>
      </c>
      <c r="S11" s="2"/>
      <c r="T11" s="2" t="s">
        <v>23</v>
      </c>
      <c r="U11" s="2"/>
      <c r="V11" s="2" t="s">
        <v>23</v>
      </c>
      <c r="W11" s="2"/>
      <c r="X11" s="2" t="s">
        <v>23</v>
      </c>
      <c r="Y11" s="2" t="s">
        <v>22</v>
      </c>
      <c r="Z11" s="2" t="s">
        <v>25</v>
      </c>
      <c r="AA11" s="2" t="s">
        <v>25</v>
      </c>
      <c r="AB11" s="2" t="s">
        <v>26</v>
      </c>
      <c r="AC11" s="2" t="s">
        <v>22</v>
      </c>
      <c r="AD11" s="2" t="s">
        <v>26</v>
      </c>
      <c r="AE11" s="2" t="s">
        <v>22</v>
      </c>
      <c r="AF11" s="33"/>
      <c r="AG11" s="2" t="s">
        <v>26</v>
      </c>
      <c r="AH11" s="2" t="s">
        <v>22</v>
      </c>
      <c r="AI11" s="2" t="s">
        <v>25</v>
      </c>
      <c r="AJ11" s="93" t="s">
        <v>25</v>
      </c>
      <c r="AK11" s="102" t="s">
        <v>22</v>
      </c>
      <c r="AL11" s="100" t="s">
        <v>25</v>
      </c>
      <c r="AM11" s="100">
        <v>0</v>
      </c>
      <c r="AN11" s="100" t="s">
        <v>22</v>
      </c>
      <c r="AO11" s="100">
        <v>0</v>
      </c>
      <c r="AP11" s="100" t="s">
        <v>22</v>
      </c>
      <c r="AQ11" s="3" t="s">
        <v>22</v>
      </c>
      <c r="AR11" s="3" t="s">
        <v>26</v>
      </c>
      <c r="AS11" s="3" t="s">
        <v>22</v>
      </c>
      <c r="AT11" s="3" t="s">
        <v>26</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100" t="s">
        <v>25</v>
      </c>
      <c r="BD11" s="313" t="str">
        <f>SUBSTITUTE(SUBSTITUTE(IFERROR(VLOOKUP($A11,単組回答!$E:$R,14,FALSE),""),"① 行った","○"),"② 行っていない","×")</f>
        <v/>
      </c>
      <c r="BE11" s="100" t="s">
        <v>25</v>
      </c>
      <c r="BF11" s="316" t="str">
        <f>SUBSTITUTE(SUBSTITUTE(IFERROR(VLOOKUP($A11,単組回答!$E:$T,16,FALSE),""),"① 行った","○"),"② 行っていない","×")</f>
        <v/>
      </c>
    </row>
    <row r="12" spans="1:58" ht="28.5" customHeight="1">
      <c r="A12" s="5">
        <v>45011</v>
      </c>
      <c r="B12" s="6" t="s">
        <v>636</v>
      </c>
      <c r="C12" s="2" t="s">
        <v>24</v>
      </c>
      <c r="D12" s="2" t="s">
        <v>23</v>
      </c>
      <c r="E12" s="2">
        <v>1</v>
      </c>
      <c r="F12" s="2"/>
      <c r="G12" s="2" t="s">
        <v>23</v>
      </c>
      <c r="H12" s="2"/>
      <c r="I12" s="2" t="s">
        <v>23</v>
      </c>
      <c r="J12" s="2"/>
      <c r="K12" s="2" t="s">
        <v>23</v>
      </c>
      <c r="L12" s="2"/>
      <c r="M12" s="2" t="s">
        <v>23</v>
      </c>
      <c r="N12" s="2" t="s">
        <v>24</v>
      </c>
      <c r="O12" s="2" t="s">
        <v>23</v>
      </c>
      <c r="P12" s="2">
        <v>1</v>
      </c>
      <c r="Q12" s="2"/>
      <c r="R12" s="2" t="s">
        <v>23</v>
      </c>
      <c r="S12" s="2"/>
      <c r="T12" s="2" t="s">
        <v>23</v>
      </c>
      <c r="U12" s="2"/>
      <c r="V12" s="2" t="s">
        <v>23</v>
      </c>
      <c r="W12" s="2"/>
      <c r="X12" s="2" t="s">
        <v>23</v>
      </c>
      <c r="Y12" s="2" t="s">
        <v>25</v>
      </c>
      <c r="Z12" s="2" t="s">
        <v>22</v>
      </c>
      <c r="AA12" s="2" t="s">
        <v>22</v>
      </c>
      <c r="AB12" s="2" t="s">
        <v>26</v>
      </c>
      <c r="AC12" s="2" t="s">
        <v>22</v>
      </c>
      <c r="AD12" s="2" t="s">
        <v>26</v>
      </c>
      <c r="AE12" s="2" t="s">
        <v>22</v>
      </c>
      <c r="AF12" s="33"/>
      <c r="AG12" s="2" t="s">
        <v>26</v>
      </c>
      <c r="AH12" s="2" t="s">
        <v>22</v>
      </c>
      <c r="AI12" s="2" t="s">
        <v>25</v>
      </c>
      <c r="AJ12" s="93" t="s">
        <v>25</v>
      </c>
      <c r="AK12" s="102" t="s">
        <v>25</v>
      </c>
      <c r="AL12" s="100" t="s">
        <v>22</v>
      </c>
      <c r="AM12" s="100">
        <v>0</v>
      </c>
      <c r="AN12" s="100" t="s">
        <v>22</v>
      </c>
      <c r="AO12" s="100">
        <v>0</v>
      </c>
      <c r="AP12" s="100" t="s">
        <v>22</v>
      </c>
      <c r="AQ12" s="3" t="s">
        <v>22</v>
      </c>
      <c r="AR12" s="3" t="s">
        <v>26</v>
      </c>
      <c r="AS12" s="3" t="s">
        <v>22</v>
      </c>
      <c r="AT12" s="3" t="s">
        <v>26</v>
      </c>
      <c r="AU12" s="112" t="s">
        <v>22</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100" t="s">
        <v>25</v>
      </c>
      <c r="BD12" s="313" t="str">
        <f>SUBSTITUTE(SUBSTITUTE(IFERROR(VLOOKUP($A12,単組回答!$E:$R,14,FALSE),""),"① 行った","○"),"② 行っていない","×")</f>
        <v/>
      </c>
      <c r="BE12" s="100" t="s">
        <v>22</v>
      </c>
      <c r="BF12" s="316" t="str">
        <f>SUBSTITUTE(SUBSTITUTE(IFERROR(VLOOKUP($A12,単組回答!$E:$T,16,FALSE),""),"① 行った","○"),"② 行っていない","×")</f>
        <v/>
      </c>
    </row>
    <row r="13" spans="1:58" ht="28.5" customHeight="1">
      <c r="A13" s="5">
        <v>45012</v>
      </c>
      <c r="B13" s="6" t="s">
        <v>637</v>
      </c>
      <c r="C13" s="2" t="s">
        <v>24</v>
      </c>
      <c r="D13" s="2" t="s">
        <v>24</v>
      </c>
      <c r="E13" s="2">
        <v>0</v>
      </c>
      <c r="F13" s="2"/>
      <c r="G13" s="2" t="s">
        <v>23</v>
      </c>
      <c r="H13" s="2"/>
      <c r="I13" s="2" t="s">
        <v>23</v>
      </c>
      <c r="J13" s="2"/>
      <c r="K13" s="2" t="s">
        <v>23</v>
      </c>
      <c r="L13" s="2"/>
      <c r="M13" s="2" t="s">
        <v>23</v>
      </c>
      <c r="N13" s="2" t="s">
        <v>24</v>
      </c>
      <c r="O13" s="2" t="s">
        <v>24</v>
      </c>
      <c r="P13" s="2">
        <v>0</v>
      </c>
      <c r="Q13" s="2"/>
      <c r="R13" s="2" t="s">
        <v>23</v>
      </c>
      <c r="S13" s="2"/>
      <c r="T13" s="2" t="s">
        <v>23</v>
      </c>
      <c r="U13" s="2"/>
      <c r="V13" s="2" t="s">
        <v>23</v>
      </c>
      <c r="W13" s="2"/>
      <c r="X13" s="2" t="s">
        <v>23</v>
      </c>
      <c r="Y13" s="2" t="s">
        <v>25</v>
      </c>
      <c r="Z13" s="2" t="s">
        <v>25</v>
      </c>
      <c r="AA13" s="2" t="s">
        <v>25</v>
      </c>
      <c r="AB13" s="2" t="s">
        <v>26</v>
      </c>
      <c r="AC13" s="2" t="s">
        <v>22</v>
      </c>
      <c r="AD13" s="2" t="s">
        <v>26</v>
      </c>
      <c r="AE13" s="2" t="s">
        <v>22</v>
      </c>
      <c r="AF13" s="33"/>
      <c r="AG13" s="2" t="s">
        <v>26</v>
      </c>
      <c r="AH13" s="2" t="s">
        <v>22</v>
      </c>
      <c r="AI13" s="2" t="s">
        <v>25</v>
      </c>
      <c r="AJ13" s="93" t="s">
        <v>25</v>
      </c>
      <c r="AK13" s="102" t="s">
        <v>25</v>
      </c>
      <c r="AL13" s="100" t="s">
        <v>25</v>
      </c>
      <c r="AM13" s="100">
        <v>0</v>
      </c>
      <c r="AN13" s="100" t="s">
        <v>22</v>
      </c>
      <c r="AO13" s="100">
        <v>0</v>
      </c>
      <c r="AP13" s="100" t="s">
        <v>22</v>
      </c>
      <c r="AQ13" s="3" t="s">
        <v>22</v>
      </c>
      <c r="AR13" s="3" t="s">
        <v>26</v>
      </c>
      <c r="AS13" s="3" t="s">
        <v>22</v>
      </c>
      <c r="AT13" s="3" t="s">
        <v>26</v>
      </c>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100" t="s">
        <v>25</v>
      </c>
      <c r="BD13" s="313" t="str">
        <f>SUBSTITUTE(SUBSTITUTE(IFERROR(VLOOKUP($A13,単組回答!$E:$R,14,FALSE),""),"① 行った","○"),"② 行っていない","×")</f>
        <v/>
      </c>
      <c r="BE13" s="100" t="s">
        <v>25</v>
      </c>
      <c r="BF13" s="316" t="str">
        <f>SUBSTITUTE(SUBSTITUTE(IFERROR(VLOOKUP($A13,単組回答!$E:$T,16,FALSE),""),"① 行った","○"),"② 行っていない","×")</f>
        <v/>
      </c>
    </row>
    <row r="14" spans="1:58" ht="28.5" customHeight="1">
      <c r="A14" s="5">
        <v>45014</v>
      </c>
      <c r="B14" s="6" t="s">
        <v>638</v>
      </c>
      <c r="C14" s="2" t="s">
        <v>24</v>
      </c>
      <c r="D14" s="2" t="s">
        <v>24</v>
      </c>
      <c r="E14" s="2">
        <v>0</v>
      </c>
      <c r="F14" s="2"/>
      <c r="G14" s="2" t="s">
        <v>23</v>
      </c>
      <c r="H14" s="2"/>
      <c r="I14" s="2" t="s">
        <v>23</v>
      </c>
      <c r="J14" s="2"/>
      <c r="K14" s="2" t="s">
        <v>23</v>
      </c>
      <c r="L14" s="2"/>
      <c r="M14" s="2" t="s">
        <v>23</v>
      </c>
      <c r="N14" s="2" t="s">
        <v>24</v>
      </c>
      <c r="O14" s="2" t="s">
        <v>24</v>
      </c>
      <c r="P14" s="2">
        <v>0</v>
      </c>
      <c r="Q14" s="2"/>
      <c r="R14" s="2" t="s">
        <v>23</v>
      </c>
      <c r="S14" s="2"/>
      <c r="T14" s="2" t="s">
        <v>23</v>
      </c>
      <c r="U14" s="2"/>
      <c r="V14" s="2" t="s">
        <v>23</v>
      </c>
      <c r="W14" s="2"/>
      <c r="X14" s="2" t="s">
        <v>23</v>
      </c>
      <c r="Y14" s="2" t="s">
        <v>25</v>
      </c>
      <c r="Z14" s="2" t="s">
        <v>25</v>
      </c>
      <c r="AA14" s="2" t="s">
        <v>25</v>
      </c>
      <c r="AB14" s="2" t="s">
        <v>26</v>
      </c>
      <c r="AC14" s="2" t="s">
        <v>22</v>
      </c>
      <c r="AD14" s="2" t="s">
        <v>26</v>
      </c>
      <c r="AE14" s="2" t="s">
        <v>22</v>
      </c>
      <c r="AF14" s="33"/>
      <c r="AG14" s="2" t="s">
        <v>26</v>
      </c>
      <c r="AH14" s="2" t="s">
        <v>22</v>
      </c>
      <c r="AI14" s="2" t="s">
        <v>25</v>
      </c>
      <c r="AJ14" s="93" t="s">
        <v>25</v>
      </c>
      <c r="AK14" s="102" t="s">
        <v>25</v>
      </c>
      <c r="AL14" s="100" t="s">
        <v>25</v>
      </c>
      <c r="AM14" s="100">
        <v>0</v>
      </c>
      <c r="AN14" s="100" t="s">
        <v>22</v>
      </c>
      <c r="AO14" s="100">
        <v>0</v>
      </c>
      <c r="AP14" s="100" t="s">
        <v>22</v>
      </c>
      <c r="AQ14" s="3" t="s">
        <v>22</v>
      </c>
      <c r="AR14" s="3" t="s">
        <v>26</v>
      </c>
      <c r="AS14" s="3" t="s">
        <v>22</v>
      </c>
      <c r="AT14" s="3" t="s">
        <v>26</v>
      </c>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100" t="s">
        <v>25</v>
      </c>
      <c r="BD14" s="313" t="str">
        <f>SUBSTITUTE(SUBSTITUTE(IFERROR(VLOOKUP($A14,単組回答!$E:$R,14,FALSE),""),"① 行った","○"),"② 行っていない","×")</f>
        <v/>
      </c>
      <c r="BE14" s="100" t="s">
        <v>25</v>
      </c>
      <c r="BF14" s="316" t="str">
        <f>SUBSTITUTE(SUBSTITUTE(IFERROR(VLOOKUP($A14,単組回答!$E:$T,16,FALSE),""),"① 行った","○"),"② 行っていない","×")</f>
        <v/>
      </c>
    </row>
    <row r="15" spans="1:58" ht="28.5" customHeight="1">
      <c r="A15" s="5">
        <v>45023</v>
      </c>
      <c r="B15" s="6" t="s">
        <v>639</v>
      </c>
      <c r="C15" s="2" t="s">
        <v>23</v>
      </c>
      <c r="D15" s="2" t="s">
        <v>24</v>
      </c>
      <c r="E15" s="2">
        <v>1</v>
      </c>
      <c r="F15" s="2"/>
      <c r="G15" s="2" t="s">
        <v>23</v>
      </c>
      <c r="H15" s="2"/>
      <c r="I15" s="2" t="s">
        <v>23</v>
      </c>
      <c r="J15" s="2"/>
      <c r="K15" s="2" t="s">
        <v>23</v>
      </c>
      <c r="L15" s="2"/>
      <c r="M15" s="2" t="s">
        <v>23</v>
      </c>
      <c r="N15" s="2" t="s">
        <v>23</v>
      </c>
      <c r="O15" s="2" t="s">
        <v>24</v>
      </c>
      <c r="P15" s="2">
        <v>1</v>
      </c>
      <c r="Q15" s="2"/>
      <c r="R15" s="2" t="s">
        <v>23</v>
      </c>
      <c r="S15" s="2"/>
      <c r="T15" s="2" t="s">
        <v>23</v>
      </c>
      <c r="U15" s="2"/>
      <c r="V15" s="2" t="s">
        <v>23</v>
      </c>
      <c r="W15" s="2"/>
      <c r="X15" s="2" t="s">
        <v>23</v>
      </c>
      <c r="Y15" s="2" t="s">
        <v>26</v>
      </c>
      <c r="Z15" s="2" t="s">
        <v>26</v>
      </c>
      <c r="AA15" s="2" t="e">
        <v>#N/A</v>
      </c>
      <c r="AB15" s="2" t="s">
        <v>26</v>
      </c>
      <c r="AC15" s="2" t="s">
        <v>22</v>
      </c>
      <c r="AD15" s="2" t="s">
        <v>26</v>
      </c>
      <c r="AE15" s="2" t="s">
        <v>22</v>
      </c>
      <c r="AF15" s="33"/>
      <c r="AG15" s="2" t="s">
        <v>26</v>
      </c>
      <c r="AH15" s="2" t="s">
        <v>22</v>
      </c>
      <c r="AI15" s="2" t="s">
        <v>26</v>
      </c>
      <c r="AJ15" s="93" t="s">
        <v>25</v>
      </c>
      <c r="AK15" s="102" t="s">
        <v>22</v>
      </c>
      <c r="AL15" s="100" t="s">
        <v>25</v>
      </c>
      <c r="AM15" s="100">
        <v>0</v>
      </c>
      <c r="AN15" s="100" t="s">
        <v>22</v>
      </c>
      <c r="AO15" s="100">
        <v>0</v>
      </c>
      <c r="AP15" s="100" t="s">
        <v>22</v>
      </c>
      <c r="AQ15" s="3" t="s">
        <v>22</v>
      </c>
      <c r="AR15" s="3" t="s">
        <v>26</v>
      </c>
      <c r="AS15" s="3" t="s">
        <v>22</v>
      </c>
      <c r="AT15" s="3" t="s">
        <v>26</v>
      </c>
      <c r="AU15" s="112"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100" t="s">
        <v>25</v>
      </c>
      <c r="BD15" s="313" t="str">
        <f>SUBSTITUTE(SUBSTITUTE(IFERROR(VLOOKUP($A15,単組回答!$E:$R,14,FALSE),""),"① 行った","○"),"② 行っていない","×")</f>
        <v/>
      </c>
      <c r="BE15" s="100" t="s">
        <v>25</v>
      </c>
      <c r="BF15" s="316" t="str">
        <f>SUBSTITUTE(SUBSTITUTE(IFERROR(VLOOKUP($A15,単組回答!$E:$T,16,FALSE),""),"① 行った","○"),"② 行っていない","×")</f>
        <v/>
      </c>
    </row>
    <row r="16" spans="1:58" ht="28.5" customHeight="1">
      <c r="A16" s="5">
        <v>45026</v>
      </c>
      <c r="B16" s="6" t="s">
        <v>640</v>
      </c>
      <c r="C16" s="2" t="s">
        <v>23</v>
      </c>
      <c r="D16" s="2" t="s">
        <v>24</v>
      </c>
      <c r="E16" s="2">
        <v>1</v>
      </c>
      <c r="F16" s="2"/>
      <c r="G16" s="2" t="s">
        <v>23</v>
      </c>
      <c r="H16" s="2"/>
      <c r="I16" s="2" t="s">
        <v>23</v>
      </c>
      <c r="J16" s="2"/>
      <c r="K16" s="2" t="s">
        <v>23</v>
      </c>
      <c r="L16" s="2"/>
      <c r="M16" s="2" t="s">
        <v>23</v>
      </c>
      <c r="N16" s="2" t="s">
        <v>23</v>
      </c>
      <c r="O16" s="2" t="s">
        <v>24</v>
      </c>
      <c r="P16" s="2">
        <v>1</v>
      </c>
      <c r="Q16" s="2"/>
      <c r="R16" s="2" t="s">
        <v>23</v>
      </c>
      <c r="S16" s="2"/>
      <c r="T16" s="2" t="s">
        <v>23</v>
      </c>
      <c r="U16" s="2"/>
      <c r="V16" s="2" t="s">
        <v>23</v>
      </c>
      <c r="W16" s="2"/>
      <c r="X16" s="2" t="s">
        <v>23</v>
      </c>
      <c r="Y16" s="2" t="s">
        <v>26</v>
      </c>
      <c r="Z16" s="2" t="s">
        <v>26</v>
      </c>
      <c r="AA16" s="2" t="e">
        <v>#N/A</v>
      </c>
      <c r="AB16" s="2" t="s">
        <v>26</v>
      </c>
      <c r="AC16" s="2" t="s">
        <v>22</v>
      </c>
      <c r="AD16" s="2" t="s">
        <v>26</v>
      </c>
      <c r="AE16" s="2" t="s">
        <v>22</v>
      </c>
      <c r="AF16" s="33"/>
      <c r="AG16" s="2" t="s">
        <v>26</v>
      </c>
      <c r="AH16" s="2" t="s">
        <v>22</v>
      </c>
      <c r="AI16" s="2" t="s">
        <v>26</v>
      </c>
      <c r="AJ16" s="93" t="s">
        <v>25</v>
      </c>
      <c r="AK16" s="102" t="s">
        <v>22</v>
      </c>
      <c r="AL16" s="100" t="s">
        <v>25</v>
      </c>
      <c r="AM16" s="100">
        <v>0</v>
      </c>
      <c r="AN16" s="100" t="s">
        <v>22</v>
      </c>
      <c r="AO16" s="100">
        <v>0</v>
      </c>
      <c r="AP16" s="100" t="s">
        <v>22</v>
      </c>
      <c r="AQ16" s="3" t="s">
        <v>22</v>
      </c>
      <c r="AR16" s="3" t="s">
        <v>26</v>
      </c>
      <c r="AS16" s="3" t="s">
        <v>22</v>
      </c>
      <c r="AT16" s="3" t="s">
        <v>26</v>
      </c>
      <c r="AU16" s="112"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100" t="s">
        <v>25</v>
      </c>
      <c r="BD16" s="313" t="str">
        <f>SUBSTITUTE(SUBSTITUTE(IFERROR(VLOOKUP($A16,単組回答!$E:$R,14,FALSE),""),"① 行った","○"),"② 行っていない","×")</f>
        <v/>
      </c>
      <c r="BE16" s="100" t="s">
        <v>25</v>
      </c>
      <c r="BF16" s="316" t="str">
        <f>SUBSTITUTE(SUBSTITUTE(IFERROR(VLOOKUP($A16,単組回答!$E:$T,16,FALSE),""),"① 行った","○"),"② 行っていない","×")</f>
        <v/>
      </c>
    </row>
    <row r="17" spans="1:58" ht="28.5" customHeight="1">
      <c r="A17" s="5">
        <v>45028</v>
      </c>
      <c r="B17" s="6" t="s">
        <v>641</v>
      </c>
      <c r="C17" s="2" t="s">
        <v>23</v>
      </c>
      <c r="D17" s="2" t="s">
        <v>24</v>
      </c>
      <c r="E17" s="2">
        <v>1</v>
      </c>
      <c r="F17" s="2"/>
      <c r="G17" s="2" t="s">
        <v>23</v>
      </c>
      <c r="H17" s="2"/>
      <c r="I17" s="2" t="s">
        <v>23</v>
      </c>
      <c r="J17" s="2"/>
      <c r="K17" s="2" t="s">
        <v>23</v>
      </c>
      <c r="L17" s="2"/>
      <c r="M17" s="2" t="s">
        <v>23</v>
      </c>
      <c r="N17" s="2" t="s">
        <v>23</v>
      </c>
      <c r="O17" s="2" t="s">
        <v>24</v>
      </c>
      <c r="P17" s="2">
        <v>1</v>
      </c>
      <c r="Q17" s="2"/>
      <c r="R17" s="2" t="s">
        <v>23</v>
      </c>
      <c r="S17" s="2"/>
      <c r="T17" s="2" t="s">
        <v>23</v>
      </c>
      <c r="U17" s="2"/>
      <c r="V17" s="2" t="s">
        <v>23</v>
      </c>
      <c r="W17" s="2"/>
      <c r="X17" s="2" t="s">
        <v>23</v>
      </c>
      <c r="Y17" s="2" t="s">
        <v>22</v>
      </c>
      <c r="Z17" s="2" t="s">
        <v>25</v>
      </c>
      <c r="AA17" s="2" t="s">
        <v>25</v>
      </c>
      <c r="AB17" s="2">
        <v>0</v>
      </c>
      <c r="AC17" s="2" t="s">
        <v>22</v>
      </c>
      <c r="AD17" s="2">
        <v>0</v>
      </c>
      <c r="AE17" s="2" t="s">
        <v>22</v>
      </c>
      <c r="AF17" s="33"/>
      <c r="AG17" s="2">
        <v>0</v>
      </c>
      <c r="AH17" s="2" t="s">
        <v>22</v>
      </c>
      <c r="AI17" s="2">
        <v>0</v>
      </c>
      <c r="AJ17" s="93" t="s">
        <v>25</v>
      </c>
      <c r="AK17" s="102" t="s">
        <v>22</v>
      </c>
      <c r="AL17" s="100" t="s">
        <v>25</v>
      </c>
      <c r="AM17" s="100">
        <v>0</v>
      </c>
      <c r="AN17" s="100" t="s">
        <v>22</v>
      </c>
      <c r="AO17" s="100">
        <v>0</v>
      </c>
      <c r="AP17" s="100" t="s">
        <v>22</v>
      </c>
      <c r="AQ17" s="3" t="s">
        <v>22</v>
      </c>
      <c r="AR17" s="3" t="s">
        <v>26</v>
      </c>
      <c r="AS17" s="3" t="s">
        <v>22</v>
      </c>
      <c r="AT17" s="3" t="s">
        <v>26</v>
      </c>
      <c r="AU17" s="112" t="s">
        <v>22</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100" t="s">
        <v>25</v>
      </c>
      <c r="BD17" s="313" t="str">
        <f>SUBSTITUTE(SUBSTITUTE(IFERROR(VLOOKUP($A17,単組回答!$E:$R,14,FALSE),""),"① 行った","○"),"② 行っていない","×")</f>
        <v/>
      </c>
      <c r="BE17" s="100" t="s">
        <v>25</v>
      </c>
      <c r="BF17" s="316" t="str">
        <f>SUBSTITUTE(SUBSTITUTE(IFERROR(VLOOKUP($A17,単組回答!$E:$T,16,FALSE),""),"① 行った","○"),"② 行っていない","×")</f>
        <v/>
      </c>
    </row>
    <row r="18" spans="1:58" ht="28.5" customHeight="1">
      <c r="A18" s="5">
        <v>45029</v>
      </c>
      <c r="B18" s="6" t="s">
        <v>642</v>
      </c>
      <c r="C18" s="2" t="s">
        <v>23</v>
      </c>
      <c r="D18" s="2" t="s">
        <v>23</v>
      </c>
      <c r="E18" s="2">
        <v>2</v>
      </c>
      <c r="F18" s="2"/>
      <c r="G18" s="2" t="s">
        <v>23</v>
      </c>
      <c r="H18" s="2"/>
      <c r="I18" s="2" t="s">
        <v>23</v>
      </c>
      <c r="J18" s="2"/>
      <c r="K18" s="2" t="s">
        <v>23</v>
      </c>
      <c r="L18" s="2"/>
      <c r="M18" s="2" t="s">
        <v>23</v>
      </c>
      <c r="N18" s="2" t="s">
        <v>24</v>
      </c>
      <c r="O18" s="2" t="s">
        <v>23</v>
      </c>
      <c r="P18" s="2">
        <v>1</v>
      </c>
      <c r="Q18" s="2"/>
      <c r="R18" s="2" t="s">
        <v>23</v>
      </c>
      <c r="S18" s="2"/>
      <c r="T18" s="2" t="s">
        <v>23</v>
      </c>
      <c r="U18" s="2"/>
      <c r="V18" s="2" t="s">
        <v>23</v>
      </c>
      <c r="W18" s="2"/>
      <c r="X18" s="2" t="s">
        <v>23</v>
      </c>
      <c r="Y18" s="2" t="s">
        <v>22</v>
      </c>
      <c r="Z18" s="2" t="s">
        <v>22</v>
      </c>
      <c r="AA18" s="2" t="s">
        <v>22</v>
      </c>
      <c r="AB18" s="2">
        <v>0</v>
      </c>
      <c r="AC18" s="2" t="s">
        <v>22</v>
      </c>
      <c r="AD18" s="2">
        <v>0</v>
      </c>
      <c r="AE18" s="2" t="s">
        <v>22</v>
      </c>
      <c r="AF18" s="33"/>
      <c r="AG18" s="2">
        <v>0</v>
      </c>
      <c r="AH18" s="2" t="s">
        <v>22</v>
      </c>
      <c r="AI18" s="2">
        <v>0</v>
      </c>
      <c r="AJ18" s="93" t="s">
        <v>25</v>
      </c>
      <c r="AK18" s="102" t="s">
        <v>22</v>
      </c>
      <c r="AL18" s="100" t="s">
        <v>22</v>
      </c>
      <c r="AM18" s="100">
        <v>0</v>
      </c>
      <c r="AN18" s="100" t="s">
        <v>22</v>
      </c>
      <c r="AO18" s="100">
        <v>0</v>
      </c>
      <c r="AP18" s="100" t="s">
        <v>22</v>
      </c>
      <c r="AQ18" s="3" t="s">
        <v>22</v>
      </c>
      <c r="AR18" s="3" t="s">
        <v>26</v>
      </c>
      <c r="AS18" s="3" t="s">
        <v>22</v>
      </c>
      <c r="AT18" s="3" t="s">
        <v>26</v>
      </c>
      <c r="AU18" s="112" t="s">
        <v>22</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100" t="s">
        <v>1320</v>
      </c>
      <c r="BD18" s="313" t="str">
        <f>SUBSTITUTE(SUBSTITUTE(IFERROR(VLOOKUP($A18,単組回答!$E:$R,14,FALSE),""),"① 行った","○"),"② 行っていない","×")</f>
        <v/>
      </c>
      <c r="BE18" s="100" t="s">
        <v>25</v>
      </c>
      <c r="BF18" s="316" t="str">
        <f>SUBSTITUTE(SUBSTITUTE(IFERROR(VLOOKUP($A18,単組回答!$E:$T,16,FALSE),""),"① 行った","○"),"② 行っていない","×")</f>
        <v/>
      </c>
    </row>
    <row r="19" spans="1:58" ht="28.5" customHeight="1">
      <c r="A19" s="5">
        <v>45030</v>
      </c>
      <c r="B19" s="6" t="s">
        <v>643</v>
      </c>
      <c r="C19" s="2" t="s">
        <v>23</v>
      </c>
      <c r="D19" s="2" t="s">
        <v>24</v>
      </c>
      <c r="E19" s="2">
        <v>1</v>
      </c>
      <c r="F19" s="2"/>
      <c r="G19" s="2" t="s">
        <v>23</v>
      </c>
      <c r="H19" s="2"/>
      <c r="I19" s="2" t="s">
        <v>23</v>
      </c>
      <c r="J19" s="2"/>
      <c r="K19" s="2" t="s">
        <v>23</v>
      </c>
      <c r="L19" s="2"/>
      <c r="M19" s="2" t="s">
        <v>23</v>
      </c>
      <c r="N19" s="2" t="s">
        <v>23</v>
      </c>
      <c r="O19" s="2" t="s">
        <v>24</v>
      </c>
      <c r="P19" s="2">
        <v>1</v>
      </c>
      <c r="Q19" s="2"/>
      <c r="R19" s="2" t="s">
        <v>23</v>
      </c>
      <c r="S19" s="2"/>
      <c r="T19" s="2" t="s">
        <v>23</v>
      </c>
      <c r="U19" s="2"/>
      <c r="V19" s="2" t="s">
        <v>23</v>
      </c>
      <c r="W19" s="2"/>
      <c r="X19" s="2" t="s">
        <v>23</v>
      </c>
      <c r="Y19" s="2" t="s">
        <v>26</v>
      </c>
      <c r="Z19" s="2" t="s">
        <v>26</v>
      </c>
      <c r="AA19" s="2" t="e">
        <v>#N/A</v>
      </c>
      <c r="AB19" s="2" t="s">
        <v>26</v>
      </c>
      <c r="AC19" s="2" t="s">
        <v>22</v>
      </c>
      <c r="AD19" s="2" t="s">
        <v>26</v>
      </c>
      <c r="AE19" s="2" t="s">
        <v>22</v>
      </c>
      <c r="AF19" s="33"/>
      <c r="AG19" s="2" t="s">
        <v>26</v>
      </c>
      <c r="AH19" s="2" t="s">
        <v>22</v>
      </c>
      <c r="AI19" s="2" t="s">
        <v>26</v>
      </c>
      <c r="AJ19" s="93" t="s">
        <v>25</v>
      </c>
      <c r="AK19" s="102" t="s">
        <v>22</v>
      </c>
      <c r="AL19" s="100" t="s">
        <v>25</v>
      </c>
      <c r="AM19" s="100">
        <v>0</v>
      </c>
      <c r="AN19" s="100" t="s">
        <v>22</v>
      </c>
      <c r="AO19" s="100">
        <v>0</v>
      </c>
      <c r="AP19" s="100" t="s">
        <v>22</v>
      </c>
      <c r="AQ19" s="3" t="s">
        <v>22</v>
      </c>
      <c r="AR19" s="3" t="s">
        <v>26</v>
      </c>
      <c r="AS19" s="3" t="s">
        <v>22</v>
      </c>
      <c r="AT19" s="3" t="s">
        <v>26</v>
      </c>
      <c r="AU19" s="112" t="s">
        <v>22</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100" t="s">
        <v>25</v>
      </c>
      <c r="BD19" s="313" t="str">
        <f>SUBSTITUTE(SUBSTITUTE(IFERROR(VLOOKUP($A19,単組回答!$E:$R,14,FALSE),""),"① 行った","○"),"② 行っていない","×")</f>
        <v/>
      </c>
      <c r="BE19" s="100" t="s">
        <v>25</v>
      </c>
      <c r="BF19" s="316" t="str">
        <f>SUBSTITUTE(SUBSTITUTE(IFERROR(VLOOKUP($A19,単組回答!$E:$T,16,FALSE),""),"① 行った","○"),"② 行っていない","×")</f>
        <v/>
      </c>
    </row>
    <row r="20" spans="1:58" ht="28.5" customHeight="1">
      <c r="A20" s="5">
        <v>45042</v>
      </c>
      <c r="B20" s="6" t="s">
        <v>644</v>
      </c>
      <c r="C20" s="2" t="s">
        <v>23</v>
      </c>
      <c r="D20" s="2" t="s">
        <v>24</v>
      </c>
      <c r="E20" s="2">
        <v>1</v>
      </c>
      <c r="F20" s="2"/>
      <c r="G20" s="2" t="s">
        <v>23</v>
      </c>
      <c r="H20" s="2"/>
      <c r="I20" s="2" t="s">
        <v>23</v>
      </c>
      <c r="J20" s="2"/>
      <c r="K20" s="2" t="s">
        <v>23</v>
      </c>
      <c r="L20" s="2"/>
      <c r="M20" s="2" t="s">
        <v>23</v>
      </c>
      <c r="N20" s="2" t="s">
        <v>23</v>
      </c>
      <c r="O20" s="2" t="s">
        <v>24</v>
      </c>
      <c r="P20" s="2">
        <v>1</v>
      </c>
      <c r="Q20" s="2"/>
      <c r="R20" s="2" t="s">
        <v>23</v>
      </c>
      <c r="S20" s="2"/>
      <c r="T20" s="2" t="s">
        <v>23</v>
      </c>
      <c r="U20" s="2"/>
      <c r="V20" s="2" t="s">
        <v>23</v>
      </c>
      <c r="W20" s="2"/>
      <c r="X20" s="2" t="s">
        <v>23</v>
      </c>
      <c r="Y20" s="2" t="s">
        <v>22</v>
      </c>
      <c r="Z20" s="2" t="s">
        <v>25</v>
      </c>
      <c r="AA20" s="2" t="s">
        <v>25</v>
      </c>
      <c r="AB20" s="2">
        <v>0</v>
      </c>
      <c r="AC20" s="2" t="s">
        <v>22</v>
      </c>
      <c r="AD20" s="2">
        <v>0</v>
      </c>
      <c r="AE20" s="2" t="s">
        <v>22</v>
      </c>
      <c r="AF20" s="33"/>
      <c r="AG20" s="2">
        <v>0</v>
      </c>
      <c r="AH20" s="2" t="s">
        <v>22</v>
      </c>
      <c r="AI20" s="2">
        <v>0</v>
      </c>
      <c r="AJ20" s="93" t="s">
        <v>25</v>
      </c>
      <c r="AK20" s="102" t="s">
        <v>22</v>
      </c>
      <c r="AL20" s="100" t="s">
        <v>25</v>
      </c>
      <c r="AM20" s="100">
        <v>0</v>
      </c>
      <c r="AN20" s="100" t="s">
        <v>22</v>
      </c>
      <c r="AO20" s="100">
        <v>0</v>
      </c>
      <c r="AP20" s="100" t="s">
        <v>22</v>
      </c>
      <c r="AQ20" s="3" t="s">
        <v>22</v>
      </c>
      <c r="AR20" s="3" t="s">
        <v>26</v>
      </c>
      <c r="AS20" s="3" t="s">
        <v>22</v>
      </c>
      <c r="AT20" s="3" t="s">
        <v>26</v>
      </c>
      <c r="AU20" s="112" t="s">
        <v>22</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100" t="s">
        <v>25</v>
      </c>
      <c r="BD20" s="313" t="str">
        <f>SUBSTITUTE(SUBSTITUTE(IFERROR(VLOOKUP($A20,単組回答!$E:$R,14,FALSE),""),"① 行った","○"),"② 行っていない","×")</f>
        <v/>
      </c>
      <c r="BE20" s="100" t="s">
        <v>25</v>
      </c>
      <c r="BF20" s="316" t="str">
        <f>SUBSTITUTE(SUBSTITUTE(IFERROR(VLOOKUP($A20,単組回答!$E:$T,16,FALSE),""),"① 行った","○"),"② 行っていない","×")</f>
        <v/>
      </c>
    </row>
    <row r="21" spans="1:58" ht="28.5" customHeight="1">
      <c r="A21" s="5">
        <v>45047</v>
      </c>
      <c r="B21" s="6" t="s">
        <v>645</v>
      </c>
      <c r="C21" s="2" t="s">
        <v>23</v>
      </c>
      <c r="D21" s="2" t="s">
        <v>24</v>
      </c>
      <c r="E21" s="2">
        <v>1</v>
      </c>
      <c r="F21" s="2"/>
      <c r="G21" s="2" t="s">
        <v>23</v>
      </c>
      <c r="H21" s="2"/>
      <c r="I21" s="2" t="s">
        <v>23</v>
      </c>
      <c r="J21" s="2"/>
      <c r="K21" s="2" t="s">
        <v>23</v>
      </c>
      <c r="L21" s="2"/>
      <c r="M21" s="2" t="s">
        <v>23</v>
      </c>
      <c r="N21" s="2" t="s">
        <v>23</v>
      </c>
      <c r="O21" s="2" t="s">
        <v>24</v>
      </c>
      <c r="P21" s="2">
        <v>1</v>
      </c>
      <c r="Q21" s="2"/>
      <c r="R21" s="2" t="s">
        <v>23</v>
      </c>
      <c r="S21" s="2"/>
      <c r="T21" s="2" t="s">
        <v>23</v>
      </c>
      <c r="U21" s="2"/>
      <c r="V21" s="2" t="s">
        <v>23</v>
      </c>
      <c r="W21" s="2"/>
      <c r="X21" s="2" t="s">
        <v>23</v>
      </c>
      <c r="Y21" s="2" t="s">
        <v>22</v>
      </c>
      <c r="Z21" s="2" t="s">
        <v>25</v>
      </c>
      <c r="AA21" s="2" t="s">
        <v>25</v>
      </c>
      <c r="AB21" s="2">
        <v>0</v>
      </c>
      <c r="AC21" s="2" t="s">
        <v>22</v>
      </c>
      <c r="AD21" s="2">
        <v>0</v>
      </c>
      <c r="AE21" s="2" t="s">
        <v>22</v>
      </c>
      <c r="AF21" s="33"/>
      <c r="AG21" s="2">
        <v>0</v>
      </c>
      <c r="AH21" s="2" t="s">
        <v>22</v>
      </c>
      <c r="AI21" s="2">
        <v>0</v>
      </c>
      <c r="AJ21" s="93" t="s">
        <v>25</v>
      </c>
      <c r="AK21" s="102" t="s">
        <v>22</v>
      </c>
      <c r="AL21" s="100" t="s">
        <v>25</v>
      </c>
      <c r="AM21" s="100">
        <v>0</v>
      </c>
      <c r="AN21" s="100" t="s">
        <v>22</v>
      </c>
      <c r="AO21" s="100">
        <v>0</v>
      </c>
      <c r="AP21" s="100" t="s">
        <v>22</v>
      </c>
      <c r="AQ21" s="3" t="s">
        <v>22</v>
      </c>
      <c r="AR21" s="3" t="s">
        <v>26</v>
      </c>
      <c r="AS21" s="3" t="s">
        <v>22</v>
      </c>
      <c r="AT21" s="3" t="s">
        <v>26</v>
      </c>
      <c r="AU21" s="112" t="s">
        <v>22</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100" t="s">
        <v>25</v>
      </c>
      <c r="BD21" s="313" t="str">
        <f>SUBSTITUTE(SUBSTITUTE(IFERROR(VLOOKUP($A21,単組回答!$E:$R,14,FALSE),""),"① 行った","○"),"② 行っていない","×")</f>
        <v/>
      </c>
      <c r="BE21" s="100" t="s">
        <v>25</v>
      </c>
      <c r="BF21" s="316" t="str">
        <f>SUBSTITUTE(SUBSTITUTE(IFERROR(VLOOKUP($A21,単組回答!$E:$T,16,FALSE),""),"① 行った","○"),"② 行っていない","×")</f>
        <v/>
      </c>
    </row>
    <row r="22" spans="1:58" ht="28.5" customHeight="1">
      <c r="A22" s="5">
        <v>45058</v>
      </c>
      <c r="B22" s="6" t="s">
        <v>646</v>
      </c>
      <c r="C22" s="2" t="s">
        <v>23</v>
      </c>
      <c r="D22" s="2" t="s">
        <v>24</v>
      </c>
      <c r="E22" s="2">
        <v>1</v>
      </c>
      <c r="F22" s="2"/>
      <c r="G22" s="2" t="s">
        <v>23</v>
      </c>
      <c r="H22" s="2"/>
      <c r="I22" s="2" t="s">
        <v>23</v>
      </c>
      <c r="J22" s="2"/>
      <c r="K22" s="2" t="s">
        <v>23</v>
      </c>
      <c r="L22" s="2"/>
      <c r="M22" s="2" t="s">
        <v>23</v>
      </c>
      <c r="N22" s="2" t="s">
        <v>23</v>
      </c>
      <c r="O22" s="2" t="s">
        <v>24</v>
      </c>
      <c r="P22" s="2">
        <v>1</v>
      </c>
      <c r="Q22" s="2"/>
      <c r="R22" s="2" t="s">
        <v>23</v>
      </c>
      <c r="S22" s="2"/>
      <c r="T22" s="2" t="s">
        <v>23</v>
      </c>
      <c r="U22" s="2"/>
      <c r="V22" s="2" t="s">
        <v>23</v>
      </c>
      <c r="W22" s="2"/>
      <c r="X22" s="2" t="s">
        <v>23</v>
      </c>
      <c r="Y22" s="2" t="s">
        <v>22</v>
      </c>
      <c r="Z22" s="2" t="s">
        <v>25</v>
      </c>
      <c r="AA22" s="2" t="s">
        <v>25</v>
      </c>
      <c r="AB22" s="2">
        <v>0</v>
      </c>
      <c r="AC22" s="2" t="s">
        <v>26</v>
      </c>
      <c r="AD22" s="2">
        <v>0</v>
      </c>
      <c r="AE22" s="2" t="s">
        <v>26</v>
      </c>
      <c r="AF22" s="33"/>
      <c r="AG22" s="2">
        <v>0</v>
      </c>
      <c r="AH22" s="2" t="s">
        <v>26</v>
      </c>
      <c r="AI22" s="2">
        <v>0</v>
      </c>
      <c r="AJ22" s="93" t="s">
        <v>26</v>
      </c>
      <c r="AK22" s="102" t="s">
        <v>22</v>
      </c>
      <c r="AL22" s="100" t="s">
        <v>25</v>
      </c>
      <c r="AM22" s="100">
        <v>0</v>
      </c>
      <c r="AN22" s="100" t="s">
        <v>22</v>
      </c>
      <c r="AO22" s="100">
        <v>0</v>
      </c>
      <c r="AP22" s="100" t="s">
        <v>22</v>
      </c>
      <c r="AQ22" s="3" t="s">
        <v>22</v>
      </c>
      <c r="AR22" s="3" t="s">
        <v>26</v>
      </c>
      <c r="AS22" s="3" t="s">
        <v>22</v>
      </c>
      <c r="AT22" s="3" t="s">
        <v>26</v>
      </c>
      <c r="AU22" s="112" t="s">
        <v>22</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100" t="s">
        <v>1320</v>
      </c>
      <c r="BD22" s="313" t="str">
        <f>SUBSTITUTE(SUBSTITUTE(IFERROR(VLOOKUP($A22,単組回答!$E:$R,14,FALSE),""),"① 行った","○"),"② 行っていない","×")</f>
        <v/>
      </c>
      <c r="BE22" s="100" t="s">
        <v>25</v>
      </c>
      <c r="BF22" s="316" t="str">
        <f>SUBSTITUTE(SUBSTITUTE(IFERROR(VLOOKUP($A22,単組回答!$E:$T,16,FALSE),""),"① 行った","○"),"② 行っていない","×")</f>
        <v/>
      </c>
    </row>
    <row r="23" spans="1:58" ht="28.5" customHeight="1">
      <c r="A23" s="5">
        <v>45067</v>
      </c>
      <c r="B23" s="6" t="s">
        <v>647</v>
      </c>
      <c r="C23" s="2" t="s">
        <v>23</v>
      </c>
      <c r="D23" s="2" t="s">
        <v>24</v>
      </c>
      <c r="E23" s="2">
        <v>1</v>
      </c>
      <c r="F23" s="2"/>
      <c r="G23" s="2" t="s">
        <v>23</v>
      </c>
      <c r="H23" s="2"/>
      <c r="I23" s="2" t="s">
        <v>23</v>
      </c>
      <c r="J23" s="2"/>
      <c r="K23" s="2" t="s">
        <v>23</v>
      </c>
      <c r="L23" s="2"/>
      <c r="M23" s="2" t="s">
        <v>23</v>
      </c>
      <c r="N23" s="2" t="s">
        <v>23</v>
      </c>
      <c r="O23" s="2" t="s">
        <v>24</v>
      </c>
      <c r="P23" s="2">
        <v>1</v>
      </c>
      <c r="Q23" s="2"/>
      <c r="R23" s="2" t="s">
        <v>23</v>
      </c>
      <c r="S23" s="2"/>
      <c r="T23" s="2" t="s">
        <v>23</v>
      </c>
      <c r="U23" s="2"/>
      <c r="V23" s="2" t="s">
        <v>23</v>
      </c>
      <c r="W23" s="2"/>
      <c r="X23" s="2" t="s">
        <v>23</v>
      </c>
      <c r="Y23" s="2" t="s">
        <v>22</v>
      </c>
      <c r="Z23" s="2" t="s">
        <v>25</v>
      </c>
      <c r="AA23" s="2" t="s">
        <v>25</v>
      </c>
      <c r="AB23" s="2">
        <v>0</v>
      </c>
      <c r="AC23" s="2" t="s">
        <v>22</v>
      </c>
      <c r="AD23" s="2">
        <v>0</v>
      </c>
      <c r="AE23" s="2" t="s">
        <v>22</v>
      </c>
      <c r="AF23" s="33"/>
      <c r="AG23" s="2">
        <v>0</v>
      </c>
      <c r="AH23" s="2" t="s">
        <v>22</v>
      </c>
      <c r="AI23" s="2">
        <v>0</v>
      </c>
      <c r="AJ23" s="93" t="s">
        <v>25</v>
      </c>
      <c r="AK23" s="102" t="s">
        <v>22</v>
      </c>
      <c r="AL23" s="100" t="s">
        <v>22</v>
      </c>
      <c r="AM23" s="100">
        <v>0</v>
      </c>
      <c r="AN23" s="100" t="s">
        <v>22</v>
      </c>
      <c r="AO23" s="100">
        <v>0</v>
      </c>
      <c r="AP23" s="100" t="s">
        <v>22</v>
      </c>
      <c r="AQ23" s="3" t="s">
        <v>22</v>
      </c>
      <c r="AR23" s="3" t="s">
        <v>26</v>
      </c>
      <c r="AS23" s="3" t="s">
        <v>22</v>
      </c>
      <c r="AT23" s="3" t="s">
        <v>26</v>
      </c>
      <c r="AU23" s="112" t="s">
        <v>22</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100" t="s">
        <v>25</v>
      </c>
      <c r="BD23" s="313" t="str">
        <f>SUBSTITUTE(SUBSTITUTE(IFERROR(VLOOKUP($A23,単組回答!$E:$R,14,FALSE),""),"① 行った","○"),"② 行っていない","×")</f>
        <v/>
      </c>
      <c r="BE23" s="100" t="s">
        <v>25</v>
      </c>
      <c r="BF23" s="316" t="str">
        <f>SUBSTITUTE(SUBSTITUTE(IFERROR(VLOOKUP($A23,単組回答!$E:$T,16,FALSE),""),"① 行った","○"),"② 行っていない","×")</f>
        <v/>
      </c>
    </row>
    <row r="24" spans="1:58" ht="28.5" customHeight="1">
      <c r="A24" s="5">
        <v>45070</v>
      </c>
      <c r="B24" s="6" t="s">
        <v>648</v>
      </c>
      <c r="C24" s="7"/>
      <c r="D24" s="2"/>
      <c r="E24" s="2">
        <v>0</v>
      </c>
      <c r="F24" s="2"/>
      <c r="G24" s="2"/>
      <c r="H24" s="2"/>
      <c r="I24" s="2"/>
      <c r="J24" s="2"/>
      <c r="K24" s="2"/>
      <c r="L24" s="2"/>
      <c r="M24" s="2"/>
      <c r="N24" s="2"/>
      <c r="O24" s="2"/>
      <c r="P24" s="2">
        <v>0</v>
      </c>
      <c r="Q24" s="2"/>
      <c r="R24" s="2"/>
      <c r="S24" s="2"/>
      <c r="T24" s="2"/>
      <c r="U24" s="2"/>
      <c r="V24" s="2"/>
      <c r="W24" s="2"/>
      <c r="X24" s="2"/>
      <c r="Y24" s="2" t="s">
        <v>22</v>
      </c>
      <c r="Z24" s="2" t="s">
        <v>25</v>
      </c>
      <c r="AA24" s="2" t="s">
        <v>25</v>
      </c>
      <c r="AB24" s="2">
        <v>0</v>
      </c>
      <c r="AC24" s="2" t="s">
        <v>26</v>
      </c>
      <c r="AD24" s="2">
        <v>0</v>
      </c>
      <c r="AE24" s="2" t="s">
        <v>26</v>
      </c>
      <c r="AF24" s="33"/>
      <c r="AG24" s="2">
        <v>0</v>
      </c>
      <c r="AH24" s="2" t="s">
        <v>26</v>
      </c>
      <c r="AI24" s="2">
        <v>0</v>
      </c>
      <c r="AJ24" s="93" t="s">
        <v>26</v>
      </c>
      <c r="AK24" s="102" t="s">
        <v>26</v>
      </c>
      <c r="AL24" s="100" t="s">
        <v>26</v>
      </c>
      <c r="AM24" s="100" t="s">
        <v>26</v>
      </c>
      <c r="AN24" s="100" t="s">
        <v>26</v>
      </c>
      <c r="AO24" s="100" t="s">
        <v>26</v>
      </c>
      <c r="AP24" s="100"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100" t="s">
        <v>25</v>
      </c>
      <c r="BD24" s="313" t="str">
        <f>SUBSTITUTE(SUBSTITUTE(IFERROR(VLOOKUP($A24,単組回答!$E:$R,14,FALSE),""),"① 行った","○"),"② 行っていない","×")</f>
        <v/>
      </c>
      <c r="BE24" s="100" t="s">
        <v>25</v>
      </c>
      <c r="BF24" s="316" t="str">
        <f>SUBSTITUTE(SUBSTITUTE(IFERROR(VLOOKUP($A24,単組回答!$E:$T,16,FALSE),""),"① 行った","○"),"② 行っていない","×")</f>
        <v/>
      </c>
    </row>
    <row r="25" spans="1:58" ht="28.5" customHeight="1">
      <c r="A25" s="5">
        <v>45075</v>
      </c>
      <c r="B25" s="6" t="s">
        <v>649</v>
      </c>
      <c r="C25" s="2" t="s">
        <v>23</v>
      </c>
      <c r="D25" s="2" t="s">
        <v>24</v>
      </c>
      <c r="E25" s="2">
        <v>1</v>
      </c>
      <c r="F25" s="2"/>
      <c r="G25" s="2" t="s">
        <v>23</v>
      </c>
      <c r="H25" s="2"/>
      <c r="I25" s="2" t="s">
        <v>23</v>
      </c>
      <c r="J25" s="2"/>
      <c r="K25" s="2" t="s">
        <v>23</v>
      </c>
      <c r="L25" s="2"/>
      <c r="M25" s="2" t="s">
        <v>23</v>
      </c>
      <c r="N25" s="2" t="s">
        <v>23</v>
      </c>
      <c r="O25" s="2" t="s">
        <v>24</v>
      </c>
      <c r="P25" s="2">
        <v>1</v>
      </c>
      <c r="Q25" s="2"/>
      <c r="R25" s="2" t="s">
        <v>23</v>
      </c>
      <c r="S25" s="2"/>
      <c r="T25" s="2" t="s">
        <v>23</v>
      </c>
      <c r="U25" s="2"/>
      <c r="V25" s="2" t="s">
        <v>23</v>
      </c>
      <c r="W25" s="2"/>
      <c r="X25" s="2" t="s">
        <v>23</v>
      </c>
      <c r="Y25" s="2" t="s">
        <v>22</v>
      </c>
      <c r="Z25" s="2" t="s">
        <v>25</v>
      </c>
      <c r="AA25" s="2" t="s">
        <v>25</v>
      </c>
      <c r="AB25" s="2">
        <v>0</v>
      </c>
      <c r="AC25" s="2" t="s">
        <v>22</v>
      </c>
      <c r="AD25" s="2">
        <v>0</v>
      </c>
      <c r="AE25" s="2" t="s">
        <v>22</v>
      </c>
      <c r="AF25" s="33"/>
      <c r="AG25" s="2">
        <v>0</v>
      </c>
      <c r="AH25" s="2" t="s">
        <v>22</v>
      </c>
      <c r="AI25" s="2">
        <v>0</v>
      </c>
      <c r="AJ25" s="93" t="s">
        <v>25</v>
      </c>
      <c r="AK25" s="102" t="s">
        <v>22</v>
      </c>
      <c r="AL25" s="100" t="s">
        <v>25</v>
      </c>
      <c r="AM25" s="100">
        <v>0</v>
      </c>
      <c r="AN25" s="100" t="s">
        <v>22</v>
      </c>
      <c r="AO25" s="100">
        <v>0</v>
      </c>
      <c r="AP25" s="100" t="s">
        <v>22</v>
      </c>
      <c r="AQ25" s="3" t="s">
        <v>22</v>
      </c>
      <c r="AR25" s="3" t="s">
        <v>26</v>
      </c>
      <c r="AS25" s="3" t="s">
        <v>22</v>
      </c>
      <c r="AT25" s="3" t="s">
        <v>26</v>
      </c>
      <c r="AU25" s="112" t="s">
        <v>22</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100" t="s">
        <v>22</v>
      </c>
      <c r="BD25" s="313" t="str">
        <f>SUBSTITUTE(SUBSTITUTE(IFERROR(VLOOKUP($A25,単組回答!$E:$R,14,FALSE),""),"① 行った","○"),"② 行っていない","×")</f>
        <v/>
      </c>
      <c r="BE25" s="100" t="s">
        <v>25</v>
      </c>
      <c r="BF25" s="316" t="str">
        <f>SUBSTITUTE(SUBSTITUTE(IFERROR(VLOOKUP($A25,単組回答!$E:$T,16,FALSE),""),"① 行った","○"),"② 行っていない","×")</f>
        <v/>
      </c>
    </row>
    <row r="26" spans="1:58" ht="28.5" customHeight="1">
      <c r="A26" s="5"/>
      <c r="B26" s="6"/>
      <c r="C26" s="2"/>
      <c r="D26" s="2"/>
      <c r="E26" s="2">
        <v>0</v>
      </c>
      <c r="F26" s="2"/>
      <c r="G26" s="2"/>
      <c r="H26" s="2"/>
      <c r="I26" s="2"/>
      <c r="J26" s="2"/>
      <c r="K26" s="2"/>
      <c r="L26" s="2"/>
      <c r="M26" s="2"/>
      <c r="N26" s="2"/>
      <c r="O26" s="2"/>
      <c r="P26" s="2">
        <v>0</v>
      </c>
      <c r="Q26" s="2"/>
      <c r="R26" s="2"/>
      <c r="S26" s="2"/>
      <c r="T26" s="2"/>
      <c r="U26" s="2"/>
      <c r="V26" s="2"/>
      <c r="W26" s="2"/>
      <c r="X26" s="2"/>
      <c r="Y26" s="2" t="s">
        <v>26</v>
      </c>
      <c r="Z26" s="2" t="s">
        <v>26</v>
      </c>
      <c r="AA26" s="2" t="e">
        <v>#N/A</v>
      </c>
      <c r="AB26" s="2" t="s">
        <v>26</v>
      </c>
      <c r="AC26" s="2" t="s">
        <v>26</v>
      </c>
      <c r="AD26" s="2" t="s">
        <v>26</v>
      </c>
      <c r="AE26" s="2" t="s">
        <v>26</v>
      </c>
      <c r="AF26" s="33"/>
      <c r="AG26" s="2" t="s">
        <v>26</v>
      </c>
      <c r="AH26" s="2" t="s">
        <v>26</v>
      </c>
      <c r="AI26" s="2" t="s">
        <v>26</v>
      </c>
      <c r="AJ26" s="93" t="s">
        <v>26</v>
      </c>
      <c r="AK26" s="102" t="s">
        <v>26</v>
      </c>
      <c r="AL26" s="100" t="s">
        <v>26</v>
      </c>
      <c r="AM26" s="100" t="s">
        <v>26</v>
      </c>
      <c r="AN26" s="100" t="s">
        <v>26</v>
      </c>
      <c r="AO26" s="100" t="s">
        <v>26</v>
      </c>
      <c r="AP26" s="100" t="s">
        <v>26</v>
      </c>
      <c r="AQ26" s="3" t="s">
        <v>26</v>
      </c>
      <c r="AR26" s="3">
        <v>0</v>
      </c>
      <c r="AS26" s="3" t="s">
        <v>26</v>
      </c>
      <c r="AT26" s="3">
        <v>0</v>
      </c>
      <c r="AU26" s="112" t="s">
        <v>26</v>
      </c>
      <c r="AV26" s="102" t="s">
        <v>26</v>
      </c>
      <c r="AW26" s="100" t="s">
        <v>26</v>
      </c>
      <c r="AX26" s="100" t="s">
        <v>26</v>
      </c>
      <c r="AY26" s="100"/>
      <c r="AZ26" s="100" t="s">
        <v>26</v>
      </c>
      <c r="BA26" s="100"/>
      <c r="BB26" s="100" t="s">
        <v>26</v>
      </c>
      <c r="BC26" s="100" t="s">
        <v>26</v>
      </c>
      <c r="BD26" s="100"/>
      <c r="BE26" s="100" t="s">
        <v>26</v>
      </c>
      <c r="BF26" s="103"/>
    </row>
    <row r="27" spans="1:58" ht="28.5" customHeight="1">
      <c r="A27" s="5"/>
      <c r="B27" s="6"/>
      <c r="C27" s="2"/>
      <c r="D27" s="2"/>
      <c r="E27" s="2">
        <v>0</v>
      </c>
      <c r="F27" s="2"/>
      <c r="G27" s="2"/>
      <c r="H27" s="2"/>
      <c r="I27" s="2"/>
      <c r="J27" s="2"/>
      <c r="K27" s="2"/>
      <c r="L27" s="2"/>
      <c r="M27" s="2"/>
      <c r="N27" s="2"/>
      <c r="O27" s="2"/>
      <c r="P27" s="2">
        <v>0</v>
      </c>
      <c r="Q27" s="2"/>
      <c r="R27" s="2"/>
      <c r="S27" s="2"/>
      <c r="T27" s="2"/>
      <c r="U27" s="2"/>
      <c r="V27" s="2"/>
      <c r="W27" s="2"/>
      <c r="X27" s="2"/>
      <c r="Y27" s="2" t="s">
        <v>26</v>
      </c>
      <c r="Z27" s="2" t="s">
        <v>26</v>
      </c>
      <c r="AA27" s="2" t="e">
        <v>#N/A</v>
      </c>
      <c r="AB27" s="2" t="s">
        <v>26</v>
      </c>
      <c r="AC27" s="2" t="s">
        <v>26</v>
      </c>
      <c r="AD27" s="2" t="s">
        <v>26</v>
      </c>
      <c r="AE27" s="2" t="s">
        <v>26</v>
      </c>
      <c r="AF27" s="33"/>
      <c r="AG27" s="2" t="s">
        <v>26</v>
      </c>
      <c r="AH27" s="2" t="s">
        <v>26</v>
      </c>
      <c r="AI27" s="2" t="s">
        <v>26</v>
      </c>
      <c r="AJ27" s="93" t="s">
        <v>26</v>
      </c>
      <c r="AK27" s="102" t="s">
        <v>26</v>
      </c>
      <c r="AL27" s="100" t="s">
        <v>26</v>
      </c>
      <c r="AM27" s="100" t="s">
        <v>26</v>
      </c>
      <c r="AN27" s="100" t="s">
        <v>26</v>
      </c>
      <c r="AO27" s="100" t="s">
        <v>26</v>
      </c>
      <c r="AP27" s="100" t="s">
        <v>26</v>
      </c>
      <c r="AQ27" s="3" t="s">
        <v>26</v>
      </c>
      <c r="AR27" s="3">
        <v>0</v>
      </c>
      <c r="AS27" s="3" t="s">
        <v>26</v>
      </c>
      <c r="AT27" s="3">
        <v>0</v>
      </c>
      <c r="AU27" s="112" t="s">
        <v>26</v>
      </c>
      <c r="AV27" s="102" t="s">
        <v>26</v>
      </c>
      <c r="AW27" s="100" t="s">
        <v>26</v>
      </c>
      <c r="AX27" s="100" t="s">
        <v>26</v>
      </c>
      <c r="AY27" s="100"/>
      <c r="AZ27" s="100" t="s">
        <v>26</v>
      </c>
      <c r="BA27" s="100"/>
      <c r="BB27" s="100" t="s">
        <v>26</v>
      </c>
      <c r="BC27" s="100" t="s">
        <v>26</v>
      </c>
      <c r="BD27" s="100"/>
      <c r="BE27" s="100" t="s">
        <v>26</v>
      </c>
      <c r="BF27" s="103"/>
    </row>
    <row r="28" spans="1:58" ht="28.5" customHeight="1">
      <c r="A28" s="5"/>
      <c r="B28" s="6"/>
      <c r="C28" s="2"/>
      <c r="D28" s="2"/>
      <c r="E28" s="2">
        <v>0</v>
      </c>
      <c r="F28" s="2"/>
      <c r="G28" s="2"/>
      <c r="H28" s="2"/>
      <c r="I28" s="2"/>
      <c r="J28" s="2"/>
      <c r="K28" s="2"/>
      <c r="L28" s="2"/>
      <c r="M28" s="2"/>
      <c r="N28" s="2"/>
      <c r="O28" s="2"/>
      <c r="P28" s="2">
        <v>0</v>
      </c>
      <c r="Q28" s="2"/>
      <c r="R28" s="2"/>
      <c r="S28" s="2"/>
      <c r="T28" s="2"/>
      <c r="U28" s="2"/>
      <c r="V28" s="2"/>
      <c r="W28" s="2"/>
      <c r="X28" s="2"/>
      <c r="Y28" s="2" t="s">
        <v>26</v>
      </c>
      <c r="Z28" s="2" t="s">
        <v>26</v>
      </c>
      <c r="AA28" s="2" t="e">
        <v>#N/A</v>
      </c>
      <c r="AB28" s="2" t="s">
        <v>26</v>
      </c>
      <c r="AC28" s="2" t="s">
        <v>26</v>
      </c>
      <c r="AD28" s="2" t="s">
        <v>26</v>
      </c>
      <c r="AE28" s="2" t="s">
        <v>26</v>
      </c>
      <c r="AF28" s="33"/>
      <c r="AG28" s="2" t="s">
        <v>26</v>
      </c>
      <c r="AH28" s="2" t="s">
        <v>26</v>
      </c>
      <c r="AI28" s="2" t="s">
        <v>26</v>
      </c>
      <c r="AJ28" s="93" t="s">
        <v>26</v>
      </c>
      <c r="AK28" s="102" t="s">
        <v>26</v>
      </c>
      <c r="AL28" s="100" t="s">
        <v>26</v>
      </c>
      <c r="AM28" s="100" t="s">
        <v>26</v>
      </c>
      <c r="AN28" s="100" t="s">
        <v>26</v>
      </c>
      <c r="AO28" s="100" t="s">
        <v>26</v>
      </c>
      <c r="AP28" s="100" t="s">
        <v>26</v>
      </c>
      <c r="AQ28" s="3" t="s">
        <v>26</v>
      </c>
      <c r="AR28" s="3">
        <v>0</v>
      </c>
      <c r="AS28" s="3" t="s">
        <v>26</v>
      </c>
      <c r="AT28" s="3">
        <v>0</v>
      </c>
      <c r="AU28" s="112" t="s">
        <v>26</v>
      </c>
      <c r="AV28" s="102" t="s">
        <v>26</v>
      </c>
      <c r="AW28" s="100" t="s">
        <v>26</v>
      </c>
      <c r="AX28" s="100" t="s">
        <v>26</v>
      </c>
      <c r="AY28" s="100"/>
      <c r="AZ28" s="100" t="s">
        <v>26</v>
      </c>
      <c r="BA28" s="100"/>
      <c r="BB28" s="100" t="s">
        <v>26</v>
      </c>
      <c r="BC28" s="100" t="s">
        <v>26</v>
      </c>
      <c r="BD28" s="100"/>
      <c r="BE28" s="100" t="s">
        <v>26</v>
      </c>
      <c r="BF28" s="103"/>
    </row>
    <row r="29" spans="1:58" ht="28.5" customHeight="1" thickBot="1">
      <c r="A29" s="35" t="s">
        <v>90</v>
      </c>
      <c r="B29" s="7"/>
      <c r="C29" s="2">
        <v>17</v>
      </c>
      <c r="D29" s="2">
        <v>0</v>
      </c>
      <c r="E29" s="36"/>
      <c r="N29" s="2">
        <v>17</v>
      </c>
      <c r="O29" s="2">
        <v>0</v>
      </c>
      <c r="P29" s="36"/>
      <c r="Y29" s="2">
        <v>0</v>
      </c>
      <c r="Z29" s="2">
        <v>0</v>
      </c>
      <c r="AA29" s="36"/>
      <c r="AK29" s="104" t="s">
        <v>26</v>
      </c>
      <c r="AL29" s="105" t="s">
        <v>26</v>
      </c>
      <c r="AM29" s="105" t="s">
        <v>26</v>
      </c>
      <c r="AN29" s="105" t="s">
        <v>26</v>
      </c>
      <c r="AO29" s="105" t="s">
        <v>26</v>
      </c>
      <c r="AP29" s="105" t="s">
        <v>26</v>
      </c>
      <c r="AQ29" s="105" t="s">
        <v>26</v>
      </c>
      <c r="AR29" s="105" t="s">
        <v>26</v>
      </c>
      <c r="AS29" s="105" t="s">
        <v>26</v>
      </c>
      <c r="AT29" s="105" t="s">
        <v>26</v>
      </c>
      <c r="AU29" s="106" t="s">
        <v>26</v>
      </c>
      <c r="AV29" s="245">
        <f>AV30-AW30</f>
        <v>0</v>
      </c>
      <c r="AW29" s="246"/>
      <c r="AX29" s="109" t="s">
        <v>26</v>
      </c>
      <c r="AY29" s="109"/>
      <c r="AZ29" s="109" t="s">
        <v>26</v>
      </c>
      <c r="BA29" s="109"/>
      <c r="BB29" s="109" t="s">
        <v>26</v>
      </c>
      <c r="BC29" s="109" t="s">
        <v>26</v>
      </c>
      <c r="BD29" s="109"/>
      <c r="BE29" s="109" t="s">
        <v>26</v>
      </c>
      <c r="BF29" s="110"/>
    </row>
    <row r="30" spans="1:58" ht="28.5" customHeight="1">
      <c r="AV30" s="12">
        <f>(COUNTIF(AV5:AV25,"○")+COUNTIF(AW5:AW25,"○"))</f>
        <v>0</v>
      </c>
      <c r="AW30" s="12">
        <f>COUNTIFS(AV5:AV25,"○",AW5:AW25,"○")</f>
        <v>0</v>
      </c>
      <c r="AX30" s="12" t="s">
        <v>26</v>
      </c>
      <c r="AY30" s="12"/>
      <c r="AZ30" s="12" t="s">
        <v>26</v>
      </c>
      <c r="BA30" s="12"/>
      <c r="BB30" s="12" t="s">
        <v>26</v>
      </c>
      <c r="BC30" s="12" t="s">
        <v>26</v>
      </c>
      <c r="BD30" s="12"/>
      <c r="BE30" s="12" t="s">
        <v>26</v>
      </c>
      <c r="BF30" s="12"/>
    </row>
    <row r="31" spans="1:58" ht="28.5" customHeight="1">
      <c r="AV31" s="12" t="s">
        <v>26</v>
      </c>
      <c r="AW31" s="12" t="s">
        <v>26</v>
      </c>
      <c r="AX31" s="12" t="s">
        <v>26</v>
      </c>
      <c r="AY31" s="12"/>
      <c r="AZ31" s="12" t="s">
        <v>26</v>
      </c>
      <c r="BA31" s="12"/>
      <c r="BB31" s="12" t="s">
        <v>26</v>
      </c>
      <c r="BC31" s="12" t="s">
        <v>26</v>
      </c>
      <c r="BD31" s="12"/>
      <c r="BE31" s="12" t="s">
        <v>26</v>
      </c>
      <c r="BF31" s="12"/>
    </row>
    <row r="32" spans="1:58" ht="28.5" customHeight="1">
      <c r="AV32" s="12" t="s">
        <v>26</v>
      </c>
      <c r="AW32" s="12" t="s">
        <v>26</v>
      </c>
      <c r="AX32" s="12" t="s">
        <v>26</v>
      </c>
      <c r="AY32" s="12"/>
      <c r="AZ32" s="12" t="s">
        <v>26</v>
      </c>
      <c r="BA32" s="12"/>
      <c r="BB32" s="12" t="s">
        <v>26</v>
      </c>
      <c r="BC32" s="12" t="s">
        <v>26</v>
      </c>
      <c r="BD32" s="12"/>
      <c r="BE32" s="12" t="s">
        <v>26</v>
      </c>
      <c r="BF32" s="12"/>
    </row>
    <row r="33" spans="48:58" ht="28.5" customHeight="1">
      <c r="AV33" s="12" t="s">
        <v>26</v>
      </c>
      <c r="AW33" s="12" t="s">
        <v>26</v>
      </c>
      <c r="AX33" s="12" t="s">
        <v>26</v>
      </c>
      <c r="AY33" s="12"/>
      <c r="AZ33" s="12" t="s">
        <v>26</v>
      </c>
      <c r="BA33" s="12"/>
      <c r="BB33" s="12" t="s">
        <v>26</v>
      </c>
      <c r="BC33" s="12" t="s">
        <v>26</v>
      </c>
      <c r="BD33" s="12"/>
      <c r="BE33" s="12" t="s">
        <v>26</v>
      </c>
      <c r="BF33" s="12"/>
    </row>
    <row r="34" spans="48:58" ht="28.5" customHeight="1">
      <c r="AV34" s="12" t="s">
        <v>26</v>
      </c>
      <c r="AW34" s="12" t="s">
        <v>26</v>
      </c>
      <c r="AX34" s="12" t="s">
        <v>26</v>
      </c>
      <c r="AY34" s="12"/>
      <c r="AZ34" s="12" t="s">
        <v>26</v>
      </c>
      <c r="BA34" s="12"/>
      <c r="BB34" s="12" t="s">
        <v>26</v>
      </c>
      <c r="BC34" s="12" t="s">
        <v>26</v>
      </c>
      <c r="BD34" s="12"/>
      <c r="BE34" s="12" t="s">
        <v>26</v>
      </c>
      <c r="BF34" s="12"/>
    </row>
    <row r="35" spans="48:58" ht="28.5" customHeight="1">
      <c r="AV35" s="12" t="s">
        <v>26</v>
      </c>
      <c r="AW35" s="12" t="s">
        <v>26</v>
      </c>
      <c r="AX35" s="12" t="s">
        <v>26</v>
      </c>
      <c r="AY35" s="12"/>
      <c r="AZ35" s="12" t="s">
        <v>26</v>
      </c>
      <c r="BA35" s="12"/>
      <c r="BB35" s="12" t="s">
        <v>26</v>
      </c>
      <c r="BC35" s="12" t="s">
        <v>26</v>
      </c>
      <c r="BD35" s="12"/>
      <c r="BE35" s="12" t="s">
        <v>26</v>
      </c>
      <c r="BF35" s="12"/>
    </row>
    <row r="36" spans="48:58" ht="28.5" customHeight="1">
      <c r="AV36" s="12" t="s">
        <v>26</v>
      </c>
      <c r="AW36" s="12" t="s">
        <v>26</v>
      </c>
      <c r="AX36" s="12" t="s">
        <v>26</v>
      </c>
      <c r="AY36" s="12"/>
      <c r="AZ36" s="12" t="s">
        <v>26</v>
      </c>
      <c r="BA36" s="12"/>
      <c r="BB36" s="12" t="s">
        <v>26</v>
      </c>
      <c r="BC36" s="12" t="s">
        <v>26</v>
      </c>
      <c r="BD36" s="12"/>
      <c r="BE36" s="12" t="s">
        <v>26</v>
      </c>
      <c r="BF36" s="12"/>
    </row>
    <row r="37" spans="48:58" ht="28.5" customHeight="1">
      <c r="AV37" s="12" t="s">
        <v>26</v>
      </c>
      <c r="AW37" s="12" t="s">
        <v>26</v>
      </c>
      <c r="AX37" s="12" t="s">
        <v>26</v>
      </c>
      <c r="AY37" s="12"/>
      <c r="AZ37" s="12" t="s">
        <v>26</v>
      </c>
      <c r="BA37" s="12"/>
      <c r="BB37" s="12" t="s">
        <v>26</v>
      </c>
      <c r="BC37" s="12" t="s">
        <v>26</v>
      </c>
      <c r="BD37" s="12"/>
      <c r="BE37" s="12" t="s">
        <v>26</v>
      </c>
      <c r="BF37" s="12"/>
    </row>
    <row r="38" spans="48:58" ht="28.5" customHeight="1">
      <c r="AV38" s="12" t="s">
        <v>26</v>
      </c>
      <c r="AW38" s="12" t="s">
        <v>26</v>
      </c>
      <c r="AX38" s="12" t="s">
        <v>26</v>
      </c>
      <c r="AY38" s="12"/>
      <c r="AZ38" s="12" t="s">
        <v>26</v>
      </c>
      <c r="BA38" s="12"/>
      <c r="BB38" s="12" t="s">
        <v>26</v>
      </c>
      <c r="BC38" s="12" t="s">
        <v>26</v>
      </c>
      <c r="BD38" s="12"/>
      <c r="BE38" s="12" t="s">
        <v>26</v>
      </c>
      <c r="BF38" s="12"/>
    </row>
    <row r="39" spans="48:58" ht="28.5" customHeight="1">
      <c r="AV39" s="12" t="s">
        <v>26</v>
      </c>
      <c r="AW39" s="12" t="s">
        <v>26</v>
      </c>
      <c r="AX39" s="12" t="s">
        <v>26</v>
      </c>
      <c r="AY39" s="12"/>
      <c r="AZ39" s="12" t="s">
        <v>26</v>
      </c>
      <c r="BA39" s="12"/>
      <c r="BB39" s="12" t="s">
        <v>26</v>
      </c>
      <c r="BC39" s="12" t="s">
        <v>26</v>
      </c>
      <c r="BD39" s="12"/>
      <c r="BE39" s="12" t="s">
        <v>26</v>
      </c>
      <c r="BF39" s="12"/>
    </row>
    <row r="40" spans="48:58" ht="28.5" customHeight="1">
      <c r="AV40" s="12" t="s">
        <v>26</v>
      </c>
      <c r="AW40" s="12" t="s">
        <v>26</v>
      </c>
      <c r="AX40" s="12" t="s">
        <v>26</v>
      </c>
      <c r="AY40" s="12"/>
      <c r="AZ40" s="12" t="s">
        <v>26</v>
      </c>
      <c r="BA40" s="12"/>
      <c r="BB40" s="12" t="s">
        <v>26</v>
      </c>
      <c r="BC40" s="12" t="s">
        <v>26</v>
      </c>
      <c r="BD40" s="12"/>
      <c r="BE40" s="12" t="s">
        <v>26</v>
      </c>
      <c r="BF40" s="12"/>
    </row>
    <row r="41" spans="48:58" ht="28.5" customHeight="1">
      <c r="AV41" s="12" t="s">
        <v>26</v>
      </c>
      <c r="AW41" s="12" t="s">
        <v>26</v>
      </c>
      <c r="AX41" s="12" t="s">
        <v>26</v>
      </c>
      <c r="AY41" s="12"/>
      <c r="AZ41" s="12" t="s">
        <v>26</v>
      </c>
      <c r="BA41" s="12"/>
      <c r="BB41" s="12" t="s">
        <v>26</v>
      </c>
      <c r="BC41" s="12" t="s">
        <v>26</v>
      </c>
      <c r="BD41" s="12"/>
      <c r="BE41" s="12" t="s">
        <v>26</v>
      </c>
      <c r="BF41" s="12"/>
    </row>
    <row r="42" spans="48:58" ht="28.5" customHeight="1">
      <c r="AV42" s="12" t="s">
        <v>26</v>
      </c>
      <c r="AW42" s="12" t="s">
        <v>26</v>
      </c>
      <c r="AX42" s="12" t="s">
        <v>26</v>
      </c>
      <c r="AY42" s="12"/>
      <c r="AZ42" s="12" t="s">
        <v>26</v>
      </c>
      <c r="BA42" s="12"/>
      <c r="BB42" s="12" t="s">
        <v>26</v>
      </c>
      <c r="BC42" s="12" t="s">
        <v>26</v>
      </c>
      <c r="BD42" s="12"/>
      <c r="BE42" s="12" t="s">
        <v>26</v>
      </c>
      <c r="BF42" s="12"/>
    </row>
    <row r="43" spans="48:58" ht="28.5" customHeight="1">
      <c r="AV43" s="12" t="s">
        <v>26</v>
      </c>
      <c r="AW43" s="12" t="s">
        <v>26</v>
      </c>
      <c r="AX43" s="12" t="s">
        <v>26</v>
      </c>
      <c r="AY43" s="12"/>
      <c r="AZ43" s="12" t="s">
        <v>26</v>
      </c>
      <c r="BA43" s="12"/>
      <c r="BB43" s="12" t="s">
        <v>26</v>
      </c>
      <c r="BC43" s="12" t="s">
        <v>26</v>
      </c>
      <c r="BD43" s="12"/>
      <c r="BE43" s="12" t="s">
        <v>26</v>
      </c>
      <c r="BF43" s="12"/>
    </row>
    <row r="44" spans="48:58" ht="28.5" customHeight="1">
      <c r="AV44" s="12" t="s">
        <v>26</v>
      </c>
      <c r="AW44" s="12" t="s">
        <v>26</v>
      </c>
      <c r="AX44" s="12" t="s">
        <v>26</v>
      </c>
      <c r="AY44" s="12"/>
      <c r="AZ44" s="12" t="s">
        <v>26</v>
      </c>
      <c r="BA44" s="12"/>
      <c r="BB44" s="12" t="s">
        <v>26</v>
      </c>
      <c r="BC44" s="12" t="s">
        <v>26</v>
      </c>
      <c r="BD44" s="12"/>
      <c r="BE44" s="12" t="s">
        <v>26</v>
      </c>
      <c r="BF44" s="12"/>
    </row>
    <row r="45" spans="48:58" ht="28.5" customHeight="1">
      <c r="AV45" s="12" t="s">
        <v>26</v>
      </c>
      <c r="AW45" s="12" t="s">
        <v>26</v>
      </c>
      <c r="AX45" s="12" t="s">
        <v>26</v>
      </c>
      <c r="AY45" s="12"/>
      <c r="AZ45" s="12" t="s">
        <v>26</v>
      </c>
      <c r="BA45" s="12"/>
      <c r="BB45" s="12" t="s">
        <v>26</v>
      </c>
      <c r="BC45" s="12" t="s">
        <v>26</v>
      </c>
      <c r="BD45" s="12"/>
      <c r="BE45" s="12" t="s">
        <v>26</v>
      </c>
      <c r="BF45" s="12"/>
    </row>
    <row r="46" spans="48:58" ht="28.5" customHeight="1">
      <c r="AV46" s="12" t="s">
        <v>26</v>
      </c>
      <c r="AW46" s="12" t="s">
        <v>26</v>
      </c>
      <c r="AX46" s="12" t="s">
        <v>26</v>
      </c>
      <c r="AY46" s="12"/>
      <c r="AZ46" s="12" t="s">
        <v>26</v>
      </c>
      <c r="BA46" s="12"/>
      <c r="BB46" s="12" t="s">
        <v>26</v>
      </c>
      <c r="BC46" s="12" t="s">
        <v>26</v>
      </c>
      <c r="BD46" s="12"/>
      <c r="BE46" s="12" t="s">
        <v>26</v>
      </c>
      <c r="BF46" s="12"/>
    </row>
    <row r="47" spans="48:58" ht="28.5" customHeight="1">
      <c r="AV47" s="12" t="s">
        <v>26</v>
      </c>
      <c r="AW47" s="12" t="s">
        <v>26</v>
      </c>
      <c r="AX47" s="12" t="s">
        <v>26</v>
      </c>
      <c r="AY47" s="12"/>
      <c r="AZ47" s="12" t="s">
        <v>26</v>
      </c>
      <c r="BA47" s="12"/>
      <c r="BB47" s="12" t="s">
        <v>26</v>
      </c>
      <c r="BC47" s="12" t="s">
        <v>26</v>
      </c>
      <c r="BD47" s="12"/>
      <c r="BE47" s="12" t="s">
        <v>26</v>
      </c>
      <c r="BF47" s="12"/>
    </row>
    <row r="48" spans="48: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sheetData>
  <mergeCells count="36">
    <mergeCell ref="AV29:AW29"/>
    <mergeCell ref="AX2:AY2"/>
    <mergeCell ref="AZ2:BA2"/>
    <mergeCell ref="BB2:BB3"/>
    <mergeCell ref="Y2:Z2"/>
    <mergeCell ref="AB2:AC2"/>
    <mergeCell ref="AD2:AE2"/>
    <mergeCell ref="AF2:AF3"/>
    <mergeCell ref="AG2:AH2"/>
    <mergeCell ref="AI2:AJ2"/>
    <mergeCell ref="AQ2:AQ3"/>
    <mergeCell ref="AR2:AS2"/>
    <mergeCell ref="AT2:AU2"/>
    <mergeCell ref="A4:B4"/>
    <mergeCell ref="AV2:AW2"/>
    <mergeCell ref="L2:M2"/>
    <mergeCell ref="N2:O2"/>
    <mergeCell ref="Q2:R2"/>
    <mergeCell ref="S2:T2"/>
    <mergeCell ref="U2:V2"/>
    <mergeCell ref="AV1:BF1"/>
    <mergeCell ref="A2:B2"/>
    <mergeCell ref="C2:D2"/>
    <mergeCell ref="F2:G2"/>
    <mergeCell ref="H2:I2"/>
    <mergeCell ref="J2:K2"/>
    <mergeCell ref="W2:X2"/>
    <mergeCell ref="C1:M1"/>
    <mergeCell ref="N1:X1"/>
    <mergeCell ref="Y1:AJ1"/>
    <mergeCell ref="AK1:AU1"/>
    <mergeCell ref="BC2:BD2"/>
    <mergeCell ref="BE2:BF2"/>
    <mergeCell ref="AK2:AL2"/>
    <mergeCell ref="AM2:AN2"/>
    <mergeCell ref="AO2:AP2"/>
  </mergeCells>
  <phoneticPr fontId="3"/>
  <conditionalFormatting sqref="A5:AU28 BG5:XFD28 AV31:BF135 AX29:BF30 BE12 AV26:BF28 BC18:BC25 BE24:BE25">
    <cfRule type="cellIs" dxfId="130" priority="14" operator="equal">
      <formula>0</formula>
    </cfRule>
  </conditionalFormatting>
  <conditionalFormatting sqref="AK29:AU29">
    <cfRule type="cellIs" dxfId="129" priority="13" operator="equal">
      <formula>0</formula>
    </cfRule>
  </conditionalFormatting>
  <conditionalFormatting sqref="AV30:AW30 AV29">
    <cfRule type="cellIs" dxfId="127" priority="10" operator="equal">
      <formula>0</formula>
    </cfRule>
  </conditionalFormatting>
  <conditionalFormatting sqref="BC5:BC7">
    <cfRule type="cellIs" dxfId="124" priority="7" operator="equal">
      <formula>0</formula>
    </cfRule>
  </conditionalFormatting>
  <conditionalFormatting sqref="BC8:BC17">
    <cfRule type="cellIs" dxfId="123" priority="6" operator="equal">
      <formula>0</formula>
    </cfRule>
  </conditionalFormatting>
  <conditionalFormatting sqref="BE13:BE23">
    <cfRule type="cellIs" dxfId="122" priority="5" operator="equal">
      <formula>0</formula>
    </cfRule>
  </conditionalFormatting>
  <conditionalFormatting sqref="BE5:BE11">
    <cfRule type="cellIs" dxfId="121" priority="4" operator="equal">
      <formula>0</formula>
    </cfRule>
  </conditionalFormatting>
  <conditionalFormatting sqref="AV5:BB25">
    <cfRule type="cellIs" dxfId="14" priority="3" operator="equal">
      <formula>0</formula>
    </cfRule>
  </conditionalFormatting>
  <conditionalFormatting sqref="BD5:BD25">
    <cfRule type="cellIs" dxfId="13" priority="2" operator="equal">
      <formula>0</formula>
    </cfRule>
  </conditionalFormatting>
  <conditionalFormatting sqref="BF5:BF25">
    <cfRule type="cellIs" dxfId="12" priority="1" operator="equal">
      <formula>0</formula>
    </cfRule>
  </conditionalFormatting>
  <pageMargins left="0.70866141732283472" right="0.70866141732283472" top="0.74803149606299213" bottom="0.74803149606299213" header="0.31496062992125984" footer="0.31496062992125984"/>
  <pageSetup paperSize="9" scale="49"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307B-F2CF-45ED-9B0D-5779C9FCC8E5}">
  <dimension ref="A1:BF126"/>
  <sheetViews>
    <sheetView view="pageBreakPreview" zoomScale="90" zoomScaleNormal="70" zoomScaleSheetLayoutView="90" workbookViewId="0">
      <pane xSplit="36" ySplit="4" topLeftCell="AV5" activePane="bottomRight" state="frozen"/>
      <selection activeCell="S5" sqref="S5"/>
      <selection pane="topRight" activeCell="S5" sqref="S5"/>
      <selection pane="bottomLeft" activeCell="S5" sqref="S5"/>
      <selection pane="bottomRight" activeCell="AV1" sqref="AV1:BF1"/>
    </sheetView>
  </sheetViews>
  <sheetFormatPr defaultColWidth="9" defaultRowHeight="28.5" customHeight="1" outlineLevelCol="1"/>
  <cols>
    <col min="1" max="1" width="7.5" style="37" bestFit="1" customWidth="1"/>
    <col min="2" max="2" width="32.5" style="1" customWidth="1"/>
    <col min="3" max="24" width="8.25" style="10" hidden="1" customWidth="1" outlineLevel="1"/>
    <col min="25" max="26" width="9.25" style="10" hidden="1" customWidth="1" outlineLevel="1"/>
    <col min="27" max="27" width="8.25" style="10" hidden="1" customWidth="1" outlineLevel="1"/>
    <col min="28" max="34" width="9.25" style="10" hidden="1" customWidth="1" outlineLevel="1"/>
    <col min="35" max="36" width="8.25" style="10" hidden="1" customWidth="1" outlineLevel="1"/>
    <col min="37" max="37" width="9" style="1" customWidth="1" collapsed="1"/>
    <col min="38" max="42" width="9" style="1" customWidth="1"/>
    <col min="43" max="46" width="9" style="11" customWidth="1"/>
    <col min="47" max="47" width="9" style="1"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209"/>
      <c r="B1" s="181"/>
      <c r="C1" s="242" t="s">
        <v>1</v>
      </c>
      <c r="D1" s="293"/>
      <c r="E1" s="293"/>
      <c r="F1" s="293"/>
      <c r="G1" s="293"/>
      <c r="H1" s="293"/>
      <c r="I1" s="293"/>
      <c r="J1" s="293"/>
      <c r="K1" s="293"/>
      <c r="L1" s="293"/>
      <c r="M1" s="240"/>
      <c r="N1" s="242" t="s">
        <v>2</v>
      </c>
      <c r="O1" s="293"/>
      <c r="P1" s="293"/>
      <c r="Q1" s="293"/>
      <c r="R1" s="293"/>
      <c r="S1" s="293"/>
      <c r="T1" s="293"/>
      <c r="U1" s="293"/>
      <c r="V1" s="293"/>
      <c r="W1" s="293"/>
      <c r="X1" s="240"/>
      <c r="Y1" s="242" t="s">
        <v>3</v>
      </c>
      <c r="Z1" s="293"/>
      <c r="AA1" s="293"/>
      <c r="AB1" s="293"/>
      <c r="AC1" s="293"/>
      <c r="AD1" s="293"/>
      <c r="AE1" s="293"/>
      <c r="AF1" s="293"/>
      <c r="AG1" s="293"/>
      <c r="AH1" s="293"/>
      <c r="AI1" s="293"/>
      <c r="AJ1" s="293"/>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42" t="s">
        <v>6</v>
      </c>
      <c r="B2" s="240"/>
      <c r="C2" s="242" t="s">
        <v>7</v>
      </c>
      <c r="D2" s="240"/>
      <c r="E2" s="164"/>
      <c r="F2" s="242" t="s">
        <v>8</v>
      </c>
      <c r="G2" s="240"/>
      <c r="H2" s="242" t="s">
        <v>9</v>
      </c>
      <c r="I2" s="240"/>
      <c r="J2" s="242" t="s">
        <v>10</v>
      </c>
      <c r="K2" s="240"/>
      <c r="L2" s="227" t="s">
        <v>11</v>
      </c>
      <c r="M2" s="278"/>
      <c r="N2" s="242" t="s">
        <v>7</v>
      </c>
      <c r="O2" s="240"/>
      <c r="P2" s="164"/>
      <c r="Q2" s="242" t="s">
        <v>8</v>
      </c>
      <c r="R2" s="240"/>
      <c r="S2" s="242" t="s">
        <v>9</v>
      </c>
      <c r="T2" s="240"/>
      <c r="U2" s="242" t="s">
        <v>10</v>
      </c>
      <c r="V2" s="240"/>
      <c r="W2" s="227" t="s">
        <v>11</v>
      </c>
      <c r="X2" s="278"/>
      <c r="Y2" s="242" t="s">
        <v>7</v>
      </c>
      <c r="Z2" s="240"/>
      <c r="AA2" s="164"/>
      <c r="AB2" s="242" t="s">
        <v>8</v>
      </c>
      <c r="AC2" s="240"/>
      <c r="AD2" s="242" t="s">
        <v>9</v>
      </c>
      <c r="AE2" s="240"/>
      <c r="AF2" s="305" t="s">
        <v>12</v>
      </c>
      <c r="AG2" s="242" t="s">
        <v>10</v>
      </c>
      <c r="AH2" s="240"/>
      <c r="AI2" s="227" t="s">
        <v>11</v>
      </c>
      <c r="AJ2" s="27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210" t="s">
        <v>14</v>
      </c>
      <c r="B3" s="148"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48" t="s">
        <v>16</v>
      </c>
      <c r="Z3" s="148" t="s">
        <v>17</v>
      </c>
      <c r="AA3" s="148"/>
      <c r="AB3" s="148" t="s">
        <v>18</v>
      </c>
      <c r="AC3" s="148" t="s">
        <v>19</v>
      </c>
      <c r="AD3" s="148" t="s">
        <v>18</v>
      </c>
      <c r="AE3" s="148" t="s">
        <v>19</v>
      </c>
      <c r="AF3" s="306"/>
      <c r="AG3" s="148" t="s">
        <v>18</v>
      </c>
      <c r="AH3" s="148" t="s">
        <v>19</v>
      </c>
      <c r="AI3" s="148" t="s">
        <v>18</v>
      </c>
      <c r="AJ3" s="17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82" t="s">
        <v>20</v>
      </c>
      <c r="B4" s="283"/>
      <c r="C4" s="138">
        <v>2</v>
      </c>
      <c r="D4" s="138">
        <v>16</v>
      </c>
      <c r="E4" s="138"/>
      <c r="F4" s="138">
        <v>17</v>
      </c>
      <c r="G4" s="138">
        <v>7</v>
      </c>
      <c r="H4" s="138">
        <v>17</v>
      </c>
      <c r="I4" s="138">
        <v>17</v>
      </c>
      <c r="J4" s="138">
        <v>1</v>
      </c>
      <c r="K4" s="138">
        <v>3</v>
      </c>
      <c r="L4" s="138"/>
      <c r="M4" s="138"/>
      <c r="N4" s="138">
        <v>2</v>
      </c>
      <c r="O4" s="138">
        <v>18</v>
      </c>
      <c r="P4" s="138"/>
      <c r="Q4" s="138">
        <v>2</v>
      </c>
      <c r="R4" s="138">
        <v>8</v>
      </c>
      <c r="S4" s="138">
        <v>12</v>
      </c>
      <c r="T4" s="138">
        <v>8</v>
      </c>
      <c r="U4" s="138">
        <v>1</v>
      </c>
      <c r="V4" s="138"/>
      <c r="W4" s="138"/>
      <c r="X4" s="138"/>
      <c r="Y4" s="138">
        <v>21</v>
      </c>
      <c r="Z4" s="138">
        <v>8</v>
      </c>
      <c r="AA4" s="138"/>
      <c r="AB4" s="138">
        <v>18</v>
      </c>
      <c r="AC4" s="138">
        <v>5</v>
      </c>
      <c r="AD4" s="138">
        <v>13</v>
      </c>
      <c r="AE4" s="138">
        <v>6</v>
      </c>
      <c r="AF4" s="207">
        <v>22</v>
      </c>
      <c r="AG4" s="138">
        <v>6</v>
      </c>
      <c r="AH4" s="138">
        <v>3</v>
      </c>
      <c r="AI4" s="138"/>
      <c r="AJ4" s="177"/>
      <c r="AK4" s="137">
        <v>19</v>
      </c>
      <c r="AL4" s="138">
        <v>7</v>
      </c>
      <c r="AM4" s="138">
        <v>17</v>
      </c>
      <c r="AN4" s="138">
        <v>6</v>
      </c>
      <c r="AO4" s="138">
        <v>10</v>
      </c>
      <c r="AP4" s="138">
        <v>6</v>
      </c>
      <c r="AQ4" s="158">
        <v>6</v>
      </c>
      <c r="AR4" s="158">
        <v>1</v>
      </c>
      <c r="AS4" s="158">
        <v>3</v>
      </c>
      <c r="AT4" s="158">
        <v>2</v>
      </c>
      <c r="AU4" s="139">
        <v>1</v>
      </c>
      <c r="AV4" s="137">
        <f t="shared" ref="AV4:BF4" si="0">COUNTIF(AV5:AV33,"○")</f>
        <v>0</v>
      </c>
      <c r="AW4" s="138">
        <f t="shared" si="0"/>
        <v>0</v>
      </c>
      <c r="AX4" s="138">
        <f t="shared" si="0"/>
        <v>0</v>
      </c>
      <c r="AY4" s="138">
        <f t="shared" si="0"/>
        <v>0</v>
      </c>
      <c r="AZ4" s="138">
        <f t="shared" si="0"/>
        <v>0</v>
      </c>
      <c r="BA4" s="138">
        <f t="shared" si="0"/>
        <v>0</v>
      </c>
      <c r="BB4" s="138">
        <f t="shared" si="0"/>
        <v>0</v>
      </c>
      <c r="BC4" s="138">
        <f t="shared" si="0"/>
        <v>1</v>
      </c>
      <c r="BD4" s="138">
        <f t="shared" si="0"/>
        <v>0</v>
      </c>
      <c r="BE4" s="138">
        <f t="shared" si="0"/>
        <v>1</v>
      </c>
      <c r="BF4" s="139">
        <f t="shared" si="0"/>
        <v>0</v>
      </c>
    </row>
    <row r="5" spans="1:58" ht="28.5" customHeight="1">
      <c r="A5" s="208">
        <v>46001</v>
      </c>
      <c r="B5" s="171" t="s">
        <v>650</v>
      </c>
      <c r="C5" s="172"/>
      <c r="D5" s="95"/>
      <c r="E5" s="95"/>
      <c r="F5" s="95"/>
      <c r="G5" s="95"/>
      <c r="H5" s="95"/>
      <c r="I5" s="95"/>
      <c r="J5" s="95"/>
      <c r="K5" s="95"/>
      <c r="L5" s="95"/>
      <c r="M5" s="95"/>
      <c r="N5" s="95"/>
      <c r="O5" s="95"/>
      <c r="P5" s="95"/>
      <c r="Q5" s="95"/>
      <c r="R5" s="95"/>
      <c r="S5" s="95"/>
      <c r="T5" s="95"/>
      <c r="U5" s="95"/>
      <c r="V5" s="95"/>
      <c r="W5" s="95"/>
      <c r="X5" s="95"/>
      <c r="Y5" s="95" t="s">
        <v>25</v>
      </c>
      <c r="Z5" s="95" t="s">
        <v>25</v>
      </c>
      <c r="AA5" s="95" t="s">
        <v>25</v>
      </c>
      <c r="AB5" s="95" t="s">
        <v>25</v>
      </c>
      <c r="AC5" s="95" t="s">
        <v>25</v>
      </c>
      <c r="AD5" s="95" t="s">
        <v>25</v>
      </c>
      <c r="AE5" s="95" t="s">
        <v>25</v>
      </c>
      <c r="AF5" s="99" t="s">
        <v>25</v>
      </c>
      <c r="AG5" s="95" t="s">
        <v>26</v>
      </c>
      <c r="AH5" s="95" t="s">
        <v>26</v>
      </c>
      <c r="AI5" s="95" t="s">
        <v>25</v>
      </c>
      <c r="AJ5" s="173" t="s">
        <v>25</v>
      </c>
      <c r="AK5" s="128" t="s">
        <v>26</v>
      </c>
      <c r="AL5" s="95" t="s">
        <v>26</v>
      </c>
      <c r="AM5" s="95" t="s">
        <v>26</v>
      </c>
      <c r="AN5" s="95" t="s">
        <v>26</v>
      </c>
      <c r="AO5" s="95" t="s">
        <v>26</v>
      </c>
      <c r="AP5" s="95" t="s">
        <v>26</v>
      </c>
      <c r="AQ5" s="98" t="s">
        <v>26</v>
      </c>
      <c r="AR5" s="98" t="s">
        <v>26</v>
      </c>
      <c r="AS5" s="98" t="s">
        <v>26</v>
      </c>
      <c r="AT5" s="98" t="s">
        <v>26</v>
      </c>
      <c r="AU5" s="131" t="s">
        <v>26</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100" t="s">
        <v>25</v>
      </c>
      <c r="BD5" s="313" t="str">
        <f>SUBSTITUTE(SUBSTITUTE(IFERROR(VLOOKUP($A5,単組回答!$E:$R,14,FALSE),""),"① 行った","○"),"② 行っていない","×")</f>
        <v/>
      </c>
      <c r="BE5" s="100" t="s">
        <v>25</v>
      </c>
      <c r="BF5" s="316" t="str">
        <f>SUBSTITUTE(SUBSTITUTE(IFERROR(VLOOKUP($A5,単組回答!$E:$T,16,FALSE),""),"① 行った","○"),"② 行っていない","×")</f>
        <v/>
      </c>
    </row>
    <row r="6" spans="1:58" ht="28.5" customHeight="1">
      <c r="A6" s="38">
        <v>46003</v>
      </c>
      <c r="B6" s="6" t="s">
        <v>651</v>
      </c>
      <c r="C6" s="34" t="s">
        <v>23</v>
      </c>
      <c r="D6" s="34" t="s">
        <v>25</v>
      </c>
      <c r="E6" s="34">
        <v>1</v>
      </c>
      <c r="F6" s="34" t="s">
        <v>23</v>
      </c>
      <c r="G6" s="34" t="s">
        <v>23</v>
      </c>
      <c r="H6" s="34"/>
      <c r="I6" s="34" t="s">
        <v>23</v>
      </c>
      <c r="J6" s="34"/>
      <c r="K6" s="34"/>
      <c r="L6" s="34"/>
      <c r="M6" s="34"/>
      <c r="N6" s="34" t="s">
        <v>23</v>
      </c>
      <c r="O6" s="34" t="s">
        <v>25</v>
      </c>
      <c r="P6" s="34">
        <v>1</v>
      </c>
      <c r="Q6" s="34" t="s">
        <v>23</v>
      </c>
      <c r="R6" s="34" t="s">
        <v>23</v>
      </c>
      <c r="S6" s="34"/>
      <c r="T6" s="34" t="s">
        <v>23</v>
      </c>
      <c r="U6" s="34"/>
      <c r="V6" s="34"/>
      <c r="W6" s="34"/>
      <c r="X6" s="34"/>
      <c r="Y6" s="34" t="s">
        <v>22</v>
      </c>
      <c r="Z6" s="34" t="s">
        <v>25</v>
      </c>
      <c r="AA6" s="34" t="e">
        <v>#N/A</v>
      </c>
      <c r="AB6" s="34" t="s">
        <v>22</v>
      </c>
      <c r="AC6" s="34" t="s">
        <v>22</v>
      </c>
      <c r="AD6" s="34" t="s">
        <v>25</v>
      </c>
      <c r="AE6" s="34" t="s">
        <v>22</v>
      </c>
      <c r="AF6" s="33" t="s">
        <v>22</v>
      </c>
      <c r="AG6" s="34" t="s">
        <v>25</v>
      </c>
      <c r="AH6" s="34" t="s">
        <v>22</v>
      </c>
      <c r="AI6" s="34" t="s">
        <v>25</v>
      </c>
      <c r="AJ6" s="93" t="s">
        <v>25</v>
      </c>
      <c r="AK6" s="102" t="s">
        <v>22</v>
      </c>
      <c r="AL6" s="100">
        <v>0</v>
      </c>
      <c r="AM6" s="100" t="s">
        <v>22</v>
      </c>
      <c r="AN6" s="100" t="s">
        <v>22</v>
      </c>
      <c r="AO6" s="100" t="s">
        <v>25</v>
      </c>
      <c r="AP6" s="100" t="s">
        <v>22</v>
      </c>
      <c r="AQ6" s="3" t="s">
        <v>27</v>
      </c>
      <c r="AR6" s="3" t="s">
        <v>26</v>
      </c>
      <c r="AS6" s="3" t="s">
        <v>25</v>
      </c>
      <c r="AT6" s="3" t="s">
        <v>26</v>
      </c>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100" t="s">
        <v>652</v>
      </c>
      <c r="BD6" s="313" t="str">
        <f>SUBSTITUTE(SUBSTITUTE(IFERROR(VLOOKUP($A6,単組回答!$E:$R,14,FALSE),""),"① 行った","○"),"② 行っていない","×")</f>
        <v/>
      </c>
      <c r="BE6" s="100" t="s">
        <v>24</v>
      </c>
      <c r="BF6" s="316" t="str">
        <f>SUBSTITUTE(SUBSTITUTE(IFERROR(VLOOKUP($A6,単組回答!$E:$T,16,FALSE),""),"① 行った","○"),"② 行っていない","×")</f>
        <v/>
      </c>
    </row>
    <row r="7" spans="1:58" ht="28.5" customHeight="1">
      <c r="A7" s="38">
        <v>46004</v>
      </c>
      <c r="B7" s="6" t="s">
        <v>653</v>
      </c>
      <c r="C7" s="34" t="s">
        <v>23</v>
      </c>
      <c r="D7" s="34" t="s">
        <v>23</v>
      </c>
      <c r="E7" s="34" t="s">
        <v>23</v>
      </c>
      <c r="F7" s="34" t="s">
        <v>23</v>
      </c>
      <c r="G7" s="34" t="s">
        <v>23</v>
      </c>
      <c r="H7" s="34" t="s">
        <v>23</v>
      </c>
      <c r="I7" s="34" t="s">
        <v>23</v>
      </c>
      <c r="J7" s="34" t="s">
        <v>23</v>
      </c>
      <c r="K7" s="34" t="s">
        <v>23</v>
      </c>
      <c r="L7" s="34"/>
      <c r="M7" s="34"/>
      <c r="N7" s="34" t="s">
        <v>23</v>
      </c>
      <c r="O7" s="34" t="s">
        <v>23</v>
      </c>
      <c r="P7" s="34" t="s">
        <v>23</v>
      </c>
      <c r="Q7" s="34" t="s">
        <v>23</v>
      </c>
      <c r="R7" s="34" t="s">
        <v>23</v>
      </c>
      <c r="S7" s="34"/>
      <c r="T7" s="34" t="s">
        <v>23</v>
      </c>
      <c r="U7" s="34" t="s">
        <v>23</v>
      </c>
      <c r="V7" s="34"/>
      <c r="W7" s="34"/>
      <c r="X7" s="34"/>
      <c r="Y7" s="34" t="s">
        <v>22</v>
      </c>
      <c r="Z7" s="34" t="s">
        <v>22</v>
      </c>
      <c r="AA7" s="34" t="s">
        <v>22</v>
      </c>
      <c r="AB7" s="34" t="s">
        <v>22</v>
      </c>
      <c r="AC7" s="34" t="s">
        <v>25</v>
      </c>
      <c r="AD7" s="34" t="s">
        <v>22</v>
      </c>
      <c r="AE7" s="34" t="s">
        <v>25</v>
      </c>
      <c r="AF7" s="33" t="s">
        <v>22</v>
      </c>
      <c r="AG7" s="34" t="s">
        <v>22</v>
      </c>
      <c r="AH7" s="34" t="s">
        <v>26</v>
      </c>
      <c r="AI7" s="34" t="s">
        <v>25</v>
      </c>
      <c r="AJ7" s="93" t="s">
        <v>25</v>
      </c>
      <c r="AK7" s="102" t="s">
        <v>22</v>
      </c>
      <c r="AL7" s="100">
        <v>0</v>
      </c>
      <c r="AM7" s="100" t="s">
        <v>22</v>
      </c>
      <c r="AN7" s="100" t="s">
        <v>25</v>
      </c>
      <c r="AO7" s="100" t="s">
        <v>25</v>
      </c>
      <c r="AP7" s="100">
        <v>0</v>
      </c>
      <c r="AQ7" s="3">
        <v>0</v>
      </c>
      <c r="AR7" s="3" t="s">
        <v>26</v>
      </c>
      <c r="AS7" s="3">
        <v>0</v>
      </c>
      <c r="AT7" s="3" t="s">
        <v>26</v>
      </c>
      <c r="AU7" s="112">
        <v>0</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100" t="s">
        <v>1320</v>
      </c>
      <c r="BD7" s="313" t="str">
        <f>SUBSTITUTE(SUBSTITUTE(IFERROR(VLOOKUP($A7,単組回答!$E:$R,14,FALSE),""),"① 行った","○"),"② 行っていない","×")</f>
        <v/>
      </c>
      <c r="BE7" s="100" t="s">
        <v>25</v>
      </c>
      <c r="BF7" s="316" t="str">
        <f>SUBSTITUTE(SUBSTITUTE(IFERROR(VLOOKUP($A7,単組回答!$E:$T,16,FALSE),""),"① 行った","○"),"② 行っていない","×")</f>
        <v/>
      </c>
    </row>
    <row r="8" spans="1:58" ht="28.5" customHeight="1">
      <c r="A8" s="38">
        <v>46005</v>
      </c>
      <c r="B8" s="6" t="s">
        <v>654</v>
      </c>
      <c r="C8" s="34" t="s">
        <v>23</v>
      </c>
      <c r="D8" s="34" t="s">
        <v>23</v>
      </c>
      <c r="E8" s="34" t="s">
        <v>23</v>
      </c>
      <c r="F8" s="34" t="s">
        <v>23</v>
      </c>
      <c r="G8" s="34" t="s">
        <v>23</v>
      </c>
      <c r="H8" s="34" t="s">
        <v>23</v>
      </c>
      <c r="I8" s="34" t="s">
        <v>23</v>
      </c>
      <c r="J8" s="34" t="s">
        <v>23</v>
      </c>
      <c r="K8" s="34" t="s">
        <v>23</v>
      </c>
      <c r="L8" s="34"/>
      <c r="M8" s="34"/>
      <c r="N8" s="34" t="s">
        <v>23</v>
      </c>
      <c r="O8" s="34" t="s">
        <v>23</v>
      </c>
      <c r="P8" s="34" t="s">
        <v>23</v>
      </c>
      <c r="Q8" s="34" t="s">
        <v>23</v>
      </c>
      <c r="R8" s="34" t="s">
        <v>23</v>
      </c>
      <c r="S8" s="34" t="s">
        <v>23</v>
      </c>
      <c r="T8" s="34" t="s">
        <v>23</v>
      </c>
      <c r="U8" s="34" t="s">
        <v>23</v>
      </c>
      <c r="V8" s="34"/>
      <c r="W8" s="34"/>
      <c r="X8" s="34"/>
      <c r="Y8" s="34" t="s">
        <v>22</v>
      </c>
      <c r="Z8" s="34" t="s">
        <v>22</v>
      </c>
      <c r="AA8" s="34" t="s">
        <v>22</v>
      </c>
      <c r="AB8" s="34" t="s">
        <v>22</v>
      </c>
      <c r="AC8" s="34" t="s">
        <v>25</v>
      </c>
      <c r="AD8" s="34" t="s">
        <v>22</v>
      </c>
      <c r="AE8" s="34" t="s">
        <v>25</v>
      </c>
      <c r="AF8" s="33" t="s">
        <v>22</v>
      </c>
      <c r="AG8" s="34" t="s">
        <v>25</v>
      </c>
      <c r="AH8" s="34"/>
      <c r="AI8" s="34" t="s">
        <v>25</v>
      </c>
      <c r="AJ8" s="93" t="s">
        <v>25</v>
      </c>
      <c r="AK8" s="102" t="s">
        <v>22</v>
      </c>
      <c r="AL8" s="100" t="s">
        <v>22</v>
      </c>
      <c r="AM8" s="100" t="s">
        <v>22</v>
      </c>
      <c r="AN8" s="100" t="s">
        <v>25</v>
      </c>
      <c r="AO8" s="100" t="s">
        <v>22</v>
      </c>
      <c r="AP8" s="100">
        <v>0</v>
      </c>
      <c r="AQ8" s="3">
        <v>0</v>
      </c>
      <c r="AR8" s="3" t="s">
        <v>22</v>
      </c>
      <c r="AS8" s="3">
        <v>0</v>
      </c>
      <c r="AT8" s="3" t="s">
        <v>25</v>
      </c>
      <c r="AU8" s="112">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100" t="s">
        <v>1320</v>
      </c>
      <c r="BD8" s="313" t="str">
        <f>SUBSTITUTE(SUBSTITUTE(IFERROR(VLOOKUP($A8,単組回答!$E:$R,14,FALSE),""),"① 行った","○"),"② 行っていない","×")</f>
        <v/>
      </c>
      <c r="BE8" s="100" t="s">
        <v>25</v>
      </c>
      <c r="BF8" s="316" t="str">
        <f>SUBSTITUTE(SUBSTITUTE(IFERROR(VLOOKUP($A8,単組回答!$E:$T,16,FALSE),""),"① 行った","○"),"② 行っていない","×")</f>
        <v/>
      </c>
    </row>
    <row r="9" spans="1:58" ht="28.5" customHeight="1">
      <c r="A9" s="38">
        <v>46006</v>
      </c>
      <c r="B9" s="6" t="s">
        <v>655</v>
      </c>
      <c r="C9" s="34" t="s">
        <v>23</v>
      </c>
      <c r="D9" s="34" t="s">
        <v>23</v>
      </c>
      <c r="E9" s="34" t="s">
        <v>23</v>
      </c>
      <c r="F9" s="34" t="s">
        <v>23</v>
      </c>
      <c r="G9" s="34"/>
      <c r="H9" s="34" t="s">
        <v>23</v>
      </c>
      <c r="I9" s="34" t="s">
        <v>23</v>
      </c>
      <c r="J9" s="34" t="s">
        <v>23</v>
      </c>
      <c r="K9" s="34"/>
      <c r="L9" s="34"/>
      <c r="M9" s="34"/>
      <c r="N9" s="34" t="s">
        <v>23</v>
      </c>
      <c r="O9" s="34" t="s">
        <v>23</v>
      </c>
      <c r="P9" s="34" t="s">
        <v>23</v>
      </c>
      <c r="Q9" s="34" t="s">
        <v>23</v>
      </c>
      <c r="R9" s="34" t="s">
        <v>23</v>
      </c>
      <c r="S9" s="34" t="s">
        <v>23</v>
      </c>
      <c r="T9" s="34" t="s">
        <v>23</v>
      </c>
      <c r="U9" s="34" t="s">
        <v>23</v>
      </c>
      <c r="V9" s="34"/>
      <c r="W9" s="34"/>
      <c r="X9" s="34"/>
      <c r="Y9" s="34" t="s">
        <v>22</v>
      </c>
      <c r="Z9" s="34" t="s">
        <v>22</v>
      </c>
      <c r="AA9" s="34" t="s">
        <v>22</v>
      </c>
      <c r="AB9" s="34" t="s">
        <v>22</v>
      </c>
      <c r="AC9" s="34" t="s">
        <v>25</v>
      </c>
      <c r="AD9" s="34" t="s">
        <v>22</v>
      </c>
      <c r="AE9" s="34" t="s">
        <v>22</v>
      </c>
      <c r="AF9" s="33" t="s">
        <v>22</v>
      </c>
      <c r="AG9" s="34" t="s">
        <v>25</v>
      </c>
      <c r="AH9" s="34" t="s">
        <v>22</v>
      </c>
      <c r="AI9" s="34" t="s">
        <v>25</v>
      </c>
      <c r="AJ9" s="93" t="s">
        <v>25</v>
      </c>
      <c r="AK9" s="102" t="s">
        <v>22</v>
      </c>
      <c r="AL9" s="100" t="s">
        <v>25</v>
      </c>
      <c r="AM9" s="100" t="s">
        <v>22</v>
      </c>
      <c r="AN9" s="100" t="s">
        <v>25</v>
      </c>
      <c r="AO9" s="100" t="s">
        <v>22</v>
      </c>
      <c r="AP9" s="100">
        <v>0</v>
      </c>
      <c r="AQ9" s="3">
        <v>0</v>
      </c>
      <c r="AR9" s="3" t="s">
        <v>28</v>
      </c>
      <c r="AS9" s="3">
        <v>0</v>
      </c>
      <c r="AT9" s="3" t="s">
        <v>25</v>
      </c>
      <c r="AU9" s="112">
        <v>0</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100" t="s">
        <v>1320</v>
      </c>
      <c r="BD9" s="313" t="str">
        <f>SUBSTITUTE(SUBSTITUTE(IFERROR(VLOOKUP($A9,単組回答!$E:$R,14,FALSE),""),"① 行った","○"),"② 行っていない","×")</f>
        <v/>
      </c>
      <c r="BE9" s="100" t="s">
        <v>22</v>
      </c>
      <c r="BF9" s="316" t="str">
        <f>SUBSTITUTE(SUBSTITUTE(IFERROR(VLOOKUP($A9,単組回答!$E:$T,16,FALSE),""),"① 行った","○"),"② 行っていない","×")</f>
        <v/>
      </c>
    </row>
    <row r="10" spans="1:58" ht="28.5" customHeight="1">
      <c r="A10" s="38">
        <v>46007</v>
      </c>
      <c r="B10" s="6" t="s">
        <v>656</v>
      </c>
      <c r="C10" s="34" t="s">
        <v>23</v>
      </c>
      <c r="D10" s="34" t="s">
        <v>23</v>
      </c>
      <c r="E10" s="34" t="s">
        <v>23</v>
      </c>
      <c r="F10" s="34" t="s">
        <v>23</v>
      </c>
      <c r="G10" s="34" t="s">
        <v>23</v>
      </c>
      <c r="H10" s="34" t="s">
        <v>23</v>
      </c>
      <c r="I10" s="34" t="s">
        <v>23</v>
      </c>
      <c r="J10" s="34" t="s">
        <v>23</v>
      </c>
      <c r="K10" s="34" t="s">
        <v>23</v>
      </c>
      <c r="L10" s="34"/>
      <c r="M10" s="34"/>
      <c r="N10" s="34" t="s">
        <v>23</v>
      </c>
      <c r="O10" s="34" t="s">
        <v>23</v>
      </c>
      <c r="P10" s="34" t="s">
        <v>23</v>
      </c>
      <c r="Q10" s="34" t="s">
        <v>23</v>
      </c>
      <c r="R10" s="34" t="s">
        <v>23</v>
      </c>
      <c r="S10" s="34" t="s">
        <v>23</v>
      </c>
      <c r="T10" s="34" t="s">
        <v>23</v>
      </c>
      <c r="U10" s="34" t="s">
        <v>23</v>
      </c>
      <c r="V10" s="34"/>
      <c r="W10" s="34"/>
      <c r="X10" s="34"/>
      <c r="Y10" s="34" t="s">
        <v>22</v>
      </c>
      <c r="Z10" s="34" t="s">
        <v>26</v>
      </c>
      <c r="AA10" s="34" t="e">
        <v>#N/A</v>
      </c>
      <c r="AB10" s="34" t="s">
        <v>22</v>
      </c>
      <c r="AC10" s="34" t="s">
        <v>22</v>
      </c>
      <c r="AD10" s="34" t="s">
        <v>22</v>
      </c>
      <c r="AE10" s="34" t="s">
        <v>22</v>
      </c>
      <c r="AF10" s="33" t="s">
        <v>22</v>
      </c>
      <c r="AG10" s="34" t="s">
        <v>22</v>
      </c>
      <c r="AH10" s="34" t="s">
        <v>22</v>
      </c>
      <c r="AI10" s="34" t="s">
        <v>25</v>
      </c>
      <c r="AJ10" s="93" t="s">
        <v>25</v>
      </c>
      <c r="AK10" s="102" t="s">
        <v>22</v>
      </c>
      <c r="AL10" s="100" t="s">
        <v>25</v>
      </c>
      <c r="AM10" s="100" t="s">
        <v>22</v>
      </c>
      <c r="AN10" s="100" t="s">
        <v>22</v>
      </c>
      <c r="AO10" s="100" t="s">
        <v>22</v>
      </c>
      <c r="AP10" s="100" t="s">
        <v>22</v>
      </c>
      <c r="AQ10" s="3" t="s">
        <v>27</v>
      </c>
      <c r="AR10" s="3" t="s">
        <v>25</v>
      </c>
      <c r="AS10" s="3" t="s">
        <v>28</v>
      </c>
      <c r="AT10" s="3" t="s">
        <v>25</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100" t="s">
        <v>25</v>
      </c>
      <c r="BD10" s="313" t="str">
        <f>SUBSTITUTE(SUBSTITUTE(IFERROR(VLOOKUP($A10,単組回答!$E:$R,14,FALSE),""),"① 行った","○"),"② 行っていない","×")</f>
        <v/>
      </c>
      <c r="BE10" s="100" t="s">
        <v>25</v>
      </c>
      <c r="BF10" s="316" t="str">
        <f>SUBSTITUTE(SUBSTITUTE(IFERROR(VLOOKUP($A10,単組回答!$E:$T,16,FALSE),""),"① 行った","○"),"② 行っていない","×")</f>
        <v/>
      </c>
    </row>
    <row r="11" spans="1:58" ht="28.5" customHeight="1">
      <c r="A11" s="38">
        <v>46008</v>
      </c>
      <c r="B11" s="6" t="s">
        <v>657</v>
      </c>
      <c r="C11" s="34" t="s">
        <v>23</v>
      </c>
      <c r="D11" s="34" t="s">
        <v>23</v>
      </c>
      <c r="E11" s="34" t="s">
        <v>23</v>
      </c>
      <c r="F11" s="34" t="s">
        <v>23</v>
      </c>
      <c r="G11" s="34" t="s">
        <v>23</v>
      </c>
      <c r="H11" s="34" t="s">
        <v>23</v>
      </c>
      <c r="I11" s="34" t="s">
        <v>23</v>
      </c>
      <c r="J11" s="34" t="s">
        <v>23</v>
      </c>
      <c r="K11" s="34"/>
      <c r="L11" s="34"/>
      <c r="M11" s="34"/>
      <c r="N11" s="34" t="s">
        <v>23</v>
      </c>
      <c r="O11" s="34" t="s">
        <v>23</v>
      </c>
      <c r="P11" s="34" t="s">
        <v>23</v>
      </c>
      <c r="Q11" s="34" t="s">
        <v>23</v>
      </c>
      <c r="R11" s="34" t="s">
        <v>23</v>
      </c>
      <c r="S11" s="34" t="s">
        <v>23</v>
      </c>
      <c r="T11" s="34" t="s">
        <v>23</v>
      </c>
      <c r="U11" s="34" t="s">
        <v>23</v>
      </c>
      <c r="V11" s="34"/>
      <c r="W11" s="34"/>
      <c r="X11" s="34"/>
      <c r="Y11" s="34" t="s">
        <v>22</v>
      </c>
      <c r="Z11" s="34" t="s">
        <v>22</v>
      </c>
      <c r="AA11" s="34" t="s">
        <v>25</v>
      </c>
      <c r="AB11" s="34" t="s">
        <v>22</v>
      </c>
      <c r="AC11" s="34" t="s">
        <v>25</v>
      </c>
      <c r="AD11" s="34" t="s">
        <v>22</v>
      </c>
      <c r="AE11" s="34" t="s">
        <v>25</v>
      </c>
      <c r="AF11" s="33" t="s">
        <v>22</v>
      </c>
      <c r="AG11" s="34" t="s">
        <v>22</v>
      </c>
      <c r="AH11" s="34"/>
      <c r="AI11" s="34" t="s">
        <v>25</v>
      </c>
      <c r="AJ11" s="93" t="s">
        <v>25</v>
      </c>
      <c r="AK11" s="102" t="s">
        <v>22</v>
      </c>
      <c r="AL11" s="100" t="s">
        <v>22</v>
      </c>
      <c r="AM11" s="100" t="s">
        <v>22</v>
      </c>
      <c r="AN11" s="100" t="s">
        <v>22</v>
      </c>
      <c r="AO11" s="100" t="s">
        <v>22</v>
      </c>
      <c r="AP11" s="100" t="s">
        <v>22</v>
      </c>
      <c r="AQ11" s="3" t="s">
        <v>27</v>
      </c>
      <c r="AR11" s="3" t="s">
        <v>28</v>
      </c>
      <c r="AS11" s="3" t="s">
        <v>22</v>
      </c>
      <c r="AT11" s="3" t="s">
        <v>25</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100" t="s">
        <v>25</v>
      </c>
      <c r="BD11" s="313" t="str">
        <f>SUBSTITUTE(SUBSTITUTE(IFERROR(VLOOKUP($A11,単組回答!$E:$R,14,FALSE),""),"① 行った","○"),"② 行っていない","×")</f>
        <v/>
      </c>
      <c r="BE11" s="100" t="s">
        <v>25</v>
      </c>
      <c r="BF11" s="316" t="str">
        <f>SUBSTITUTE(SUBSTITUTE(IFERROR(VLOOKUP($A11,単組回答!$E:$T,16,FALSE),""),"① 行った","○"),"② 行っていない","×")</f>
        <v/>
      </c>
    </row>
    <row r="12" spans="1:58" ht="28.5" customHeight="1">
      <c r="A12" s="38">
        <v>46009</v>
      </c>
      <c r="B12" s="6" t="s">
        <v>658</v>
      </c>
      <c r="C12" s="7" t="s">
        <v>24</v>
      </c>
      <c r="D12" s="34" t="s">
        <v>23</v>
      </c>
      <c r="E12" s="34" t="s">
        <v>23</v>
      </c>
      <c r="F12" s="34" t="s">
        <v>23</v>
      </c>
      <c r="G12" s="34"/>
      <c r="H12" s="34" t="s">
        <v>23</v>
      </c>
      <c r="I12" s="34" t="s">
        <v>23</v>
      </c>
      <c r="J12" s="34" t="s">
        <v>23</v>
      </c>
      <c r="K12" s="34"/>
      <c r="L12" s="34"/>
      <c r="M12" s="34"/>
      <c r="N12" s="34" t="s">
        <v>25</v>
      </c>
      <c r="O12" s="34" t="s">
        <v>23</v>
      </c>
      <c r="P12" s="34" t="s">
        <v>23</v>
      </c>
      <c r="Q12" s="34" t="s">
        <v>23</v>
      </c>
      <c r="R12" s="34" t="s">
        <v>23</v>
      </c>
      <c r="S12" s="34"/>
      <c r="T12" s="34" t="s">
        <v>23</v>
      </c>
      <c r="U12" s="34" t="s">
        <v>23</v>
      </c>
      <c r="V12" s="34"/>
      <c r="W12" s="34"/>
      <c r="X12" s="34"/>
      <c r="Y12" s="34" t="s">
        <v>22</v>
      </c>
      <c r="Z12" s="34" t="s">
        <v>22</v>
      </c>
      <c r="AA12" s="34" t="e">
        <v>#N/A</v>
      </c>
      <c r="AB12" s="34" t="s">
        <v>25</v>
      </c>
      <c r="AC12" s="34" t="s">
        <v>22</v>
      </c>
      <c r="AD12" s="34" t="s">
        <v>25</v>
      </c>
      <c r="AE12" s="34" t="s">
        <v>22</v>
      </c>
      <c r="AF12" s="33" t="s">
        <v>22</v>
      </c>
      <c r="AG12" s="34" t="s">
        <v>26</v>
      </c>
      <c r="AH12" s="34" t="s">
        <v>25</v>
      </c>
      <c r="AI12" s="34" t="s">
        <v>25</v>
      </c>
      <c r="AJ12" s="93" t="s">
        <v>25</v>
      </c>
      <c r="AK12" s="102" t="s">
        <v>22</v>
      </c>
      <c r="AL12" s="100">
        <v>0</v>
      </c>
      <c r="AM12" s="100" t="s">
        <v>22</v>
      </c>
      <c r="AN12" s="100" t="s">
        <v>25</v>
      </c>
      <c r="AO12" s="100" t="s">
        <v>25</v>
      </c>
      <c r="AP12" s="100">
        <v>0</v>
      </c>
      <c r="AQ12" s="3">
        <v>0</v>
      </c>
      <c r="AR12" s="3" t="s">
        <v>26</v>
      </c>
      <c r="AS12" s="3">
        <v>0</v>
      </c>
      <c r="AT12" s="3" t="s">
        <v>26</v>
      </c>
      <c r="AU12" s="112">
        <v>0</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100" t="s">
        <v>25</v>
      </c>
      <c r="BD12" s="313" t="str">
        <f>SUBSTITUTE(SUBSTITUTE(IFERROR(VLOOKUP($A12,単組回答!$E:$R,14,FALSE),""),"① 行った","○"),"② 行っていない","×")</f>
        <v/>
      </c>
      <c r="BE12" s="100" t="s">
        <v>25</v>
      </c>
      <c r="BF12" s="316" t="str">
        <f>SUBSTITUTE(SUBSTITUTE(IFERROR(VLOOKUP($A12,単組回答!$E:$T,16,FALSE),""),"① 行った","○"),"② 行っていない","×")</f>
        <v/>
      </c>
    </row>
    <row r="13" spans="1:58" ht="28.5" customHeight="1">
      <c r="A13" s="38">
        <v>46010</v>
      </c>
      <c r="B13" s="6" t="s">
        <v>659</v>
      </c>
      <c r="C13" s="34" t="s">
        <v>23</v>
      </c>
      <c r="D13" s="34" t="s">
        <v>23</v>
      </c>
      <c r="E13" s="34" t="s">
        <v>23</v>
      </c>
      <c r="F13" s="34" t="s">
        <v>23</v>
      </c>
      <c r="G13" s="34"/>
      <c r="H13" s="34" t="s">
        <v>23</v>
      </c>
      <c r="I13" s="34" t="s">
        <v>23</v>
      </c>
      <c r="J13" s="34" t="s">
        <v>23</v>
      </c>
      <c r="K13" s="34"/>
      <c r="L13" s="34"/>
      <c r="M13" s="34"/>
      <c r="N13" s="34" t="s">
        <v>23</v>
      </c>
      <c r="O13" s="34" t="s">
        <v>23</v>
      </c>
      <c r="P13" s="34" t="s">
        <v>23</v>
      </c>
      <c r="Q13" s="34" t="s">
        <v>23</v>
      </c>
      <c r="R13" s="34"/>
      <c r="S13" s="34"/>
      <c r="T13" s="34"/>
      <c r="U13" s="34" t="s">
        <v>23</v>
      </c>
      <c r="V13" s="34"/>
      <c r="W13" s="34"/>
      <c r="X13" s="34"/>
      <c r="Y13" s="34" t="s">
        <v>22</v>
      </c>
      <c r="Z13" s="34" t="s">
        <v>25</v>
      </c>
      <c r="AA13" s="34" t="s">
        <v>25</v>
      </c>
      <c r="AB13" s="34" t="s">
        <v>22</v>
      </c>
      <c r="AC13" s="34" t="s">
        <v>22</v>
      </c>
      <c r="AD13" s="34" t="s">
        <v>22</v>
      </c>
      <c r="AE13" s="34" t="s">
        <v>22</v>
      </c>
      <c r="AF13" s="33" t="s">
        <v>22</v>
      </c>
      <c r="AG13" s="34" t="s">
        <v>25</v>
      </c>
      <c r="AH13" s="34" t="s">
        <v>25</v>
      </c>
      <c r="AI13" s="34" t="s">
        <v>25</v>
      </c>
      <c r="AJ13" s="93" t="s">
        <v>25</v>
      </c>
      <c r="AK13" s="102" t="s">
        <v>22</v>
      </c>
      <c r="AL13" s="100">
        <v>0</v>
      </c>
      <c r="AM13" s="100" t="s">
        <v>22</v>
      </c>
      <c r="AN13" s="100" t="s">
        <v>22</v>
      </c>
      <c r="AO13" s="100" t="s">
        <v>22</v>
      </c>
      <c r="AP13" s="100" t="s">
        <v>22</v>
      </c>
      <c r="AQ13" s="3" t="s">
        <v>27</v>
      </c>
      <c r="AR13" s="3" t="s">
        <v>25</v>
      </c>
      <c r="AS13" s="3" t="s">
        <v>25</v>
      </c>
      <c r="AT13" s="3" t="s">
        <v>25</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100" t="s">
        <v>25</v>
      </c>
      <c r="BD13" s="313" t="str">
        <f>SUBSTITUTE(SUBSTITUTE(IFERROR(VLOOKUP($A13,単組回答!$E:$R,14,FALSE),""),"① 行った","○"),"② 行っていない","×")</f>
        <v/>
      </c>
      <c r="BE13" s="100" t="s">
        <v>24</v>
      </c>
      <c r="BF13" s="316" t="str">
        <f>SUBSTITUTE(SUBSTITUTE(IFERROR(VLOOKUP($A13,単組回答!$E:$T,16,FALSE),""),"① 行った","○"),"② 行っていない","×")</f>
        <v/>
      </c>
    </row>
    <row r="14" spans="1:58" ht="28.5" customHeight="1">
      <c r="A14" s="38">
        <v>46011</v>
      </c>
      <c r="B14" s="6" t="s">
        <v>660</v>
      </c>
      <c r="C14" s="34" t="s">
        <v>23</v>
      </c>
      <c r="D14" s="34" t="s">
        <v>23</v>
      </c>
      <c r="E14" s="34" t="s">
        <v>23</v>
      </c>
      <c r="F14" s="34"/>
      <c r="G14" s="34"/>
      <c r="H14" s="34" t="s">
        <v>23</v>
      </c>
      <c r="I14" s="34"/>
      <c r="J14" s="34"/>
      <c r="K14" s="34"/>
      <c r="L14" s="34"/>
      <c r="M14" s="34"/>
      <c r="N14" s="34" t="s">
        <v>23</v>
      </c>
      <c r="O14" s="34" t="s">
        <v>23</v>
      </c>
      <c r="P14" s="34" t="s">
        <v>23</v>
      </c>
      <c r="Q14" s="34"/>
      <c r="R14" s="34"/>
      <c r="S14" s="34"/>
      <c r="T14" s="34"/>
      <c r="U14" s="34"/>
      <c r="V14" s="34"/>
      <c r="W14" s="34"/>
      <c r="X14" s="34"/>
      <c r="Y14" s="34" t="s">
        <v>22</v>
      </c>
      <c r="Z14" s="34" t="s">
        <v>26</v>
      </c>
      <c r="AA14" s="34" t="e">
        <v>#N/A</v>
      </c>
      <c r="AB14" s="34" t="s">
        <v>22</v>
      </c>
      <c r="AC14" s="34" t="s">
        <v>25</v>
      </c>
      <c r="AD14" s="34" t="s">
        <v>25</v>
      </c>
      <c r="AE14" s="34" t="s">
        <v>25</v>
      </c>
      <c r="AF14" s="33" t="s">
        <v>22</v>
      </c>
      <c r="AG14" s="34" t="s">
        <v>25</v>
      </c>
      <c r="AH14" s="34"/>
      <c r="AI14" s="34" t="s">
        <v>25</v>
      </c>
      <c r="AJ14" s="93" t="s">
        <v>25</v>
      </c>
      <c r="AK14" s="102" t="s">
        <v>22</v>
      </c>
      <c r="AL14" s="100" t="s">
        <v>22</v>
      </c>
      <c r="AM14" s="100" t="s">
        <v>25</v>
      </c>
      <c r="AN14" s="100" t="s">
        <v>25</v>
      </c>
      <c r="AO14" s="100">
        <v>0</v>
      </c>
      <c r="AP14" s="100">
        <v>0</v>
      </c>
      <c r="AQ14" s="3">
        <v>0</v>
      </c>
      <c r="AR14" s="3" t="s">
        <v>25</v>
      </c>
      <c r="AS14" s="3">
        <v>0</v>
      </c>
      <c r="AT14" s="3" t="s">
        <v>25</v>
      </c>
      <c r="AU14" s="112">
        <v>0</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100" t="s">
        <v>25</v>
      </c>
      <c r="BD14" s="313" t="str">
        <f>SUBSTITUTE(SUBSTITUTE(IFERROR(VLOOKUP($A14,単組回答!$E:$R,14,FALSE),""),"① 行った","○"),"② 行っていない","×")</f>
        <v/>
      </c>
      <c r="BE14" s="100" t="s">
        <v>24</v>
      </c>
      <c r="BF14" s="316" t="str">
        <f>SUBSTITUTE(SUBSTITUTE(IFERROR(VLOOKUP($A14,単組回答!$E:$T,16,FALSE),""),"① 行った","○"),"② 行っていない","×")</f>
        <v/>
      </c>
    </row>
    <row r="15" spans="1:58" ht="28.5" customHeight="1">
      <c r="A15" s="38">
        <v>46013</v>
      </c>
      <c r="B15" s="6" t="s">
        <v>661</v>
      </c>
      <c r="C15" s="34" t="s">
        <v>23</v>
      </c>
      <c r="D15" s="34" t="s">
        <v>23</v>
      </c>
      <c r="E15" s="34" t="s">
        <v>23</v>
      </c>
      <c r="F15" s="34" t="s">
        <v>23</v>
      </c>
      <c r="G15" s="34"/>
      <c r="H15" s="34" t="s">
        <v>23</v>
      </c>
      <c r="I15" s="34" t="s">
        <v>23</v>
      </c>
      <c r="J15" s="34" t="s">
        <v>22</v>
      </c>
      <c r="K15" s="34"/>
      <c r="L15" s="34"/>
      <c r="M15" s="34"/>
      <c r="N15" s="34" t="s">
        <v>23</v>
      </c>
      <c r="O15" s="34" t="s">
        <v>23</v>
      </c>
      <c r="P15" s="34" t="s">
        <v>23</v>
      </c>
      <c r="Q15" s="34" t="s">
        <v>23</v>
      </c>
      <c r="R15" s="34"/>
      <c r="S15" s="34"/>
      <c r="T15" s="34"/>
      <c r="U15" s="34" t="s">
        <v>23</v>
      </c>
      <c r="V15" s="34"/>
      <c r="W15" s="34"/>
      <c r="X15" s="34"/>
      <c r="Y15" s="34" t="s">
        <v>22</v>
      </c>
      <c r="Z15" s="34" t="s">
        <v>22</v>
      </c>
      <c r="AA15" s="34" t="s">
        <v>22</v>
      </c>
      <c r="AB15" s="34" t="s">
        <v>22</v>
      </c>
      <c r="AC15" s="34" t="s">
        <v>25</v>
      </c>
      <c r="AD15" s="34" t="s">
        <v>25</v>
      </c>
      <c r="AE15" s="34" t="s">
        <v>25</v>
      </c>
      <c r="AF15" s="33" t="s">
        <v>22</v>
      </c>
      <c r="AG15" s="34" t="s">
        <v>25</v>
      </c>
      <c r="AH15" s="34" t="s">
        <v>26</v>
      </c>
      <c r="AI15" s="34" t="s">
        <v>25</v>
      </c>
      <c r="AJ15" s="93" t="s">
        <v>25</v>
      </c>
      <c r="AK15" s="102" t="s">
        <v>22</v>
      </c>
      <c r="AL15" s="100" t="s">
        <v>22</v>
      </c>
      <c r="AM15" s="100" t="s">
        <v>22</v>
      </c>
      <c r="AN15" s="100" t="s">
        <v>25</v>
      </c>
      <c r="AO15" s="100" t="s">
        <v>25</v>
      </c>
      <c r="AP15" s="100">
        <v>0</v>
      </c>
      <c r="AQ15" s="3">
        <v>0</v>
      </c>
      <c r="AR15" s="3" t="s">
        <v>26</v>
      </c>
      <c r="AS15" s="3">
        <v>0</v>
      </c>
      <c r="AT15" s="3" t="s">
        <v>26</v>
      </c>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100" t="s">
        <v>25</v>
      </c>
      <c r="BD15" s="313" t="str">
        <f>SUBSTITUTE(SUBSTITUTE(IFERROR(VLOOKUP($A15,単組回答!$E:$R,14,FALSE),""),"① 行った","○"),"② 行っていない","×")</f>
        <v/>
      </c>
      <c r="BE15" s="100" t="s">
        <v>25</v>
      </c>
      <c r="BF15" s="316" t="str">
        <f>SUBSTITUTE(SUBSTITUTE(IFERROR(VLOOKUP($A15,単組回答!$E:$T,16,FALSE),""),"① 行った","○"),"② 行っていない","×")</f>
        <v/>
      </c>
    </row>
    <row r="16" spans="1:58" ht="28.5" customHeight="1">
      <c r="A16" s="38">
        <v>46014</v>
      </c>
      <c r="B16" s="6" t="s">
        <v>662</v>
      </c>
      <c r="C16" s="34" t="s">
        <v>23</v>
      </c>
      <c r="D16" s="34" t="s">
        <v>23</v>
      </c>
      <c r="E16" s="34" t="s">
        <v>23</v>
      </c>
      <c r="F16" s="34" t="s">
        <v>23</v>
      </c>
      <c r="G16" s="34"/>
      <c r="H16" s="34" t="s">
        <v>23</v>
      </c>
      <c r="I16" s="34" t="s">
        <v>23</v>
      </c>
      <c r="J16" s="34"/>
      <c r="K16" s="34"/>
      <c r="L16" s="34"/>
      <c r="M16" s="34"/>
      <c r="N16" s="34" t="s">
        <v>23</v>
      </c>
      <c r="O16" s="34" t="s">
        <v>23</v>
      </c>
      <c r="P16" s="34" t="s">
        <v>23</v>
      </c>
      <c r="Q16" s="34" t="s">
        <v>23</v>
      </c>
      <c r="R16" s="34"/>
      <c r="S16" s="34" t="s">
        <v>23</v>
      </c>
      <c r="T16" s="34"/>
      <c r="U16" s="34"/>
      <c r="V16" s="34"/>
      <c r="W16" s="34"/>
      <c r="X16" s="34"/>
      <c r="Y16" s="34" t="s">
        <v>22</v>
      </c>
      <c r="Z16" s="34" t="s">
        <v>22</v>
      </c>
      <c r="AA16" s="34" t="s">
        <v>22</v>
      </c>
      <c r="AB16" s="34" t="s">
        <v>22</v>
      </c>
      <c r="AC16" s="34" t="s">
        <v>25</v>
      </c>
      <c r="AD16" s="34" t="s">
        <v>22</v>
      </c>
      <c r="AE16" s="34" t="s">
        <v>25</v>
      </c>
      <c r="AF16" s="33" t="s">
        <v>22</v>
      </c>
      <c r="AG16" s="34" t="s">
        <v>22</v>
      </c>
      <c r="AH16" s="34" t="s">
        <v>26</v>
      </c>
      <c r="AI16" s="34" t="s">
        <v>25</v>
      </c>
      <c r="AJ16" s="93" t="s">
        <v>25</v>
      </c>
      <c r="AK16" s="102" t="s">
        <v>22</v>
      </c>
      <c r="AL16" s="100" t="s">
        <v>22</v>
      </c>
      <c r="AM16" s="100" t="s">
        <v>22</v>
      </c>
      <c r="AN16" s="100" t="s">
        <v>22</v>
      </c>
      <c r="AO16" s="100" t="s">
        <v>22</v>
      </c>
      <c r="AP16" s="100" t="s">
        <v>22</v>
      </c>
      <c r="AQ16" s="3" t="s">
        <v>27</v>
      </c>
      <c r="AR16" s="3" t="s">
        <v>26</v>
      </c>
      <c r="AS16" s="3" t="s">
        <v>22</v>
      </c>
      <c r="AT16" s="3" t="s">
        <v>26</v>
      </c>
      <c r="AU16" s="112" t="s">
        <v>25</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100" t="s">
        <v>22</v>
      </c>
      <c r="BD16" s="313" t="str">
        <f>SUBSTITUTE(SUBSTITUTE(IFERROR(VLOOKUP($A16,単組回答!$E:$R,14,FALSE),""),"① 行った","○"),"② 行っていない","×")</f>
        <v/>
      </c>
      <c r="BE16" s="100" t="s">
        <v>24</v>
      </c>
      <c r="BF16" s="316" t="str">
        <f>SUBSTITUTE(SUBSTITUTE(IFERROR(VLOOKUP($A16,単組回答!$E:$T,16,FALSE),""),"① 行った","○"),"② 行っていない","×")</f>
        <v/>
      </c>
    </row>
    <row r="17" spans="1:58" ht="28.5" customHeight="1">
      <c r="A17" s="38">
        <v>46015</v>
      </c>
      <c r="B17" s="6" t="s">
        <v>663</v>
      </c>
      <c r="C17" s="34" t="s">
        <v>25</v>
      </c>
      <c r="D17" s="34" t="s">
        <v>25</v>
      </c>
      <c r="E17" s="34"/>
      <c r="F17" s="34"/>
      <c r="G17" s="34"/>
      <c r="H17" s="34" t="s">
        <v>23</v>
      </c>
      <c r="I17" s="34"/>
      <c r="J17" s="34"/>
      <c r="K17" s="34"/>
      <c r="L17" s="34"/>
      <c r="M17" s="34"/>
      <c r="N17" s="34" t="s">
        <v>24</v>
      </c>
      <c r="O17" s="34" t="s">
        <v>24</v>
      </c>
      <c r="P17" s="34" t="s">
        <v>24</v>
      </c>
      <c r="Q17" s="34"/>
      <c r="R17" s="34"/>
      <c r="S17" s="34"/>
      <c r="T17" s="34"/>
      <c r="U17" s="34"/>
      <c r="V17" s="34"/>
      <c r="W17" s="34"/>
      <c r="X17" s="34"/>
      <c r="Y17" s="34" t="s">
        <v>25</v>
      </c>
      <c r="Z17" s="34" t="s">
        <v>25</v>
      </c>
      <c r="AA17" s="34" t="s">
        <v>25</v>
      </c>
      <c r="AB17" s="34" t="s">
        <v>25</v>
      </c>
      <c r="AC17" s="34" t="s">
        <v>25</v>
      </c>
      <c r="AD17" s="34" t="s">
        <v>25</v>
      </c>
      <c r="AE17" s="34" t="s">
        <v>25</v>
      </c>
      <c r="AF17" s="33" t="s">
        <v>25</v>
      </c>
      <c r="AG17" s="34" t="s">
        <v>26</v>
      </c>
      <c r="AH17" s="34" t="s">
        <v>26</v>
      </c>
      <c r="AI17" s="34" t="s">
        <v>25</v>
      </c>
      <c r="AJ17" s="93" t="s">
        <v>25</v>
      </c>
      <c r="AK17" s="102" t="s">
        <v>25</v>
      </c>
      <c r="AL17" s="100" t="s">
        <v>25</v>
      </c>
      <c r="AM17" s="100" t="s">
        <v>25</v>
      </c>
      <c r="AN17" s="100" t="s">
        <v>25</v>
      </c>
      <c r="AO17" s="100">
        <v>0</v>
      </c>
      <c r="AP17" s="100">
        <v>0</v>
      </c>
      <c r="AQ17" s="3">
        <v>0</v>
      </c>
      <c r="AR17" s="3"/>
      <c r="AS17" s="3">
        <v>0</v>
      </c>
      <c r="AT17" s="3"/>
      <c r="AU17" s="112">
        <v>0</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100" t="s">
        <v>25</v>
      </c>
      <c r="BD17" s="313" t="str">
        <f>SUBSTITUTE(SUBSTITUTE(IFERROR(VLOOKUP($A17,単組回答!$E:$R,14,FALSE),""),"① 行った","○"),"② 行っていない","×")</f>
        <v/>
      </c>
      <c r="BE17" s="100" t="s">
        <v>24</v>
      </c>
      <c r="BF17" s="316" t="str">
        <f>SUBSTITUTE(SUBSTITUTE(IFERROR(VLOOKUP($A17,単組回答!$E:$T,16,FALSE),""),"① 行った","○"),"② 行っていない","×")</f>
        <v/>
      </c>
    </row>
    <row r="18" spans="1:58" ht="28.5" customHeight="1">
      <c r="A18" s="38">
        <v>46016</v>
      </c>
      <c r="B18" s="6" t="s">
        <v>664</v>
      </c>
      <c r="C18" s="34" t="s">
        <v>23</v>
      </c>
      <c r="D18" s="34" t="s">
        <v>25</v>
      </c>
      <c r="E18" s="34">
        <v>1</v>
      </c>
      <c r="F18" s="34"/>
      <c r="G18" s="34"/>
      <c r="H18" s="34"/>
      <c r="I18" s="34"/>
      <c r="J18" s="34"/>
      <c r="K18" s="34"/>
      <c r="L18" s="34"/>
      <c r="M18" s="34"/>
      <c r="N18" s="34" t="s">
        <v>23</v>
      </c>
      <c r="O18" s="34" t="s">
        <v>24</v>
      </c>
      <c r="P18" s="34" t="s">
        <v>24</v>
      </c>
      <c r="Q18" s="34"/>
      <c r="R18" s="34"/>
      <c r="S18" s="34"/>
      <c r="T18" s="34"/>
      <c r="U18" s="34"/>
      <c r="V18" s="34"/>
      <c r="W18" s="34"/>
      <c r="X18" s="34"/>
      <c r="Y18" s="34" t="s">
        <v>22</v>
      </c>
      <c r="Z18" s="34" t="s">
        <v>26</v>
      </c>
      <c r="AA18" s="34" t="e">
        <v>#N/A</v>
      </c>
      <c r="AB18" s="34" t="s">
        <v>25</v>
      </c>
      <c r="AC18" s="34" t="s">
        <v>25</v>
      </c>
      <c r="AD18" s="34" t="s">
        <v>25</v>
      </c>
      <c r="AE18" s="34" t="s">
        <v>25</v>
      </c>
      <c r="AF18" s="33" t="s">
        <v>22</v>
      </c>
      <c r="AG18" s="34" t="s">
        <v>26</v>
      </c>
      <c r="AH18" s="34" t="s">
        <v>26</v>
      </c>
      <c r="AI18" s="34" t="s">
        <v>25</v>
      </c>
      <c r="AJ18" s="93" t="s">
        <v>25</v>
      </c>
      <c r="AK18" s="102" t="s">
        <v>22</v>
      </c>
      <c r="AL18" s="100">
        <v>0</v>
      </c>
      <c r="AM18" s="100" t="s">
        <v>25</v>
      </c>
      <c r="AN18" s="100" t="s">
        <v>25</v>
      </c>
      <c r="AO18" s="100" t="s">
        <v>25</v>
      </c>
      <c r="AP18" s="100">
        <v>0</v>
      </c>
      <c r="AQ18" s="3">
        <v>0</v>
      </c>
      <c r="AR18" s="3" t="s">
        <v>26</v>
      </c>
      <c r="AS18" s="3">
        <v>0</v>
      </c>
      <c r="AT18" s="3" t="s">
        <v>26</v>
      </c>
      <c r="AU18" s="112">
        <v>0</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100" t="s">
        <v>25</v>
      </c>
      <c r="BD18" s="313" t="str">
        <f>SUBSTITUTE(SUBSTITUTE(IFERROR(VLOOKUP($A18,単組回答!$E:$R,14,FALSE),""),"① 行った","○"),"② 行っていない","×")</f>
        <v/>
      </c>
      <c r="BE18" s="100" t="s">
        <v>24</v>
      </c>
      <c r="BF18" s="316" t="str">
        <f>SUBSTITUTE(SUBSTITUTE(IFERROR(VLOOKUP($A18,単組回答!$E:$T,16,FALSE),""),"① 行った","○"),"② 行っていない","×")</f>
        <v/>
      </c>
    </row>
    <row r="19" spans="1:58" ht="28.5" customHeight="1">
      <c r="A19" s="38">
        <v>46017</v>
      </c>
      <c r="B19" s="6" t="s">
        <v>665</v>
      </c>
      <c r="C19" s="34" t="s">
        <v>23</v>
      </c>
      <c r="D19" s="34" t="s">
        <v>23</v>
      </c>
      <c r="E19" s="34" t="s">
        <v>23</v>
      </c>
      <c r="F19" s="34" t="s">
        <v>23</v>
      </c>
      <c r="G19" s="34"/>
      <c r="H19" s="34" t="s">
        <v>23</v>
      </c>
      <c r="I19" s="34"/>
      <c r="J19" s="34"/>
      <c r="K19" s="34"/>
      <c r="L19" s="34"/>
      <c r="M19" s="34"/>
      <c r="N19" s="34" t="s">
        <v>23</v>
      </c>
      <c r="O19" s="34" t="s">
        <v>23</v>
      </c>
      <c r="P19" s="34" t="s">
        <v>23</v>
      </c>
      <c r="Q19" s="34" t="s">
        <v>23</v>
      </c>
      <c r="R19" s="34"/>
      <c r="S19" s="34" t="s">
        <v>23</v>
      </c>
      <c r="T19" s="34"/>
      <c r="U19" s="34"/>
      <c r="V19" s="34"/>
      <c r="W19" s="34"/>
      <c r="X19" s="34"/>
      <c r="Y19" s="34" t="s">
        <v>22</v>
      </c>
      <c r="Z19" s="34" t="s">
        <v>26</v>
      </c>
      <c r="AA19" s="34" t="e">
        <v>#N/A</v>
      </c>
      <c r="AB19" s="34" t="s">
        <v>22</v>
      </c>
      <c r="AC19" s="34" t="s">
        <v>25</v>
      </c>
      <c r="AD19" s="34" t="s">
        <v>22</v>
      </c>
      <c r="AE19" s="34" t="s">
        <v>25</v>
      </c>
      <c r="AF19" s="33" t="s">
        <v>22</v>
      </c>
      <c r="AG19" s="34" t="s">
        <v>22</v>
      </c>
      <c r="AH19" s="34" t="s">
        <v>26</v>
      </c>
      <c r="AI19" s="34" t="s">
        <v>25</v>
      </c>
      <c r="AJ19" s="93" t="s">
        <v>25</v>
      </c>
      <c r="AK19" s="102" t="s">
        <v>22</v>
      </c>
      <c r="AL19" s="100" t="s">
        <v>25</v>
      </c>
      <c r="AM19" s="100" t="s">
        <v>22</v>
      </c>
      <c r="AN19" s="100" t="s">
        <v>25</v>
      </c>
      <c r="AO19" s="100" t="s">
        <v>22</v>
      </c>
      <c r="AP19" s="100">
        <v>0</v>
      </c>
      <c r="AQ19" s="3">
        <v>0</v>
      </c>
      <c r="AR19" s="3" t="s">
        <v>25</v>
      </c>
      <c r="AS19" s="3">
        <v>0</v>
      </c>
      <c r="AT19" s="3" t="s">
        <v>25</v>
      </c>
      <c r="AU19" s="112">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100" t="s">
        <v>25</v>
      </c>
      <c r="BD19" s="313" t="str">
        <f>SUBSTITUTE(SUBSTITUTE(IFERROR(VLOOKUP($A19,単組回答!$E:$R,14,FALSE),""),"① 行った","○"),"② 行っていない","×")</f>
        <v/>
      </c>
      <c r="BE19" s="100" t="s">
        <v>25</v>
      </c>
      <c r="BF19" s="316" t="str">
        <f>SUBSTITUTE(SUBSTITUTE(IFERROR(VLOOKUP($A19,単組回答!$E:$T,16,FALSE),""),"① 行った","○"),"② 行っていない","×")</f>
        <v/>
      </c>
    </row>
    <row r="20" spans="1:58" ht="28.5" customHeight="1">
      <c r="A20" s="38">
        <v>46018</v>
      </c>
      <c r="B20" s="6" t="s">
        <v>666</v>
      </c>
      <c r="C20" s="34" t="s">
        <v>23</v>
      </c>
      <c r="D20" s="34" t="s">
        <v>25</v>
      </c>
      <c r="E20" s="34">
        <v>1</v>
      </c>
      <c r="F20" s="34" t="s">
        <v>23</v>
      </c>
      <c r="G20" s="34"/>
      <c r="H20" s="34"/>
      <c r="I20" s="34" t="s">
        <v>23</v>
      </c>
      <c r="J20" s="34"/>
      <c r="K20" s="34"/>
      <c r="L20" s="34"/>
      <c r="M20" s="34"/>
      <c r="N20" s="34" t="s">
        <v>23</v>
      </c>
      <c r="O20" s="34" t="s">
        <v>24</v>
      </c>
      <c r="P20" s="34">
        <v>1</v>
      </c>
      <c r="Q20" s="34" t="s">
        <v>23</v>
      </c>
      <c r="R20" s="34"/>
      <c r="S20" s="34" t="s">
        <v>23</v>
      </c>
      <c r="T20" s="34"/>
      <c r="U20" s="34"/>
      <c r="V20" s="34"/>
      <c r="W20" s="34"/>
      <c r="X20" s="34"/>
      <c r="Y20" s="34" t="s">
        <v>22</v>
      </c>
      <c r="Z20" s="34" t="s">
        <v>25</v>
      </c>
      <c r="AA20" s="34" t="s">
        <v>25</v>
      </c>
      <c r="AB20" s="34" t="s">
        <v>22</v>
      </c>
      <c r="AC20" s="34" t="s">
        <v>25</v>
      </c>
      <c r="AD20" s="34" t="s">
        <v>22</v>
      </c>
      <c r="AE20" s="34" t="s">
        <v>25</v>
      </c>
      <c r="AF20" s="33" t="s">
        <v>22</v>
      </c>
      <c r="AG20" s="34" t="s">
        <v>22</v>
      </c>
      <c r="AH20" s="34" t="s">
        <v>26</v>
      </c>
      <c r="AI20" s="34" t="s">
        <v>25</v>
      </c>
      <c r="AJ20" s="93" t="s">
        <v>25</v>
      </c>
      <c r="AK20" s="102" t="s">
        <v>22</v>
      </c>
      <c r="AL20" s="100">
        <v>0</v>
      </c>
      <c r="AM20" s="100" t="s">
        <v>22</v>
      </c>
      <c r="AN20" s="100" t="s">
        <v>25</v>
      </c>
      <c r="AO20" s="100" t="s">
        <v>22</v>
      </c>
      <c r="AP20" s="100">
        <v>0</v>
      </c>
      <c r="AQ20" s="3">
        <v>0</v>
      </c>
      <c r="AR20" s="3"/>
      <c r="AS20" s="3">
        <v>0</v>
      </c>
      <c r="AT20" s="3"/>
      <c r="AU20" s="112">
        <v>0</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100" t="s">
        <v>25</v>
      </c>
      <c r="BD20" s="313" t="str">
        <f>SUBSTITUTE(SUBSTITUTE(IFERROR(VLOOKUP($A20,単組回答!$E:$R,14,FALSE),""),"① 行った","○"),"② 行っていない","×")</f>
        <v/>
      </c>
      <c r="BE20" s="100" t="s">
        <v>24</v>
      </c>
      <c r="BF20" s="316" t="str">
        <f>SUBSTITUTE(SUBSTITUTE(IFERROR(VLOOKUP($A20,単組回答!$E:$T,16,FALSE),""),"① 行った","○"),"② 行っていない","×")</f>
        <v/>
      </c>
    </row>
    <row r="21" spans="1:58" ht="28.5" customHeight="1">
      <c r="A21" s="38">
        <v>46019</v>
      </c>
      <c r="B21" s="6" t="s">
        <v>667</v>
      </c>
      <c r="C21" s="34" t="s">
        <v>23</v>
      </c>
      <c r="D21" s="34" t="s">
        <v>25</v>
      </c>
      <c r="E21" s="34">
        <v>1</v>
      </c>
      <c r="F21" s="34" t="s">
        <v>23</v>
      </c>
      <c r="G21" s="34"/>
      <c r="H21" s="34" t="s">
        <v>23</v>
      </c>
      <c r="I21" s="34" t="s">
        <v>23</v>
      </c>
      <c r="J21" s="34" t="s">
        <v>22</v>
      </c>
      <c r="K21" s="34"/>
      <c r="L21" s="34"/>
      <c r="M21" s="34"/>
      <c r="N21" s="34" t="s">
        <v>23</v>
      </c>
      <c r="O21" s="34" t="s">
        <v>24</v>
      </c>
      <c r="P21" s="34">
        <v>1</v>
      </c>
      <c r="Q21" s="34" t="s">
        <v>23</v>
      </c>
      <c r="R21" s="34"/>
      <c r="S21" s="34" t="s">
        <v>23</v>
      </c>
      <c r="T21" s="34"/>
      <c r="U21" s="34" t="s">
        <v>23</v>
      </c>
      <c r="V21" s="34"/>
      <c r="W21" s="34"/>
      <c r="X21" s="34"/>
      <c r="Y21" s="34" t="s">
        <v>22</v>
      </c>
      <c r="Z21" s="34" t="s">
        <v>25</v>
      </c>
      <c r="AA21" s="34" t="s">
        <v>25</v>
      </c>
      <c r="AB21" s="34" t="s">
        <v>22</v>
      </c>
      <c r="AC21" s="34" t="s">
        <v>25</v>
      </c>
      <c r="AD21" s="34" t="s">
        <v>22</v>
      </c>
      <c r="AE21" s="34" t="s">
        <v>25</v>
      </c>
      <c r="AF21" s="33" t="s">
        <v>22</v>
      </c>
      <c r="AG21" s="34" t="s">
        <v>25</v>
      </c>
      <c r="AH21" s="34"/>
      <c r="AI21" s="34" t="s">
        <v>25</v>
      </c>
      <c r="AJ21" s="93" t="s">
        <v>25</v>
      </c>
      <c r="AK21" s="102" t="s">
        <v>26</v>
      </c>
      <c r="AL21" s="100" t="s">
        <v>26</v>
      </c>
      <c r="AM21" s="100" t="s">
        <v>26</v>
      </c>
      <c r="AN21" s="100" t="s">
        <v>26</v>
      </c>
      <c r="AO21" s="100" t="s">
        <v>26</v>
      </c>
      <c r="AP21" s="100" t="s">
        <v>26</v>
      </c>
      <c r="AQ21" s="3" t="s">
        <v>26</v>
      </c>
      <c r="AR21" s="3" t="s">
        <v>28</v>
      </c>
      <c r="AS21" s="3" t="s">
        <v>26</v>
      </c>
      <c r="AT21" s="3" t="s">
        <v>22</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100" t="s">
        <v>25</v>
      </c>
      <c r="BD21" s="313" t="str">
        <f>SUBSTITUTE(SUBSTITUTE(IFERROR(VLOOKUP($A21,単組回答!$E:$R,14,FALSE),""),"① 行った","○"),"② 行っていない","×")</f>
        <v/>
      </c>
      <c r="BE21" s="100" t="s">
        <v>24</v>
      </c>
      <c r="BF21" s="316" t="str">
        <f>SUBSTITUTE(SUBSTITUTE(IFERROR(VLOOKUP($A21,単組回答!$E:$T,16,FALSE),""),"① 行った","○"),"② 行っていない","×")</f>
        <v/>
      </c>
    </row>
    <row r="22" spans="1:58" ht="28.5" customHeight="1">
      <c r="A22" s="38">
        <v>46020</v>
      </c>
      <c r="B22" s="6" t="s">
        <v>668</v>
      </c>
      <c r="C22" s="34" t="s">
        <v>23</v>
      </c>
      <c r="D22" s="34" t="s">
        <v>23</v>
      </c>
      <c r="E22" s="34" t="s">
        <v>23</v>
      </c>
      <c r="F22" s="34"/>
      <c r="G22" s="34" t="s">
        <v>23</v>
      </c>
      <c r="H22" s="34"/>
      <c r="I22" s="34" t="s">
        <v>23</v>
      </c>
      <c r="J22" s="34"/>
      <c r="K22" s="34"/>
      <c r="L22" s="34"/>
      <c r="M22" s="34"/>
      <c r="N22" s="34" t="s">
        <v>23</v>
      </c>
      <c r="O22" s="34" t="s">
        <v>23</v>
      </c>
      <c r="P22" s="34" t="s">
        <v>23</v>
      </c>
      <c r="Q22" s="34" t="s">
        <v>23</v>
      </c>
      <c r="R22" s="34"/>
      <c r="S22" s="34" t="s">
        <v>23</v>
      </c>
      <c r="T22" s="34"/>
      <c r="U22" s="34"/>
      <c r="V22" s="34"/>
      <c r="W22" s="34"/>
      <c r="X22" s="34"/>
      <c r="Y22" s="34" t="s">
        <v>22</v>
      </c>
      <c r="Z22" s="34" t="s">
        <v>25</v>
      </c>
      <c r="AA22" s="34" t="s">
        <v>25</v>
      </c>
      <c r="AB22" s="34" t="s">
        <v>22</v>
      </c>
      <c r="AC22" s="34" t="s">
        <v>25</v>
      </c>
      <c r="AD22" s="34" t="s">
        <v>22</v>
      </c>
      <c r="AE22" s="34" t="s">
        <v>25</v>
      </c>
      <c r="AF22" s="33" t="s">
        <v>22</v>
      </c>
      <c r="AG22" s="34" t="s">
        <v>25</v>
      </c>
      <c r="AH22" s="34" t="s">
        <v>26</v>
      </c>
      <c r="AI22" s="34" t="s">
        <v>25</v>
      </c>
      <c r="AJ22" s="93" t="s">
        <v>25</v>
      </c>
      <c r="AK22" s="102" t="s">
        <v>22</v>
      </c>
      <c r="AL22" s="100">
        <v>0</v>
      </c>
      <c r="AM22" s="100" t="s">
        <v>25</v>
      </c>
      <c r="AN22" s="100" t="s">
        <v>25</v>
      </c>
      <c r="AO22" s="100" t="s">
        <v>25</v>
      </c>
      <c r="AP22" s="100">
        <v>0</v>
      </c>
      <c r="AQ22" s="3">
        <v>0</v>
      </c>
      <c r="AR22" s="3" t="s">
        <v>26</v>
      </c>
      <c r="AS22" s="3">
        <v>0</v>
      </c>
      <c r="AT22" s="3" t="s">
        <v>26</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100" t="s">
        <v>25</v>
      </c>
      <c r="BD22" s="313" t="str">
        <f>SUBSTITUTE(SUBSTITUTE(IFERROR(VLOOKUP($A22,単組回答!$E:$R,14,FALSE),""),"① 行った","○"),"② 行っていない","×")</f>
        <v/>
      </c>
      <c r="BE22" s="100" t="s">
        <v>24</v>
      </c>
      <c r="BF22" s="316" t="str">
        <f>SUBSTITUTE(SUBSTITUTE(IFERROR(VLOOKUP($A22,単組回答!$E:$T,16,FALSE),""),"① 行った","○"),"② 行っていない","×")</f>
        <v/>
      </c>
    </row>
    <row r="23" spans="1:58" ht="28.5" customHeight="1">
      <c r="A23" s="38">
        <v>46021</v>
      </c>
      <c r="B23" s="6" t="s">
        <v>669</v>
      </c>
      <c r="C23" s="34" t="s">
        <v>25</v>
      </c>
      <c r="D23" s="34" t="s">
        <v>23</v>
      </c>
      <c r="E23" s="34">
        <v>1</v>
      </c>
      <c r="F23" s="34" t="s">
        <v>23</v>
      </c>
      <c r="G23" s="34"/>
      <c r="H23" s="34" t="s">
        <v>23</v>
      </c>
      <c r="I23" s="34" t="s">
        <v>23</v>
      </c>
      <c r="J23" s="34"/>
      <c r="K23" s="34"/>
      <c r="L23" s="34"/>
      <c r="M23" s="34"/>
      <c r="N23" s="34" t="s">
        <v>25</v>
      </c>
      <c r="O23" s="34" t="s">
        <v>23</v>
      </c>
      <c r="P23" s="34" t="s">
        <v>23</v>
      </c>
      <c r="Q23" s="34" t="s">
        <v>23</v>
      </c>
      <c r="R23" s="34"/>
      <c r="S23" s="34" t="s">
        <v>23</v>
      </c>
      <c r="T23" s="34"/>
      <c r="U23" s="34"/>
      <c r="V23" s="34"/>
      <c r="W23" s="34"/>
      <c r="X23" s="34"/>
      <c r="Y23" s="34" t="s">
        <v>25</v>
      </c>
      <c r="Z23" s="34" t="s">
        <v>22</v>
      </c>
      <c r="AA23" s="34" t="s">
        <v>22</v>
      </c>
      <c r="AB23" s="34" t="s">
        <v>22</v>
      </c>
      <c r="AC23" s="34" t="s">
        <v>25</v>
      </c>
      <c r="AD23" s="34" t="s">
        <v>22</v>
      </c>
      <c r="AE23" s="34" t="s">
        <v>22</v>
      </c>
      <c r="AF23" s="33" t="s">
        <v>22</v>
      </c>
      <c r="AG23" s="34" t="s">
        <v>25</v>
      </c>
      <c r="AH23" s="34" t="s">
        <v>25</v>
      </c>
      <c r="AI23" s="34" t="s">
        <v>25</v>
      </c>
      <c r="AJ23" s="93" t="s">
        <v>25</v>
      </c>
      <c r="AK23" s="102" t="s">
        <v>25</v>
      </c>
      <c r="AL23" s="100" t="s">
        <v>22</v>
      </c>
      <c r="AM23" s="100" t="s">
        <v>22</v>
      </c>
      <c r="AN23" s="100" t="s">
        <v>22</v>
      </c>
      <c r="AO23" s="100" t="s">
        <v>22</v>
      </c>
      <c r="AP23" s="100" t="s">
        <v>22</v>
      </c>
      <c r="AQ23" s="3" t="s">
        <v>27</v>
      </c>
      <c r="AR23" s="3"/>
      <c r="AS23" s="3" t="s">
        <v>22</v>
      </c>
      <c r="AT23" s="3"/>
      <c r="AU23" s="112" t="s">
        <v>25</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100" t="s">
        <v>25</v>
      </c>
      <c r="BD23" s="313" t="str">
        <f>SUBSTITUTE(SUBSTITUTE(IFERROR(VLOOKUP($A23,単組回答!$E:$R,14,FALSE),""),"① 行った","○"),"② 行っていない","×")</f>
        <v/>
      </c>
      <c r="BE23" s="100" t="s">
        <v>24</v>
      </c>
      <c r="BF23" s="316" t="str">
        <f>SUBSTITUTE(SUBSTITUTE(IFERROR(VLOOKUP($A23,単組回答!$E:$T,16,FALSE),""),"① 行った","○"),"② 行っていない","×")</f>
        <v/>
      </c>
    </row>
    <row r="24" spans="1:58" ht="28.5" customHeight="1">
      <c r="A24" s="38">
        <v>46028</v>
      </c>
      <c r="B24" s="6" t="s">
        <v>670</v>
      </c>
      <c r="C24" s="34" t="s">
        <v>23</v>
      </c>
      <c r="D24" s="34" t="s">
        <v>23</v>
      </c>
      <c r="E24" s="34" t="s">
        <v>23</v>
      </c>
      <c r="F24" s="34" t="s">
        <v>23</v>
      </c>
      <c r="G24" s="34"/>
      <c r="H24" s="34" t="s">
        <v>23</v>
      </c>
      <c r="I24" s="34" t="s">
        <v>23</v>
      </c>
      <c r="J24" s="34" t="s">
        <v>23</v>
      </c>
      <c r="K24" s="34"/>
      <c r="L24" s="34"/>
      <c r="M24" s="34"/>
      <c r="N24" s="34" t="s">
        <v>23</v>
      </c>
      <c r="O24" s="34" t="s">
        <v>23</v>
      </c>
      <c r="P24" s="34" t="s">
        <v>23</v>
      </c>
      <c r="Q24" s="34" t="s">
        <v>23</v>
      </c>
      <c r="R24" s="34"/>
      <c r="S24" s="34"/>
      <c r="T24" s="34"/>
      <c r="U24" s="34" t="s">
        <v>23</v>
      </c>
      <c r="V24" s="34"/>
      <c r="W24" s="34"/>
      <c r="X24" s="34"/>
      <c r="Y24" s="34" t="s">
        <v>22</v>
      </c>
      <c r="Z24" s="34" t="s">
        <v>25</v>
      </c>
      <c r="AA24" s="34" t="s">
        <v>25</v>
      </c>
      <c r="AB24" s="34" t="s">
        <v>25</v>
      </c>
      <c r="AC24" s="34" t="s">
        <v>25</v>
      </c>
      <c r="AD24" s="34" t="s">
        <v>25</v>
      </c>
      <c r="AE24" s="34" t="s">
        <v>25</v>
      </c>
      <c r="AF24" s="33" t="s">
        <v>22</v>
      </c>
      <c r="AG24" s="34" t="s">
        <v>26</v>
      </c>
      <c r="AH24" s="34"/>
      <c r="AI24" s="34" t="s">
        <v>25</v>
      </c>
      <c r="AJ24" s="93" t="s">
        <v>25</v>
      </c>
      <c r="AK24" s="102" t="s">
        <v>22</v>
      </c>
      <c r="AL24" s="100" t="s">
        <v>25</v>
      </c>
      <c r="AM24" s="100" t="s">
        <v>22</v>
      </c>
      <c r="AN24" s="100" t="s">
        <v>25</v>
      </c>
      <c r="AO24" s="100" t="s">
        <v>22</v>
      </c>
      <c r="AP24" s="100">
        <v>0</v>
      </c>
      <c r="AQ24" s="3">
        <v>0</v>
      </c>
      <c r="AR24" s="3" t="s">
        <v>25</v>
      </c>
      <c r="AS24" s="3">
        <v>0</v>
      </c>
      <c r="AT24" s="3" t="s">
        <v>22</v>
      </c>
      <c r="AU24" s="112">
        <v>0</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100" t="s">
        <v>25</v>
      </c>
      <c r="BD24" s="313" t="str">
        <f>SUBSTITUTE(SUBSTITUTE(IFERROR(VLOOKUP($A24,単組回答!$E:$R,14,FALSE),""),"① 行った","○"),"② 行っていない","×")</f>
        <v/>
      </c>
      <c r="BE24" s="100" t="s">
        <v>25</v>
      </c>
      <c r="BF24" s="316" t="str">
        <f>SUBSTITUTE(SUBSTITUTE(IFERROR(VLOOKUP($A24,単組回答!$E:$T,16,FALSE),""),"① 行った","○"),"② 行っていない","×")</f>
        <v/>
      </c>
    </row>
    <row r="25" spans="1:58" ht="28.5" customHeight="1">
      <c r="A25" s="38">
        <v>46036</v>
      </c>
      <c r="B25" s="6" t="s">
        <v>671</v>
      </c>
      <c r="C25" s="34" t="s">
        <v>23</v>
      </c>
      <c r="D25" s="34" t="s">
        <v>23</v>
      </c>
      <c r="E25" s="34">
        <v>2</v>
      </c>
      <c r="F25" s="34"/>
      <c r="G25" s="34"/>
      <c r="H25" s="34"/>
      <c r="I25" s="34"/>
      <c r="J25" s="34"/>
      <c r="K25" s="34"/>
      <c r="L25" s="34"/>
      <c r="M25" s="34"/>
      <c r="N25" s="34" t="s">
        <v>23</v>
      </c>
      <c r="O25" s="34" t="s">
        <v>23</v>
      </c>
      <c r="P25" s="34">
        <v>2</v>
      </c>
      <c r="Q25" s="34" t="s">
        <v>23</v>
      </c>
      <c r="R25" s="34"/>
      <c r="S25" s="34" t="s">
        <v>23</v>
      </c>
      <c r="T25" s="34"/>
      <c r="U25" s="34"/>
      <c r="V25" s="34"/>
      <c r="W25" s="34"/>
      <c r="X25" s="34"/>
      <c r="Y25" s="34" t="s">
        <v>22</v>
      </c>
      <c r="Z25" s="34" t="s">
        <v>26</v>
      </c>
      <c r="AA25" s="34" t="e">
        <v>#N/A</v>
      </c>
      <c r="AB25" s="34" t="s">
        <v>22</v>
      </c>
      <c r="AC25" s="34" t="s">
        <v>25</v>
      </c>
      <c r="AD25" s="34" t="s">
        <v>22</v>
      </c>
      <c r="AE25" s="34" t="s">
        <v>25</v>
      </c>
      <c r="AF25" s="33" t="s">
        <v>22</v>
      </c>
      <c r="AG25" s="34" t="s">
        <v>25</v>
      </c>
      <c r="AH25" s="34" t="s">
        <v>26</v>
      </c>
      <c r="AI25" s="34" t="s">
        <v>25</v>
      </c>
      <c r="AJ25" s="93" t="s">
        <v>25</v>
      </c>
      <c r="AK25" s="102" t="s">
        <v>25</v>
      </c>
      <c r="AL25" s="100" t="s">
        <v>25</v>
      </c>
      <c r="AM25" s="100" t="s">
        <v>22</v>
      </c>
      <c r="AN25" s="100" t="s">
        <v>25</v>
      </c>
      <c r="AO25" s="100" t="s">
        <v>25</v>
      </c>
      <c r="AP25" s="100">
        <v>0</v>
      </c>
      <c r="AQ25" s="3">
        <v>0</v>
      </c>
      <c r="AR25" s="3" t="s">
        <v>26</v>
      </c>
      <c r="AS25" s="3">
        <v>0</v>
      </c>
      <c r="AT25" s="3" t="s">
        <v>26</v>
      </c>
      <c r="AU25" s="112">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100" t="s">
        <v>25</v>
      </c>
      <c r="BD25" s="313" t="str">
        <f>SUBSTITUTE(SUBSTITUTE(IFERROR(VLOOKUP($A25,単組回答!$E:$R,14,FALSE),""),"① 行った","○"),"② 行っていない","×")</f>
        <v/>
      </c>
      <c r="BE25" s="100" t="s">
        <v>24</v>
      </c>
      <c r="BF25" s="316" t="str">
        <f>SUBSTITUTE(SUBSTITUTE(IFERROR(VLOOKUP($A25,単組回答!$E:$T,16,FALSE),""),"① 行った","○"),"② 行っていない","×")</f>
        <v/>
      </c>
    </row>
    <row r="26" spans="1:58" ht="28.5" customHeight="1">
      <c r="A26" s="38">
        <v>46040</v>
      </c>
      <c r="B26" s="6" t="s">
        <v>672</v>
      </c>
      <c r="C26" s="34" t="s">
        <v>23</v>
      </c>
      <c r="D26" s="34" t="s">
        <v>23</v>
      </c>
      <c r="E26" s="34" t="s">
        <v>23</v>
      </c>
      <c r="F26" s="34"/>
      <c r="G26" s="34"/>
      <c r="H26" s="34"/>
      <c r="I26" s="34"/>
      <c r="J26" s="34"/>
      <c r="K26" s="34"/>
      <c r="L26" s="34"/>
      <c r="M26" s="34"/>
      <c r="N26" s="34" t="s">
        <v>23</v>
      </c>
      <c r="O26" s="34" t="s">
        <v>23</v>
      </c>
      <c r="P26" s="34" t="s">
        <v>23</v>
      </c>
      <c r="Q26" s="34" t="s">
        <v>23</v>
      </c>
      <c r="R26" s="34"/>
      <c r="S26" s="34"/>
      <c r="T26" s="34"/>
      <c r="U26" s="34"/>
      <c r="V26" s="34"/>
      <c r="W26" s="34"/>
      <c r="X26" s="34"/>
      <c r="Y26" s="34" t="s">
        <v>22</v>
      </c>
      <c r="Z26" s="34" t="s">
        <v>26</v>
      </c>
      <c r="AA26" s="34" t="e">
        <v>#N/A</v>
      </c>
      <c r="AB26" s="34" t="s">
        <v>22</v>
      </c>
      <c r="AC26" s="34" t="s">
        <v>25</v>
      </c>
      <c r="AD26" s="34" t="s">
        <v>25</v>
      </c>
      <c r="AE26" s="34" t="s">
        <v>25</v>
      </c>
      <c r="AF26" s="33" t="s">
        <v>22</v>
      </c>
      <c r="AG26" s="34" t="s">
        <v>25</v>
      </c>
      <c r="AH26" s="34" t="s">
        <v>26</v>
      </c>
      <c r="AI26" s="34" t="s">
        <v>25</v>
      </c>
      <c r="AJ26" s="93" t="s">
        <v>25</v>
      </c>
      <c r="AK26" s="102" t="s">
        <v>22</v>
      </c>
      <c r="AL26" s="100">
        <v>0</v>
      </c>
      <c r="AM26" s="100" t="s">
        <v>22</v>
      </c>
      <c r="AN26" s="100" t="s">
        <v>25</v>
      </c>
      <c r="AO26" s="100" t="s">
        <v>25</v>
      </c>
      <c r="AP26" s="100">
        <v>0</v>
      </c>
      <c r="AQ26" s="3">
        <v>0</v>
      </c>
      <c r="AR26" s="3" t="s">
        <v>26</v>
      </c>
      <c r="AS26" s="3">
        <v>0</v>
      </c>
      <c r="AT26" s="3" t="s">
        <v>26</v>
      </c>
      <c r="AU26" s="112">
        <v>0</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100" t="s">
        <v>25</v>
      </c>
      <c r="BD26" s="313" t="str">
        <f>SUBSTITUTE(SUBSTITUTE(IFERROR(VLOOKUP($A26,単組回答!$E:$R,14,FALSE),""),"① 行った","○"),"② 行っていない","×")</f>
        <v/>
      </c>
      <c r="BE26" s="100" t="s">
        <v>24</v>
      </c>
      <c r="BF26" s="316" t="str">
        <f>SUBSTITUTE(SUBSTITUTE(IFERROR(VLOOKUP($A26,単組回答!$E:$T,16,FALSE),""),"① 行った","○"),"② 行っていない","×")</f>
        <v/>
      </c>
    </row>
    <row r="27" spans="1:58" ht="28.5" customHeight="1">
      <c r="A27" s="38">
        <v>46043</v>
      </c>
      <c r="B27" s="6" t="s">
        <v>673</v>
      </c>
      <c r="C27" s="34" t="s">
        <v>23</v>
      </c>
      <c r="D27" s="34" t="s">
        <v>25</v>
      </c>
      <c r="E27" s="34" t="s">
        <v>23</v>
      </c>
      <c r="F27" s="34" t="s">
        <v>23</v>
      </c>
      <c r="G27" s="34" t="s">
        <v>23</v>
      </c>
      <c r="H27" s="34" t="s">
        <v>23</v>
      </c>
      <c r="I27" s="34" t="s">
        <v>23</v>
      </c>
      <c r="J27" s="34"/>
      <c r="K27" s="34"/>
      <c r="L27" s="34"/>
      <c r="M27" s="34"/>
      <c r="N27" s="34" t="s">
        <v>23</v>
      </c>
      <c r="O27" s="34" t="s">
        <v>23</v>
      </c>
      <c r="P27" s="34" t="s">
        <v>23</v>
      </c>
      <c r="Q27" s="34" t="s">
        <v>23</v>
      </c>
      <c r="R27" s="34" t="s">
        <v>23</v>
      </c>
      <c r="S27" s="34"/>
      <c r="T27" s="34" t="s">
        <v>23</v>
      </c>
      <c r="U27" s="34"/>
      <c r="V27" s="34"/>
      <c r="W27" s="34"/>
      <c r="X27" s="34"/>
      <c r="Y27" s="34" t="s">
        <v>22</v>
      </c>
      <c r="Z27" s="34" t="s">
        <v>26</v>
      </c>
      <c r="AA27" s="34" t="e">
        <v>#N/A</v>
      </c>
      <c r="AB27" s="34" t="s">
        <v>25</v>
      </c>
      <c r="AC27" s="34" t="s">
        <v>25</v>
      </c>
      <c r="AD27" s="34" t="s">
        <v>25</v>
      </c>
      <c r="AE27" s="34" t="s">
        <v>25</v>
      </c>
      <c r="AF27" s="33" t="s">
        <v>22</v>
      </c>
      <c r="AG27" s="34" t="s">
        <v>26</v>
      </c>
      <c r="AH27" s="34" t="s">
        <v>26</v>
      </c>
      <c r="AI27" s="34" t="s">
        <v>26</v>
      </c>
      <c r="AJ27" s="93" t="s">
        <v>26</v>
      </c>
      <c r="AK27" s="102" t="s">
        <v>22</v>
      </c>
      <c r="AL27" s="100">
        <v>0</v>
      </c>
      <c r="AM27" s="100" t="s">
        <v>22</v>
      </c>
      <c r="AN27" s="100" t="s">
        <v>25</v>
      </c>
      <c r="AO27" s="100" t="s">
        <v>25</v>
      </c>
      <c r="AP27" s="100">
        <v>0</v>
      </c>
      <c r="AQ27" s="3">
        <v>0</v>
      </c>
      <c r="AR27" s="3" t="s">
        <v>26</v>
      </c>
      <c r="AS27" s="3">
        <v>0</v>
      </c>
      <c r="AT27" s="3" t="s">
        <v>26</v>
      </c>
      <c r="AU27" s="112">
        <v>0</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100" t="s">
        <v>25</v>
      </c>
      <c r="BD27" s="313" t="str">
        <f>SUBSTITUTE(SUBSTITUTE(IFERROR(VLOOKUP($A27,単組回答!$E:$R,14,FALSE),""),"① 行った","○"),"② 行っていない","×")</f>
        <v/>
      </c>
      <c r="BE27" s="100" t="s">
        <v>24</v>
      </c>
      <c r="BF27" s="316" t="str">
        <f>SUBSTITUTE(SUBSTITUTE(IFERROR(VLOOKUP($A27,単組回答!$E:$T,16,FALSE),""),"① 行った","○"),"② 行っていない","×")</f>
        <v/>
      </c>
    </row>
    <row r="28" spans="1:58" ht="28.5" customHeight="1">
      <c r="A28" s="38">
        <v>46046</v>
      </c>
      <c r="B28" s="6" t="s">
        <v>674</v>
      </c>
      <c r="C28" s="34" t="s">
        <v>23</v>
      </c>
      <c r="D28" s="34" t="s">
        <v>25</v>
      </c>
      <c r="E28" s="34">
        <v>1</v>
      </c>
      <c r="F28" s="34" t="s">
        <v>23</v>
      </c>
      <c r="G28" s="34"/>
      <c r="H28" s="34" t="s">
        <v>23</v>
      </c>
      <c r="I28" s="34" t="s">
        <v>23</v>
      </c>
      <c r="J28" s="34"/>
      <c r="K28" s="34"/>
      <c r="L28" s="34"/>
      <c r="M28" s="34"/>
      <c r="N28" s="34" t="s">
        <v>23</v>
      </c>
      <c r="O28" s="34" t="s">
        <v>23</v>
      </c>
      <c r="P28" s="34">
        <v>2</v>
      </c>
      <c r="Q28" s="34" t="s">
        <v>23</v>
      </c>
      <c r="R28" s="34"/>
      <c r="S28" s="34" t="s">
        <v>23</v>
      </c>
      <c r="T28" s="34"/>
      <c r="U28" s="34"/>
      <c r="V28" s="34"/>
      <c r="W28" s="34"/>
      <c r="X28" s="34"/>
      <c r="Y28" s="34" t="s">
        <v>22</v>
      </c>
      <c r="Z28" s="34" t="s">
        <v>26</v>
      </c>
      <c r="AA28" s="34" t="e">
        <v>#N/A</v>
      </c>
      <c r="AB28" s="34" t="s">
        <v>22</v>
      </c>
      <c r="AC28" s="34" t="s">
        <v>22</v>
      </c>
      <c r="AD28" s="34" t="s">
        <v>25</v>
      </c>
      <c r="AE28" s="34" t="s">
        <v>25</v>
      </c>
      <c r="AF28" s="33" t="s">
        <v>22</v>
      </c>
      <c r="AG28" s="34" t="s">
        <v>26</v>
      </c>
      <c r="AH28" s="34"/>
      <c r="AI28" s="34" t="s">
        <v>25</v>
      </c>
      <c r="AJ28" s="93" t="s">
        <v>25</v>
      </c>
      <c r="AK28" s="102" t="s">
        <v>22</v>
      </c>
      <c r="AL28" s="100" t="s">
        <v>22</v>
      </c>
      <c r="AM28" s="100" t="s">
        <v>25</v>
      </c>
      <c r="AN28" s="100" t="s">
        <v>25</v>
      </c>
      <c r="AO28" s="100">
        <v>0</v>
      </c>
      <c r="AP28" s="100">
        <v>0</v>
      </c>
      <c r="AQ28" s="3">
        <v>0</v>
      </c>
      <c r="AR28" s="3" t="s">
        <v>28</v>
      </c>
      <c r="AS28" s="3">
        <v>0</v>
      </c>
      <c r="AT28" s="3" t="s">
        <v>25</v>
      </c>
      <c r="AU28" s="112">
        <v>0</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100" t="s">
        <v>25</v>
      </c>
      <c r="BD28" s="313" t="str">
        <f>SUBSTITUTE(SUBSTITUTE(IFERROR(VLOOKUP($A28,単組回答!$E:$R,14,FALSE),""),"① 行った","○"),"② 行っていない","×")</f>
        <v/>
      </c>
      <c r="BE28" s="100" t="s">
        <v>24</v>
      </c>
      <c r="BF28" s="316" t="str">
        <f>SUBSTITUTE(SUBSTITUTE(IFERROR(VLOOKUP($A28,単組回答!$E:$T,16,FALSE),""),"① 行った","○"),"② 行っていない","×")</f>
        <v/>
      </c>
    </row>
    <row r="29" spans="1:58" ht="28.5" customHeight="1">
      <c r="A29" s="38">
        <v>46067</v>
      </c>
      <c r="B29" s="6" t="s">
        <v>675</v>
      </c>
      <c r="C29" s="34"/>
      <c r="D29" s="34"/>
      <c r="E29" s="34"/>
      <c r="F29" s="34"/>
      <c r="G29" s="34"/>
      <c r="H29" s="34"/>
      <c r="I29" s="34"/>
      <c r="J29" s="34"/>
      <c r="K29" s="34"/>
      <c r="L29" s="34"/>
      <c r="M29" s="34"/>
      <c r="N29" s="34"/>
      <c r="O29" s="34"/>
      <c r="P29" s="34"/>
      <c r="Q29" s="34"/>
      <c r="R29" s="34"/>
      <c r="S29" s="34"/>
      <c r="T29" s="34"/>
      <c r="U29" s="34"/>
      <c r="V29" s="34"/>
      <c r="W29" s="34"/>
      <c r="X29" s="34"/>
      <c r="Y29" s="34" t="s">
        <v>26</v>
      </c>
      <c r="Z29" s="34" t="s">
        <v>26</v>
      </c>
      <c r="AA29" s="34" t="e">
        <v>#N/A</v>
      </c>
      <c r="AB29" s="34" t="s">
        <v>26</v>
      </c>
      <c r="AC29" s="34" t="s">
        <v>26</v>
      </c>
      <c r="AD29" s="34" t="s">
        <v>26</v>
      </c>
      <c r="AE29" s="34" t="s">
        <v>26</v>
      </c>
      <c r="AF29" s="33"/>
      <c r="AG29" s="34" t="s">
        <v>26</v>
      </c>
      <c r="AH29" s="34" t="s">
        <v>26</v>
      </c>
      <c r="AI29" s="34" t="s">
        <v>26</v>
      </c>
      <c r="AJ29" s="93" t="s">
        <v>26</v>
      </c>
      <c r="AK29" s="102" t="s">
        <v>26</v>
      </c>
      <c r="AL29" s="100" t="s">
        <v>26</v>
      </c>
      <c r="AM29" s="100" t="s">
        <v>26</v>
      </c>
      <c r="AN29" s="100" t="s">
        <v>26</v>
      </c>
      <c r="AO29" s="100" t="s">
        <v>26</v>
      </c>
      <c r="AP29" s="100"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100" t="s">
        <v>25</v>
      </c>
      <c r="BD29" s="313" t="str">
        <f>SUBSTITUTE(SUBSTITUTE(IFERROR(VLOOKUP($A29,単組回答!$E:$R,14,FALSE),""),"① 行った","○"),"② 行っていない","×")</f>
        <v/>
      </c>
      <c r="BE29" s="100" t="s">
        <v>24</v>
      </c>
      <c r="BF29" s="316" t="str">
        <f>SUBSTITUTE(SUBSTITUTE(IFERROR(VLOOKUP($A29,単組回答!$E:$T,16,FALSE),""),"① 行った","○"),"② 行っていない","×")</f>
        <v/>
      </c>
    </row>
    <row r="30" spans="1:58" ht="28.5" customHeight="1">
      <c r="A30" s="38"/>
      <c r="B30" s="6"/>
      <c r="C30" s="34"/>
      <c r="D30" s="34"/>
      <c r="E30" s="34"/>
      <c r="F30" s="34"/>
      <c r="G30" s="34"/>
      <c r="H30" s="34"/>
      <c r="I30" s="34"/>
      <c r="J30" s="34"/>
      <c r="K30" s="34"/>
      <c r="L30" s="34"/>
      <c r="M30" s="34"/>
      <c r="N30" s="34"/>
      <c r="O30" s="34"/>
      <c r="P30" s="34"/>
      <c r="Q30" s="34"/>
      <c r="R30" s="34"/>
      <c r="S30" s="34"/>
      <c r="T30" s="34"/>
      <c r="U30" s="34"/>
      <c r="V30" s="34"/>
      <c r="W30" s="34"/>
      <c r="X30" s="34"/>
      <c r="Y30" s="34" t="s">
        <v>26</v>
      </c>
      <c r="Z30" s="34" t="s">
        <v>26</v>
      </c>
      <c r="AA30" s="34" t="e">
        <v>#N/A</v>
      </c>
      <c r="AB30" s="34" t="s">
        <v>26</v>
      </c>
      <c r="AC30" s="34" t="s">
        <v>26</v>
      </c>
      <c r="AD30" s="34" t="s">
        <v>26</v>
      </c>
      <c r="AE30" s="34" t="s">
        <v>26</v>
      </c>
      <c r="AF30" s="33"/>
      <c r="AG30" s="34" t="s">
        <v>26</v>
      </c>
      <c r="AH30" s="34" t="s">
        <v>26</v>
      </c>
      <c r="AI30" s="34" t="s">
        <v>26</v>
      </c>
      <c r="AJ30" s="93" t="s">
        <v>26</v>
      </c>
      <c r="AK30" s="102" t="s">
        <v>26</v>
      </c>
      <c r="AL30" s="100" t="s">
        <v>26</v>
      </c>
      <c r="AM30" s="100" t="s">
        <v>26</v>
      </c>
      <c r="AN30" s="100" t="s">
        <v>26</v>
      </c>
      <c r="AO30" s="100" t="s">
        <v>26</v>
      </c>
      <c r="AP30" s="100" t="s">
        <v>26</v>
      </c>
      <c r="AQ30" s="3" t="s">
        <v>26</v>
      </c>
      <c r="AR30" s="3" t="s">
        <v>26</v>
      </c>
      <c r="AS30" s="3" t="s">
        <v>26</v>
      </c>
      <c r="AT30" s="3" t="s">
        <v>26</v>
      </c>
      <c r="AU30" s="112" t="s">
        <v>26</v>
      </c>
      <c r="AV30" s="102" t="s">
        <v>26</v>
      </c>
      <c r="AW30" s="100" t="s">
        <v>26</v>
      </c>
      <c r="AX30" s="100" t="s">
        <v>26</v>
      </c>
      <c r="AY30" s="100"/>
      <c r="AZ30" s="100" t="s">
        <v>26</v>
      </c>
      <c r="BA30" s="100"/>
      <c r="BB30" s="100" t="s">
        <v>26</v>
      </c>
      <c r="BC30" s="100" t="s">
        <v>26</v>
      </c>
      <c r="BD30" s="100"/>
      <c r="BE30" s="100" t="s">
        <v>26</v>
      </c>
      <c r="BF30" s="103"/>
    </row>
    <row r="31" spans="1:58" ht="28.5" customHeight="1">
      <c r="A31" s="38"/>
      <c r="B31" s="6"/>
      <c r="C31" s="34"/>
      <c r="D31" s="34"/>
      <c r="E31" s="34"/>
      <c r="F31" s="34"/>
      <c r="G31" s="34"/>
      <c r="H31" s="34"/>
      <c r="I31" s="34"/>
      <c r="J31" s="34"/>
      <c r="K31" s="34"/>
      <c r="L31" s="34"/>
      <c r="M31" s="34"/>
      <c r="N31" s="34"/>
      <c r="O31" s="34"/>
      <c r="P31" s="34"/>
      <c r="Q31" s="34"/>
      <c r="R31" s="34"/>
      <c r="S31" s="34"/>
      <c r="T31" s="34"/>
      <c r="U31" s="34"/>
      <c r="V31" s="34"/>
      <c r="W31" s="34"/>
      <c r="X31" s="34"/>
      <c r="Y31" s="34" t="s">
        <v>26</v>
      </c>
      <c r="Z31" s="34" t="s">
        <v>26</v>
      </c>
      <c r="AA31" s="34" t="e">
        <v>#N/A</v>
      </c>
      <c r="AB31" s="34" t="s">
        <v>26</v>
      </c>
      <c r="AC31" s="34" t="s">
        <v>26</v>
      </c>
      <c r="AD31" s="34" t="s">
        <v>26</v>
      </c>
      <c r="AE31" s="34" t="s">
        <v>26</v>
      </c>
      <c r="AF31" s="33"/>
      <c r="AG31" s="34" t="s">
        <v>26</v>
      </c>
      <c r="AH31" s="34" t="s">
        <v>26</v>
      </c>
      <c r="AI31" s="34" t="s">
        <v>26</v>
      </c>
      <c r="AJ31" s="93" t="s">
        <v>26</v>
      </c>
      <c r="AK31" s="102" t="s">
        <v>26</v>
      </c>
      <c r="AL31" s="100" t="s">
        <v>26</v>
      </c>
      <c r="AM31" s="100" t="s">
        <v>26</v>
      </c>
      <c r="AN31" s="100" t="s">
        <v>26</v>
      </c>
      <c r="AO31" s="100" t="s">
        <v>26</v>
      </c>
      <c r="AP31" s="100" t="s">
        <v>26</v>
      </c>
      <c r="AQ31" s="3" t="s">
        <v>26</v>
      </c>
      <c r="AR31" s="3" t="s">
        <v>26</v>
      </c>
      <c r="AS31" s="3" t="s">
        <v>26</v>
      </c>
      <c r="AT31" s="3" t="s">
        <v>26</v>
      </c>
      <c r="AU31" s="112" t="s">
        <v>26</v>
      </c>
      <c r="AV31" s="102" t="s">
        <v>26</v>
      </c>
      <c r="AW31" s="100" t="s">
        <v>26</v>
      </c>
      <c r="AX31" s="100" t="s">
        <v>26</v>
      </c>
      <c r="AY31" s="100"/>
      <c r="AZ31" s="100" t="s">
        <v>26</v>
      </c>
      <c r="BA31" s="100"/>
      <c r="BB31" s="100" t="s">
        <v>26</v>
      </c>
      <c r="BC31" s="100" t="s">
        <v>26</v>
      </c>
      <c r="BD31" s="100"/>
      <c r="BE31" s="100" t="s">
        <v>26</v>
      </c>
      <c r="BF31" s="103"/>
    </row>
    <row r="32" spans="1:58" ht="28.5" customHeight="1">
      <c r="A32" s="38"/>
      <c r="B32" s="6"/>
      <c r="C32" s="34"/>
      <c r="D32" s="34"/>
      <c r="E32" s="34"/>
      <c r="F32" s="34"/>
      <c r="G32" s="34"/>
      <c r="H32" s="34"/>
      <c r="I32" s="34"/>
      <c r="J32" s="34"/>
      <c r="K32" s="34"/>
      <c r="L32" s="34"/>
      <c r="M32" s="34"/>
      <c r="N32" s="34"/>
      <c r="O32" s="34"/>
      <c r="P32" s="34"/>
      <c r="Q32" s="34"/>
      <c r="R32" s="34"/>
      <c r="S32" s="34"/>
      <c r="T32" s="34"/>
      <c r="U32" s="34"/>
      <c r="V32" s="34"/>
      <c r="W32" s="34"/>
      <c r="X32" s="34"/>
      <c r="Y32" s="34" t="s">
        <v>26</v>
      </c>
      <c r="Z32" s="34" t="s">
        <v>26</v>
      </c>
      <c r="AA32" s="34" t="e">
        <v>#N/A</v>
      </c>
      <c r="AB32" s="34" t="s">
        <v>26</v>
      </c>
      <c r="AC32" s="34" t="s">
        <v>26</v>
      </c>
      <c r="AD32" s="34" t="s">
        <v>26</v>
      </c>
      <c r="AE32" s="34" t="s">
        <v>26</v>
      </c>
      <c r="AF32" s="33"/>
      <c r="AG32" s="34" t="s">
        <v>26</v>
      </c>
      <c r="AH32" s="34" t="s">
        <v>26</v>
      </c>
      <c r="AI32" s="34" t="s">
        <v>26</v>
      </c>
      <c r="AJ32" s="93" t="s">
        <v>26</v>
      </c>
      <c r="AK32" s="102" t="s">
        <v>26</v>
      </c>
      <c r="AL32" s="100" t="s">
        <v>26</v>
      </c>
      <c r="AM32" s="100" t="s">
        <v>26</v>
      </c>
      <c r="AN32" s="100" t="s">
        <v>26</v>
      </c>
      <c r="AO32" s="100" t="s">
        <v>26</v>
      </c>
      <c r="AP32" s="100" t="s">
        <v>26</v>
      </c>
      <c r="AQ32" s="3" t="s">
        <v>26</v>
      </c>
      <c r="AR32" s="3" t="s">
        <v>26</v>
      </c>
      <c r="AS32" s="3" t="s">
        <v>26</v>
      </c>
      <c r="AT32" s="3" t="s">
        <v>26</v>
      </c>
      <c r="AU32" s="112" t="s">
        <v>26</v>
      </c>
      <c r="AV32" s="102" t="s">
        <v>26</v>
      </c>
      <c r="AW32" s="100" t="s">
        <v>26</v>
      </c>
      <c r="AX32" s="100" t="s">
        <v>26</v>
      </c>
      <c r="AY32" s="100"/>
      <c r="AZ32" s="100" t="s">
        <v>26</v>
      </c>
      <c r="BA32" s="100"/>
      <c r="BB32" s="100" t="s">
        <v>26</v>
      </c>
      <c r="BC32" s="100" t="s">
        <v>26</v>
      </c>
      <c r="BD32" s="100"/>
      <c r="BE32" s="100" t="s">
        <v>26</v>
      </c>
      <c r="BF32" s="103"/>
    </row>
    <row r="33" spans="1:58" ht="28.5" customHeight="1" thickBot="1">
      <c r="A33" s="280" t="s">
        <v>90</v>
      </c>
      <c r="B33" s="281"/>
      <c r="C33" s="280">
        <v>7</v>
      </c>
      <c r="D33" s="281">
        <v>0</v>
      </c>
      <c r="E33" s="36"/>
      <c r="N33" s="280">
        <v>5</v>
      </c>
      <c r="O33" s="281">
        <v>0</v>
      </c>
      <c r="P33" s="36"/>
      <c r="Y33" s="280"/>
      <c r="Z33" s="281">
        <v>0</v>
      </c>
      <c r="AA33" s="36"/>
      <c r="AK33" s="104" t="s">
        <v>26</v>
      </c>
      <c r="AL33" s="105" t="s">
        <v>26</v>
      </c>
      <c r="AM33" s="105" t="s">
        <v>26</v>
      </c>
      <c r="AN33" s="105" t="s">
        <v>26</v>
      </c>
      <c r="AO33" s="105" t="s">
        <v>26</v>
      </c>
      <c r="AP33" s="105" t="s">
        <v>26</v>
      </c>
      <c r="AQ33" s="105" t="s">
        <v>26</v>
      </c>
      <c r="AR33" s="105" t="s">
        <v>26</v>
      </c>
      <c r="AS33" s="105" t="s">
        <v>26</v>
      </c>
      <c r="AT33" s="105" t="s">
        <v>26</v>
      </c>
      <c r="AU33" s="106" t="s">
        <v>26</v>
      </c>
      <c r="AV33" s="245">
        <f>AV34-AW34</f>
        <v>0</v>
      </c>
      <c r="AW33" s="246"/>
      <c r="AX33" s="109" t="s">
        <v>26</v>
      </c>
      <c r="AY33" s="109"/>
      <c r="AZ33" s="109" t="s">
        <v>26</v>
      </c>
      <c r="BA33" s="109"/>
      <c r="BB33" s="109" t="s">
        <v>26</v>
      </c>
      <c r="BC33" s="109" t="s">
        <v>26</v>
      </c>
      <c r="BD33" s="109"/>
      <c r="BE33" s="109" t="s">
        <v>26</v>
      </c>
      <c r="BF33" s="110"/>
    </row>
    <row r="34" spans="1:58" ht="28.5" customHeight="1">
      <c r="AV34" s="12">
        <f>(COUNTIF(AV5:AV29,"○")+COUNTIF(AW5:AW29,"○"))</f>
        <v>0</v>
      </c>
      <c r="AW34" s="12">
        <f>COUNTIFS(AV5:AV29,"○",AW5:AW29,"○")</f>
        <v>0</v>
      </c>
      <c r="AX34" s="12" t="s">
        <v>26</v>
      </c>
      <c r="AY34" s="12"/>
      <c r="AZ34" s="12" t="s">
        <v>26</v>
      </c>
      <c r="BA34" s="12"/>
      <c r="BB34" s="12" t="s">
        <v>26</v>
      </c>
      <c r="BC34" s="12" t="s">
        <v>26</v>
      </c>
      <c r="BD34" s="12"/>
      <c r="BE34" s="12" t="s">
        <v>26</v>
      </c>
      <c r="BF34" s="12"/>
    </row>
    <row r="35" spans="1:58" ht="28.5" customHeight="1">
      <c r="AV35" s="12" t="s">
        <v>26</v>
      </c>
      <c r="AW35" s="12" t="s">
        <v>26</v>
      </c>
      <c r="AX35" s="12" t="s">
        <v>26</v>
      </c>
      <c r="AY35" s="12"/>
      <c r="AZ35" s="12" t="s">
        <v>26</v>
      </c>
      <c r="BA35" s="12"/>
      <c r="BB35" s="12" t="s">
        <v>26</v>
      </c>
      <c r="BC35" s="12" t="s">
        <v>26</v>
      </c>
      <c r="BD35" s="12"/>
      <c r="BE35" s="12" t="s">
        <v>26</v>
      </c>
      <c r="BF35" s="12"/>
    </row>
    <row r="36" spans="1:58" ht="28.5" customHeight="1">
      <c r="AV36" s="12" t="s">
        <v>26</v>
      </c>
      <c r="AW36" s="12" t="s">
        <v>26</v>
      </c>
      <c r="AX36" s="12" t="s">
        <v>26</v>
      </c>
      <c r="AY36" s="12"/>
      <c r="AZ36" s="12" t="s">
        <v>26</v>
      </c>
      <c r="BA36" s="12"/>
      <c r="BB36" s="12" t="s">
        <v>26</v>
      </c>
      <c r="BC36" s="12" t="s">
        <v>26</v>
      </c>
      <c r="BD36" s="12"/>
      <c r="BE36" s="12" t="s">
        <v>26</v>
      </c>
      <c r="BF36" s="12"/>
    </row>
    <row r="37" spans="1:58" ht="28.5" customHeight="1">
      <c r="AV37" s="12" t="s">
        <v>26</v>
      </c>
      <c r="AW37" s="12" t="s">
        <v>26</v>
      </c>
      <c r="AX37" s="12" t="s">
        <v>26</v>
      </c>
      <c r="AY37" s="12"/>
      <c r="AZ37" s="12" t="s">
        <v>26</v>
      </c>
      <c r="BA37" s="12"/>
      <c r="BB37" s="12" t="s">
        <v>26</v>
      </c>
      <c r="BC37" s="12" t="s">
        <v>26</v>
      </c>
      <c r="BD37" s="12"/>
      <c r="BE37" s="12" t="s">
        <v>26</v>
      </c>
      <c r="BF37" s="12"/>
    </row>
    <row r="38" spans="1:58" ht="28.5" customHeight="1">
      <c r="AV38" s="12" t="s">
        <v>26</v>
      </c>
      <c r="AW38" s="12" t="s">
        <v>26</v>
      </c>
      <c r="AX38" s="12" t="s">
        <v>26</v>
      </c>
      <c r="AY38" s="12"/>
      <c r="AZ38" s="12" t="s">
        <v>26</v>
      </c>
      <c r="BA38" s="12"/>
      <c r="BB38" s="12" t="s">
        <v>26</v>
      </c>
      <c r="BC38" s="12" t="s">
        <v>26</v>
      </c>
      <c r="BD38" s="12"/>
      <c r="BE38" s="12" t="s">
        <v>26</v>
      </c>
      <c r="BF38" s="12"/>
    </row>
    <row r="39" spans="1:58" ht="28.5" customHeight="1">
      <c r="AV39" s="12" t="s">
        <v>26</v>
      </c>
      <c r="AW39" s="12" t="s">
        <v>26</v>
      </c>
      <c r="AX39" s="12" t="s">
        <v>26</v>
      </c>
      <c r="AY39" s="12"/>
      <c r="AZ39" s="12" t="s">
        <v>26</v>
      </c>
      <c r="BA39" s="12"/>
      <c r="BB39" s="12" t="s">
        <v>26</v>
      </c>
      <c r="BC39" s="12" t="s">
        <v>26</v>
      </c>
      <c r="BD39" s="12"/>
      <c r="BE39" s="12" t="s">
        <v>26</v>
      </c>
      <c r="BF39" s="12"/>
    </row>
    <row r="40" spans="1:58" ht="28.5" customHeight="1">
      <c r="AV40" s="12" t="s">
        <v>26</v>
      </c>
      <c r="AW40" s="12" t="s">
        <v>26</v>
      </c>
      <c r="AX40" s="12" t="s">
        <v>26</v>
      </c>
      <c r="AY40" s="12"/>
      <c r="AZ40" s="12" t="s">
        <v>26</v>
      </c>
      <c r="BA40" s="12"/>
      <c r="BB40" s="12" t="s">
        <v>26</v>
      </c>
      <c r="BC40" s="12" t="s">
        <v>26</v>
      </c>
      <c r="BD40" s="12"/>
      <c r="BE40" s="12" t="s">
        <v>26</v>
      </c>
      <c r="BF40" s="12"/>
    </row>
    <row r="41" spans="1:58" ht="28.5" customHeight="1">
      <c r="AV41" s="12" t="s">
        <v>26</v>
      </c>
      <c r="AW41" s="12" t="s">
        <v>26</v>
      </c>
      <c r="AX41" s="12" t="s">
        <v>26</v>
      </c>
      <c r="AY41" s="12"/>
      <c r="AZ41" s="12" t="s">
        <v>26</v>
      </c>
      <c r="BA41" s="12"/>
      <c r="BB41" s="12" t="s">
        <v>26</v>
      </c>
      <c r="BC41" s="12" t="s">
        <v>26</v>
      </c>
      <c r="BD41" s="12"/>
      <c r="BE41" s="12" t="s">
        <v>26</v>
      </c>
      <c r="BF41" s="12"/>
    </row>
    <row r="42" spans="1:58" ht="28.5" customHeight="1">
      <c r="AV42" s="12" t="s">
        <v>26</v>
      </c>
      <c r="AW42" s="12" t="s">
        <v>26</v>
      </c>
      <c r="AX42" s="12" t="s">
        <v>26</v>
      </c>
      <c r="AY42" s="12"/>
      <c r="AZ42" s="12" t="s">
        <v>26</v>
      </c>
      <c r="BA42" s="12"/>
      <c r="BB42" s="12" t="s">
        <v>26</v>
      </c>
      <c r="BC42" s="12" t="s">
        <v>26</v>
      </c>
      <c r="BD42" s="12"/>
      <c r="BE42" s="12" t="s">
        <v>26</v>
      </c>
      <c r="BF42" s="12"/>
    </row>
    <row r="43" spans="1:58" ht="28.5" customHeight="1">
      <c r="AV43" s="12" t="s">
        <v>26</v>
      </c>
      <c r="AW43" s="12" t="s">
        <v>26</v>
      </c>
      <c r="AX43" s="12" t="s">
        <v>26</v>
      </c>
      <c r="AY43" s="12"/>
      <c r="AZ43" s="12" t="s">
        <v>26</v>
      </c>
      <c r="BA43" s="12"/>
      <c r="BB43" s="12" t="s">
        <v>26</v>
      </c>
      <c r="BC43" s="12" t="s">
        <v>26</v>
      </c>
      <c r="BD43" s="12"/>
      <c r="BE43" s="12" t="s">
        <v>26</v>
      </c>
      <c r="BF43" s="12"/>
    </row>
    <row r="44" spans="1:58" ht="28.5" customHeight="1">
      <c r="AV44" s="12" t="s">
        <v>26</v>
      </c>
      <c r="AW44" s="12" t="s">
        <v>26</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sheetData>
  <mergeCells count="40">
    <mergeCell ref="AV33:AW33"/>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 ref="C1:M1"/>
    <mergeCell ref="N1:X1"/>
    <mergeCell ref="Y1:AJ1"/>
    <mergeCell ref="AK1:AU1"/>
    <mergeCell ref="AV1:BF1"/>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4:B4"/>
    <mergeCell ref="A33:B33"/>
    <mergeCell ref="C33:D33"/>
    <mergeCell ref="N33:O33"/>
    <mergeCell ref="Y33:Z33"/>
  </mergeCells>
  <phoneticPr fontId="3"/>
  <conditionalFormatting sqref="A5:AU32 BG5:XFD32 AV30:BF32 AV35:BF126 AX33:BF34 BC6:BC29 BE6:BE29">
    <cfRule type="cellIs" dxfId="120" priority="10" operator="equal">
      <formula>0</formula>
    </cfRule>
  </conditionalFormatting>
  <conditionalFormatting sqref="AP33:AU33">
    <cfRule type="cellIs" dxfId="119" priority="9" operator="equal">
      <formula>0</formula>
    </cfRule>
  </conditionalFormatting>
  <conditionalFormatting sqref="BC5">
    <cfRule type="cellIs" dxfId="117" priority="6" operator="equal">
      <formula>0</formula>
    </cfRule>
  </conditionalFormatting>
  <conditionalFormatting sqref="BE5">
    <cfRule type="cellIs" dxfId="116" priority="5" operator="equal">
      <formula>0</formula>
    </cfRule>
  </conditionalFormatting>
  <conditionalFormatting sqref="AV34:AW34 AV33">
    <cfRule type="cellIs" dxfId="115" priority="4" operator="equal">
      <formula>0</formula>
    </cfRule>
  </conditionalFormatting>
  <conditionalFormatting sqref="AV5:BB29">
    <cfRule type="cellIs" dxfId="11" priority="3" operator="equal">
      <formula>0</formula>
    </cfRule>
  </conditionalFormatting>
  <conditionalFormatting sqref="BD5:BD29">
    <cfRule type="cellIs" dxfId="10" priority="2" operator="equal">
      <formula>0</formula>
    </cfRule>
  </conditionalFormatting>
  <conditionalFormatting sqref="BF5:BF29">
    <cfRule type="cellIs" dxfId="9"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D18F9-A1B4-474F-8EBE-F82045F22543}">
  <dimension ref="A1:BF166"/>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 customWidth="1"/>
    <col min="2" max="2" width="32.5" style="1" customWidth="1"/>
    <col min="3" max="4" width="9.25" style="10" hidden="1" customWidth="1" outlineLevel="1"/>
    <col min="5" max="5" width="8.25" style="10" hidden="1" customWidth="1" outlineLevel="1"/>
    <col min="6" max="11" width="9.25" style="10" hidden="1" customWidth="1" outlineLevel="1"/>
    <col min="12" max="13" width="8.25" style="10" hidden="1" customWidth="1" outlineLevel="1"/>
    <col min="14" max="15" width="9.25" style="10" hidden="1" customWidth="1" outlineLevel="1"/>
    <col min="16" max="16" width="8.25" style="10" hidden="1" customWidth="1" outlineLevel="1"/>
    <col min="17" max="22" width="9.25" style="10" hidden="1" customWidth="1" outlineLevel="1"/>
    <col min="23" max="24" width="8.25" style="10" hidden="1" customWidth="1" outlineLevel="1"/>
    <col min="25" max="26" width="9.25" style="10" hidden="1" customWidth="1" outlineLevel="1"/>
    <col min="27" max="27" width="8.25" style="10" hidden="1" customWidth="1" outlineLevel="1"/>
    <col min="28" max="34" width="9.25" style="10" hidden="1" customWidth="1" outlineLevel="1"/>
    <col min="35" max="36" width="8.25" style="10" hidden="1" customWidth="1" outlineLevel="1"/>
    <col min="37" max="37" width="9" style="17" customWidth="1" collapsed="1"/>
    <col min="38" max="42" width="9" style="17" customWidth="1"/>
    <col min="43" max="47" width="9" style="1"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81"/>
      <c r="B1" s="181"/>
      <c r="C1" s="242" t="s">
        <v>1</v>
      </c>
      <c r="D1" s="293"/>
      <c r="E1" s="293"/>
      <c r="F1" s="293"/>
      <c r="G1" s="293"/>
      <c r="H1" s="293"/>
      <c r="I1" s="293"/>
      <c r="J1" s="293"/>
      <c r="K1" s="293"/>
      <c r="L1" s="293"/>
      <c r="M1" s="240"/>
      <c r="N1" s="242" t="s">
        <v>2</v>
      </c>
      <c r="O1" s="293"/>
      <c r="P1" s="293"/>
      <c r="Q1" s="293"/>
      <c r="R1" s="293"/>
      <c r="S1" s="293"/>
      <c r="T1" s="293"/>
      <c r="U1" s="293"/>
      <c r="V1" s="293"/>
      <c r="W1" s="293"/>
      <c r="X1" s="240"/>
      <c r="Y1" s="242" t="s">
        <v>3</v>
      </c>
      <c r="Z1" s="293"/>
      <c r="AA1" s="293"/>
      <c r="AB1" s="293"/>
      <c r="AC1" s="293"/>
      <c r="AD1" s="293"/>
      <c r="AE1" s="293"/>
      <c r="AF1" s="293"/>
      <c r="AG1" s="293"/>
      <c r="AH1" s="293"/>
      <c r="AI1" s="293"/>
      <c r="AJ1" s="293"/>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42" t="s">
        <v>6</v>
      </c>
      <c r="B2" s="240"/>
      <c r="C2" s="242" t="s">
        <v>7</v>
      </c>
      <c r="D2" s="240"/>
      <c r="E2" s="164"/>
      <c r="F2" s="242" t="s">
        <v>8</v>
      </c>
      <c r="G2" s="240"/>
      <c r="H2" s="242" t="s">
        <v>9</v>
      </c>
      <c r="I2" s="240"/>
      <c r="J2" s="242" t="s">
        <v>10</v>
      </c>
      <c r="K2" s="240"/>
      <c r="L2" s="227" t="s">
        <v>11</v>
      </c>
      <c r="M2" s="278"/>
      <c r="N2" s="242" t="s">
        <v>7</v>
      </c>
      <c r="O2" s="240"/>
      <c r="P2" s="164"/>
      <c r="Q2" s="242" t="s">
        <v>8</v>
      </c>
      <c r="R2" s="240"/>
      <c r="S2" s="242" t="s">
        <v>9</v>
      </c>
      <c r="T2" s="240"/>
      <c r="U2" s="242" t="s">
        <v>10</v>
      </c>
      <c r="V2" s="240"/>
      <c r="W2" s="227" t="s">
        <v>11</v>
      </c>
      <c r="X2" s="278"/>
      <c r="Y2" s="242" t="s">
        <v>7</v>
      </c>
      <c r="Z2" s="240"/>
      <c r="AA2" s="164"/>
      <c r="AB2" s="242" t="s">
        <v>8</v>
      </c>
      <c r="AC2" s="240"/>
      <c r="AD2" s="242" t="s">
        <v>9</v>
      </c>
      <c r="AE2" s="240"/>
      <c r="AF2" s="305" t="s">
        <v>12</v>
      </c>
      <c r="AG2" s="242" t="s">
        <v>10</v>
      </c>
      <c r="AH2" s="240"/>
      <c r="AI2" s="227" t="s">
        <v>11</v>
      </c>
      <c r="AJ2" s="279"/>
      <c r="AK2" s="239" t="s">
        <v>7</v>
      </c>
      <c r="AL2" s="240"/>
      <c r="AM2" s="242" t="s">
        <v>8</v>
      </c>
      <c r="AN2" s="240"/>
      <c r="AO2" s="242" t="s">
        <v>9</v>
      </c>
      <c r="AP2" s="240"/>
      <c r="AQ2" s="243" t="s">
        <v>12</v>
      </c>
      <c r="AR2" s="242" t="s">
        <v>10</v>
      </c>
      <c r="AS2" s="240"/>
      <c r="AT2" s="227" t="s">
        <v>13</v>
      </c>
      <c r="AU2" s="228"/>
      <c r="AV2" s="239" t="s">
        <v>7</v>
      </c>
      <c r="AW2" s="240"/>
      <c r="AX2" s="242" t="s">
        <v>8</v>
      </c>
      <c r="AY2" s="240"/>
      <c r="AZ2" s="242" t="s">
        <v>9</v>
      </c>
      <c r="BA2" s="240"/>
      <c r="BB2" s="243" t="s">
        <v>12</v>
      </c>
      <c r="BC2" s="242" t="s">
        <v>10</v>
      </c>
      <c r="BD2" s="240"/>
      <c r="BE2" s="227" t="s">
        <v>13</v>
      </c>
      <c r="BF2" s="228"/>
    </row>
    <row r="3" spans="1:58" ht="28.5" customHeight="1" thickBot="1">
      <c r="A3" s="183" t="s">
        <v>14</v>
      </c>
      <c r="B3" s="148"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48" t="s">
        <v>16</v>
      </c>
      <c r="Z3" s="148" t="s">
        <v>17</v>
      </c>
      <c r="AA3" s="148"/>
      <c r="AB3" s="148" t="s">
        <v>18</v>
      </c>
      <c r="AC3" s="148" t="s">
        <v>19</v>
      </c>
      <c r="AD3" s="148" t="s">
        <v>18</v>
      </c>
      <c r="AE3" s="148" t="s">
        <v>19</v>
      </c>
      <c r="AF3" s="306"/>
      <c r="AG3" s="148" t="s">
        <v>18</v>
      </c>
      <c r="AH3" s="148" t="s">
        <v>19</v>
      </c>
      <c r="AI3" s="148" t="s">
        <v>18</v>
      </c>
      <c r="AJ3" s="176" t="s">
        <v>19</v>
      </c>
      <c r="AK3" s="147" t="s">
        <v>16</v>
      </c>
      <c r="AL3" s="148" t="s">
        <v>17</v>
      </c>
      <c r="AM3" s="148" t="s">
        <v>18</v>
      </c>
      <c r="AN3" s="148" t="s">
        <v>19</v>
      </c>
      <c r="AO3" s="148" t="s">
        <v>18</v>
      </c>
      <c r="AP3" s="148" t="s">
        <v>19</v>
      </c>
      <c r="AQ3" s="244"/>
      <c r="AR3" s="148" t="s">
        <v>18</v>
      </c>
      <c r="AS3" s="148" t="s">
        <v>19</v>
      </c>
      <c r="AT3" s="148" t="s">
        <v>18</v>
      </c>
      <c r="AU3" s="149" t="s">
        <v>19</v>
      </c>
      <c r="AV3" s="147" t="s">
        <v>16</v>
      </c>
      <c r="AW3" s="148" t="s">
        <v>17</v>
      </c>
      <c r="AX3" s="148" t="s">
        <v>18</v>
      </c>
      <c r="AY3" s="148" t="s">
        <v>19</v>
      </c>
      <c r="AZ3" s="148" t="s">
        <v>18</v>
      </c>
      <c r="BA3" s="148" t="s">
        <v>19</v>
      </c>
      <c r="BB3" s="244"/>
      <c r="BC3" s="148" t="s">
        <v>18</v>
      </c>
      <c r="BD3" s="148" t="s">
        <v>19</v>
      </c>
      <c r="BE3" s="148" t="s">
        <v>18</v>
      </c>
      <c r="BF3" s="149" t="s">
        <v>19</v>
      </c>
    </row>
    <row r="4" spans="1:58" ht="28.5" customHeight="1" thickBot="1">
      <c r="A4" s="282" t="s">
        <v>20</v>
      </c>
      <c r="B4" s="283"/>
      <c r="C4" s="138">
        <v>19</v>
      </c>
      <c r="D4" s="138">
        <v>5</v>
      </c>
      <c r="E4" s="138"/>
      <c r="F4" s="138">
        <v>11</v>
      </c>
      <c r="G4" s="138">
        <v>2</v>
      </c>
      <c r="H4" s="138">
        <v>2</v>
      </c>
      <c r="I4" s="138">
        <v>9</v>
      </c>
      <c r="J4" s="138"/>
      <c r="K4" s="138">
        <v>9</v>
      </c>
      <c r="L4" s="138"/>
      <c r="M4" s="138">
        <v>2</v>
      </c>
      <c r="N4" s="138">
        <v>19</v>
      </c>
      <c r="O4" s="138">
        <v>6</v>
      </c>
      <c r="P4" s="138"/>
      <c r="Q4" s="138">
        <v>18</v>
      </c>
      <c r="R4" s="138">
        <v>13</v>
      </c>
      <c r="S4" s="138">
        <v>5</v>
      </c>
      <c r="T4" s="138">
        <v>9</v>
      </c>
      <c r="U4" s="138">
        <v>3</v>
      </c>
      <c r="V4" s="138">
        <v>2</v>
      </c>
      <c r="W4" s="138">
        <v>1</v>
      </c>
      <c r="X4" s="138"/>
      <c r="Y4" s="138">
        <v>16</v>
      </c>
      <c r="Z4" s="138">
        <v>1</v>
      </c>
      <c r="AA4" s="138"/>
      <c r="AB4" s="138">
        <v>13</v>
      </c>
      <c r="AC4" s="138">
        <v>19</v>
      </c>
      <c r="AD4" s="138">
        <v>5</v>
      </c>
      <c r="AE4" s="138">
        <v>1</v>
      </c>
      <c r="AF4" s="138"/>
      <c r="AG4" s="138"/>
      <c r="AH4" s="138">
        <v>1</v>
      </c>
      <c r="AI4" s="138"/>
      <c r="AJ4" s="177"/>
      <c r="AK4" s="137">
        <v>17</v>
      </c>
      <c r="AL4" s="138">
        <v>3</v>
      </c>
      <c r="AM4" s="138">
        <v>17</v>
      </c>
      <c r="AN4" s="138">
        <v>17</v>
      </c>
      <c r="AO4" s="138">
        <v>10</v>
      </c>
      <c r="AP4" s="138">
        <v>15</v>
      </c>
      <c r="AQ4" s="138">
        <v>16</v>
      </c>
      <c r="AR4" s="138">
        <v>1</v>
      </c>
      <c r="AS4" s="138">
        <v>3</v>
      </c>
      <c r="AT4" s="138">
        <v>6</v>
      </c>
      <c r="AU4" s="139">
        <v>8</v>
      </c>
      <c r="AV4" s="137">
        <f t="shared" ref="AV4:BF4" si="0">COUNTIF(AV5:AV63,"○")</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6</v>
      </c>
      <c r="BF4" s="139">
        <f t="shared" si="0"/>
        <v>0</v>
      </c>
    </row>
    <row r="5" spans="1:58" ht="28.5" customHeight="1">
      <c r="A5" s="170">
        <v>47001</v>
      </c>
      <c r="B5" s="171" t="s">
        <v>1602</v>
      </c>
      <c r="C5" s="95" t="s">
        <v>23</v>
      </c>
      <c r="D5" s="95" t="s">
        <v>24</v>
      </c>
      <c r="E5" s="95">
        <v>1</v>
      </c>
      <c r="F5" s="95" t="s">
        <v>23</v>
      </c>
      <c r="G5" s="95" t="s">
        <v>23</v>
      </c>
      <c r="H5" s="95" t="s">
        <v>23</v>
      </c>
      <c r="I5" s="95" t="s">
        <v>23</v>
      </c>
      <c r="J5" s="95"/>
      <c r="K5" s="95" t="s">
        <v>23</v>
      </c>
      <c r="L5" s="95"/>
      <c r="M5" s="95"/>
      <c r="N5" s="95" t="s">
        <v>23</v>
      </c>
      <c r="O5" s="95" t="s">
        <v>24</v>
      </c>
      <c r="P5" s="95">
        <v>1</v>
      </c>
      <c r="Q5" s="95" t="s">
        <v>23</v>
      </c>
      <c r="R5" s="95" t="s">
        <v>23</v>
      </c>
      <c r="S5" s="95" t="s">
        <v>23</v>
      </c>
      <c r="T5" s="95" t="s">
        <v>23</v>
      </c>
      <c r="U5" s="95"/>
      <c r="V5" s="95"/>
      <c r="W5" s="95"/>
      <c r="X5" s="95"/>
      <c r="Y5" s="95" t="s">
        <v>22</v>
      </c>
      <c r="Z5" s="95" t="s">
        <v>25</v>
      </c>
      <c r="AA5" s="95" t="s">
        <v>25</v>
      </c>
      <c r="AB5" s="95" t="s">
        <v>22</v>
      </c>
      <c r="AC5" s="95" t="s">
        <v>22</v>
      </c>
      <c r="AD5" s="95" t="s">
        <v>22</v>
      </c>
      <c r="AE5" s="95" t="s">
        <v>22</v>
      </c>
      <c r="AF5" s="99"/>
      <c r="AG5" s="95" t="s">
        <v>25</v>
      </c>
      <c r="AH5" s="95"/>
      <c r="AI5" s="95" t="s">
        <v>25</v>
      </c>
      <c r="AJ5" s="173" t="s">
        <v>25</v>
      </c>
      <c r="AK5" s="128" t="s">
        <v>22</v>
      </c>
      <c r="AL5" s="95" t="s">
        <v>25</v>
      </c>
      <c r="AM5" s="95" t="s">
        <v>22</v>
      </c>
      <c r="AN5" s="95" t="s">
        <v>22</v>
      </c>
      <c r="AO5" s="95" t="s">
        <v>22</v>
      </c>
      <c r="AP5" s="95" t="s">
        <v>22</v>
      </c>
      <c r="AQ5" s="95" t="s">
        <v>27</v>
      </c>
      <c r="AR5" s="95" t="s">
        <v>25</v>
      </c>
      <c r="AS5" s="95" t="s">
        <v>22</v>
      </c>
      <c r="AT5" s="95" t="s">
        <v>25</v>
      </c>
      <c r="AU5" s="129" t="s">
        <v>25</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95" t="s">
        <v>1320</v>
      </c>
      <c r="BD5" s="313" t="str">
        <f>SUBSTITUTE(SUBSTITUTE(IFERROR(VLOOKUP($A5,単組回答!$E:$R,14,FALSE),""),"① 行った","○"),"② 行っていない","×")</f>
        <v/>
      </c>
      <c r="BE5" s="95" t="s">
        <v>25</v>
      </c>
      <c r="BF5" s="316" t="str">
        <f>SUBSTITUTE(SUBSTITUTE(IFERROR(VLOOKUP($A5,単組回答!$E:$T,16,FALSE),""),"① 行った","○"),"② 行っていない","×")</f>
        <v/>
      </c>
    </row>
    <row r="6" spans="1:58" ht="28.5" customHeight="1">
      <c r="A6" s="5">
        <v>47003</v>
      </c>
      <c r="B6" s="6" t="s">
        <v>1603</v>
      </c>
      <c r="C6" s="47" t="s">
        <v>23</v>
      </c>
      <c r="D6" s="47" t="s">
        <v>23</v>
      </c>
      <c r="E6" s="47">
        <v>2</v>
      </c>
      <c r="F6" s="47"/>
      <c r="G6" s="47" t="s">
        <v>23</v>
      </c>
      <c r="H6" s="47"/>
      <c r="I6" s="47"/>
      <c r="J6" s="47"/>
      <c r="K6" s="47"/>
      <c r="L6" s="47"/>
      <c r="M6" s="47"/>
      <c r="N6" s="47" t="s">
        <v>23</v>
      </c>
      <c r="O6" s="47" t="s">
        <v>24</v>
      </c>
      <c r="P6" s="47" t="s">
        <v>23</v>
      </c>
      <c r="Q6" s="47" t="s">
        <v>23</v>
      </c>
      <c r="R6" s="47" t="s">
        <v>23</v>
      </c>
      <c r="S6" s="47" t="s">
        <v>23</v>
      </c>
      <c r="T6" s="47" t="s">
        <v>23</v>
      </c>
      <c r="U6" s="47"/>
      <c r="V6" s="47" t="s">
        <v>23</v>
      </c>
      <c r="W6" s="47"/>
      <c r="X6" s="47"/>
      <c r="Y6" s="47" t="s">
        <v>22</v>
      </c>
      <c r="Z6" s="47" t="s">
        <v>25</v>
      </c>
      <c r="AA6" s="47" t="s">
        <v>25</v>
      </c>
      <c r="AB6" s="47" t="s">
        <v>22</v>
      </c>
      <c r="AC6" s="47" t="s">
        <v>22</v>
      </c>
      <c r="AD6" s="47" t="s">
        <v>22</v>
      </c>
      <c r="AE6" s="47" t="s">
        <v>22</v>
      </c>
      <c r="AF6" s="33"/>
      <c r="AG6" s="47" t="s">
        <v>25</v>
      </c>
      <c r="AH6" s="47" t="s">
        <v>22</v>
      </c>
      <c r="AI6" s="47" t="s">
        <v>25</v>
      </c>
      <c r="AJ6" s="93" t="s">
        <v>25</v>
      </c>
      <c r="AK6" s="102" t="s">
        <v>22</v>
      </c>
      <c r="AL6" s="100" t="s">
        <v>25</v>
      </c>
      <c r="AM6" s="100" t="s">
        <v>22</v>
      </c>
      <c r="AN6" s="100" t="s">
        <v>22</v>
      </c>
      <c r="AO6" s="100" t="s">
        <v>22</v>
      </c>
      <c r="AP6" s="100" t="s">
        <v>22</v>
      </c>
      <c r="AQ6" s="100" t="s">
        <v>27</v>
      </c>
      <c r="AR6" s="100" t="s">
        <v>25</v>
      </c>
      <c r="AS6" s="100" t="s">
        <v>25</v>
      </c>
      <c r="AT6" s="100" t="s">
        <v>22</v>
      </c>
      <c r="AU6" s="103"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100" t="s">
        <v>1320</v>
      </c>
      <c r="BD6" s="313" t="str">
        <f>SUBSTITUTE(SUBSTITUTE(IFERROR(VLOOKUP($A6,単組回答!$E:$R,14,FALSE),""),"① 行った","○"),"② 行っていない","×")</f>
        <v/>
      </c>
      <c r="BE6" s="100" t="s">
        <v>22</v>
      </c>
      <c r="BF6" s="316" t="str">
        <f>SUBSTITUTE(SUBSTITUTE(IFERROR(VLOOKUP($A6,単組回答!$E:$T,16,FALSE),""),"① 行った","○"),"② 行っていない","×")</f>
        <v/>
      </c>
    </row>
    <row r="7" spans="1:58" ht="28.5" customHeight="1">
      <c r="A7" s="5">
        <v>47005</v>
      </c>
      <c r="B7" s="6" t="s">
        <v>1604</v>
      </c>
      <c r="C7" s="47" t="s">
        <v>23</v>
      </c>
      <c r="D7" s="47" t="s">
        <v>23</v>
      </c>
      <c r="E7" s="47">
        <v>2</v>
      </c>
      <c r="F7" s="47"/>
      <c r="G7" s="47"/>
      <c r="H7" s="47"/>
      <c r="I7" s="47"/>
      <c r="J7" s="47"/>
      <c r="K7" s="47" t="s">
        <v>23</v>
      </c>
      <c r="L7" s="47"/>
      <c r="M7" s="47"/>
      <c r="N7" s="47" t="s">
        <v>23</v>
      </c>
      <c r="O7" s="47" t="s">
        <v>24</v>
      </c>
      <c r="P7" s="47">
        <v>1</v>
      </c>
      <c r="Q7" s="47" t="s">
        <v>23</v>
      </c>
      <c r="R7" s="47"/>
      <c r="S7" s="47"/>
      <c r="T7" s="47"/>
      <c r="U7" s="47"/>
      <c r="V7" s="47"/>
      <c r="W7" s="47"/>
      <c r="X7" s="47"/>
      <c r="Y7" s="47" t="s">
        <v>26</v>
      </c>
      <c r="Z7" s="47" t="s">
        <v>26</v>
      </c>
      <c r="AA7" s="47" t="e">
        <v>#N/A</v>
      </c>
      <c r="AB7" s="47" t="s">
        <v>26</v>
      </c>
      <c r="AC7" s="47" t="s">
        <v>25</v>
      </c>
      <c r="AD7" s="47" t="s">
        <v>26</v>
      </c>
      <c r="AE7" s="47" t="s">
        <v>25</v>
      </c>
      <c r="AF7" s="33"/>
      <c r="AG7" s="47" t="s">
        <v>26</v>
      </c>
      <c r="AH7" s="47"/>
      <c r="AI7" s="47" t="s">
        <v>26</v>
      </c>
      <c r="AJ7" s="93" t="s">
        <v>25</v>
      </c>
      <c r="AK7" s="102" t="s">
        <v>26</v>
      </c>
      <c r="AL7" s="100" t="s">
        <v>26</v>
      </c>
      <c r="AM7" s="100" t="s">
        <v>26</v>
      </c>
      <c r="AN7" s="100" t="s">
        <v>26</v>
      </c>
      <c r="AO7" s="100" t="s">
        <v>26</v>
      </c>
      <c r="AP7" s="100" t="s">
        <v>26</v>
      </c>
      <c r="AQ7" s="100" t="s">
        <v>26</v>
      </c>
      <c r="AR7" s="100" t="s">
        <v>26</v>
      </c>
      <c r="AS7" s="100" t="s">
        <v>26</v>
      </c>
      <c r="AT7" s="100" t="s">
        <v>26</v>
      </c>
      <c r="AU7" s="103" t="s">
        <v>26</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100" t="s">
        <v>25</v>
      </c>
      <c r="BD7" s="313" t="str">
        <f>SUBSTITUTE(SUBSTITUTE(IFERROR(VLOOKUP($A7,単組回答!$E:$R,14,FALSE),""),"① 行った","○"),"② 行っていない","×")</f>
        <v/>
      </c>
      <c r="BE7" s="100" t="s">
        <v>25</v>
      </c>
      <c r="BF7" s="316" t="str">
        <f>SUBSTITUTE(SUBSTITUTE(IFERROR(VLOOKUP($A7,単組回答!$E:$T,16,FALSE),""),"① 行った","○"),"② 行っていない","×")</f>
        <v/>
      </c>
    </row>
    <row r="8" spans="1:58" ht="28.5" customHeight="1">
      <c r="A8" s="5">
        <v>47006</v>
      </c>
      <c r="B8" s="6" t="s">
        <v>1605</v>
      </c>
      <c r="C8" s="47" t="s">
        <v>24</v>
      </c>
      <c r="D8" s="47" t="s">
        <v>24</v>
      </c>
      <c r="E8" s="47"/>
      <c r="F8" s="47"/>
      <c r="G8" s="47" t="s">
        <v>23</v>
      </c>
      <c r="H8" s="47"/>
      <c r="I8" s="47"/>
      <c r="J8" s="47"/>
      <c r="K8" s="47"/>
      <c r="L8" s="47"/>
      <c r="M8" s="47"/>
      <c r="N8" s="47" t="s">
        <v>24</v>
      </c>
      <c r="O8" s="47" t="s">
        <v>24</v>
      </c>
      <c r="P8" s="47"/>
      <c r="Q8" s="47"/>
      <c r="R8" s="47"/>
      <c r="S8" s="47"/>
      <c r="T8" s="47"/>
      <c r="U8" s="47"/>
      <c r="V8" s="47"/>
      <c r="W8" s="47"/>
      <c r="X8" s="47"/>
      <c r="Y8" s="47" t="s">
        <v>22</v>
      </c>
      <c r="Z8" s="47" t="s">
        <v>25</v>
      </c>
      <c r="AA8" s="47" t="s">
        <v>25</v>
      </c>
      <c r="AB8" s="47" t="s">
        <v>26</v>
      </c>
      <c r="AC8" s="47" t="s">
        <v>25</v>
      </c>
      <c r="AD8" s="47" t="s">
        <v>26</v>
      </c>
      <c r="AE8" s="47" t="s">
        <v>25</v>
      </c>
      <c r="AF8" s="33"/>
      <c r="AG8" s="47" t="s">
        <v>26</v>
      </c>
      <c r="AH8" s="47"/>
      <c r="AI8" s="47" t="s">
        <v>26</v>
      </c>
      <c r="AJ8" s="93" t="s">
        <v>25</v>
      </c>
      <c r="AK8" s="102" t="s">
        <v>22</v>
      </c>
      <c r="AL8" s="100" t="s">
        <v>22</v>
      </c>
      <c r="AM8" s="100" t="s">
        <v>22</v>
      </c>
      <c r="AN8" s="100" t="s">
        <v>22</v>
      </c>
      <c r="AO8" s="100" t="s">
        <v>25</v>
      </c>
      <c r="AP8" s="100" t="s">
        <v>22</v>
      </c>
      <c r="AQ8" s="100" t="s">
        <v>27</v>
      </c>
      <c r="AR8" s="100" t="s">
        <v>28</v>
      </c>
      <c r="AS8" s="100" t="s">
        <v>28</v>
      </c>
      <c r="AT8" s="100" t="s">
        <v>25</v>
      </c>
      <c r="AU8" s="103" t="s">
        <v>25</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100" t="s">
        <v>25</v>
      </c>
      <c r="BD8" s="313" t="str">
        <f>SUBSTITUTE(SUBSTITUTE(IFERROR(VLOOKUP($A8,単組回答!$E:$R,14,FALSE),""),"① 行った","○"),"② 行っていない","×")</f>
        <v/>
      </c>
      <c r="BE8" s="100" t="s">
        <v>25</v>
      </c>
      <c r="BF8" s="316" t="str">
        <f>SUBSTITUTE(SUBSTITUTE(IFERROR(VLOOKUP($A8,単組回答!$E:$T,16,FALSE),""),"① 行った","○"),"② 行っていない","×")</f>
        <v/>
      </c>
    </row>
    <row r="9" spans="1:58" ht="28.5" customHeight="1">
      <c r="A9" s="5">
        <v>47007</v>
      </c>
      <c r="B9" s="6" t="s">
        <v>1606</v>
      </c>
      <c r="C9" s="43"/>
      <c r="D9" s="47"/>
      <c r="E9" s="47"/>
      <c r="F9" s="47"/>
      <c r="G9" s="47"/>
      <c r="H9" s="47"/>
      <c r="I9" s="47"/>
      <c r="J9" s="47"/>
      <c r="K9" s="47"/>
      <c r="L9" s="47"/>
      <c r="M9" s="47"/>
      <c r="N9" s="47"/>
      <c r="O9" s="47"/>
      <c r="P9" s="47"/>
      <c r="Q9" s="47"/>
      <c r="R9" s="47"/>
      <c r="S9" s="47"/>
      <c r="T9" s="47"/>
      <c r="U9" s="47"/>
      <c r="V9" s="47"/>
      <c r="W9" s="47"/>
      <c r="X9" s="47"/>
      <c r="Y9" s="47" t="s">
        <v>26</v>
      </c>
      <c r="Z9" s="47" t="s">
        <v>26</v>
      </c>
      <c r="AA9" s="47" t="e">
        <v>#N/A</v>
      </c>
      <c r="AB9" s="47" t="s">
        <v>26</v>
      </c>
      <c r="AC9" s="47" t="s">
        <v>26</v>
      </c>
      <c r="AD9" s="47" t="s">
        <v>26</v>
      </c>
      <c r="AE9" s="47" t="s">
        <v>26</v>
      </c>
      <c r="AF9" s="33"/>
      <c r="AG9" s="47" t="s">
        <v>26</v>
      </c>
      <c r="AH9" s="47" t="s">
        <v>26</v>
      </c>
      <c r="AI9" s="47" t="s">
        <v>26</v>
      </c>
      <c r="AJ9" s="93" t="s">
        <v>26</v>
      </c>
      <c r="AK9" s="102" t="s">
        <v>26</v>
      </c>
      <c r="AL9" s="100" t="s">
        <v>26</v>
      </c>
      <c r="AM9" s="100" t="s">
        <v>26</v>
      </c>
      <c r="AN9" s="100" t="s">
        <v>26</v>
      </c>
      <c r="AO9" s="100" t="s">
        <v>26</v>
      </c>
      <c r="AP9" s="100" t="s">
        <v>26</v>
      </c>
      <c r="AQ9" s="100" t="s">
        <v>26</v>
      </c>
      <c r="AR9" s="100" t="s">
        <v>26</v>
      </c>
      <c r="AS9" s="100" t="s">
        <v>26</v>
      </c>
      <c r="AT9" s="100" t="s">
        <v>26</v>
      </c>
      <c r="AU9" s="103"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100" t="s">
        <v>25</v>
      </c>
      <c r="BD9" s="313" t="str">
        <f>SUBSTITUTE(SUBSTITUTE(IFERROR(VLOOKUP($A9,単組回答!$E:$R,14,FALSE),""),"① 行った","○"),"② 行っていない","×")</f>
        <v/>
      </c>
      <c r="BE9" s="100" t="s">
        <v>25</v>
      </c>
      <c r="BF9" s="316" t="str">
        <f>SUBSTITUTE(SUBSTITUTE(IFERROR(VLOOKUP($A9,単組回答!$E:$T,16,FALSE),""),"① 行った","○"),"② 行っていない","×")</f>
        <v/>
      </c>
    </row>
    <row r="10" spans="1:58" ht="28.5" customHeight="1">
      <c r="A10" s="5">
        <v>47008</v>
      </c>
      <c r="B10" s="6" t="s">
        <v>1607</v>
      </c>
      <c r="C10" s="47" t="s">
        <v>23</v>
      </c>
      <c r="D10" s="47" t="s">
        <v>24</v>
      </c>
      <c r="E10" s="47">
        <v>1</v>
      </c>
      <c r="F10" s="47" t="s">
        <v>23</v>
      </c>
      <c r="G10" s="47" t="s">
        <v>23</v>
      </c>
      <c r="H10" s="47"/>
      <c r="I10" s="47"/>
      <c r="J10" s="47"/>
      <c r="K10" s="47"/>
      <c r="L10" s="47"/>
      <c r="M10" s="47"/>
      <c r="N10" s="47" t="s">
        <v>23</v>
      </c>
      <c r="O10" s="47" t="s">
        <v>24</v>
      </c>
      <c r="P10" s="47">
        <v>1</v>
      </c>
      <c r="Q10" s="47" t="s">
        <v>23</v>
      </c>
      <c r="R10" s="47" t="s">
        <v>23</v>
      </c>
      <c r="S10" s="47"/>
      <c r="T10" s="47"/>
      <c r="U10" s="47"/>
      <c r="V10" s="47"/>
      <c r="W10" s="47"/>
      <c r="X10" s="47"/>
      <c r="Y10" s="47" t="s">
        <v>22</v>
      </c>
      <c r="Z10" s="47" t="s">
        <v>25</v>
      </c>
      <c r="AA10" s="47" t="s">
        <v>25</v>
      </c>
      <c r="AB10" s="47" t="s">
        <v>22</v>
      </c>
      <c r="AC10" s="47" t="s">
        <v>22</v>
      </c>
      <c r="AD10" s="47" t="s">
        <v>25</v>
      </c>
      <c r="AE10" s="47" t="s">
        <v>22</v>
      </c>
      <c r="AF10" s="33"/>
      <c r="AG10" s="47" t="s">
        <v>26</v>
      </c>
      <c r="AH10" s="47" t="s">
        <v>25</v>
      </c>
      <c r="AI10" s="47" t="s">
        <v>25</v>
      </c>
      <c r="AJ10" s="93" t="s">
        <v>25</v>
      </c>
      <c r="AK10" s="102" t="s">
        <v>22</v>
      </c>
      <c r="AL10" s="100" t="s">
        <v>25</v>
      </c>
      <c r="AM10" s="100" t="s">
        <v>22</v>
      </c>
      <c r="AN10" s="100" t="s">
        <v>22</v>
      </c>
      <c r="AO10" s="100" t="s">
        <v>25</v>
      </c>
      <c r="AP10" s="100" t="s">
        <v>22</v>
      </c>
      <c r="AQ10" s="100" t="s">
        <v>27</v>
      </c>
      <c r="AR10" s="100" t="s">
        <v>28</v>
      </c>
      <c r="AS10" s="100" t="s">
        <v>25</v>
      </c>
      <c r="AT10" s="100" t="s">
        <v>22</v>
      </c>
      <c r="AU10" s="103" t="s">
        <v>22</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100" t="s">
        <v>1320</v>
      </c>
      <c r="BD10" s="313" t="str">
        <f>SUBSTITUTE(SUBSTITUTE(IFERROR(VLOOKUP($A10,単組回答!$E:$R,14,FALSE),""),"① 行った","○"),"② 行っていない","×")</f>
        <v/>
      </c>
      <c r="BE10" s="100" t="s">
        <v>25</v>
      </c>
      <c r="BF10" s="316" t="str">
        <f>SUBSTITUTE(SUBSTITUTE(IFERROR(VLOOKUP($A10,単組回答!$E:$T,16,FALSE),""),"① 行った","○"),"② 行っていない","×")</f>
        <v/>
      </c>
    </row>
    <row r="11" spans="1:58" ht="28.5" customHeight="1">
      <c r="A11" s="5">
        <v>47009</v>
      </c>
      <c r="B11" s="6" t="s">
        <v>1608</v>
      </c>
      <c r="C11" s="47" t="s">
        <v>23</v>
      </c>
      <c r="D11" s="47" t="s">
        <v>24</v>
      </c>
      <c r="E11" s="47" t="s">
        <v>23</v>
      </c>
      <c r="F11" s="47" t="s">
        <v>23</v>
      </c>
      <c r="G11" s="47" t="s">
        <v>23</v>
      </c>
      <c r="H11" s="47"/>
      <c r="I11" s="47"/>
      <c r="J11" s="47"/>
      <c r="K11" s="47"/>
      <c r="L11" s="47"/>
      <c r="M11" s="47"/>
      <c r="N11" s="47" t="s">
        <v>23</v>
      </c>
      <c r="O11" s="47" t="s">
        <v>24</v>
      </c>
      <c r="P11" s="47">
        <v>1</v>
      </c>
      <c r="Q11" s="47" t="s">
        <v>23</v>
      </c>
      <c r="R11" s="47"/>
      <c r="S11" s="47"/>
      <c r="T11" s="47"/>
      <c r="U11" s="47"/>
      <c r="V11" s="47"/>
      <c r="W11" s="47"/>
      <c r="X11" s="47"/>
      <c r="Y11" s="47" t="s">
        <v>22</v>
      </c>
      <c r="Z11" s="47" t="s">
        <v>25</v>
      </c>
      <c r="AA11" s="47" t="s">
        <v>25</v>
      </c>
      <c r="AB11" s="47" t="s">
        <v>22</v>
      </c>
      <c r="AC11" s="47" t="s">
        <v>22</v>
      </c>
      <c r="AD11" s="47" t="s">
        <v>22</v>
      </c>
      <c r="AE11" s="47" t="s">
        <v>25</v>
      </c>
      <c r="AF11" s="33"/>
      <c r="AG11" s="47" t="s">
        <v>25</v>
      </c>
      <c r="AH11" s="47"/>
      <c r="AI11" s="47" t="s">
        <v>25</v>
      </c>
      <c r="AJ11" s="93" t="s">
        <v>25</v>
      </c>
      <c r="AK11" s="102" t="s">
        <v>22</v>
      </c>
      <c r="AL11" s="100" t="s">
        <v>22</v>
      </c>
      <c r="AM11" s="100" t="s">
        <v>22</v>
      </c>
      <c r="AN11" s="100" t="s">
        <v>22</v>
      </c>
      <c r="AO11" s="100" t="s">
        <v>25</v>
      </c>
      <c r="AP11" s="100" t="s">
        <v>22</v>
      </c>
      <c r="AQ11" s="100" t="s">
        <v>27</v>
      </c>
      <c r="AR11" s="100" t="s">
        <v>28</v>
      </c>
      <c r="AS11" s="100" t="s">
        <v>25</v>
      </c>
      <c r="AT11" s="100" t="s">
        <v>25</v>
      </c>
      <c r="AU11" s="103"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100" t="s">
        <v>1320</v>
      </c>
      <c r="BD11" s="313" t="str">
        <f>SUBSTITUTE(SUBSTITUTE(IFERROR(VLOOKUP($A11,単組回答!$E:$R,14,FALSE),""),"① 行った","○"),"② 行っていない","×")</f>
        <v/>
      </c>
      <c r="BE11" s="100" t="s">
        <v>25</v>
      </c>
      <c r="BF11" s="316" t="str">
        <f>SUBSTITUTE(SUBSTITUTE(IFERROR(VLOOKUP($A11,単組回答!$E:$T,16,FALSE),""),"① 行った","○"),"② 行っていない","×")</f>
        <v/>
      </c>
    </row>
    <row r="12" spans="1:58" ht="28.5" customHeight="1">
      <c r="A12" s="5">
        <v>47010</v>
      </c>
      <c r="B12" s="6" t="s">
        <v>1609</v>
      </c>
      <c r="C12" s="47" t="s">
        <v>23</v>
      </c>
      <c r="D12" s="47" t="s">
        <v>24</v>
      </c>
      <c r="E12" s="47" t="s">
        <v>23</v>
      </c>
      <c r="F12" s="47" t="s">
        <v>23</v>
      </c>
      <c r="G12" s="47" t="s">
        <v>23</v>
      </c>
      <c r="H12" s="47"/>
      <c r="I12" s="47" t="s">
        <v>23</v>
      </c>
      <c r="J12" s="47"/>
      <c r="K12" s="47"/>
      <c r="L12" s="47"/>
      <c r="M12" s="47"/>
      <c r="N12" s="47" t="s">
        <v>23</v>
      </c>
      <c r="O12" s="47" t="s">
        <v>24</v>
      </c>
      <c r="P12" s="47">
        <v>1</v>
      </c>
      <c r="Q12" s="47" t="s">
        <v>23</v>
      </c>
      <c r="R12" s="47"/>
      <c r="S12" s="47"/>
      <c r="T12" s="47"/>
      <c r="U12" s="47"/>
      <c r="V12" s="47"/>
      <c r="W12" s="47"/>
      <c r="X12" s="47"/>
      <c r="Y12" s="47" t="s">
        <v>26</v>
      </c>
      <c r="Z12" s="47" t="s">
        <v>26</v>
      </c>
      <c r="AA12" s="47" t="e">
        <v>#N/A</v>
      </c>
      <c r="AB12" s="47" t="s">
        <v>26</v>
      </c>
      <c r="AC12" s="47" t="s">
        <v>22</v>
      </c>
      <c r="AD12" s="47" t="s">
        <v>26</v>
      </c>
      <c r="AE12" s="47" t="s">
        <v>22</v>
      </c>
      <c r="AF12" s="33"/>
      <c r="AG12" s="47" t="s">
        <v>26</v>
      </c>
      <c r="AH12" s="47" t="s">
        <v>25</v>
      </c>
      <c r="AI12" s="47" t="s">
        <v>26</v>
      </c>
      <c r="AJ12" s="93" t="s">
        <v>25</v>
      </c>
      <c r="AK12" s="102" t="s">
        <v>22</v>
      </c>
      <c r="AL12" s="100" t="s">
        <v>25</v>
      </c>
      <c r="AM12" s="100" t="s">
        <v>22</v>
      </c>
      <c r="AN12" s="100" t="s">
        <v>22</v>
      </c>
      <c r="AO12" s="100" t="s">
        <v>25</v>
      </c>
      <c r="AP12" s="100" t="s">
        <v>22</v>
      </c>
      <c r="AQ12" s="100" t="s">
        <v>27</v>
      </c>
      <c r="AR12" s="100" t="s">
        <v>26</v>
      </c>
      <c r="AS12" s="100" t="s">
        <v>25</v>
      </c>
      <c r="AT12" s="100" t="s">
        <v>26</v>
      </c>
      <c r="AU12" s="103" t="s">
        <v>22</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100" t="s">
        <v>25</v>
      </c>
      <c r="BD12" s="313" t="str">
        <f>SUBSTITUTE(SUBSTITUTE(IFERROR(VLOOKUP($A12,単組回答!$E:$R,14,FALSE),""),"① 行った","○"),"② 行っていない","×")</f>
        <v/>
      </c>
      <c r="BE12" s="100" t="s">
        <v>25</v>
      </c>
      <c r="BF12" s="316" t="str">
        <f>SUBSTITUTE(SUBSTITUTE(IFERROR(VLOOKUP($A12,単組回答!$E:$T,16,FALSE),""),"① 行った","○"),"② 行っていない","×")</f>
        <v/>
      </c>
    </row>
    <row r="13" spans="1:58" ht="28.5" customHeight="1">
      <c r="A13" s="5">
        <v>47012</v>
      </c>
      <c r="B13" s="6" t="s">
        <v>1610</v>
      </c>
      <c r="C13" s="47" t="s">
        <v>23</v>
      </c>
      <c r="D13" s="47" t="s">
        <v>24</v>
      </c>
      <c r="E13" s="47">
        <v>1</v>
      </c>
      <c r="F13" s="47" t="s">
        <v>23</v>
      </c>
      <c r="G13" s="47" t="s">
        <v>23</v>
      </c>
      <c r="H13" s="47"/>
      <c r="I13" s="47"/>
      <c r="J13" s="47"/>
      <c r="K13" s="47" t="s">
        <v>23</v>
      </c>
      <c r="L13" s="47"/>
      <c r="M13" s="47"/>
      <c r="N13" s="47" t="s">
        <v>23</v>
      </c>
      <c r="O13" s="47" t="s">
        <v>23</v>
      </c>
      <c r="P13" s="47">
        <v>2</v>
      </c>
      <c r="Q13" s="47" t="s">
        <v>23</v>
      </c>
      <c r="R13" s="47" t="s">
        <v>23</v>
      </c>
      <c r="S13" s="47"/>
      <c r="T13" s="47" t="s">
        <v>23</v>
      </c>
      <c r="U13" s="47"/>
      <c r="V13" s="47"/>
      <c r="W13" s="47"/>
      <c r="X13" s="47"/>
      <c r="Y13" s="47" t="s">
        <v>22</v>
      </c>
      <c r="Z13" s="47" t="s">
        <v>25</v>
      </c>
      <c r="AA13" s="47" t="s">
        <v>25</v>
      </c>
      <c r="AB13" s="47" t="s">
        <v>22</v>
      </c>
      <c r="AC13" s="47" t="s">
        <v>22</v>
      </c>
      <c r="AD13" s="47" t="s">
        <v>22</v>
      </c>
      <c r="AE13" s="47" t="s">
        <v>22</v>
      </c>
      <c r="AF13" s="33"/>
      <c r="AG13" s="47" t="s">
        <v>24</v>
      </c>
      <c r="AH13" s="47"/>
      <c r="AI13" s="47" t="s">
        <v>25</v>
      </c>
      <c r="AJ13" s="93" t="s">
        <v>25</v>
      </c>
      <c r="AK13" s="102" t="s">
        <v>22</v>
      </c>
      <c r="AL13" s="100" t="s">
        <v>25</v>
      </c>
      <c r="AM13" s="100" t="s">
        <v>22</v>
      </c>
      <c r="AN13" s="100" t="s">
        <v>22</v>
      </c>
      <c r="AO13" s="100" t="s">
        <v>22</v>
      </c>
      <c r="AP13" s="100" t="s">
        <v>22</v>
      </c>
      <c r="AQ13" s="100" t="s">
        <v>27</v>
      </c>
      <c r="AR13" s="100" t="s">
        <v>25</v>
      </c>
      <c r="AS13" s="100" t="s">
        <v>22</v>
      </c>
      <c r="AT13" s="100" t="s">
        <v>22</v>
      </c>
      <c r="AU13" s="103"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100" t="s">
        <v>25</v>
      </c>
      <c r="BD13" s="313" t="str">
        <f>SUBSTITUTE(SUBSTITUTE(IFERROR(VLOOKUP($A13,単組回答!$E:$R,14,FALSE),""),"① 行った","○"),"② 行っていない","×")</f>
        <v/>
      </c>
      <c r="BE13" s="100" t="s">
        <v>22</v>
      </c>
      <c r="BF13" s="316" t="str">
        <f>SUBSTITUTE(SUBSTITUTE(IFERROR(VLOOKUP($A13,単組回答!$E:$T,16,FALSE),""),"① 行った","○"),"② 行っていない","×")</f>
        <v/>
      </c>
    </row>
    <row r="14" spans="1:58" ht="28.5" customHeight="1">
      <c r="A14" s="5">
        <v>47013</v>
      </c>
      <c r="B14" s="6" t="s">
        <v>1611</v>
      </c>
      <c r="C14" s="47" t="s">
        <v>24</v>
      </c>
      <c r="D14" s="47" t="s">
        <v>24</v>
      </c>
      <c r="E14" s="47"/>
      <c r="F14" s="47"/>
      <c r="G14" s="47"/>
      <c r="H14" s="47"/>
      <c r="I14" s="47"/>
      <c r="J14" s="47"/>
      <c r="K14" s="47"/>
      <c r="L14" s="47"/>
      <c r="M14" s="47"/>
      <c r="N14" s="47" t="s">
        <v>24</v>
      </c>
      <c r="O14" s="47" t="s">
        <v>24</v>
      </c>
      <c r="P14" s="47"/>
      <c r="Q14" s="47"/>
      <c r="R14" s="47"/>
      <c r="S14" s="47"/>
      <c r="T14" s="47"/>
      <c r="U14" s="47"/>
      <c r="V14" s="47"/>
      <c r="W14" s="47"/>
      <c r="X14" s="47"/>
      <c r="Y14" s="47" t="s">
        <v>25</v>
      </c>
      <c r="Z14" s="47" t="s">
        <v>25</v>
      </c>
      <c r="AA14" s="47" t="s">
        <v>25</v>
      </c>
      <c r="AB14" s="47" t="s">
        <v>26</v>
      </c>
      <c r="AC14" s="47" t="s">
        <v>25</v>
      </c>
      <c r="AD14" s="47" t="s">
        <v>26</v>
      </c>
      <c r="AE14" s="47" t="s">
        <v>22</v>
      </c>
      <c r="AF14" s="33"/>
      <c r="AG14" s="47" t="s">
        <v>26</v>
      </c>
      <c r="AH14" s="47"/>
      <c r="AI14" s="47" t="s">
        <v>26</v>
      </c>
      <c r="AJ14" s="93" t="s">
        <v>25</v>
      </c>
      <c r="AK14" s="102" t="s">
        <v>26</v>
      </c>
      <c r="AL14" s="100" t="s">
        <v>26</v>
      </c>
      <c r="AM14" s="100" t="s">
        <v>26</v>
      </c>
      <c r="AN14" s="100" t="s">
        <v>26</v>
      </c>
      <c r="AO14" s="100" t="s">
        <v>26</v>
      </c>
      <c r="AP14" s="100" t="s">
        <v>26</v>
      </c>
      <c r="AQ14" s="100" t="s">
        <v>26</v>
      </c>
      <c r="AR14" s="100" t="s">
        <v>26</v>
      </c>
      <c r="AS14" s="100" t="s">
        <v>26</v>
      </c>
      <c r="AT14" s="100" t="s">
        <v>26</v>
      </c>
      <c r="AU14" s="103" t="s">
        <v>26</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100" t="s">
        <v>25</v>
      </c>
      <c r="BD14" s="313" t="str">
        <f>SUBSTITUTE(SUBSTITUTE(IFERROR(VLOOKUP($A14,単組回答!$E:$R,14,FALSE),""),"① 行った","○"),"② 行っていない","×")</f>
        <v/>
      </c>
      <c r="BE14" s="100" t="s">
        <v>25</v>
      </c>
      <c r="BF14" s="316" t="str">
        <f>SUBSTITUTE(SUBSTITUTE(IFERROR(VLOOKUP($A14,単組回答!$E:$T,16,FALSE),""),"① 行った","○"),"② 行っていない","×")</f>
        <v/>
      </c>
    </row>
    <row r="15" spans="1:58" ht="28.5" customHeight="1">
      <c r="A15" s="5">
        <v>47017</v>
      </c>
      <c r="B15" s="6" t="s">
        <v>1612</v>
      </c>
      <c r="C15" s="43"/>
      <c r="D15" s="47"/>
      <c r="E15" s="47"/>
      <c r="F15" s="47"/>
      <c r="G15" s="47"/>
      <c r="H15" s="47"/>
      <c r="I15" s="47"/>
      <c r="J15" s="47"/>
      <c r="K15" s="47"/>
      <c r="L15" s="47"/>
      <c r="M15" s="47"/>
      <c r="N15" s="47" t="s">
        <v>24</v>
      </c>
      <c r="O15" s="47" t="s">
        <v>24</v>
      </c>
      <c r="P15" s="47"/>
      <c r="Q15" s="47"/>
      <c r="R15" s="47" t="s">
        <v>23</v>
      </c>
      <c r="S15" s="47"/>
      <c r="T15" s="47"/>
      <c r="U15" s="47"/>
      <c r="V15" s="47"/>
      <c r="W15" s="47"/>
      <c r="X15" s="47"/>
      <c r="Y15" s="47" t="s">
        <v>26</v>
      </c>
      <c r="Z15" s="47" t="s">
        <v>26</v>
      </c>
      <c r="AA15" s="47" t="e">
        <v>#N/A</v>
      </c>
      <c r="AB15" s="47" t="s">
        <v>26</v>
      </c>
      <c r="AC15" s="47" t="s">
        <v>26</v>
      </c>
      <c r="AD15" s="47" t="s">
        <v>26</v>
      </c>
      <c r="AE15" s="47" t="s">
        <v>26</v>
      </c>
      <c r="AF15" s="33"/>
      <c r="AG15" s="47" t="s">
        <v>26</v>
      </c>
      <c r="AH15" s="47" t="s">
        <v>26</v>
      </c>
      <c r="AI15" s="47" t="s">
        <v>26</v>
      </c>
      <c r="AJ15" s="93" t="s">
        <v>26</v>
      </c>
      <c r="AK15" s="102" t="s">
        <v>25</v>
      </c>
      <c r="AL15" s="100" t="s">
        <v>25</v>
      </c>
      <c r="AM15" s="100" t="s">
        <v>25</v>
      </c>
      <c r="AN15" s="100" t="s">
        <v>25</v>
      </c>
      <c r="AO15" s="100">
        <v>0</v>
      </c>
      <c r="AP15" s="100">
        <v>0</v>
      </c>
      <c r="AQ15" s="100">
        <v>0</v>
      </c>
      <c r="AR15" s="100"/>
      <c r="AS15" s="100">
        <v>0</v>
      </c>
      <c r="AT15" s="100"/>
      <c r="AU15" s="103">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100" t="s">
        <v>25</v>
      </c>
      <c r="BD15" s="313" t="str">
        <f>SUBSTITUTE(SUBSTITUTE(IFERROR(VLOOKUP($A15,単組回答!$E:$R,14,FALSE),""),"① 行った","○"),"② 行っていない","×")</f>
        <v/>
      </c>
      <c r="BE15" s="100" t="s">
        <v>25</v>
      </c>
      <c r="BF15" s="316" t="str">
        <f>SUBSTITUTE(SUBSTITUTE(IFERROR(VLOOKUP($A15,単組回答!$E:$T,16,FALSE),""),"① 行った","○"),"② 行っていない","×")</f>
        <v/>
      </c>
    </row>
    <row r="16" spans="1:58" ht="28.5" customHeight="1">
      <c r="A16" s="5">
        <v>47018</v>
      </c>
      <c r="B16" s="6" t="s">
        <v>1613</v>
      </c>
      <c r="C16" s="47" t="s">
        <v>23</v>
      </c>
      <c r="D16" s="47" t="s">
        <v>24</v>
      </c>
      <c r="E16" s="47">
        <v>1</v>
      </c>
      <c r="F16" s="47" t="s">
        <v>23</v>
      </c>
      <c r="G16" s="47" t="s">
        <v>23</v>
      </c>
      <c r="H16" s="47" t="s">
        <v>23</v>
      </c>
      <c r="I16" s="47" t="s">
        <v>23</v>
      </c>
      <c r="J16" s="47"/>
      <c r="K16" s="47"/>
      <c r="L16" s="47"/>
      <c r="M16" s="47"/>
      <c r="N16" s="47" t="s">
        <v>23</v>
      </c>
      <c r="O16" s="47" t="s">
        <v>24</v>
      </c>
      <c r="P16" s="47">
        <v>1</v>
      </c>
      <c r="Q16" s="47" t="s">
        <v>23</v>
      </c>
      <c r="R16" s="47" t="s">
        <v>23</v>
      </c>
      <c r="S16" s="47" t="s">
        <v>23</v>
      </c>
      <c r="T16" s="47" t="s">
        <v>23</v>
      </c>
      <c r="U16" s="47" t="s">
        <v>23</v>
      </c>
      <c r="V16" s="47"/>
      <c r="W16" s="47"/>
      <c r="X16" s="47"/>
      <c r="Y16" s="47" t="s">
        <v>22</v>
      </c>
      <c r="Z16" s="47" t="s">
        <v>25</v>
      </c>
      <c r="AA16" s="47" t="s">
        <v>25</v>
      </c>
      <c r="AB16" s="47" t="s">
        <v>22</v>
      </c>
      <c r="AC16" s="47" t="s">
        <v>22</v>
      </c>
      <c r="AD16" s="47" t="s">
        <v>22</v>
      </c>
      <c r="AE16" s="47" t="s">
        <v>22</v>
      </c>
      <c r="AF16" s="33"/>
      <c r="AG16" s="47" t="s">
        <v>25</v>
      </c>
      <c r="AH16" s="47" t="s">
        <v>25</v>
      </c>
      <c r="AI16" s="47" t="s">
        <v>25</v>
      </c>
      <c r="AJ16" s="93" t="s">
        <v>25</v>
      </c>
      <c r="AK16" s="102" t="s">
        <v>22</v>
      </c>
      <c r="AL16" s="100" t="s">
        <v>25</v>
      </c>
      <c r="AM16" s="100" t="s">
        <v>22</v>
      </c>
      <c r="AN16" s="100" t="s">
        <v>22</v>
      </c>
      <c r="AO16" s="100" t="s">
        <v>22</v>
      </c>
      <c r="AP16" s="100" t="s">
        <v>22</v>
      </c>
      <c r="AQ16" s="100" t="s">
        <v>27</v>
      </c>
      <c r="AR16" s="100" t="s">
        <v>25</v>
      </c>
      <c r="AS16" s="100" t="s">
        <v>25</v>
      </c>
      <c r="AT16" s="100" t="s">
        <v>22</v>
      </c>
      <c r="AU16" s="103"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100" t="s">
        <v>25</v>
      </c>
      <c r="BD16" s="313" t="str">
        <f>SUBSTITUTE(SUBSTITUTE(IFERROR(VLOOKUP($A16,単組回答!$E:$R,14,FALSE),""),"① 行った","○"),"② 行っていない","×")</f>
        <v/>
      </c>
      <c r="BE16" s="100" t="s">
        <v>22</v>
      </c>
      <c r="BF16" s="316" t="str">
        <f>SUBSTITUTE(SUBSTITUTE(IFERROR(VLOOKUP($A16,単組回答!$E:$T,16,FALSE),""),"① 行った","○"),"② 行っていない","×")</f>
        <v/>
      </c>
    </row>
    <row r="17" spans="1:58" ht="28.5" customHeight="1">
      <c r="A17" s="5">
        <v>47020</v>
      </c>
      <c r="B17" s="6" t="s">
        <v>1614</v>
      </c>
      <c r="C17" s="47" t="s">
        <v>23</v>
      </c>
      <c r="D17" s="47" t="s">
        <v>23</v>
      </c>
      <c r="E17" s="47">
        <v>2</v>
      </c>
      <c r="F17" s="47" t="s">
        <v>23</v>
      </c>
      <c r="G17" s="47" t="s">
        <v>23</v>
      </c>
      <c r="H17" s="47"/>
      <c r="I17" s="47"/>
      <c r="J17" s="47"/>
      <c r="K17" s="47" t="s">
        <v>23</v>
      </c>
      <c r="L17" s="47"/>
      <c r="M17" s="47"/>
      <c r="N17" s="47" t="s">
        <v>23</v>
      </c>
      <c r="O17" s="47" t="s">
        <v>23</v>
      </c>
      <c r="P17" s="47" t="s">
        <v>23</v>
      </c>
      <c r="Q17" s="47" t="s">
        <v>23</v>
      </c>
      <c r="R17" s="47" t="s">
        <v>23</v>
      </c>
      <c r="S17" s="47" t="s">
        <v>23</v>
      </c>
      <c r="T17" s="47" t="s">
        <v>23</v>
      </c>
      <c r="U17" s="47"/>
      <c r="V17" s="47"/>
      <c r="W17" s="47"/>
      <c r="X17" s="47"/>
      <c r="Y17" s="47" t="s">
        <v>26</v>
      </c>
      <c r="Z17" s="47" t="s">
        <v>26</v>
      </c>
      <c r="AA17" s="47" t="e">
        <v>#N/A</v>
      </c>
      <c r="AB17" s="47" t="s">
        <v>26</v>
      </c>
      <c r="AC17" s="47" t="s">
        <v>26</v>
      </c>
      <c r="AD17" s="47" t="s">
        <v>26</v>
      </c>
      <c r="AE17" s="47" t="s">
        <v>26</v>
      </c>
      <c r="AF17" s="33"/>
      <c r="AG17" s="47" t="s">
        <v>26</v>
      </c>
      <c r="AH17" s="47" t="s">
        <v>26</v>
      </c>
      <c r="AI17" s="47" t="s">
        <v>26</v>
      </c>
      <c r="AJ17" s="93" t="s">
        <v>26</v>
      </c>
      <c r="AK17" s="102" t="s">
        <v>22</v>
      </c>
      <c r="AL17" s="100" t="s">
        <v>25</v>
      </c>
      <c r="AM17" s="100" t="s">
        <v>22</v>
      </c>
      <c r="AN17" s="100" t="s">
        <v>22</v>
      </c>
      <c r="AO17" s="100" t="s">
        <v>22</v>
      </c>
      <c r="AP17" s="100" t="s">
        <v>22</v>
      </c>
      <c r="AQ17" s="100" t="s">
        <v>27</v>
      </c>
      <c r="AR17" s="100" t="s">
        <v>26</v>
      </c>
      <c r="AS17" s="100" t="s">
        <v>28</v>
      </c>
      <c r="AT17" s="100" t="s">
        <v>26</v>
      </c>
      <c r="AU17" s="103"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100" t="s">
        <v>1320</v>
      </c>
      <c r="BD17" s="313" t="str">
        <f>SUBSTITUTE(SUBSTITUTE(IFERROR(VLOOKUP($A17,単組回答!$E:$R,14,FALSE),""),"① 行った","○"),"② 行っていない","×")</f>
        <v/>
      </c>
      <c r="BE17" s="100" t="s">
        <v>25</v>
      </c>
      <c r="BF17" s="316" t="str">
        <f>SUBSTITUTE(SUBSTITUTE(IFERROR(VLOOKUP($A17,単組回答!$E:$T,16,FALSE),""),"① 行った","○"),"② 行っていない","×")</f>
        <v/>
      </c>
    </row>
    <row r="18" spans="1:58" ht="28.5" customHeight="1">
      <c r="A18" s="5">
        <v>47021</v>
      </c>
      <c r="B18" s="6" t="s">
        <v>1615</v>
      </c>
      <c r="C18" s="47" t="s">
        <v>23</v>
      </c>
      <c r="D18" s="47" t="s">
        <v>23</v>
      </c>
      <c r="E18" s="47">
        <v>2</v>
      </c>
      <c r="F18" s="47" t="s">
        <v>23</v>
      </c>
      <c r="G18" s="47" t="s">
        <v>23</v>
      </c>
      <c r="H18" s="47"/>
      <c r="I18" s="47"/>
      <c r="J18" s="47"/>
      <c r="K18" s="47"/>
      <c r="L18" s="47"/>
      <c r="M18" s="47"/>
      <c r="N18" s="47" t="s">
        <v>23</v>
      </c>
      <c r="O18" s="47" t="s">
        <v>23</v>
      </c>
      <c r="P18" s="47">
        <v>2</v>
      </c>
      <c r="Q18" s="47" t="s">
        <v>23</v>
      </c>
      <c r="R18" s="47" t="s">
        <v>23</v>
      </c>
      <c r="S18" s="47"/>
      <c r="T18" s="47"/>
      <c r="U18" s="47"/>
      <c r="V18" s="47"/>
      <c r="W18" s="47"/>
      <c r="X18" s="47"/>
      <c r="Y18" s="47" t="s">
        <v>22</v>
      </c>
      <c r="Z18" s="47" t="s">
        <v>25</v>
      </c>
      <c r="AA18" s="47" t="s">
        <v>25</v>
      </c>
      <c r="AB18" s="47" t="s">
        <v>26</v>
      </c>
      <c r="AC18" s="47" t="s">
        <v>22</v>
      </c>
      <c r="AD18" s="47" t="s">
        <v>26</v>
      </c>
      <c r="AE18" s="47" t="s">
        <v>22</v>
      </c>
      <c r="AF18" s="33"/>
      <c r="AG18" s="47" t="s">
        <v>26</v>
      </c>
      <c r="AH18" s="47"/>
      <c r="AI18" s="47" t="s">
        <v>25</v>
      </c>
      <c r="AJ18" s="93" t="s">
        <v>25</v>
      </c>
      <c r="AK18" s="102" t="s">
        <v>22</v>
      </c>
      <c r="AL18" s="100" t="s">
        <v>22</v>
      </c>
      <c r="AM18" s="100" t="s">
        <v>22</v>
      </c>
      <c r="AN18" s="100" t="s">
        <v>22</v>
      </c>
      <c r="AO18" s="100" t="s">
        <v>22</v>
      </c>
      <c r="AP18" s="100" t="s">
        <v>22</v>
      </c>
      <c r="AQ18" s="100" t="s">
        <v>27</v>
      </c>
      <c r="AR18" s="100" t="s">
        <v>28</v>
      </c>
      <c r="AS18" s="100" t="s">
        <v>28</v>
      </c>
      <c r="AT18" s="100" t="s">
        <v>25</v>
      </c>
      <c r="AU18" s="103" t="s">
        <v>25</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100" t="s">
        <v>25</v>
      </c>
      <c r="BD18" s="313" t="str">
        <f>SUBSTITUTE(SUBSTITUTE(IFERROR(VLOOKUP($A18,単組回答!$E:$R,14,FALSE),""),"① 行った","○"),"② 行っていない","×")</f>
        <v/>
      </c>
      <c r="BE18" s="100" t="s">
        <v>25</v>
      </c>
      <c r="BF18" s="316" t="str">
        <f>SUBSTITUTE(SUBSTITUTE(IFERROR(VLOOKUP($A18,単組回答!$E:$T,16,FALSE),""),"① 行った","○"),"② 行っていない","×")</f>
        <v/>
      </c>
    </row>
    <row r="19" spans="1:58" ht="28.5" customHeight="1">
      <c r="A19" s="5">
        <v>47024</v>
      </c>
      <c r="B19" s="6" t="s">
        <v>1616</v>
      </c>
      <c r="C19" s="43" t="s">
        <v>22</v>
      </c>
      <c r="D19" s="47" t="s">
        <v>25</v>
      </c>
      <c r="E19" s="47">
        <v>1</v>
      </c>
      <c r="F19" s="47"/>
      <c r="G19" s="47" t="s">
        <v>23</v>
      </c>
      <c r="H19" s="47"/>
      <c r="I19" s="47" t="s">
        <v>23</v>
      </c>
      <c r="J19" s="47"/>
      <c r="K19" s="47" t="s">
        <v>23</v>
      </c>
      <c r="L19" s="47"/>
      <c r="M19" s="47" t="s">
        <v>23</v>
      </c>
      <c r="N19" s="47" t="s">
        <v>23</v>
      </c>
      <c r="O19" s="47" t="s">
        <v>24</v>
      </c>
      <c r="P19" s="47">
        <v>1</v>
      </c>
      <c r="Q19" s="47"/>
      <c r="R19" s="47" t="s">
        <v>23</v>
      </c>
      <c r="S19" s="47"/>
      <c r="T19" s="47" t="s">
        <v>23</v>
      </c>
      <c r="U19" s="47"/>
      <c r="V19" s="47"/>
      <c r="W19" s="47"/>
      <c r="X19" s="47"/>
      <c r="Y19" s="47" t="s">
        <v>22</v>
      </c>
      <c r="Z19" s="47" t="s">
        <v>25</v>
      </c>
      <c r="AA19" s="47" t="s">
        <v>25</v>
      </c>
      <c r="AB19" s="47" t="s">
        <v>26</v>
      </c>
      <c r="AC19" s="47" t="s">
        <v>22</v>
      </c>
      <c r="AD19" s="47" t="s">
        <v>26</v>
      </c>
      <c r="AE19" s="47" t="s">
        <v>22</v>
      </c>
      <c r="AF19" s="33"/>
      <c r="AG19" s="47" t="s">
        <v>26</v>
      </c>
      <c r="AH19" s="47" t="s">
        <v>25</v>
      </c>
      <c r="AI19" s="47" t="s">
        <v>25</v>
      </c>
      <c r="AJ19" s="93" t="s">
        <v>25</v>
      </c>
      <c r="AK19" s="102" t="s">
        <v>22</v>
      </c>
      <c r="AL19" s="100" t="s">
        <v>25</v>
      </c>
      <c r="AM19" s="100" t="s">
        <v>25</v>
      </c>
      <c r="AN19" s="100" t="s">
        <v>22</v>
      </c>
      <c r="AO19" s="100">
        <v>0</v>
      </c>
      <c r="AP19" s="100" t="s">
        <v>22</v>
      </c>
      <c r="AQ19" s="100" t="s">
        <v>27</v>
      </c>
      <c r="AR19" s="100"/>
      <c r="AS19" s="100" t="s">
        <v>25</v>
      </c>
      <c r="AT19" s="100"/>
      <c r="AU19" s="103" t="s">
        <v>25</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100" t="s">
        <v>25</v>
      </c>
      <c r="BD19" s="313" t="str">
        <f>SUBSTITUTE(SUBSTITUTE(IFERROR(VLOOKUP($A19,単組回答!$E:$R,14,FALSE),""),"① 行った","○"),"② 行っていない","×")</f>
        <v/>
      </c>
      <c r="BE19" s="100" t="s">
        <v>25</v>
      </c>
      <c r="BF19" s="316" t="str">
        <f>SUBSTITUTE(SUBSTITUTE(IFERROR(VLOOKUP($A19,単組回答!$E:$T,16,FALSE),""),"① 行った","○"),"② 行っていない","×")</f>
        <v/>
      </c>
    </row>
    <row r="20" spans="1:58" ht="28.5" customHeight="1">
      <c r="A20" s="5">
        <v>47025</v>
      </c>
      <c r="B20" s="6" t="s">
        <v>1617</v>
      </c>
      <c r="C20" s="47" t="s">
        <v>24</v>
      </c>
      <c r="D20" s="47" t="s">
        <v>24</v>
      </c>
      <c r="E20" s="47"/>
      <c r="F20" s="47"/>
      <c r="G20" s="47"/>
      <c r="H20" s="47"/>
      <c r="I20" s="47"/>
      <c r="J20" s="47"/>
      <c r="K20" s="47"/>
      <c r="L20" s="47"/>
      <c r="M20" s="47"/>
      <c r="N20" s="47" t="s">
        <v>24</v>
      </c>
      <c r="O20" s="47" t="s">
        <v>23</v>
      </c>
      <c r="P20" s="47">
        <v>1</v>
      </c>
      <c r="Q20" s="47"/>
      <c r="R20" s="47"/>
      <c r="S20" s="47"/>
      <c r="T20" s="47"/>
      <c r="U20" s="47"/>
      <c r="V20" s="47"/>
      <c r="W20" s="47"/>
      <c r="X20" s="47"/>
      <c r="Y20" s="47" t="s">
        <v>26</v>
      </c>
      <c r="Z20" s="47" t="s">
        <v>26</v>
      </c>
      <c r="AA20" s="47" t="e">
        <v>#N/A</v>
      </c>
      <c r="AB20" s="47" t="s">
        <v>26</v>
      </c>
      <c r="AC20" s="47" t="s">
        <v>25</v>
      </c>
      <c r="AD20" s="47" t="s">
        <v>26</v>
      </c>
      <c r="AE20" s="47" t="s">
        <v>25</v>
      </c>
      <c r="AF20" s="33"/>
      <c r="AG20" s="47" t="s">
        <v>26</v>
      </c>
      <c r="AH20" s="47"/>
      <c r="AI20" s="47" t="s">
        <v>26</v>
      </c>
      <c r="AJ20" s="93" t="s">
        <v>25</v>
      </c>
      <c r="AK20" s="102" t="s">
        <v>22</v>
      </c>
      <c r="AL20" s="100" t="s">
        <v>25</v>
      </c>
      <c r="AM20" s="100" t="s">
        <v>25</v>
      </c>
      <c r="AN20" s="100" t="s">
        <v>25</v>
      </c>
      <c r="AO20" s="100">
        <v>0</v>
      </c>
      <c r="AP20" s="100">
        <v>0</v>
      </c>
      <c r="AQ20" s="100">
        <v>0</v>
      </c>
      <c r="AR20" s="100"/>
      <c r="AS20" s="100">
        <v>0</v>
      </c>
      <c r="AT20" s="100"/>
      <c r="AU20" s="103">
        <v>0</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100" t="s">
        <v>25</v>
      </c>
      <c r="BD20" s="313" t="str">
        <f>SUBSTITUTE(SUBSTITUTE(IFERROR(VLOOKUP($A20,単組回答!$E:$R,14,FALSE),""),"① 行った","○"),"② 行っていない","×")</f>
        <v/>
      </c>
      <c r="BE20" s="100" t="s">
        <v>25</v>
      </c>
      <c r="BF20" s="316" t="str">
        <f>SUBSTITUTE(SUBSTITUTE(IFERROR(VLOOKUP($A20,単組回答!$E:$T,16,FALSE),""),"① 行った","○"),"② 行っていない","×")</f>
        <v/>
      </c>
    </row>
    <row r="21" spans="1:58" ht="28.5" customHeight="1">
      <c r="A21" s="5">
        <v>47026</v>
      </c>
      <c r="B21" s="6" t="s">
        <v>1618</v>
      </c>
      <c r="C21" s="43"/>
      <c r="D21" s="47"/>
      <c r="E21" s="47"/>
      <c r="F21" s="47"/>
      <c r="G21" s="47"/>
      <c r="H21" s="47"/>
      <c r="I21" s="47"/>
      <c r="J21" s="47"/>
      <c r="K21" s="47"/>
      <c r="L21" s="47"/>
      <c r="M21" s="47"/>
      <c r="N21" s="47"/>
      <c r="O21" s="47"/>
      <c r="P21" s="47"/>
      <c r="Q21" s="47"/>
      <c r="R21" s="47"/>
      <c r="S21" s="47"/>
      <c r="T21" s="47"/>
      <c r="U21" s="47"/>
      <c r="V21" s="47"/>
      <c r="W21" s="47"/>
      <c r="X21" s="47"/>
      <c r="Y21" s="47" t="s">
        <v>25</v>
      </c>
      <c r="Z21" s="47" t="s">
        <v>25</v>
      </c>
      <c r="AA21" s="47" t="s">
        <v>25</v>
      </c>
      <c r="AB21" s="47" t="s">
        <v>26</v>
      </c>
      <c r="AC21" s="47" t="s">
        <v>26</v>
      </c>
      <c r="AD21" s="47" t="s">
        <v>26</v>
      </c>
      <c r="AE21" s="47" t="s">
        <v>26</v>
      </c>
      <c r="AF21" s="33"/>
      <c r="AG21" s="47" t="s">
        <v>26</v>
      </c>
      <c r="AH21" s="47" t="s">
        <v>26</v>
      </c>
      <c r="AI21" s="47" t="s">
        <v>26</v>
      </c>
      <c r="AJ21" s="93" t="s">
        <v>26</v>
      </c>
      <c r="AK21" s="102" t="s">
        <v>26</v>
      </c>
      <c r="AL21" s="100" t="s">
        <v>26</v>
      </c>
      <c r="AM21" s="100" t="s">
        <v>26</v>
      </c>
      <c r="AN21" s="100" t="s">
        <v>26</v>
      </c>
      <c r="AO21" s="100" t="s">
        <v>26</v>
      </c>
      <c r="AP21" s="100" t="s">
        <v>26</v>
      </c>
      <c r="AQ21" s="100" t="s">
        <v>26</v>
      </c>
      <c r="AR21" s="100" t="s">
        <v>26</v>
      </c>
      <c r="AS21" s="100" t="s">
        <v>26</v>
      </c>
      <c r="AT21" s="100" t="s">
        <v>26</v>
      </c>
      <c r="AU21" s="103"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100" t="s">
        <v>25</v>
      </c>
      <c r="BD21" s="313" t="str">
        <f>SUBSTITUTE(SUBSTITUTE(IFERROR(VLOOKUP($A21,単組回答!$E:$R,14,FALSE),""),"① 行った","○"),"② 行っていない","×")</f>
        <v/>
      </c>
      <c r="BE21" s="100" t="s">
        <v>25</v>
      </c>
      <c r="BF21" s="316" t="str">
        <f>SUBSTITUTE(SUBSTITUTE(IFERROR(VLOOKUP($A21,単組回答!$E:$T,16,FALSE),""),"① 行った","○"),"② 行っていない","×")</f>
        <v/>
      </c>
    </row>
    <row r="22" spans="1:58" ht="28.5" customHeight="1">
      <c r="A22" s="5">
        <v>47029</v>
      </c>
      <c r="B22" s="6" t="s">
        <v>1619</v>
      </c>
      <c r="C22" s="47" t="s">
        <v>24</v>
      </c>
      <c r="D22" s="47" t="s">
        <v>24</v>
      </c>
      <c r="E22" s="47"/>
      <c r="F22" s="47"/>
      <c r="G22" s="47" t="s">
        <v>23</v>
      </c>
      <c r="H22" s="47"/>
      <c r="I22" s="47" t="s">
        <v>23</v>
      </c>
      <c r="J22" s="47"/>
      <c r="K22" s="47" t="s">
        <v>23</v>
      </c>
      <c r="L22" s="47"/>
      <c r="M22" s="47"/>
      <c r="N22" s="47"/>
      <c r="O22" s="47"/>
      <c r="P22" s="47"/>
      <c r="Q22" s="47"/>
      <c r="R22" s="47"/>
      <c r="S22" s="47"/>
      <c r="T22" s="47"/>
      <c r="U22" s="47"/>
      <c r="V22" s="47"/>
      <c r="W22" s="47"/>
      <c r="X22" s="47"/>
      <c r="Y22" s="47" t="s">
        <v>25</v>
      </c>
      <c r="Z22" s="47" t="s">
        <v>25</v>
      </c>
      <c r="AA22" s="47" t="s">
        <v>25</v>
      </c>
      <c r="AB22" s="47" t="s">
        <v>26</v>
      </c>
      <c r="AC22" s="47" t="s">
        <v>25</v>
      </c>
      <c r="AD22" s="47" t="s">
        <v>26</v>
      </c>
      <c r="AE22" s="47" t="s">
        <v>25</v>
      </c>
      <c r="AF22" s="33"/>
      <c r="AG22" s="47" t="s">
        <v>26</v>
      </c>
      <c r="AH22" s="47"/>
      <c r="AI22" s="47" t="s">
        <v>26</v>
      </c>
      <c r="AJ22" s="93" t="s">
        <v>25</v>
      </c>
      <c r="AK22" s="102" t="s">
        <v>25</v>
      </c>
      <c r="AL22" s="100" t="s">
        <v>25</v>
      </c>
      <c r="AM22" s="100" t="s">
        <v>25</v>
      </c>
      <c r="AN22" s="100" t="s">
        <v>25</v>
      </c>
      <c r="AO22" s="100">
        <v>0</v>
      </c>
      <c r="AP22" s="100">
        <v>0</v>
      </c>
      <c r="AQ22" s="100">
        <v>0</v>
      </c>
      <c r="AR22" s="100"/>
      <c r="AS22" s="100">
        <v>0</v>
      </c>
      <c r="AT22" s="100"/>
      <c r="AU22" s="103">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100" t="s">
        <v>25</v>
      </c>
      <c r="BD22" s="313" t="str">
        <f>SUBSTITUTE(SUBSTITUTE(IFERROR(VLOOKUP($A22,単組回答!$E:$R,14,FALSE),""),"① 行った","○"),"② 行っていない","×")</f>
        <v/>
      </c>
      <c r="BE22" s="100" t="s">
        <v>25</v>
      </c>
      <c r="BF22" s="316" t="str">
        <f>SUBSTITUTE(SUBSTITUTE(IFERROR(VLOOKUP($A22,単組回答!$E:$T,16,FALSE),""),"① 行った","○"),"② 行っていない","×")</f>
        <v/>
      </c>
    </row>
    <row r="23" spans="1:58" ht="28.5" customHeight="1">
      <c r="A23" s="5">
        <v>47032</v>
      </c>
      <c r="B23" s="6" t="s">
        <v>1620</v>
      </c>
      <c r="C23" s="43"/>
      <c r="D23" s="47"/>
      <c r="E23" s="47"/>
      <c r="F23" s="47"/>
      <c r="G23" s="47"/>
      <c r="H23" s="47"/>
      <c r="I23" s="47"/>
      <c r="J23" s="47"/>
      <c r="K23" s="47"/>
      <c r="L23" s="47"/>
      <c r="M23" s="47"/>
      <c r="N23" s="47"/>
      <c r="O23" s="47"/>
      <c r="P23" s="47"/>
      <c r="Q23" s="47"/>
      <c r="R23" s="47"/>
      <c r="S23" s="47"/>
      <c r="T23" s="47"/>
      <c r="U23" s="47"/>
      <c r="V23" s="47"/>
      <c r="W23" s="47"/>
      <c r="X23" s="47"/>
      <c r="Y23" s="47" t="s">
        <v>26</v>
      </c>
      <c r="Z23" s="47" t="s">
        <v>26</v>
      </c>
      <c r="AA23" s="47" t="e">
        <v>#N/A</v>
      </c>
      <c r="AB23" s="47" t="s">
        <v>26</v>
      </c>
      <c r="AC23" s="47" t="s">
        <v>26</v>
      </c>
      <c r="AD23" s="47" t="s">
        <v>26</v>
      </c>
      <c r="AE23" s="47" t="s">
        <v>26</v>
      </c>
      <c r="AF23" s="33"/>
      <c r="AG23" s="47" t="s">
        <v>26</v>
      </c>
      <c r="AH23" s="47" t="s">
        <v>26</v>
      </c>
      <c r="AI23" s="47" t="s">
        <v>26</v>
      </c>
      <c r="AJ23" s="93" t="s">
        <v>26</v>
      </c>
      <c r="AK23" s="102" t="s">
        <v>26</v>
      </c>
      <c r="AL23" s="100" t="s">
        <v>26</v>
      </c>
      <c r="AM23" s="100" t="s">
        <v>26</v>
      </c>
      <c r="AN23" s="100" t="s">
        <v>26</v>
      </c>
      <c r="AO23" s="100" t="s">
        <v>26</v>
      </c>
      <c r="AP23" s="100" t="s">
        <v>26</v>
      </c>
      <c r="AQ23" s="100" t="s">
        <v>26</v>
      </c>
      <c r="AR23" s="100" t="s">
        <v>26</v>
      </c>
      <c r="AS23" s="100" t="s">
        <v>26</v>
      </c>
      <c r="AT23" s="100" t="s">
        <v>26</v>
      </c>
      <c r="AU23" s="103"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100" t="s">
        <v>25</v>
      </c>
      <c r="BD23" s="313" t="str">
        <f>SUBSTITUTE(SUBSTITUTE(IFERROR(VLOOKUP($A23,単組回答!$E:$R,14,FALSE),""),"① 行った","○"),"② 行っていない","×")</f>
        <v/>
      </c>
      <c r="BE23" s="100" t="s">
        <v>25</v>
      </c>
      <c r="BF23" s="316" t="str">
        <f>SUBSTITUTE(SUBSTITUTE(IFERROR(VLOOKUP($A23,単組回答!$E:$T,16,FALSE),""),"① 行った","○"),"② 行っていない","×")</f>
        <v/>
      </c>
    </row>
    <row r="24" spans="1:58" ht="28.5" customHeight="1">
      <c r="A24" s="5">
        <v>47034</v>
      </c>
      <c r="B24" s="6" t="s">
        <v>1621</v>
      </c>
      <c r="C24" s="47" t="s">
        <v>24</v>
      </c>
      <c r="D24" s="47" t="s">
        <v>24</v>
      </c>
      <c r="E24" s="47"/>
      <c r="F24" s="47"/>
      <c r="G24" s="47"/>
      <c r="H24" s="47"/>
      <c r="I24" s="47"/>
      <c r="J24" s="47"/>
      <c r="K24" s="47"/>
      <c r="L24" s="47"/>
      <c r="M24" s="47"/>
      <c r="N24" s="47" t="s">
        <v>24</v>
      </c>
      <c r="O24" s="47" t="s">
        <v>24</v>
      </c>
      <c r="P24" s="47"/>
      <c r="Q24" s="47"/>
      <c r="R24" s="47"/>
      <c r="S24" s="47"/>
      <c r="T24" s="47"/>
      <c r="U24" s="47"/>
      <c r="V24" s="47"/>
      <c r="W24" s="47"/>
      <c r="X24" s="47"/>
      <c r="Y24" s="47" t="s">
        <v>25</v>
      </c>
      <c r="Z24" s="47" t="s">
        <v>25</v>
      </c>
      <c r="AA24" s="47" t="s">
        <v>25</v>
      </c>
      <c r="AB24" s="47" t="s">
        <v>22</v>
      </c>
      <c r="AC24" s="47" t="s">
        <v>22</v>
      </c>
      <c r="AD24" s="47" t="s">
        <v>25</v>
      </c>
      <c r="AE24" s="47" t="s">
        <v>22</v>
      </c>
      <c r="AF24" s="33"/>
      <c r="AG24" s="47" t="s">
        <v>26</v>
      </c>
      <c r="AH24" s="47"/>
      <c r="AI24" s="47" t="s">
        <v>25</v>
      </c>
      <c r="AJ24" s="93" t="s">
        <v>25</v>
      </c>
      <c r="AK24" s="102" t="s">
        <v>26</v>
      </c>
      <c r="AL24" s="100" t="s">
        <v>26</v>
      </c>
      <c r="AM24" s="100" t="s">
        <v>26</v>
      </c>
      <c r="AN24" s="100" t="s">
        <v>26</v>
      </c>
      <c r="AO24" s="100" t="s">
        <v>26</v>
      </c>
      <c r="AP24" s="100" t="s">
        <v>26</v>
      </c>
      <c r="AQ24" s="100" t="s">
        <v>26</v>
      </c>
      <c r="AR24" s="100" t="s">
        <v>26</v>
      </c>
      <c r="AS24" s="100" t="s">
        <v>26</v>
      </c>
      <c r="AT24" s="100" t="s">
        <v>26</v>
      </c>
      <c r="AU24" s="103"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100" t="s">
        <v>25</v>
      </c>
      <c r="BD24" s="313" t="str">
        <f>SUBSTITUTE(SUBSTITUTE(IFERROR(VLOOKUP($A24,単組回答!$E:$R,14,FALSE),""),"① 行った","○"),"② 行っていない","×")</f>
        <v/>
      </c>
      <c r="BE24" s="100" t="s">
        <v>25</v>
      </c>
      <c r="BF24" s="316" t="str">
        <f>SUBSTITUTE(SUBSTITUTE(IFERROR(VLOOKUP($A24,単組回答!$E:$T,16,FALSE),""),"① 行った","○"),"② 行っていない","×")</f>
        <v/>
      </c>
    </row>
    <row r="25" spans="1:58" ht="28.5" customHeight="1">
      <c r="A25" s="5">
        <v>47037</v>
      </c>
      <c r="B25" s="6" t="s">
        <v>1622</v>
      </c>
      <c r="C25" s="43"/>
      <c r="D25" s="47"/>
      <c r="E25" s="47"/>
      <c r="F25" s="47"/>
      <c r="G25" s="47"/>
      <c r="H25" s="47"/>
      <c r="I25" s="47"/>
      <c r="J25" s="47"/>
      <c r="K25" s="47"/>
      <c r="L25" s="47"/>
      <c r="M25" s="47"/>
      <c r="N25" s="47" t="s">
        <v>24</v>
      </c>
      <c r="O25" s="47" t="s">
        <v>24</v>
      </c>
      <c r="P25" s="47"/>
      <c r="Q25" s="47"/>
      <c r="R25" s="47"/>
      <c r="S25" s="47"/>
      <c r="T25" s="47"/>
      <c r="U25" s="47"/>
      <c r="V25" s="47"/>
      <c r="W25" s="47"/>
      <c r="X25" s="47"/>
      <c r="Y25" s="47" t="s">
        <v>26</v>
      </c>
      <c r="Z25" s="47" t="s">
        <v>26</v>
      </c>
      <c r="AA25" s="47" t="e">
        <v>#N/A</v>
      </c>
      <c r="AB25" s="47" t="s">
        <v>26</v>
      </c>
      <c r="AC25" s="47" t="s">
        <v>25</v>
      </c>
      <c r="AD25" s="47" t="s">
        <v>26</v>
      </c>
      <c r="AE25" s="47" t="s">
        <v>25</v>
      </c>
      <c r="AF25" s="33"/>
      <c r="AG25" s="47" t="s">
        <v>26</v>
      </c>
      <c r="AH25" s="47"/>
      <c r="AI25" s="47" t="s">
        <v>26</v>
      </c>
      <c r="AJ25" s="93" t="s">
        <v>25</v>
      </c>
      <c r="AK25" s="102" t="s">
        <v>25</v>
      </c>
      <c r="AL25" s="100" t="s">
        <v>25</v>
      </c>
      <c r="AM25" s="100" t="s">
        <v>25</v>
      </c>
      <c r="AN25" s="100" t="s">
        <v>25</v>
      </c>
      <c r="AO25" s="100">
        <v>0</v>
      </c>
      <c r="AP25" s="100">
        <v>0</v>
      </c>
      <c r="AQ25" s="100">
        <v>0</v>
      </c>
      <c r="AR25" s="100" t="s">
        <v>26</v>
      </c>
      <c r="AS25" s="100">
        <v>0</v>
      </c>
      <c r="AT25" s="100" t="s">
        <v>26</v>
      </c>
      <c r="AU25" s="103">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100" t="s">
        <v>25</v>
      </c>
      <c r="BD25" s="313" t="str">
        <f>SUBSTITUTE(SUBSTITUTE(IFERROR(VLOOKUP($A25,単組回答!$E:$R,14,FALSE),""),"① 行った","○"),"② 行っていない","×")</f>
        <v/>
      </c>
      <c r="BE25" s="100" t="s">
        <v>25</v>
      </c>
      <c r="BF25" s="316" t="str">
        <f>SUBSTITUTE(SUBSTITUTE(IFERROR(VLOOKUP($A25,単組回答!$E:$T,16,FALSE),""),"① 行った","○"),"② 行っていない","×")</f>
        <v/>
      </c>
    </row>
    <row r="26" spans="1:58" ht="28.5" customHeight="1">
      <c r="A26" s="5">
        <v>47038</v>
      </c>
      <c r="B26" s="6" t="s">
        <v>1623</v>
      </c>
      <c r="C26" s="43"/>
      <c r="D26" s="47"/>
      <c r="E26" s="47"/>
      <c r="F26" s="47"/>
      <c r="G26" s="47"/>
      <c r="H26" s="47"/>
      <c r="I26" s="47"/>
      <c r="J26" s="47"/>
      <c r="K26" s="47"/>
      <c r="L26" s="47"/>
      <c r="M26" s="47"/>
      <c r="N26" s="47"/>
      <c r="O26" s="47"/>
      <c r="P26" s="47"/>
      <c r="Q26" s="47"/>
      <c r="R26" s="47"/>
      <c r="S26" s="47"/>
      <c r="T26" s="47"/>
      <c r="U26" s="47"/>
      <c r="V26" s="47"/>
      <c r="W26" s="47"/>
      <c r="X26" s="47"/>
      <c r="Y26" s="47" t="s">
        <v>26</v>
      </c>
      <c r="Z26" s="47" t="s">
        <v>26</v>
      </c>
      <c r="AA26" s="47" t="e">
        <v>#N/A</v>
      </c>
      <c r="AB26" s="47" t="s">
        <v>26</v>
      </c>
      <c r="AC26" s="47" t="s">
        <v>25</v>
      </c>
      <c r="AD26" s="47" t="s">
        <v>26</v>
      </c>
      <c r="AE26" s="47" t="s">
        <v>25</v>
      </c>
      <c r="AF26" s="33"/>
      <c r="AG26" s="47" t="s">
        <v>26</v>
      </c>
      <c r="AH26" s="47"/>
      <c r="AI26" s="47" t="s">
        <v>26</v>
      </c>
      <c r="AJ26" s="93" t="s">
        <v>25</v>
      </c>
      <c r="AK26" s="102" t="s">
        <v>25</v>
      </c>
      <c r="AL26" s="100" t="s">
        <v>25</v>
      </c>
      <c r="AM26" s="100" t="s">
        <v>25</v>
      </c>
      <c r="AN26" s="100" t="s">
        <v>25</v>
      </c>
      <c r="AO26" s="100">
        <v>0</v>
      </c>
      <c r="AP26" s="100">
        <v>0</v>
      </c>
      <c r="AQ26" s="100">
        <v>0</v>
      </c>
      <c r="AR26" s="100" t="s">
        <v>26</v>
      </c>
      <c r="AS26" s="100">
        <v>0</v>
      </c>
      <c r="AT26" s="100" t="s">
        <v>26</v>
      </c>
      <c r="AU26" s="103">
        <v>0</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100" t="s">
        <v>25</v>
      </c>
      <c r="BD26" s="313" t="str">
        <f>SUBSTITUTE(SUBSTITUTE(IFERROR(VLOOKUP($A26,単組回答!$E:$R,14,FALSE),""),"① 行った","○"),"② 行っていない","×")</f>
        <v/>
      </c>
      <c r="BE26" s="100" t="s">
        <v>25</v>
      </c>
      <c r="BF26" s="316" t="str">
        <f>SUBSTITUTE(SUBSTITUTE(IFERROR(VLOOKUP($A26,単組回答!$E:$T,16,FALSE),""),"① 行った","○"),"② 行っていない","×")</f>
        <v/>
      </c>
    </row>
    <row r="27" spans="1:58" ht="28.5" customHeight="1">
      <c r="A27" s="5">
        <v>47041</v>
      </c>
      <c r="B27" s="6" t="s">
        <v>1624</v>
      </c>
      <c r="C27" s="43"/>
      <c r="D27" s="47"/>
      <c r="E27" s="47"/>
      <c r="F27" s="47"/>
      <c r="G27" s="47"/>
      <c r="H27" s="47"/>
      <c r="I27" s="47"/>
      <c r="J27" s="47"/>
      <c r="K27" s="47"/>
      <c r="L27" s="47"/>
      <c r="M27" s="47"/>
      <c r="N27" s="47"/>
      <c r="O27" s="47"/>
      <c r="P27" s="47"/>
      <c r="Q27" s="47"/>
      <c r="R27" s="47"/>
      <c r="S27" s="47"/>
      <c r="T27" s="47"/>
      <c r="U27" s="47"/>
      <c r="V27" s="47"/>
      <c r="W27" s="47"/>
      <c r="X27" s="47"/>
      <c r="Y27" s="47" t="s">
        <v>26</v>
      </c>
      <c r="Z27" s="47" t="s">
        <v>26</v>
      </c>
      <c r="AA27" s="47" t="e">
        <v>#N/A</v>
      </c>
      <c r="AB27" s="47" t="s">
        <v>26</v>
      </c>
      <c r="AC27" s="47" t="s">
        <v>25</v>
      </c>
      <c r="AD27" s="47" t="s">
        <v>26</v>
      </c>
      <c r="AE27" s="47" t="s">
        <v>25</v>
      </c>
      <c r="AF27" s="33"/>
      <c r="AG27" s="47" t="s">
        <v>26</v>
      </c>
      <c r="AH27" s="47"/>
      <c r="AI27" s="47" t="s">
        <v>26</v>
      </c>
      <c r="AJ27" s="93" t="s">
        <v>25</v>
      </c>
      <c r="AK27" s="102" t="s">
        <v>25</v>
      </c>
      <c r="AL27" s="100" t="s">
        <v>25</v>
      </c>
      <c r="AM27" s="100" t="s">
        <v>25</v>
      </c>
      <c r="AN27" s="100" t="s">
        <v>25</v>
      </c>
      <c r="AO27" s="100">
        <v>0</v>
      </c>
      <c r="AP27" s="100">
        <v>0</v>
      </c>
      <c r="AQ27" s="100">
        <v>0</v>
      </c>
      <c r="AR27" s="100" t="s">
        <v>26</v>
      </c>
      <c r="AS27" s="100">
        <v>0</v>
      </c>
      <c r="AT27" s="100" t="s">
        <v>26</v>
      </c>
      <c r="AU27" s="103">
        <v>0</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100" t="s">
        <v>25</v>
      </c>
      <c r="BD27" s="313" t="str">
        <f>SUBSTITUTE(SUBSTITUTE(IFERROR(VLOOKUP($A27,単組回答!$E:$R,14,FALSE),""),"① 行った","○"),"② 行っていない","×")</f>
        <v/>
      </c>
      <c r="BE27" s="100" t="s">
        <v>25</v>
      </c>
      <c r="BF27" s="316" t="str">
        <f>SUBSTITUTE(SUBSTITUTE(IFERROR(VLOOKUP($A27,単組回答!$E:$T,16,FALSE),""),"① 行った","○"),"② 行っていない","×")</f>
        <v/>
      </c>
    </row>
    <row r="28" spans="1:58" ht="28.5" customHeight="1">
      <c r="A28" s="5">
        <v>47043</v>
      </c>
      <c r="B28" s="6" t="s">
        <v>1625</v>
      </c>
      <c r="C28" s="47" t="s">
        <v>23</v>
      </c>
      <c r="D28" s="47" t="s">
        <v>24</v>
      </c>
      <c r="E28" s="47">
        <v>1</v>
      </c>
      <c r="F28" s="47"/>
      <c r="G28" s="47"/>
      <c r="H28" s="47"/>
      <c r="I28" s="47"/>
      <c r="J28" s="47"/>
      <c r="K28" s="47"/>
      <c r="L28" s="47"/>
      <c r="M28" s="47"/>
      <c r="N28" s="47"/>
      <c r="O28" s="47"/>
      <c r="P28" s="47"/>
      <c r="Q28" s="47"/>
      <c r="R28" s="47"/>
      <c r="S28" s="47"/>
      <c r="T28" s="47"/>
      <c r="U28" s="47"/>
      <c r="V28" s="47"/>
      <c r="W28" s="47"/>
      <c r="X28" s="47"/>
      <c r="Y28" s="47" t="s">
        <v>22</v>
      </c>
      <c r="Z28" s="47" t="s">
        <v>25</v>
      </c>
      <c r="AA28" s="47" t="s">
        <v>25</v>
      </c>
      <c r="AB28" s="47" t="s">
        <v>26</v>
      </c>
      <c r="AC28" s="47" t="s">
        <v>22</v>
      </c>
      <c r="AD28" s="47" t="s">
        <v>26</v>
      </c>
      <c r="AE28" s="47" t="s">
        <v>25</v>
      </c>
      <c r="AF28" s="33"/>
      <c r="AG28" s="47" t="s">
        <v>26</v>
      </c>
      <c r="AH28" s="47"/>
      <c r="AI28" s="47" t="s">
        <v>26</v>
      </c>
      <c r="AJ28" s="93" t="s">
        <v>25</v>
      </c>
      <c r="AK28" s="102" t="s">
        <v>22</v>
      </c>
      <c r="AL28" s="100" t="s">
        <v>25</v>
      </c>
      <c r="AM28" s="100" t="s">
        <v>22</v>
      </c>
      <c r="AN28" s="100" t="s">
        <v>22</v>
      </c>
      <c r="AO28" s="100">
        <v>0</v>
      </c>
      <c r="AP28" s="100" t="s">
        <v>25</v>
      </c>
      <c r="AQ28" s="100" t="s">
        <v>27</v>
      </c>
      <c r="AR28" s="100" t="s">
        <v>28</v>
      </c>
      <c r="AS28" s="100" t="s">
        <v>28</v>
      </c>
      <c r="AT28" s="100" t="s">
        <v>25</v>
      </c>
      <c r="AU28" s="103" t="s">
        <v>25</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100" t="s">
        <v>25</v>
      </c>
      <c r="BD28" s="313" t="str">
        <f>SUBSTITUTE(SUBSTITUTE(IFERROR(VLOOKUP($A28,単組回答!$E:$R,14,FALSE),""),"① 行った","○"),"② 行っていない","×")</f>
        <v/>
      </c>
      <c r="BE28" s="100" t="s">
        <v>25</v>
      </c>
      <c r="BF28" s="316" t="str">
        <f>SUBSTITUTE(SUBSTITUTE(IFERROR(VLOOKUP($A28,単組回答!$E:$T,16,FALSE),""),"① 行った","○"),"② 行っていない","×")</f>
        <v/>
      </c>
    </row>
    <row r="29" spans="1:58" ht="28.5" customHeight="1">
      <c r="A29" s="5">
        <v>47046</v>
      </c>
      <c r="B29" s="6" t="s">
        <v>1626</v>
      </c>
      <c r="C29" s="47" t="s">
        <v>24</v>
      </c>
      <c r="D29" s="47" t="s">
        <v>24</v>
      </c>
      <c r="E29" s="47"/>
      <c r="F29" s="47"/>
      <c r="G29" s="47"/>
      <c r="H29" s="47"/>
      <c r="I29" s="47"/>
      <c r="J29" s="47"/>
      <c r="K29" s="47"/>
      <c r="L29" s="47"/>
      <c r="M29" s="47"/>
      <c r="N29" s="47" t="s">
        <v>23</v>
      </c>
      <c r="O29" s="47" t="s">
        <v>24</v>
      </c>
      <c r="P29" s="47">
        <v>1</v>
      </c>
      <c r="Q29" s="47" t="s">
        <v>23</v>
      </c>
      <c r="R29" s="47"/>
      <c r="S29" s="47"/>
      <c r="T29" s="47"/>
      <c r="U29" s="47"/>
      <c r="V29" s="47"/>
      <c r="W29" s="47"/>
      <c r="X29" s="47"/>
      <c r="Y29" s="47" t="s">
        <v>26</v>
      </c>
      <c r="Z29" s="47" t="s">
        <v>26</v>
      </c>
      <c r="AA29" s="47" t="e">
        <v>#N/A</v>
      </c>
      <c r="AB29" s="47" t="s">
        <v>26</v>
      </c>
      <c r="AC29" s="47" t="s">
        <v>22</v>
      </c>
      <c r="AD29" s="47" t="s">
        <v>26</v>
      </c>
      <c r="AE29" s="47" t="s">
        <v>25</v>
      </c>
      <c r="AF29" s="33"/>
      <c r="AG29" s="47" t="s">
        <v>26</v>
      </c>
      <c r="AH29" s="47"/>
      <c r="AI29" s="47" t="s">
        <v>26</v>
      </c>
      <c r="AJ29" s="93" t="s">
        <v>25</v>
      </c>
      <c r="AK29" s="102" t="s">
        <v>26</v>
      </c>
      <c r="AL29" s="100" t="s">
        <v>26</v>
      </c>
      <c r="AM29" s="100" t="s">
        <v>26</v>
      </c>
      <c r="AN29" s="100" t="s">
        <v>26</v>
      </c>
      <c r="AO29" s="100" t="s">
        <v>26</v>
      </c>
      <c r="AP29" s="100" t="s">
        <v>26</v>
      </c>
      <c r="AQ29" s="100" t="s">
        <v>26</v>
      </c>
      <c r="AR29" s="100"/>
      <c r="AS29" s="100" t="s">
        <v>26</v>
      </c>
      <c r="AT29" s="100"/>
      <c r="AU29" s="103"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100" t="s">
        <v>25</v>
      </c>
      <c r="BD29" s="313" t="str">
        <f>SUBSTITUTE(SUBSTITUTE(IFERROR(VLOOKUP($A29,単組回答!$E:$R,14,FALSE),""),"① 行った","○"),"② 行っていない","×")</f>
        <v/>
      </c>
      <c r="BE29" s="100" t="s">
        <v>25</v>
      </c>
      <c r="BF29" s="316" t="str">
        <f>SUBSTITUTE(SUBSTITUTE(IFERROR(VLOOKUP($A29,単組回答!$E:$T,16,FALSE),""),"① 行った","○"),"② 行っていない","×")</f>
        <v/>
      </c>
    </row>
    <row r="30" spans="1:58" ht="28.5" customHeight="1">
      <c r="A30" s="5">
        <v>47048</v>
      </c>
      <c r="B30" s="6" t="s">
        <v>1182</v>
      </c>
      <c r="C30" s="47" t="s">
        <v>24</v>
      </c>
      <c r="D30" s="47" t="s">
        <v>24</v>
      </c>
      <c r="E30" s="47"/>
      <c r="F30" s="47"/>
      <c r="G30" s="47"/>
      <c r="H30" s="47"/>
      <c r="I30" s="47"/>
      <c r="J30" s="47"/>
      <c r="K30" s="47"/>
      <c r="L30" s="47"/>
      <c r="M30" s="47"/>
      <c r="N30" s="47" t="s">
        <v>24</v>
      </c>
      <c r="O30" s="47" t="s">
        <v>24</v>
      </c>
      <c r="P30" s="47"/>
      <c r="Q30" s="47"/>
      <c r="R30" s="47"/>
      <c r="S30" s="47"/>
      <c r="T30" s="47"/>
      <c r="U30" s="47"/>
      <c r="V30" s="47"/>
      <c r="W30" s="47"/>
      <c r="X30" s="47"/>
      <c r="Y30" s="47" t="s">
        <v>26</v>
      </c>
      <c r="Z30" s="47" t="s">
        <v>26</v>
      </c>
      <c r="AA30" s="47" t="e">
        <v>#N/A</v>
      </c>
      <c r="AB30" s="47" t="s">
        <v>26</v>
      </c>
      <c r="AC30" s="47" t="s">
        <v>26</v>
      </c>
      <c r="AD30" s="47" t="s">
        <v>26</v>
      </c>
      <c r="AE30" s="47" t="s">
        <v>26</v>
      </c>
      <c r="AF30" s="33"/>
      <c r="AG30" s="47" t="s">
        <v>26</v>
      </c>
      <c r="AH30" s="47" t="s">
        <v>26</v>
      </c>
      <c r="AI30" s="47" t="s">
        <v>26</v>
      </c>
      <c r="AJ30" s="93" t="s">
        <v>26</v>
      </c>
      <c r="AK30" s="102" t="s">
        <v>25</v>
      </c>
      <c r="AL30" s="100" t="s">
        <v>25</v>
      </c>
      <c r="AM30" s="100" t="s">
        <v>22</v>
      </c>
      <c r="AN30" s="100" t="s">
        <v>25</v>
      </c>
      <c r="AO30" s="100" t="s">
        <v>22</v>
      </c>
      <c r="AP30" s="100">
        <v>0</v>
      </c>
      <c r="AQ30" s="100">
        <v>0</v>
      </c>
      <c r="AR30" s="100"/>
      <c r="AS30" s="100">
        <v>0</v>
      </c>
      <c r="AT30" s="100"/>
      <c r="AU30" s="103">
        <v>0</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100" t="s">
        <v>25</v>
      </c>
      <c r="BD30" s="313" t="str">
        <f>SUBSTITUTE(SUBSTITUTE(IFERROR(VLOOKUP($A30,単組回答!$E:$R,14,FALSE),""),"① 行った","○"),"② 行っていない","×")</f>
        <v/>
      </c>
      <c r="BE30" s="100" t="s">
        <v>25</v>
      </c>
      <c r="BF30" s="316" t="str">
        <f>SUBSTITUTE(SUBSTITUTE(IFERROR(VLOOKUP($A30,単組回答!$E:$T,16,FALSE),""),"① 行った","○"),"② 行っていない","×")</f>
        <v/>
      </c>
    </row>
    <row r="31" spans="1:58" ht="28.5" customHeight="1">
      <c r="A31" s="5">
        <v>47049</v>
      </c>
      <c r="B31" s="6" t="s">
        <v>1627</v>
      </c>
      <c r="C31" s="47" t="s">
        <v>23</v>
      </c>
      <c r="D31" s="47" t="s">
        <v>24</v>
      </c>
      <c r="E31" s="47">
        <v>1</v>
      </c>
      <c r="F31" s="47" t="s">
        <v>23</v>
      </c>
      <c r="G31" s="47" t="s">
        <v>23</v>
      </c>
      <c r="H31" s="47"/>
      <c r="I31" s="47" t="s">
        <v>23</v>
      </c>
      <c r="J31" s="47"/>
      <c r="K31" s="47" t="s">
        <v>23</v>
      </c>
      <c r="L31" s="47"/>
      <c r="M31" s="47"/>
      <c r="N31" s="47" t="s">
        <v>23</v>
      </c>
      <c r="O31" s="47" t="s">
        <v>24</v>
      </c>
      <c r="P31" s="47">
        <v>1</v>
      </c>
      <c r="Q31" s="47" t="s">
        <v>22</v>
      </c>
      <c r="R31" s="47" t="s">
        <v>23</v>
      </c>
      <c r="S31" s="47" t="s">
        <v>23</v>
      </c>
      <c r="T31" s="47" t="s">
        <v>23</v>
      </c>
      <c r="U31" s="47" t="s">
        <v>23</v>
      </c>
      <c r="V31" s="47"/>
      <c r="W31" s="47"/>
      <c r="X31" s="47"/>
      <c r="Y31" s="47" t="s">
        <v>26</v>
      </c>
      <c r="Z31" s="47" t="s">
        <v>26</v>
      </c>
      <c r="AA31" s="47" t="e">
        <v>#N/A</v>
      </c>
      <c r="AB31" s="47" t="s">
        <v>26</v>
      </c>
      <c r="AC31" s="47" t="s">
        <v>22</v>
      </c>
      <c r="AD31" s="47" t="s">
        <v>26</v>
      </c>
      <c r="AE31" s="47" t="s">
        <v>25</v>
      </c>
      <c r="AF31" s="33"/>
      <c r="AG31" s="47" t="s">
        <v>26</v>
      </c>
      <c r="AH31" s="47"/>
      <c r="AI31" s="47" t="s">
        <v>26</v>
      </c>
      <c r="AJ31" s="93" t="s">
        <v>25</v>
      </c>
      <c r="AK31" s="102" t="s">
        <v>22</v>
      </c>
      <c r="AL31" s="100" t="s">
        <v>25</v>
      </c>
      <c r="AM31" s="100" t="s">
        <v>22</v>
      </c>
      <c r="AN31" s="100" t="s">
        <v>22</v>
      </c>
      <c r="AO31" s="100" t="s">
        <v>22</v>
      </c>
      <c r="AP31" s="100" t="s">
        <v>22</v>
      </c>
      <c r="AQ31" s="100" t="s">
        <v>27</v>
      </c>
      <c r="AR31" s="100" t="s">
        <v>22</v>
      </c>
      <c r="AS31" s="100" t="s">
        <v>22</v>
      </c>
      <c r="AT31" s="100" t="s">
        <v>22</v>
      </c>
      <c r="AU31" s="103" t="s">
        <v>22</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100" t="s">
        <v>25</v>
      </c>
      <c r="BD31" s="313" t="str">
        <f>SUBSTITUTE(SUBSTITUTE(IFERROR(VLOOKUP($A31,単組回答!$E:$R,14,FALSE),""),"① 行った","○"),"② 行っていない","×")</f>
        <v/>
      </c>
      <c r="BE31" s="100" t="s">
        <v>22</v>
      </c>
      <c r="BF31" s="316" t="str">
        <f>SUBSTITUTE(SUBSTITUTE(IFERROR(VLOOKUP($A31,単組回答!$E:$T,16,FALSE),""),"① 行った","○"),"② 行っていない","×")</f>
        <v/>
      </c>
    </row>
    <row r="32" spans="1:58" ht="28.5" customHeight="1">
      <c r="A32" s="5">
        <v>47057</v>
      </c>
      <c r="B32" s="6" t="s">
        <v>1628</v>
      </c>
      <c r="C32" s="47" t="s">
        <v>24</v>
      </c>
      <c r="D32" s="47" t="s">
        <v>24</v>
      </c>
      <c r="E32" s="47"/>
      <c r="F32" s="47"/>
      <c r="G32" s="47"/>
      <c r="H32" s="47"/>
      <c r="I32" s="47"/>
      <c r="J32" s="47"/>
      <c r="K32" s="47"/>
      <c r="L32" s="47"/>
      <c r="M32" s="47"/>
      <c r="N32" s="47"/>
      <c r="O32" s="47"/>
      <c r="P32" s="47"/>
      <c r="Q32" s="47"/>
      <c r="R32" s="47"/>
      <c r="S32" s="47"/>
      <c r="T32" s="47"/>
      <c r="U32" s="47"/>
      <c r="V32" s="47"/>
      <c r="W32" s="47"/>
      <c r="X32" s="47"/>
      <c r="Y32" s="47" t="s">
        <v>26</v>
      </c>
      <c r="Z32" s="47" t="s">
        <v>26</v>
      </c>
      <c r="AA32" s="47" t="e">
        <v>#N/A</v>
      </c>
      <c r="AB32" s="47" t="s">
        <v>26</v>
      </c>
      <c r="AC32" s="47" t="s">
        <v>26</v>
      </c>
      <c r="AD32" s="47" t="s">
        <v>26</v>
      </c>
      <c r="AE32" s="47" t="s">
        <v>26</v>
      </c>
      <c r="AF32" s="33"/>
      <c r="AG32" s="47" t="s">
        <v>26</v>
      </c>
      <c r="AH32" s="47" t="s">
        <v>26</v>
      </c>
      <c r="AI32" s="47" t="s">
        <v>26</v>
      </c>
      <c r="AJ32" s="93" t="s">
        <v>26</v>
      </c>
      <c r="AK32" s="102" t="s">
        <v>26</v>
      </c>
      <c r="AL32" s="100" t="s">
        <v>26</v>
      </c>
      <c r="AM32" s="100" t="s">
        <v>26</v>
      </c>
      <c r="AN32" s="100" t="s">
        <v>26</v>
      </c>
      <c r="AO32" s="100" t="s">
        <v>26</v>
      </c>
      <c r="AP32" s="100" t="s">
        <v>26</v>
      </c>
      <c r="AQ32" s="100" t="s">
        <v>26</v>
      </c>
      <c r="AR32" s="100" t="s">
        <v>26</v>
      </c>
      <c r="AS32" s="100" t="s">
        <v>26</v>
      </c>
      <c r="AT32" s="100" t="s">
        <v>26</v>
      </c>
      <c r="AU32" s="103"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100" t="s">
        <v>25</v>
      </c>
      <c r="BD32" s="313" t="str">
        <f>SUBSTITUTE(SUBSTITUTE(IFERROR(VLOOKUP($A32,単組回答!$E:$R,14,FALSE),""),"① 行った","○"),"② 行っていない","×")</f>
        <v/>
      </c>
      <c r="BE32" s="100" t="s">
        <v>25</v>
      </c>
      <c r="BF32" s="316" t="str">
        <f>SUBSTITUTE(SUBSTITUTE(IFERROR(VLOOKUP($A32,単組回答!$E:$T,16,FALSE),""),"① 行った","○"),"② 行っていない","×")</f>
        <v/>
      </c>
    </row>
    <row r="33" spans="1:58" ht="28.5" customHeight="1">
      <c r="A33" s="5">
        <v>47063</v>
      </c>
      <c r="B33" s="6" t="s">
        <v>1629</v>
      </c>
      <c r="C33" s="47" t="s">
        <v>23</v>
      </c>
      <c r="D33" s="47" t="s">
        <v>24</v>
      </c>
      <c r="E33" s="47">
        <v>1</v>
      </c>
      <c r="F33" s="47"/>
      <c r="G33" s="47" t="s">
        <v>23</v>
      </c>
      <c r="H33" s="47"/>
      <c r="I33" s="47"/>
      <c r="J33" s="47"/>
      <c r="K33" s="47"/>
      <c r="L33" s="47"/>
      <c r="M33" s="47"/>
      <c r="N33" s="47" t="s">
        <v>23</v>
      </c>
      <c r="O33" s="47" t="s">
        <v>24</v>
      </c>
      <c r="P33" s="47">
        <v>1</v>
      </c>
      <c r="Q33" s="47"/>
      <c r="R33" s="47"/>
      <c r="S33" s="47"/>
      <c r="T33" s="47"/>
      <c r="U33" s="47"/>
      <c r="V33" s="47"/>
      <c r="W33" s="47"/>
      <c r="X33" s="47"/>
      <c r="Y33" s="47" t="s">
        <v>22</v>
      </c>
      <c r="Z33" s="47" t="s">
        <v>25</v>
      </c>
      <c r="AA33" s="47" t="s">
        <v>25</v>
      </c>
      <c r="AB33" s="47" t="s">
        <v>22</v>
      </c>
      <c r="AC33" s="47" t="s">
        <v>22</v>
      </c>
      <c r="AD33" s="47" t="s">
        <v>25</v>
      </c>
      <c r="AE33" s="47" t="s">
        <v>25</v>
      </c>
      <c r="AF33" s="33"/>
      <c r="AG33" s="47" t="s">
        <v>26</v>
      </c>
      <c r="AH33" s="47"/>
      <c r="AI33" s="47" t="s">
        <v>25</v>
      </c>
      <c r="AJ33" s="93" t="s">
        <v>25</v>
      </c>
      <c r="AK33" s="102" t="s">
        <v>22</v>
      </c>
      <c r="AL33" s="100" t="s">
        <v>25</v>
      </c>
      <c r="AM33" s="100" t="s">
        <v>22</v>
      </c>
      <c r="AN33" s="100" t="s">
        <v>22</v>
      </c>
      <c r="AO33" s="100" t="s">
        <v>22</v>
      </c>
      <c r="AP33" s="100" t="s">
        <v>22</v>
      </c>
      <c r="AQ33" s="100" t="s">
        <v>27</v>
      </c>
      <c r="AR33" s="100" t="s">
        <v>26</v>
      </c>
      <c r="AS33" s="100" t="s">
        <v>25</v>
      </c>
      <c r="AT33" s="100" t="s">
        <v>26</v>
      </c>
      <c r="AU33" s="103" t="s">
        <v>25</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100" t="s">
        <v>25</v>
      </c>
      <c r="BD33" s="313" t="str">
        <f>SUBSTITUTE(SUBSTITUTE(IFERROR(VLOOKUP($A33,単組回答!$E:$R,14,FALSE),""),"① 行った","○"),"② 行っていない","×")</f>
        <v/>
      </c>
      <c r="BE33" s="100" t="s">
        <v>25</v>
      </c>
      <c r="BF33" s="316" t="str">
        <f>SUBSTITUTE(SUBSTITUTE(IFERROR(VLOOKUP($A33,単組回答!$E:$T,16,FALSE),""),"① 行った","○"),"② 行っていない","×")</f>
        <v/>
      </c>
    </row>
    <row r="34" spans="1:58" ht="28.5" customHeight="1">
      <c r="A34" s="5">
        <v>47069</v>
      </c>
      <c r="B34" s="6" t="s">
        <v>1630</v>
      </c>
      <c r="C34" s="47" t="s">
        <v>23</v>
      </c>
      <c r="D34" s="47" t="s">
        <v>23</v>
      </c>
      <c r="E34" s="47">
        <v>2</v>
      </c>
      <c r="F34" s="47"/>
      <c r="G34" s="47" t="s">
        <v>23</v>
      </c>
      <c r="H34" s="47"/>
      <c r="I34" s="47" t="s">
        <v>23</v>
      </c>
      <c r="J34" s="47"/>
      <c r="K34" s="47" t="s">
        <v>23</v>
      </c>
      <c r="L34" s="47"/>
      <c r="M34" s="47"/>
      <c r="N34" s="47" t="s">
        <v>23</v>
      </c>
      <c r="O34" s="47" t="s">
        <v>23</v>
      </c>
      <c r="P34" s="47">
        <v>2</v>
      </c>
      <c r="Q34" s="47" t="s">
        <v>22</v>
      </c>
      <c r="R34" s="47"/>
      <c r="S34" s="47"/>
      <c r="T34" s="47"/>
      <c r="U34" s="47"/>
      <c r="V34" s="47"/>
      <c r="W34" s="47"/>
      <c r="X34" s="47"/>
      <c r="Y34" s="47" t="s">
        <v>22</v>
      </c>
      <c r="Z34" s="47" t="s">
        <v>22</v>
      </c>
      <c r="AA34" s="47" t="s">
        <v>22</v>
      </c>
      <c r="AB34" s="47" t="s">
        <v>22</v>
      </c>
      <c r="AC34" s="47" t="s">
        <v>26</v>
      </c>
      <c r="AD34" s="47" t="s">
        <v>25</v>
      </c>
      <c r="AE34" s="47" t="s">
        <v>26</v>
      </c>
      <c r="AF34" s="33"/>
      <c r="AG34" s="47" t="s">
        <v>26</v>
      </c>
      <c r="AH34" s="47" t="s">
        <v>26</v>
      </c>
      <c r="AI34" s="47" t="s">
        <v>25</v>
      </c>
      <c r="AJ34" s="93" t="s">
        <v>26</v>
      </c>
      <c r="AK34" s="102" t="s">
        <v>22</v>
      </c>
      <c r="AL34" s="100" t="s">
        <v>25</v>
      </c>
      <c r="AM34" s="100" t="s">
        <v>22</v>
      </c>
      <c r="AN34" s="100" t="s">
        <v>22</v>
      </c>
      <c r="AO34" s="100" t="s">
        <v>25</v>
      </c>
      <c r="AP34" s="100" t="s">
        <v>22</v>
      </c>
      <c r="AQ34" s="100" t="s">
        <v>27</v>
      </c>
      <c r="AR34" s="100"/>
      <c r="AS34" s="100" t="s">
        <v>28</v>
      </c>
      <c r="AT34" s="100"/>
      <c r="AU34" s="103" t="s">
        <v>25</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100" t="s">
        <v>1320</v>
      </c>
      <c r="BD34" s="313" t="str">
        <f>SUBSTITUTE(SUBSTITUTE(IFERROR(VLOOKUP($A34,単組回答!$E:$R,14,FALSE),""),"① 行った","○"),"② 行っていない","×")</f>
        <v/>
      </c>
      <c r="BE34" s="100" t="s">
        <v>25</v>
      </c>
      <c r="BF34" s="316" t="str">
        <f>SUBSTITUTE(SUBSTITUTE(IFERROR(VLOOKUP($A34,単組回答!$E:$T,16,FALSE),""),"① 行った","○"),"② 行っていない","×")</f>
        <v/>
      </c>
    </row>
    <row r="35" spans="1:58" ht="28.5" customHeight="1">
      <c r="A35" s="5">
        <v>47070</v>
      </c>
      <c r="B35" s="6" t="s">
        <v>1631</v>
      </c>
      <c r="C35" s="47" t="s">
        <v>24</v>
      </c>
      <c r="D35" s="47" t="s">
        <v>24</v>
      </c>
      <c r="E35" s="47"/>
      <c r="F35" s="47"/>
      <c r="G35" s="47" t="s">
        <v>23</v>
      </c>
      <c r="H35" s="47"/>
      <c r="I35" s="47" t="s">
        <v>23</v>
      </c>
      <c r="J35" s="47"/>
      <c r="K35" s="47"/>
      <c r="L35" s="47"/>
      <c r="M35" s="47"/>
      <c r="N35" s="47" t="s">
        <v>24</v>
      </c>
      <c r="O35" s="47" t="s">
        <v>24</v>
      </c>
      <c r="P35" s="47"/>
      <c r="Q35" s="47" t="s">
        <v>23</v>
      </c>
      <c r="R35" s="47"/>
      <c r="S35" s="47"/>
      <c r="T35" s="47" t="s">
        <v>23</v>
      </c>
      <c r="U35" s="47"/>
      <c r="V35" s="47"/>
      <c r="W35" s="47"/>
      <c r="X35" s="47"/>
      <c r="Y35" s="47" t="s">
        <v>26</v>
      </c>
      <c r="Z35" s="47" t="s">
        <v>26</v>
      </c>
      <c r="AA35" s="47" t="e">
        <v>#N/A</v>
      </c>
      <c r="AB35" s="47" t="s">
        <v>26</v>
      </c>
      <c r="AC35" s="47" t="s">
        <v>26</v>
      </c>
      <c r="AD35" s="47" t="s">
        <v>26</v>
      </c>
      <c r="AE35" s="47" t="s">
        <v>26</v>
      </c>
      <c r="AF35" s="33"/>
      <c r="AG35" s="47" t="s">
        <v>26</v>
      </c>
      <c r="AH35" s="47" t="s">
        <v>26</v>
      </c>
      <c r="AI35" s="47" t="s">
        <v>26</v>
      </c>
      <c r="AJ35" s="93" t="s">
        <v>26</v>
      </c>
      <c r="AK35" s="102" t="s">
        <v>26</v>
      </c>
      <c r="AL35" s="100" t="s">
        <v>26</v>
      </c>
      <c r="AM35" s="100" t="s">
        <v>26</v>
      </c>
      <c r="AN35" s="100" t="s">
        <v>26</v>
      </c>
      <c r="AO35" s="100" t="s">
        <v>26</v>
      </c>
      <c r="AP35" s="100" t="s">
        <v>26</v>
      </c>
      <c r="AQ35" s="100" t="s">
        <v>26</v>
      </c>
      <c r="AR35" s="100" t="s">
        <v>26</v>
      </c>
      <c r="AS35" s="100" t="s">
        <v>26</v>
      </c>
      <c r="AT35" s="100" t="s">
        <v>26</v>
      </c>
      <c r="AU35" s="103"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100" t="s">
        <v>25</v>
      </c>
      <c r="BD35" s="313" t="str">
        <f>SUBSTITUTE(SUBSTITUTE(IFERROR(VLOOKUP($A35,単組回答!$E:$R,14,FALSE),""),"① 行った","○"),"② 行っていない","×")</f>
        <v/>
      </c>
      <c r="BE35" s="100" t="s">
        <v>25</v>
      </c>
      <c r="BF35" s="316" t="str">
        <f>SUBSTITUTE(SUBSTITUTE(IFERROR(VLOOKUP($A35,単組回答!$E:$T,16,FALSE),""),"① 行った","○"),"② 行っていない","×")</f>
        <v/>
      </c>
    </row>
    <row r="36" spans="1:58" ht="28.5" customHeight="1">
      <c r="A36" s="5">
        <v>47071</v>
      </c>
      <c r="B36" s="6" t="s">
        <v>1632</v>
      </c>
      <c r="C36" s="47" t="s">
        <v>24</v>
      </c>
      <c r="D36" s="47" t="s">
        <v>24</v>
      </c>
      <c r="E36" s="47"/>
      <c r="F36" s="47"/>
      <c r="G36" s="47" t="s">
        <v>23</v>
      </c>
      <c r="H36" s="47"/>
      <c r="I36" s="47" t="s">
        <v>23</v>
      </c>
      <c r="J36" s="47"/>
      <c r="K36" s="47"/>
      <c r="L36" s="47"/>
      <c r="M36" s="47"/>
      <c r="N36" s="47" t="s">
        <v>23</v>
      </c>
      <c r="O36" s="47" t="s">
        <v>23</v>
      </c>
      <c r="P36" s="47">
        <v>2</v>
      </c>
      <c r="Q36" s="47" t="s">
        <v>22</v>
      </c>
      <c r="R36" s="47" t="s">
        <v>23</v>
      </c>
      <c r="S36" s="47"/>
      <c r="T36" s="47" t="s">
        <v>23</v>
      </c>
      <c r="U36" s="47" t="s">
        <v>23</v>
      </c>
      <c r="V36" s="47" t="s">
        <v>23</v>
      </c>
      <c r="W36" s="47"/>
      <c r="X36" s="47"/>
      <c r="Y36" s="47" t="s">
        <v>22</v>
      </c>
      <c r="Z36" s="47" t="s">
        <v>25</v>
      </c>
      <c r="AA36" s="47" t="s">
        <v>25</v>
      </c>
      <c r="AB36" s="47" t="s">
        <v>22</v>
      </c>
      <c r="AC36" s="47" t="s">
        <v>26</v>
      </c>
      <c r="AD36" s="47" t="s">
        <v>25</v>
      </c>
      <c r="AE36" s="47" t="s">
        <v>26</v>
      </c>
      <c r="AF36" s="33"/>
      <c r="AG36" s="47" t="s">
        <v>26</v>
      </c>
      <c r="AH36" s="47" t="s">
        <v>26</v>
      </c>
      <c r="AI36" s="47" t="s">
        <v>25</v>
      </c>
      <c r="AJ36" s="93" t="s">
        <v>26</v>
      </c>
      <c r="AK36" s="102" t="s">
        <v>26</v>
      </c>
      <c r="AL36" s="100" t="s">
        <v>26</v>
      </c>
      <c r="AM36" s="100" t="s">
        <v>26</v>
      </c>
      <c r="AN36" s="100" t="s">
        <v>26</v>
      </c>
      <c r="AO36" s="100" t="s">
        <v>26</v>
      </c>
      <c r="AP36" s="100" t="s">
        <v>26</v>
      </c>
      <c r="AQ36" s="100" t="s">
        <v>26</v>
      </c>
      <c r="AR36" s="100" t="s">
        <v>26</v>
      </c>
      <c r="AS36" s="100" t="s">
        <v>26</v>
      </c>
      <c r="AT36" s="100" t="s">
        <v>26</v>
      </c>
      <c r="AU36" s="103" t="s">
        <v>26</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100" t="s">
        <v>25</v>
      </c>
      <c r="BD36" s="313" t="str">
        <f>SUBSTITUTE(SUBSTITUTE(IFERROR(VLOOKUP($A36,単組回答!$E:$R,14,FALSE),""),"① 行った","○"),"② 行っていない","×")</f>
        <v/>
      </c>
      <c r="BE36" s="100" t="s">
        <v>25</v>
      </c>
      <c r="BF36" s="316" t="str">
        <f>SUBSTITUTE(SUBSTITUTE(IFERROR(VLOOKUP($A36,単組回答!$E:$T,16,FALSE),""),"① 行った","○"),"② 行っていない","×")</f>
        <v/>
      </c>
    </row>
    <row r="37" spans="1:58" ht="28.5" customHeight="1">
      <c r="A37" s="5">
        <v>47074</v>
      </c>
      <c r="B37" s="6" t="s">
        <v>1633</v>
      </c>
      <c r="C37" s="47" t="s">
        <v>23</v>
      </c>
      <c r="D37" s="47" t="s">
        <v>24</v>
      </c>
      <c r="E37" s="47">
        <v>1</v>
      </c>
      <c r="F37" s="47"/>
      <c r="G37" s="47"/>
      <c r="H37" s="47"/>
      <c r="I37" s="47"/>
      <c r="J37" s="47"/>
      <c r="K37" s="47"/>
      <c r="L37" s="47"/>
      <c r="M37" s="47"/>
      <c r="N37" s="47"/>
      <c r="O37" s="47"/>
      <c r="P37" s="47"/>
      <c r="Q37" s="47"/>
      <c r="R37" s="47"/>
      <c r="S37" s="47"/>
      <c r="T37" s="47"/>
      <c r="U37" s="47"/>
      <c r="V37" s="47"/>
      <c r="W37" s="47"/>
      <c r="X37" s="47"/>
      <c r="Y37" s="47" t="s">
        <v>22</v>
      </c>
      <c r="Z37" s="47" t="s">
        <v>25</v>
      </c>
      <c r="AA37" s="47" t="s">
        <v>25</v>
      </c>
      <c r="AB37" s="47" t="s">
        <v>26</v>
      </c>
      <c r="AC37" s="47" t="s">
        <v>22</v>
      </c>
      <c r="AD37" s="47" t="s">
        <v>26</v>
      </c>
      <c r="AE37" s="47" t="s">
        <v>25</v>
      </c>
      <c r="AF37" s="33"/>
      <c r="AG37" s="47" t="s">
        <v>26</v>
      </c>
      <c r="AH37" s="47"/>
      <c r="AI37" s="47" t="s">
        <v>26</v>
      </c>
      <c r="AJ37" s="93" t="s">
        <v>25</v>
      </c>
      <c r="AK37" s="102" t="s">
        <v>26</v>
      </c>
      <c r="AL37" s="100" t="s">
        <v>26</v>
      </c>
      <c r="AM37" s="100" t="s">
        <v>26</v>
      </c>
      <c r="AN37" s="100" t="s">
        <v>26</v>
      </c>
      <c r="AO37" s="100" t="s">
        <v>26</v>
      </c>
      <c r="AP37" s="100" t="s">
        <v>26</v>
      </c>
      <c r="AQ37" s="100" t="s">
        <v>26</v>
      </c>
      <c r="AR37" s="100"/>
      <c r="AS37" s="100" t="s">
        <v>26</v>
      </c>
      <c r="AT37" s="100"/>
      <c r="AU37" s="103" t="s">
        <v>26</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100" t="s">
        <v>25</v>
      </c>
      <c r="BD37" s="313" t="str">
        <f>SUBSTITUTE(SUBSTITUTE(IFERROR(VLOOKUP($A37,単組回答!$E:$R,14,FALSE),""),"① 行った","○"),"② 行っていない","×")</f>
        <v/>
      </c>
      <c r="BE37" s="100" t="s">
        <v>25</v>
      </c>
      <c r="BF37" s="316" t="str">
        <f>SUBSTITUTE(SUBSTITUTE(IFERROR(VLOOKUP($A37,単組回答!$E:$T,16,FALSE),""),"① 行った","○"),"② 行っていない","×")</f>
        <v/>
      </c>
    </row>
    <row r="38" spans="1:58" ht="28.5" customHeight="1">
      <c r="A38" s="5">
        <v>47075</v>
      </c>
      <c r="B38" s="6" t="s">
        <v>1634</v>
      </c>
      <c r="C38" s="47" t="s">
        <v>23</v>
      </c>
      <c r="D38" s="47" t="s">
        <v>24</v>
      </c>
      <c r="E38" s="47">
        <v>1</v>
      </c>
      <c r="F38" s="47" t="s">
        <v>23</v>
      </c>
      <c r="G38" s="47" t="s">
        <v>23</v>
      </c>
      <c r="H38" s="47"/>
      <c r="I38" s="47"/>
      <c r="J38" s="47"/>
      <c r="K38" s="47" t="s">
        <v>23</v>
      </c>
      <c r="L38" s="47"/>
      <c r="M38" s="47" t="s">
        <v>23</v>
      </c>
      <c r="N38" s="47" t="s">
        <v>23</v>
      </c>
      <c r="O38" s="47" t="s">
        <v>24</v>
      </c>
      <c r="P38" s="47">
        <v>1</v>
      </c>
      <c r="Q38" s="47" t="s">
        <v>22</v>
      </c>
      <c r="R38" s="47" t="s">
        <v>23</v>
      </c>
      <c r="S38" s="47"/>
      <c r="T38" s="47"/>
      <c r="U38" s="47"/>
      <c r="V38" s="47"/>
      <c r="W38" s="47" t="s">
        <v>23</v>
      </c>
      <c r="X38" s="47"/>
      <c r="Y38" s="47" t="s">
        <v>22</v>
      </c>
      <c r="Z38" s="47" t="s">
        <v>25</v>
      </c>
      <c r="AA38" s="47" t="s">
        <v>25</v>
      </c>
      <c r="AB38" s="47" t="s">
        <v>22</v>
      </c>
      <c r="AC38" s="47" t="s">
        <v>22</v>
      </c>
      <c r="AD38" s="47" t="s">
        <v>25</v>
      </c>
      <c r="AE38" s="47" t="s">
        <v>25</v>
      </c>
      <c r="AF38" s="33"/>
      <c r="AG38" s="47" t="s">
        <v>26</v>
      </c>
      <c r="AH38" s="47"/>
      <c r="AI38" s="47" t="s">
        <v>25</v>
      </c>
      <c r="AJ38" s="93" t="s">
        <v>25</v>
      </c>
      <c r="AK38" s="102" t="s">
        <v>22</v>
      </c>
      <c r="AL38" s="100" t="s">
        <v>25</v>
      </c>
      <c r="AM38" s="100" t="s">
        <v>22</v>
      </c>
      <c r="AN38" s="100" t="s">
        <v>22</v>
      </c>
      <c r="AO38" s="100" t="s">
        <v>25</v>
      </c>
      <c r="AP38" s="100" t="s">
        <v>22</v>
      </c>
      <c r="AQ38" s="100" t="s">
        <v>27</v>
      </c>
      <c r="AR38" s="100" t="s">
        <v>28</v>
      </c>
      <c r="AS38" s="100" t="s">
        <v>28</v>
      </c>
      <c r="AT38" s="100" t="s">
        <v>22</v>
      </c>
      <c r="AU38" s="103" t="s">
        <v>22</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100" t="s">
        <v>1320</v>
      </c>
      <c r="BD38" s="313" t="str">
        <f>SUBSTITUTE(SUBSTITUTE(IFERROR(VLOOKUP($A38,単組回答!$E:$R,14,FALSE),""),"① 行った","○"),"② 行っていない","×")</f>
        <v/>
      </c>
      <c r="BE38" s="100" t="s">
        <v>22</v>
      </c>
      <c r="BF38" s="316" t="str">
        <f>SUBSTITUTE(SUBSTITUTE(IFERROR(VLOOKUP($A38,単組回答!$E:$T,16,FALSE),""),"① 行った","○"),"② 行っていない","×")</f>
        <v/>
      </c>
    </row>
    <row r="39" spans="1:58" ht="28.5" customHeight="1">
      <c r="A39" s="5">
        <v>47082</v>
      </c>
      <c r="B39" s="6" t="s">
        <v>1635</v>
      </c>
      <c r="C39" s="47" t="s">
        <v>24</v>
      </c>
      <c r="D39" s="47" t="s">
        <v>24</v>
      </c>
      <c r="E39" s="47"/>
      <c r="F39" s="47"/>
      <c r="G39" s="47"/>
      <c r="H39" s="47"/>
      <c r="I39" s="47"/>
      <c r="J39" s="47"/>
      <c r="K39" s="47"/>
      <c r="L39" s="47"/>
      <c r="M39" s="47"/>
      <c r="N39" s="47"/>
      <c r="O39" s="47"/>
      <c r="P39" s="47"/>
      <c r="Q39" s="47"/>
      <c r="R39" s="47"/>
      <c r="S39" s="47"/>
      <c r="T39" s="47"/>
      <c r="U39" s="47"/>
      <c r="V39" s="47"/>
      <c r="W39" s="47"/>
      <c r="X39" s="47"/>
      <c r="Y39" s="47" t="s">
        <v>26</v>
      </c>
      <c r="Z39" s="47" t="s">
        <v>26</v>
      </c>
      <c r="AA39" s="47" t="e">
        <v>#N/A</v>
      </c>
      <c r="AB39" s="47" t="s">
        <v>26</v>
      </c>
      <c r="AC39" s="47" t="s">
        <v>26</v>
      </c>
      <c r="AD39" s="47" t="s">
        <v>26</v>
      </c>
      <c r="AE39" s="47" t="s">
        <v>26</v>
      </c>
      <c r="AF39" s="33"/>
      <c r="AG39" s="47" t="s">
        <v>26</v>
      </c>
      <c r="AH39" s="47" t="s">
        <v>26</v>
      </c>
      <c r="AI39" s="47" t="s">
        <v>26</v>
      </c>
      <c r="AJ39" s="93" t="s">
        <v>26</v>
      </c>
      <c r="AK39" s="102" t="s">
        <v>26</v>
      </c>
      <c r="AL39" s="100" t="s">
        <v>26</v>
      </c>
      <c r="AM39" s="100" t="s">
        <v>26</v>
      </c>
      <c r="AN39" s="100" t="s">
        <v>26</v>
      </c>
      <c r="AO39" s="100" t="s">
        <v>26</v>
      </c>
      <c r="AP39" s="100" t="s">
        <v>26</v>
      </c>
      <c r="AQ39" s="100" t="s">
        <v>26</v>
      </c>
      <c r="AR39" s="100" t="s">
        <v>26</v>
      </c>
      <c r="AS39" s="100" t="s">
        <v>26</v>
      </c>
      <c r="AT39" s="100" t="s">
        <v>26</v>
      </c>
      <c r="AU39" s="103" t="s">
        <v>26</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100" t="s">
        <v>25</v>
      </c>
      <c r="BD39" s="313" t="str">
        <f>SUBSTITUTE(SUBSTITUTE(IFERROR(VLOOKUP($A39,単組回答!$E:$R,14,FALSE),""),"① 行った","○"),"② 行っていない","×")</f>
        <v/>
      </c>
      <c r="BE39" s="100" t="s">
        <v>25</v>
      </c>
      <c r="BF39" s="316" t="str">
        <f>SUBSTITUTE(SUBSTITUTE(IFERROR(VLOOKUP($A39,単組回答!$E:$T,16,FALSE),""),"① 行った","○"),"② 行っていない","×")</f>
        <v/>
      </c>
    </row>
    <row r="40" spans="1:58" ht="28.5" customHeight="1">
      <c r="A40" s="5">
        <v>47083</v>
      </c>
      <c r="B40" s="6" t="s">
        <v>1636</v>
      </c>
      <c r="C40" s="43"/>
      <c r="D40" s="47"/>
      <c r="E40" s="47"/>
      <c r="F40" s="47"/>
      <c r="G40" s="47"/>
      <c r="H40" s="47"/>
      <c r="I40" s="47"/>
      <c r="J40" s="47"/>
      <c r="K40" s="47"/>
      <c r="L40" s="47"/>
      <c r="M40" s="47"/>
      <c r="N40" s="47"/>
      <c r="O40" s="47"/>
      <c r="P40" s="47"/>
      <c r="Q40" s="47"/>
      <c r="R40" s="47"/>
      <c r="S40" s="47"/>
      <c r="T40" s="47"/>
      <c r="U40" s="47"/>
      <c r="V40" s="47"/>
      <c r="W40" s="47"/>
      <c r="X40" s="47"/>
      <c r="Y40" s="47" t="s">
        <v>25</v>
      </c>
      <c r="Z40" s="47" t="s">
        <v>25</v>
      </c>
      <c r="AA40" s="47" t="s">
        <v>25</v>
      </c>
      <c r="AB40" s="47" t="s">
        <v>26</v>
      </c>
      <c r="AC40" s="47" t="s">
        <v>26</v>
      </c>
      <c r="AD40" s="47" t="s">
        <v>26</v>
      </c>
      <c r="AE40" s="47" t="s">
        <v>26</v>
      </c>
      <c r="AF40" s="33"/>
      <c r="AG40" s="47" t="s">
        <v>26</v>
      </c>
      <c r="AH40" s="47" t="s">
        <v>26</v>
      </c>
      <c r="AI40" s="47" t="s">
        <v>26</v>
      </c>
      <c r="AJ40" s="93" t="s">
        <v>26</v>
      </c>
      <c r="AK40" s="102" t="s">
        <v>26</v>
      </c>
      <c r="AL40" s="100" t="s">
        <v>26</v>
      </c>
      <c r="AM40" s="100" t="s">
        <v>26</v>
      </c>
      <c r="AN40" s="100" t="s">
        <v>26</v>
      </c>
      <c r="AO40" s="100" t="s">
        <v>26</v>
      </c>
      <c r="AP40" s="100" t="s">
        <v>26</v>
      </c>
      <c r="AQ40" s="100" t="s">
        <v>26</v>
      </c>
      <c r="AR40" s="100" t="s">
        <v>26</v>
      </c>
      <c r="AS40" s="100" t="s">
        <v>26</v>
      </c>
      <c r="AT40" s="100" t="s">
        <v>26</v>
      </c>
      <c r="AU40" s="103" t="s">
        <v>26</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100" t="s">
        <v>25</v>
      </c>
      <c r="BD40" s="313" t="str">
        <f>SUBSTITUTE(SUBSTITUTE(IFERROR(VLOOKUP($A40,単組回答!$E:$R,14,FALSE),""),"① 行った","○"),"② 行っていない","×")</f>
        <v/>
      </c>
      <c r="BE40" s="100" t="s">
        <v>25</v>
      </c>
      <c r="BF40" s="316" t="str">
        <f>SUBSTITUTE(SUBSTITUTE(IFERROR(VLOOKUP($A40,単組回答!$E:$T,16,FALSE),""),"① 行った","○"),"② 行っていない","×")</f>
        <v/>
      </c>
    </row>
    <row r="41" spans="1:58" ht="28.5" customHeight="1">
      <c r="A41" s="5">
        <v>47088</v>
      </c>
      <c r="B41" s="6" t="s">
        <v>1637</v>
      </c>
      <c r="C41" s="47" t="s">
        <v>24</v>
      </c>
      <c r="D41" s="47" t="s">
        <v>24</v>
      </c>
      <c r="E41" s="47"/>
      <c r="F41" s="47"/>
      <c r="G41" s="47"/>
      <c r="H41" s="47"/>
      <c r="I41" s="47"/>
      <c r="J41" s="47"/>
      <c r="K41" s="47"/>
      <c r="L41" s="47"/>
      <c r="M41" s="47"/>
      <c r="N41" s="47"/>
      <c r="O41" s="47"/>
      <c r="P41" s="47"/>
      <c r="Q41" s="47"/>
      <c r="R41" s="47"/>
      <c r="S41" s="47"/>
      <c r="T41" s="47"/>
      <c r="U41" s="47"/>
      <c r="V41" s="47"/>
      <c r="W41" s="47"/>
      <c r="X41" s="47"/>
      <c r="Y41" s="47" t="s">
        <v>26</v>
      </c>
      <c r="Z41" s="47" t="s">
        <v>26</v>
      </c>
      <c r="AA41" s="47" t="e">
        <v>#N/A</v>
      </c>
      <c r="AB41" s="47" t="s">
        <v>26</v>
      </c>
      <c r="AC41" s="47" t="s">
        <v>26</v>
      </c>
      <c r="AD41" s="47" t="s">
        <v>26</v>
      </c>
      <c r="AE41" s="47" t="s">
        <v>26</v>
      </c>
      <c r="AF41" s="33"/>
      <c r="AG41" s="47" t="s">
        <v>26</v>
      </c>
      <c r="AH41" s="47" t="s">
        <v>26</v>
      </c>
      <c r="AI41" s="47" t="s">
        <v>26</v>
      </c>
      <c r="AJ41" s="93" t="s">
        <v>26</v>
      </c>
      <c r="AK41" s="102" t="s">
        <v>26</v>
      </c>
      <c r="AL41" s="100" t="s">
        <v>26</v>
      </c>
      <c r="AM41" s="100" t="s">
        <v>26</v>
      </c>
      <c r="AN41" s="100" t="s">
        <v>26</v>
      </c>
      <c r="AO41" s="100" t="s">
        <v>26</v>
      </c>
      <c r="AP41" s="100" t="s">
        <v>26</v>
      </c>
      <c r="AQ41" s="100" t="s">
        <v>26</v>
      </c>
      <c r="AR41" s="100" t="s">
        <v>26</v>
      </c>
      <c r="AS41" s="100" t="s">
        <v>26</v>
      </c>
      <c r="AT41" s="100" t="s">
        <v>26</v>
      </c>
      <c r="AU41" s="103" t="s">
        <v>26</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100" t="s">
        <v>25</v>
      </c>
      <c r="BD41" s="313" t="str">
        <f>SUBSTITUTE(SUBSTITUTE(IFERROR(VLOOKUP($A41,単組回答!$E:$R,14,FALSE),""),"① 行った","○"),"② 行っていない","×")</f>
        <v/>
      </c>
      <c r="BE41" s="100" t="s">
        <v>25</v>
      </c>
      <c r="BF41" s="316" t="str">
        <f>SUBSTITUTE(SUBSTITUTE(IFERROR(VLOOKUP($A41,単組回答!$E:$T,16,FALSE),""),"① 行った","○"),"② 行っていない","×")</f>
        <v/>
      </c>
    </row>
    <row r="42" spans="1:58" ht="28.5" customHeight="1">
      <c r="A42" s="5">
        <v>47092</v>
      </c>
      <c r="B42" s="6" t="s">
        <v>1638</v>
      </c>
      <c r="C42" s="43"/>
      <c r="D42" s="47"/>
      <c r="E42" s="47"/>
      <c r="F42" s="47"/>
      <c r="G42" s="47"/>
      <c r="H42" s="47"/>
      <c r="I42" s="47"/>
      <c r="J42" s="47"/>
      <c r="K42" s="47"/>
      <c r="L42" s="47"/>
      <c r="M42" s="47"/>
      <c r="N42" s="47"/>
      <c r="O42" s="47"/>
      <c r="P42" s="47"/>
      <c r="Q42" s="47"/>
      <c r="R42" s="47"/>
      <c r="S42" s="47"/>
      <c r="T42" s="47"/>
      <c r="U42" s="47"/>
      <c r="V42" s="47"/>
      <c r="W42" s="47"/>
      <c r="X42" s="47"/>
      <c r="Y42" s="47" t="s">
        <v>26</v>
      </c>
      <c r="Z42" s="47" t="s">
        <v>26</v>
      </c>
      <c r="AA42" s="47" t="e">
        <v>#N/A</v>
      </c>
      <c r="AB42" s="47" t="s">
        <v>26</v>
      </c>
      <c r="AC42" s="47" t="s">
        <v>26</v>
      </c>
      <c r="AD42" s="47" t="s">
        <v>26</v>
      </c>
      <c r="AE42" s="47" t="s">
        <v>26</v>
      </c>
      <c r="AF42" s="33"/>
      <c r="AG42" s="47" t="s">
        <v>26</v>
      </c>
      <c r="AH42" s="47" t="s">
        <v>26</v>
      </c>
      <c r="AI42" s="47" t="s">
        <v>26</v>
      </c>
      <c r="AJ42" s="93" t="s">
        <v>26</v>
      </c>
      <c r="AK42" s="102" t="s">
        <v>26</v>
      </c>
      <c r="AL42" s="100" t="s">
        <v>26</v>
      </c>
      <c r="AM42" s="100" t="s">
        <v>26</v>
      </c>
      <c r="AN42" s="100" t="s">
        <v>26</v>
      </c>
      <c r="AO42" s="100" t="s">
        <v>26</v>
      </c>
      <c r="AP42" s="100" t="s">
        <v>26</v>
      </c>
      <c r="AQ42" s="100" t="s">
        <v>26</v>
      </c>
      <c r="AR42" s="100" t="s">
        <v>26</v>
      </c>
      <c r="AS42" s="100" t="s">
        <v>26</v>
      </c>
      <c r="AT42" s="100" t="s">
        <v>26</v>
      </c>
      <c r="AU42" s="103" t="s">
        <v>26</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100" t="s">
        <v>25</v>
      </c>
      <c r="BD42" s="313" t="str">
        <f>SUBSTITUTE(SUBSTITUTE(IFERROR(VLOOKUP($A42,単組回答!$E:$R,14,FALSE),""),"① 行った","○"),"② 行っていない","×")</f>
        <v/>
      </c>
      <c r="BE42" s="100" t="s">
        <v>25</v>
      </c>
      <c r="BF42" s="316" t="str">
        <f>SUBSTITUTE(SUBSTITUTE(IFERROR(VLOOKUP($A42,単組回答!$E:$T,16,FALSE),""),"① 行った","○"),"② 行っていない","×")</f>
        <v/>
      </c>
    </row>
    <row r="43" spans="1:58" ht="28.5" customHeight="1">
      <c r="A43" s="5">
        <v>47099</v>
      </c>
      <c r="B43" s="6" t="s">
        <v>965</v>
      </c>
      <c r="C43" s="47" t="s">
        <v>23</v>
      </c>
      <c r="D43" s="47" t="s">
        <v>24</v>
      </c>
      <c r="E43" s="47">
        <v>1</v>
      </c>
      <c r="F43" s="47"/>
      <c r="G43" s="47" t="s">
        <v>23</v>
      </c>
      <c r="H43" s="47"/>
      <c r="I43" s="47"/>
      <c r="J43" s="47"/>
      <c r="K43" s="47"/>
      <c r="L43" s="47"/>
      <c r="M43" s="47"/>
      <c r="N43" s="47" t="s">
        <v>23</v>
      </c>
      <c r="O43" s="47" t="s">
        <v>24</v>
      </c>
      <c r="P43" s="47">
        <v>1</v>
      </c>
      <c r="Q43" s="47" t="s">
        <v>22</v>
      </c>
      <c r="R43" s="47" t="s">
        <v>23</v>
      </c>
      <c r="S43" s="47"/>
      <c r="T43" s="47"/>
      <c r="U43" s="47"/>
      <c r="V43" s="47"/>
      <c r="W43" s="47"/>
      <c r="X43" s="47"/>
      <c r="Y43" s="47" t="s">
        <v>26</v>
      </c>
      <c r="Z43" s="47" t="s">
        <v>26</v>
      </c>
      <c r="AA43" s="47" t="e">
        <v>#N/A</v>
      </c>
      <c r="AB43" s="47" t="s">
        <v>26</v>
      </c>
      <c r="AC43" s="47" t="s">
        <v>26</v>
      </c>
      <c r="AD43" s="47" t="s">
        <v>26</v>
      </c>
      <c r="AE43" s="47" t="s">
        <v>26</v>
      </c>
      <c r="AF43" s="33"/>
      <c r="AG43" s="47" t="s">
        <v>26</v>
      </c>
      <c r="AH43" s="47" t="s">
        <v>26</v>
      </c>
      <c r="AI43" s="47" t="s">
        <v>26</v>
      </c>
      <c r="AJ43" s="93" t="s">
        <v>26</v>
      </c>
      <c r="AK43" s="102" t="s">
        <v>26</v>
      </c>
      <c r="AL43" s="100" t="s">
        <v>26</v>
      </c>
      <c r="AM43" s="100" t="s">
        <v>26</v>
      </c>
      <c r="AN43" s="100" t="s">
        <v>26</v>
      </c>
      <c r="AO43" s="100" t="s">
        <v>26</v>
      </c>
      <c r="AP43" s="100" t="s">
        <v>26</v>
      </c>
      <c r="AQ43" s="100" t="s">
        <v>26</v>
      </c>
      <c r="AR43" s="100" t="s">
        <v>25</v>
      </c>
      <c r="AS43" s="100" t="s">
        <v>26</v>
      </c>
      <c r="AT43" s="100" t="s">
        <v>25</v>
      </c>
      <c r="AU43" s="103" t="s">
        <v>26</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100" t="s">
        <v>25</v>
      </c>
      <c r="BD43" s="313" t="str">
        <f>SUBSTITUTE(SUBSTITUTE(IFERROR(VLOOKUP($A43,単組回答!$E:$R,14,FALSE),""),"① 行った","○"),"② 行っていない","×")</f>
        <v/>
      </c>
      <c r="BE43" s="100" t="s">
        <v>25</v>
      </c>
      <c r="BF43" s="316" t="str">
        <f>SUBSTITUTE(SUBSTITUTE(IFERROR(VLOOKUP($A43,単組回答!$E:$T,16,FALSE),""),"① 行った","○"),"② 行っていない","×")</f>
        <v/>
      </c>
    </row>
    <row r="44" spans="1:58" ht="28.5" customHeight="1">
      <c r="A44" s="5">
        <v>47103</v>
      </c>
      <c r="B44" s="6" t="s">
        <v>1639</v>
      </c>
      <c r="C44" s="43"/>
      <c r="D44" s="47"/>
      <c r="E44" s="47"/>
      <c r="F44" s="47"/>
      <c r="G44" s="47"/>
      <c r="H44" s="47"/>
      <c r="I44" s="47"/>
      <c r="J44" s="47"/>
      <c r="K44" s="47"/>
      <c r="L44" s="47"/>
      <c r="M44" s="47"/>
      <c r="N44" s="47"/>
      <c r="O44" s="47"/>
      <c r="P44" s="47"/>
      <c r="Q44" s="47"/>
      <c r="R44" s="47"/>
      <c r="S44" s="47"/>
      <c r="T44" s="47"/>
      <c r="U44" s="47"/>
      <c r="V44" s="47"/>
      <c r="W44" s="47"/>
      <c r="X44" s="47"/>
      <c r="Y44" s="47" t="s">
        <v>26</v>
      </c>
      <c r="Z44" s="47" t="s">
        <v>26</v>
      </c>
      <c r="AA44" s="47" t="e">
        <v>#N/A</v>
      </c>
      <c r="AB44" s="47" t="s">
        <v>26</v>
      </c>
      <c r="AC44" s="47" t="s">
        <v>22</v>
      </c>
      <c r="AD44" s="47" t="s">
        <v>26</v>
      </c>
      <c r="AE44" s="47" t="s">
        <v>25</v>
      </c>
      <c r="AF44" s="33"/>
      <c r="AG44" s="47" t="s">
        <v>26</v>
      </c>
      <c r="AH44" s="47"/>
      <c r="AI44" s="47" t="s">
        <v>26</v>
      </c>
      <c r="AJ44" s="93" t="s">
        <v>25</v>
      </c>
      <c r="AK44" s="102" t="s">
        <v>25</v>
      </c>
      <c r="AL44" s="100" t="s">
        <v>25</v>
      </c>
      <c r="AM44" s="100" t="s">
        <v>22</v>
      </c>
      <c r="AN44" s="100" t="s">
        <v>22</v>
      </c>
      <c r="AO44" s="100" t="s">
        <v>22</v>
      </c>
      <c r="AP44" s="100" t="s">
        <v>25</v>
      </c>
      <c r="AQ44" s="100" t="s">
        <v>25</v>
      </c>
      <c r="AR44" s="100"/>
      <c r="AS44" s="100" t="s">
        <v>25</v>
      </c>
      <c r="AT44" s="100"/>
      <c r="AU44" s="103" t="s">
        <v>22</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100" t="s">
        <v>25</v>
      </c>
      <c r="BD44" s="313" t="str">
        <f>SUBSTITUTE(SUBSTITUTE(IFERROR(VLOOKUP($A44,単組回答!$E:$R,14,FALSE),""),"① 行った","○"),"② 行っていない","×")</f>
        <v/>
      </c>
      <c r="BE44" s="100" t="s">
        <v>25</v>
      </c>
      <c r="BF44" s="316" t="str">
        <f>SUBSTITUTE(SUBSTITUTE(IFERROR(VLOOKUP($A44,単組回答!$E:$T,16,FALSE),""),"① 行った","○"),"② 行っていない","×")</f>
        <v/>
      </c>
    </row>
    <row r="45" spans="1:58" ht="28.5" customHeight="1">
      <c r="A45" s="5">
        <v>47105</v>
      </c>
      <c r="B45" s="6" t="s">
        <v>1640</v>
      </c>
      <c r="C45" s="43"/>
      <c r="D45" s="47"/>
      <c r="E45" s="47"/>
      <c r="F45" s="47"/>
      <c r="G45" s="47"/>
      <c r="H45" s="47"/>
      <c r="I45" s="47"/>
      <c r="J45" s="47"/>
      <c r="K45" s="47"/>
      <c r="L45" s="47"/>
      <c r="M45" s="47"/>
      <c r="N45" s="47"/>
      <c r="O45" s="47"/>
      <c r="P45" s="47"/>
      <c r="Q45" s="47"/>
      <c r="R45" s="47"/>
      <c r="S45" s="47"/>
      <c r="T45" s="47"/>
      <c r="U45" s="47"/>
      <c r="V45" s="47"/>
      <c r="W45" s="47"/>
      <c r="X45" s="47"/>
      <c r="Y45" s="47" t="s">
        <v>25</v>
      </c>
      <c r="Z45" s="47" t="s">
        <v>25</v>
      </c>
      <c r="AA45" s="47" t="s">
        <v>25</v>
      </c>
      <c r="AB45" s="47" t="s">
        <v>26</v>
      </c>
      <c r="AC45" s="47" t="s">
        <v>25</v>
      </c>
      <c r="AD45" s="47" t="s">
        <v>26</v>
      </c>
      <c r="AE45" s="47" t="s">
        <v>25</v>
      </c>
      <c r="AF45" s="33"/>
      <c r="AG45" s="47" t="s">
        <v>26</v>
      </c>
      <c r="AH45" s="47"/>
      <c r="AI45" s="47" t="s">
        <v>26</v>
      </c>
      <c r="AJ45" s="93" t="s">
        <v>25</v>
      </c>
      <c r="AK45" s="102" t="s">
        <v>26</v>
      </c>
      <c r="AL45" s="100" t="s">
        <v>26</v>
      </c>
      <c r="AM45" s="100" t="s">
        <v>26</v>
      </c>
      <c r="AN45" s="100" t="s">
        <v>26</v>
      </c>
      <c r="AO45" s="100" t="s">
        <v>26</v>
      </c>
      <c r="AP45" s="100" t="s">
        <v>26</v>
      </c>
      <c r="AQ45" s="100" t="s">
        <v>26</v>
      </c>
      <c r="AR45" s="100" t="s">
        <v>26</v>
      </c>
      <c r="AS45" s="100" t="s">
        <v>26</v>
      </c>
      <c r="AT45" s="100" t="s">
        <v>26</v>
      </c>
      <c r="AU45" s="103" t="s">
        <v>26</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100" t="s">
        <v>25</v>
      </c>
      <c r="BD45" s="313" t="str">
        <f>SUBSTITUTE(SUBSTITUTE(IFERROR(VLOOKUP($A45,単組回答!$E:$R,14,FALSE),""),"① 行った","○"),"② 行っていない","×")</f>
        <v/>
      </c>
      <c r="BE45" s="100" t="s">
        <v>25</v>
      </c>
      <c r="BF45" s="316" t="str">
        <f>SUBSTITUTE(SUBSTITUTE(IFERROR(VLOOKUP($A45,単組回答!$E:$T,16,FALSE),""),"① 行った","○"),"② 行っていない","×")</f>
        <v/>
      </c>
    </row>
    <row r="46" spans="1:58" ht="28.5" customHeight="1">
      <c r="A46" s="5">
        <v>47109</v>
      </c>
      <c r="B46" s="6" t="s">
        <v>1641</v>
      </c>
      <c r="C46" s="47" t="s">
        <v>23</v>
      </c>
      <c r="D46" s="47" t="s">
        <v>24</v>
      </c>
      <c r="E46" s="47">
        <v>1</v>
      </c>
      <c r="F46" s="47" t="s">
        <v>23</v>
      </c>
      <c r="G46" s="47" t="s">
        <v>23</v>
      </c>
      <c r="H46" s="47"/>
      <c r="I46" s="47"/>
      <c r="J46" s="47"/>
      <c r="K46" s="47"/>
      <c r="L46" s="47"/>
      <c r="M46" s="47"/>
      <c r="N46" s="47" t="s">
        <v>23</v>
      </c>
      <c r="O46" s="47" t="s">
        <v>24</v>
      </c>
      <c r="P46" s="47">
        <v>1</v>
      </c>
      <c r="Q46" s="47" t="s">
        <v>22</v>
      </c>
      <c r="R46" s="47"/>
      <c r="S46" s="47"/>
      <c r="T46" s="47"/>
      <c r="U46" s="47"/>
      <c r="V46" s="47"/>
      <c r="W46" s="47"/>
      <c r="X46" s="47"/>
      <c r="Y46" s="47" t="s">
        <v>22</v>
      </c>
      <c r="Z46" s="47" t="s">
        <v>25</v>
      </c>
      <c r="AA46" s="47" t="s">
        <v>25</v>
      </c>
      <c r="AB46" s="47" t="s">
        <v>22</v>
      </c>
      <c r="AC46" s="47" t="s">
        <v>26</v>
      </c>
      <c r="AD46" s="47" t="s">
        <v>25</v>
      </c>
      <c r="AE46" s="47" t="s">
        <v>26</v>
      </c>
      <c r="AF46" s="33"/>
      <c r="AG46" s="47" t="s">
        <v>26</v>
      </c>
      <c r="AH46" s="47" t="s">
        <v>26</v>
      </c>
      <c r="AI46" s="47" t="s">
        <v>25</v>
      </c>
      <c r="AJ46" s="93" t="s">
        <v>26</v>
      </c>
      <c r="AK46" s="102" t="s">
        <v>26</v>
      </c>
      <c r="AL46" s="100" t="s">
        <v>26</v>
      </c>
      <c r="AM46" s="100" t="s">
        <v>26</v>
      </c>
      <c r="AN46" s="100" t="s">
        <v>26</v>
      </c>
      <c r="AO46" s="100" t="s">
        <v>26</v>
      </c>
      <c r="AP46" s="100" t="s">
        <v>26</v>
      </c>
      <c r="AQ46" s="100" t="s">
        <v>26</v>
      </c>
      <c r="AR46" s="100" t="s">
        <v>26</v>
      </c>
      <c r="AS46" s="100" t="s">
        <v>26</v>
      </c>
      <c r="AT46" s="100" t="s">
        <v>26</v>
      </c>
      <c r="AU46" s="103" t="s">
        <v>26</v>
      </c>
      <c r="AV46" s="314" t="str">
        <f>SUBSTITUTE(SUBSTITUTE(IFERROR(VLOOKUP($A46,単組回答!$E:$F,2,FALSE),""),"あり","○"),"なし","×")</f>
        <v/>
      </c>
      <c r="AW46" s="317" t="str">
        <f>SUBSTITUTE(SUBSTITUTE(IFERROR(VLOOKUP($A46,単組回答!$E:$G,3,FALSE),""),"あり","○"),"なし","×")</f>
        <v/>
      </c>
      <c r="AX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6" s="313" t="str">
        <f>SUBSTITUTE(SUBSTITUTE(IFERROR(VLOOKUP($A46,単組回答!$E:$H,4,FALSE),""),"あり","○"),"なし","×")</f>
        <v/>
      </c>
      <c r="BC46" s="100" t="s">
        <v>25</v>
      </c>
      <c r="BD46" s="313" t="str">
        <f>SUBSTITUTE(SUBSTITUTE(IFERROR(VLOOKUP($A46,単組回答!$E:$R,14,FALSE),""),"① 行った","○"),"② 行っていない","×")</f>
        <v/>
      </c>
      <c r="BE46" s="100" t="s">
        <v>22</v>
      </c>
      <c r="BF46" s="316" t="str">
        <f>SUBSTITUTE(SUBSTITUTE(IFERROR(VLOOKUP($A46,単組回答!$E:$T,16,FALSE),""),"① 行った","○"),"② 行っていない","×")</f>
        <v/>
      </c>
    </row>
    <row r="47" spans="1:58" ht="28.5" customHeight="1">
      <c r="A47" s="5">
        <v>47134</v>
      </c>
      <c r="B47" s="6" t="s">
        <v>1642</v>
      </c>
      <c r="C47" s="47" t="s">
        <v>24</v>
      </c>
      <c r="D47" s="47" t="s">
        <v>24</v>
      </c>
      <c r="E47" s="47"/>
      <c r="F47" s="47"/>
      <c r="G47" s="47"/>
      <c r="H47" s="47"/>
      <c r="I47" s="47"/>
      <c r="J47" s="47"/>
      <c r="K47" s="47"/>
      <c r="L47" s="47"/>
      <c r="M47" s="47"/>
      <c r="N47" s="47"/>
      <c r="O47" s="47"/>
      <c r="P47" s="47"/>
      <c r="Q47" s="47"/>
      <c r="R47" s="47"/>
      <c r="S47" s="47"/>
      <c r="T47" s="47"/>
      <c r="U47" s="47"/>
      <c r="V47" s="47"/>
      <c r="W47" s="47"/>
      <c r="X47" s="47"/>
      <c r="Y47" s="47" t="s">
        <v>25</v>
      </c>
      <c r="Z47" s="47" t="s">
        <v>25</v>
      </c>
      <c r="AA47" s="47" t="s">
        <v>25</v>
      </c>
      <c r="AB47" s="47" t="s">
        <v>26</v>
      </c>
      <c r="AC47" s="47" t="s">
        <v>26</v>
      </c>
      <c r="AD47" s="47" t="s">
        <v>26</v>
      </c>
      <c r="AE47" s="47" t="s">
        <v>26</v>
      </c>
      <c r="AF47" s="33"/>
      <c r="AG47" s="47" t="s">
        <v>26</v>
      </c>
      <c r="AH47" s="47" t="s">
        <v>26</v>
      </c>
      <c r="AI47" s="47" t="s">
        <v>26</v>
      </c>
      <c r="AJ47" s="93" t="s">
        <v>26</v>
      </c>
      <c r="AK47" s="102" t="s">
        <v>26</v>
      </c>
      <c r="AL47" s="100" t="s">
        <v>26</v>
      </c>
      <c r="AM47" s="100" t="s">
        <v>26</v>
      </c>
      <c r="AN47" s="100" t="s">
        <v>26</v>
      </c>
      <c r="AO47" s="100" t="s">
        <v>26</v>
      </c>
      <c r="AP47" s="100" t="s">
        <v>26</v>
      </c>
      <c r="AQ47" s="100" t="s">
        <v>26</v>
      </c>
      <c r="AR47" s="100" t="s">
        <v>26</v>
      </c>
      <c r="AS47" s="100" t="s">
        <v>26</v>
      </c>
      <c r="AT47" s="100" t="s">
        <v>26</v>
      </c>
      <c r="AU47" s="103" t="s">
        <v>26</v>
      </c>
      <c r="AV47" s="314" t="str">
        <f>SUBSTITUTE(SUBSTITUTE(IFERROR(VLOOKUP($A47,単組回答!$E:$F,2,FALSE),""),"あり","○"),"なし","×")</f>
        <v/>
      </c>
      <c r="AW47" s="317" t="str">
        <f>SUBSTITUTE(SUBSTITUTE(IFERROR(VLOOKUP($A47,単組回答!$E:$G,3,FALSE),""),"あり","○"),"なし","×")</f>
        <v/>
      </c>
      <c r="AX47" s="313" t="str">
        <f>SUBSTITUTE(SUBSTITUTE(SUBSTITUTE(SUBSTITUTE(SUBSTITUTE(SUBSTITUTE(IFERROR(VLOOKUP($A47,単組回答!$E:$I,5,FALSE),""),"①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7" s="313" t="str">
        <f>SUBSTITUTE(SUBSTITUTE(SUBSTITUTE(SUBSTITUTE(SUBSTITUTE(SUBSTITUTE(SUBSTITUTE(IFERROR(VLOOKUP($A47,単組回答!$E:$L,8,FALSE),""),"①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7" s="313" t="str">
        <f>SUBSTITUTE(SUBSTITUTE(SUBSTITUTE(SUBSTITUTE(SUBSTITUTE(SUBSTITUTE(IFERROR(VLOOKUP($A47,単組回答!$E:$J,6,FALSE),""),"①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7" s="313" t="str">
        <f>SUBSTITUTE(SUBSTITUTE(SUBSTITUTE(SUBSTITUTE(SUBSTITUTE(SUBSTITUTE(SUBSTITUTE(IFERROR(VLOOKUP($A47,単組回答!$E:$P,12,FALSE),""),"①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7" s="313" t="str">
        <f>SUBSTITUTE(SUBSTITUTE(IFERROR(VLOOKUP($A47,単組回答!$E:$H,4,FALSE),""),"あり","○"),"なし","×")</f>
        <v/>
      </c>
      <c r="BC47" s="100" t="s">
        <v>25</v>
      </c>
      <c r="BD47" s="313" t="str">
        <f>SUBSTITUTE(SUBSTITUTE(IFERROR(VLOOKUP($A47,単組回答!$E:$R,14,FALSE),""),"① 行った","○"),"② 行っていない","×")</f>
        <v/>
      </c>
      <c r="BE47" s="100" t="s">
        <v>25</v>
      </c>
      <c r="BF47" s="316" t="str">
        <f>SUBSTITUTE(SUBSTITUTE(IFERROR(VLOOKUP($A47,単組回答!$E:$T,16,FALSE),""),"① 行った","○"),"② 行っていない","×")</f>
        <v/>
      </c>
    </row>
    <row r="48" spans="1:58" ht="28.5" customHeight="1">
      <c r="A48" s="5">
        <v>47144</v>
      </c>
      <c r="B48" s="6" t="s">
        <v>1643</v>
      </c>
      <c r="C48" s="43"/>
      <c r="D48" s="47"/>
      <c r="E48" s="47"/>
      <c r="F48" s="47"/>
      <c r="G48" s="47"/>
      <c r="H48" s="47"/>
      <c r="I48" s="47"/>
      <c r="J48" s="47"/>
      <c r="K48" s="47"/>
      <c r="L48" s="47"/>
      <c r="M48" s="47"/>
      <c r="N48" s="47"/>
      <c r="O48" s="47"/>
      <c r="P48" s="47"/>
      <c r="Q48" s="47"/>
      <c r="R48" s="47"/>
      <c r="S48" s="47"/>
      <c r="T48" s="47"/>
      <c r="U48" s="47"/>
      <c r="V48" s="47"/>
      <c r="W48" s="47"/>
      <c r="X48" s="47"/>
      <c r="Y48" s="47" t="s">
        <v>25</v>
      </c>
      <c r="Z48" s="47" t="s">
        <v>25</v>
      </c>
      <c r="AA48" s="47" t="s">
        <v>25</v>
      </c>
      <c r="AB48" s="47" t="s">
        <v>26</v>
      </c>
      <c r="AC48" s="47" t="s">
        <v>26</v>
      </c>
      <c r="AD48" s="47" t="s">
        <v>26</v>
      </c>
      <c r="AE48" s="47" t="s">
        <v>26</v>
      </c>
      <c r="AF48" s="33"/>
      <c r="AG48" s="47" t="s">
        <v>26</v>
      </c>
      <c r="AH48" s="47" t="s">
        <v>26</v>
      </c>
      <c r="AI48" s="47" t="s">
        <v>26</v>
      </c>
      <c r="AJ48" s="93" t="s">
        <v>26</v>
      </c>
      <c r="AK48" s="102" t="s">
        <v>25</v>
      </c>
      <c r="AL48" s="100" t="s">
        <v>25</v>
      </c>
      <c r="AM48" s="100" t="s">
        <v>25</v>
      </c>
      <c r="AN48" s="100" t="s">
        <v>25</v>
      </c>
      <c r="AO48" s="100">
        <v>0</v>
      </c>
      <c r="AP48" s="100">
        <v>0</v>
      </c>
      <c r="AQ48" s="100">
        <v>0</v>
      </c>
      <c r="AR48" s="100"/>
      <c r="AS48" s="100">
        <v>0</v>
      </c>
      <c r="AT48" s="100"/>
      <c r="AU48" s="103">
        <v>0</v>
      </c>
      <c r="AV48" s="314" t="str">
        <f>SUBSTITUTE(SUBSTITUTE(IFERROR(VLOOKUP($A48,単組回答!$E:$F,2,FALSE),""),"あり","○"),"なし","×")</f>
        <v/>
      </c>
      <c r="AW48" s="317" t="str">
        <f>SUBSTITUTE(SUBSTITUTE(IFERROR(VLOOKUP($A48,単組回答!$E:$G,3,FALSE),""),"あり","○"),"なし","×")</f>
        <v/>
      </c>
      <c r="AX48" s="313" t="str">
        <f>SUBSTITUTE(SUBSTITUTE(SUBSTITUTE(SUBSTITUTE(SUBSTITUTE(SUBSTITUTE(IFERROR(VLOOKUP($A48,単組回答!$E:$I,5,FALSE),""),"①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8" s="313" t="str">
        <f>SUBSTITUTE(SUBSTITUTE(SUBSTITUTE(SUBSTITUTE(SUBSTITUTE(SUBSTITUTE(SUBSTITUTE(IFERROR(VLOOKUP($A48,単組回答!$E:$L,8,FALSE),""),"①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8" s="313" t="str">
        <f>SUBSTITUTE(SUBSTITUTE(SUBSTITUTE(SUBSTITUTE(SUBSTITUTE(SUBSTITUTE(IFERROR(VLOOKUP($A48,単組回答!$E:$J,6,FALSE),""),"①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8" s="313" t="str">
        <f>SUBSTITUTE(SUBSTITUTE(SUBSTITUTE(SUBSTITUTE(SUBSTITUTE(SUBSTITUTE(SUBSTITUTE(IFERROR(VLOOKUP($A48,単組回答!$E:$P,12,FALSE),""),"①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8" s="313" t="str">
        <f>SUBSTITUTE(SUBSTITUTE(IFERROR(VLOOKUP($A48,単組回答!$E:$H,4,FALSE),""),"あり","○"),"なし","×")</f>
        <v/>
      </c>
      <c r="BC48" s="100" t="s">
        <v>25</v>
      </c>
      <c r="BD48" s="313" t="str">
        <f>SUBSTITUTE(SUBSTITUTE(IFERROR(VLOOKUP($A48,単組回答!$E:$R,14,FALSE),""),"① 行った","○"),"② 行っていない","×")</f>
        <v/>
      </c>
      <c r="BE48" s="100" t="s">
        <v>25</v>
      </c>
      <c r="BF48" s="316" t="str">
        <f>SUBSTITUTE(SUBSTITUTE(IFERROR(VLOOKUP($A48,単組回答!$E:$T,16,FALSE),""),"① 行った","○"),"② 行っていない","×")</f>
        <v/>
      </c>
    </row>
    <row r="49" spans="1:58" ht="28.5" customHeight="1">
      <c r="A49" s="5">
        <v>47146</v>
      </c>
      <c r="B49" s="6" t="s">
        <v>1644</v>
      </c>
      <c r="C49" s="43"/>
      <c r="D49" s="47"/>
      <c r="E49" s="47"/>
      <c r="F49" s="47"/>
      <c r="G49" s="47"/>
      <c r="H49" s="47"/>
      <c r="I49" s="47"/>
      <c r="J49" s="47"/>
      <c r="K49" s="47"/>
      <c r="L49" s="47"/>
      <c r="M49" s="47"/>
      <c r="N49" s="47"/>
      <c r="O49" s="47"/>
      <c r="P49" s="47"/>
      <c r="Q49" s="47"/>
      <c r="R49" s="47"/>
      <c r="S49" s="47"/>
      <c r="T49" s="47"/>
      <c r="U49" s="47"/>
      <c r="V49" s="47"/>
      <c r="W49" s="47"/>
      <c r="X49" s="47"/>
      <c r="Y49" s="47" t="s">
        <v>26</v>
      </c>
      <c r="Z49" s="47" t="s">
        <v>26</v>
      </c>
      <c r="AA49" s="47" t="e">
        <v>#N/A</v>
      </c>
      <c r="AB49" s="47" t="s">
        <v>26</v>
      </c>
      <c r="AC49" s="47" t="s">
        <v>26</v>
      </c>
      <c r="AD49" s="47" t="s">
        <v>26</v>
      </c>
      <c r="AE49" s="47" t="s">
        <v>26</v>
      </c>
      <c r="AF49" s="33"/>
      <c r="AG49" s="47" t="s">
        <v>26</v>
      </c>
      <c r="AH49" s="47" t="s">
        <v>26</v>
      </c>
      <c r="AI49" s="47" t="s">
        <v>26</v>
      </c>
      <c r="AJ49" s="93" t="s">
        <v>26</v>
      </c>
      <c r="AK49" s="102" t="s">
        <v>26</v>
      </c>
      <c r="AL49" s="100" t="s">
        <v>26</v>
      </c>
      <c r="AM49" s="100" t="s">
        <v>26</v>
      </c>
      <c r="AN49" s="100" t="s">
        <v>26</v>
      </c>
      <c r="AO49" s="100" t="s">
        <v>26</v>
      </c>
      <c r="AP49" s="100" t="s">
        <v>26</v>
      </c>
      <c r="AQ49" s="100" t="s">
        <v>26</v>
      </c>
      <c r="AR49" s="100" t="s">
        <v>26</v>
      </c>
      <c r="AS49" s="100" t="s">
        <v>26</v>
      </c>
      <c r="AT49" s="100" t="s">
        <v>26</v>
      </c>
      <c r="AU49" s="103" t="s">
        <v>26</v>
      </c>
      <c r="AV49" s="314" t="str">
        <f>SUBSTITUTE(SUBSTITUTE(IFERROR(VLOOKUP($A49,単組回答!$E:$F,2,FALSE),""),"あり","○"),"なし","×")</f>
        <v/>
      </c>
      <c r="AW49" s="317" t="str">
        <f>SUBSTITUTE(SUBSTITUTE(IFERROR(VLOOKUP($A49,単組回答!$E:$G,3,FALSE),""),"あり","○"),"なし","×")</f>
        <v/>
      </c>
      <c r="AX49" s="313" t="str">
        <f>SUBSTITUTE(SUBSTITUTE(SUBSTITUTE(SUBSTITUTE(SUBSTITUTE(SUBSTITUTE(IFERROR(VLOOKUP($A49,単組回答!$E:$I,5,FALSE),""),"①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9" s="313" t="str">
        <f>SUBSTITUTE(SUBSTITUTE(SUBSTITUTE(SUBSTITUTE(SUBSTITUTE(SUBSTITUTE(SUBSTITUTE(IFERROR(VLOOKUP($A49,単組回答!$E:$L,8,FALSE),""),"①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9" s="313" t="str">
        <f>SUBSTITUTE(SUBSTITUTE(SUBSTITUTE(SUBSTITUTE(SUBSTITUTE(SUBSTITUTE(IFERROR(VLOOKUP($A49,単組回答!$E:$J,6,FALSE),""),"①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9" s="313" t="str">
        <f>SUBSTITUTE(SUBSTITUTE(SUBSTITUTE(SUBSTITUTE(SUBSTITUTE(SUBSTITUTE(SUBSTITUTE(IFERROR(VLOOKUP($A49,単組回答!$E:$P,12,FALSE),""),"①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9" s="313" t="str">
        <f>SUBSTITUTE(SUBSTITUTE(IFERROR(VLOOKUP($A49,単組回答!$E:$H,4,FALSE),""),"あり","○"),"なし","×")</f>
        <v/>
      </c>
      <c r="BC49" s="100" t="s">
        <v>25</v>
      </c>
      <c r="BD49" s="313" t="str">
        <f>SUBSTITUTE(SUBSTITUTE(IFERROR(VLOOKUP($A49,単組回答!$E:$R,14,FALSE),""),"① 行った","○"),"② 行っていない","×")</f>
        <v/>
      </c>
      <c r="BE49" s="100" t="s">
        <v>25</v>
      </c>
      <c r="BF49" s="316" t="str">
        <f>SUBSTITUTE(SUBSTITUTE(IFERROR(VLOOKUP($A49,単組回答!$E:$T,16,FALSE),""),"① 行った","○"),"② 行っていない","×")</f>
        <v/>
      </c>
    </row>
    <row r="50" spans="1:58" ht="28.5" customHeight="1">
      <c r="A50" s="5">
        <v>47149</v>
      </c>
      <c r="B50" s="6" t="s">
        <v>1645</v>
      </c>
      <c r="C50" s="43"/>
      <c r="D50" s="47"/>
      <c r="E50" s="47"/>
      <c r="F50" s="47"/>
      <c r="G50" s="47"/>
      <c r="H50" s="47"/>
      <c r="I50" s="47"/>
      <c r="J50" s="47"/>
      <c r="K50" s="47"/>
      <c r="L50" s="47"/>
      <c r="M50" s="47"/>
      <c r="N50" s="47"/>
      <c r="O50" s="47"/>
      <c r="P50" s="47"/>
      <c r="Q50" s="47"/>
      <c r="R50" s="47"/>
      <c r="S50" s="47"/>
      <c r="T50" s="47"/>
      <c r="U50" s="47"/>
      <c r="V50" s="47"/>
      <c r="W50" s="47"/>
      <c r="X50" s="47"/>
      <c r="Y50" s="47" t="s">
        <v>26</v>
      </c>
      <c r="Z50" s="47" t="s">
        <v>26</v>
      </c>
      <c r="AA50" s="47" t="e">
        <v>#N/A</v>
      </c>
      <c r="AB50" s="47" t="s">
        <v>26</v>
      </c>
      <c r="AC50" s="47" t="s">
        <v>26</v>
      </c>
      <c r="AD50" s="47" t="s">
        <v>26</v>
      </c>
      <c r="AE50" s="47" t="s">
        <v>26</v>
      </c>
      <c r="AF50" s="33"/>
      <c r="AG50" s="47" t="s">
        <v>26</v>
      </c>
      <c r="AH50" s="47" t="s">
        <v>26</v>
      </c>
      <c r="AI50" s="47" t="s">
        <v>26</v>
      </c>
      <c r="AJ50" s="93" t="s">
        <v>26</v>
      </c>
      <c r="AK50" s="102" t="s">
        <v>26</v>
      </c>
      <c r="AL50" s="100" t="s">
        <v>26</v>
      </c>
      <c r="AM50" s="100" t="s">
        <v>26</v>
      </c>
      <c r="AN50" s="100" t="s">
        <v>26</v>
      </c>
      <c r="AO50" s="100" t="s">
        <v>26</v>
      </c>
      <c r="AP50" s="100" t="s">
        <v>26</v>
      </c>
      <c r="AQ50" s="100" t="s">
        <v>26</v>
      </c>
      <c r="AR50" s="100" t="s">
        <v>26</v>
      </c>
      <c r="AS50" s="100" t="s">
        <v>26</v>
      </c>
      <c r="AT50" s="100" t="s">
        <v>26</v>
      </c>
      <c r="AU50" s="103" t="s">
        <v>26</v>
      </c>
      <c r="AV50" s="314" t="str">
        <f>SUBSTITUTE(SUBSTITUTE(IFERROR(VLOOKUP($A50,単組回答!$E:$F,2,FALSE),""),"あり","○"),"なし","×")</f>
        <v/>
      </c>
      <c r="AW50" s="317" t="str">
        <f>SUBSTITUTE(SUBSTITUTE(IFERROR(VLOOKUP($A50,単組回答!$E:$G,3,FALSE),""),"あり","○"),"なし","×")</f>
        <v/>
      </c>
      <c r="AX50" s="313" t="str">
        <f>SUBSTITUTE(SUBSTITUTE(SUBSTITUTE(SUBSTITUTE(SUBSTITUTE(SUBSTITUTE(IFERROR(VLOOKUP($A50,単組回答!$E:$I,5,FALSE),""),"①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0" s="313" t="str">
        <f>SUBSTITUTE(SUBSTITUTE(SUBSTITUTE(SUBSTITUTE(SUBSTITUTE(SUBSTITUTE(SUBSTITUTE(IFERROR(VLOOKUP($A50,単組回答!$E:$L,8,FALSE),""),"①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0" s="313" t="str">
        <f>SUBSTITUTE(SUBSTITUTE(SUBSTITUTE(SUBSTITUTE(SUBSTITUTE(SUBSTITUTE(IFERROR(VLOOKUP($A50,単組回答!$E:$J,6,FALSE),""),"①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0" s="313" t="str">
        <f>SUBSTITUTE(SUBSTITUTE(SUBSTITUTE(SUBSTITUTE(SUBSTITUTE(SUBSTITUTE(SUBSTITUTE(IFERROR(VLOOKUP($A50,単組回答!$E:$P,12,FALSE),""),"①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0" s="313" t="str">
        <f>SUBSTITUTE(SUBSTITUTE(IFERROR(VLOOKUP($A50,単組回答!$E:$H,4,FALSE),""),"あり","○"),"なし","×")</f>
        <v/>
      </c>
      <c r="BC50" s="100" t="s">
        <v>25</v>
      </c>
      <c r="BD50" s="313" t="str">
        <f>SUBSTITUTE(SUBSTITUTE(IFERROR(VLOOKUP($A50,単組回答!$E:$R,14,FALSE),""),"① 行った","○"),"② 行っていない","×")</f>
        <v/>
      </c>
      <c r="BE50" s="100" t="s">
        <v>25</v>
      </c>
      <c r="BF50" s="316" t="str">
        <f>SUBSTITUTE(SUBSTITUTE(IFERROR(VLOOKUP($A50,単組回答!$E:$T,16,FALSE),""),"① 行った","○"),"② 行っていない","×")</f>
        <v/>
      </c>
    </row>
    <row r="51" spans="1:58" ht="28.5" customHeight="1">
      <c r="A51" s="5">
        <v>47150</v>
      </c>
      <c r="B51" s="6" t="s">
        <v>1646</v>
      </c>
      <c r="C51" s="43"/>
      <c r="D51" s="47"/>
      <c r="E51" s="47"/>
      <c r="F51" s="47"/>
      <c r="G51" s="47"/>
      <c r="H51" s="47"/>
      <c r="I51" s="47"/>
      <c r="J51" s="47"/>
      <c r="K51" s="47"/>
      <c r="L51" s="47"/>
      <c r="M51" s="47"/>
      <c r="N51" s="47"/>
      <c r="O51" s="47"/>
      <c r="P51" s="47"/>
      <c r="Q51" s="47"/>
      <c r="R51" s="47"/>
      <c r="S51" s="47"/>
      <c r="T51" s="47"/>
      <c r="U51" s="47"/>
      <c r="V51" s="47"/>
      <c r="W51" s="47"/>
      <c r="X51" s="47"/>
      <c r="Y51" s="47" t="s">
        <v>26</v>
      </c>
      <c r="Z51" s="47" t="s">
        <v>26</v>
      </c>
      <c r="AA51" s="47" t="e">
        <v>#N/A</v>
      </c>
      <c r="AB51" s="47" t="s">
        <v>26</v>
      </c>
      <c r="AC51" s="47" t="s">
        <v>26</v>
      </c>
      <c r="AD51" s="47" t="s">
        <v>26</v>
      </c>
      <c r="AE51" s="47" t="s">
        <v>26</v>
      </c>
      <c r="AF51" s="33"/>
      <c r="AG51" s="47" t="s">
        <v>26</v>
      </c>
      <c r="AH51" s="47" t="s">
        <v>26</v>
      </c>
      <c r="AI51" s="47" t="s">
        <v>26</v>
      </c>
      <c r="AJ51" s="93" t="s">
        <v>26</v>
      </c>
      <c r="AK51" s="102" t="s">
        <v>26</v>
      </c>
      <c r="AL51" s="100" t="s">
        <v>26</v>
      </c>
      <c r="AM51" s="100" t="s">
        <v>26</v>
      </c>
      <c r="AN51" s="100" t="s">
        <v>26</v>
      </c>
      <c r="AO51" s="100" t="s">
        <v>26</v>
      </c>
      <c r="AP51" s="100" t="s">
        <v>26</v>
      </c>
      <c r="AQ51" s="100" t="s">
        <v>26</v>
      </c>
      <c r="AR51" s="100" t="s">
        <v>26</v>
      </c>
      <c r="AS51" s="100" t="s">
        <v>26</v>
      </c>
      <c r="AT51" s="100" t="s">
        <v>26</v>
      </c>
      <c r="AU51" s="103" t="s">
        <v>26</v>
      </c>
      <c r="AV51" s="314" t="str">
        <f>SUBSTITUTE(SUBSTITUTE(IFERROR(VLOOKUP($A51,単組回答!$E:$F,2,FALSE),""),"あり","○"),"なし","×")</f>
        <v/>
      </c>
      <c r="AW51" s="317" t="str">
        <f>SUBSTITUTE(SUBSTITUTE(IFERROR(VLOOKUP($A51,単組回答!$E:$G,3,FALSE),""),"あり","○"),"なし","×")</f>
        <v/>
      </c>
      <c r="AX51" s="313" t="str">
        <f>SUBSTITUTE(SUBSTITUTE(SUBSTITUTE(SUBSTITUTE(SUBSTITUTE(SUBSTITUTE(IFERROR(VLOOKUP($A51,単組回答!$E:$I,5,FALSE),""),"①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1" s="313" t="str">
        <f>SUBSTITUTE(SUBSTITUTE(SUBSTITUTE(SUBSTITUTE(SUBSTITUTE(SUBSTITUTE(SUBSTITUTE(IFERROR(VLOOKUP($A51,単組回答!$E:$L,8,FALSE),""),"①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1" s="313" t="str">
        <f>SUBSTITUTE(SUBSTITUTE(SUBSTITUTE(SUBSTITUTE(SUBSTITUTE(SUBSTITUTE(IFERROR(VLOOKUP($A51,単組回答!$E:$J,6,FALSE),""),"①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1" s="313" t="str">
        <f>SUBSTITUTE(SUBSTITUTE(SUBSTITUTE(SUBSTITUTE(SUBSTITUTE(SUBSTITUTE(SUBSTITUTE(IFERROR(VLOOKUP($A51,単組回答!$E:$P,12,FALSE),""),"①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1" s="313" t="str">
        <f>SUBSTITUTE(SUBSTITUTE(IFERROR(VLOOKUP($A51,単組回答!$E:$H,4,FALSE),""),"あり","○"),"なし","×")</f>
        <v/>
      </c>
      <c r="BC51" s="100" t="s">
        <v>25</v>
      </c>
      <c r="BD51" s="313" t="str">
        <f>SUBSTITUTE(SUBSTITUTE(IFERROR(VLOOKUP($A51,単組回答!$E:$R,14,FALSE),""),"① 行った","○"),"② 行っていない","×")</f>
        <v/>
      </c>
      <c r="BE51" s="100" t="s">
        <v>25</v>
      </c>
      <c r="BF51" s="316" t="str">
        <f>SUBSTITUTE(SUBSTITUTE(IFERROR(VLOOKUP($A51,単組回答!$E:$T,16,FALSE),""),"① 行った","○"),"② 行っていない","×")</f>
        <v/>
      </c>
    </row>
    <row r="52" spans="1:58" ht="28.5" customHeight="1">
      <c r="A52" s="5">
        <v>47151</v>
      </c>
      <c r="B52" s="6" t="s">
        <v>1647</v>
      </c>
      <c r="C52" s="43"/>
      <c r="D52" s="47"/>
      <c r="E52" s="47"/>
      <c r="F52" s="47"/>
      <c r="G52" s="47"/>
      <c r="H52" s="47"/>
      <c r="I52" s="47"/>
      <c r="J52" s="47"/>
      <c r="K52" s="47"/>
      <c r="L52" s="47"/>
      <c r="M52" s="47"/>
      <c r="N52" s="47"/>
      <c r="O52" s="47"/>
      <c r="P52" s="47"/>
      <c r="Q52" s="47"/>
      <c r="R52" s="47"/>
      <c r="S52" s="47"/>
      <c r="T52" s="47"/>
      <c r="U52" s="47"/>
      <c r="V52" s="47"/>
      <c r="W52" s="47"/>
      <c r="X52" s="47"/>
      <c r="Y52" s="47" t="s">
        <v>26</v>
      </c>
      <c r="Z52" s="47" t="s">
        <v>26</v>
      </c>
      <c r="AA52" s="47" t="e">
        <v>#N/A</v>
      </c>
      <c r="AB52" s="47" t="s">
        <v>26</v>
      </c>
      <c r="AC52" s="47" t="s">
        <v>26</v>
      </c>
      <c r="AD52" s="47" t="s">
        <v>26</v>
      </c>
      <c r="AE52" s="47" t="s">
        <v>26</v>
      </c>
      <c r="AF52" s="33"/>
      <c r="AG52" s="47" t="s">
        <v>26</v>
      </c>
      <c r="AH52" s="47" t="s">
        <v>26</v>
      </c>
      <c r="AI52" s="47" t="s">
        <v>26</v>
      </c>
      <c r="AJ52" s="93" t="s">
        <v>26</v>
      </c>
      <c r="AK52" s="102" t="s">
        <v>26</v>
      </c>
      <c r="AL52" s="100" t="s">
        <v>26</v>
      </c>
      <c r="AM52" s="100" t="s">
        <v>26</v>
      </c>
      <c r="AN52" s="100" t="s">
        <v>26</v>
      </c>
      <c r="AO52" s="100" t="s">
        <v>26</v>
      </c>
      <c r="AP52" s="100" t="s">
        <v>26</v>
      </c>
      <c r="AQ52" s="100" t="s">
        <v>26</v>
      </c>
      <c r="AR52" s="100" t="s">
        <v>26</v>
      </c>
      <c r="AS52" s="100" t="s">
        <v>26</v>
      </c>
      <c r="AT52" s="100" t="s">
        <v>26</v>
      </c>
      <c r="AU52" s="103" t="s">
        <v>26</v>
      </c>
      <c r="AV52" s="314" t="str">
        <f>SUBSTITUTE(SUBSTITUTE(IFERROR(VLOOKUP($A52,単組回答!$E:$F,2,FALSE),""),"あり","○"),"なし","×")</f>
        <v/>
      </c>
      <c r="AW52" s="317" t="str">
        <f>SUBSTITUTE(SUBSTITUTE(IFERROR(VLOOKUP($A52,単組回答!$E:$G,3,FALSE),""),"あり","○"),"なし","×")</f>
        <v/>
      </c>
      <c r="AX52" s="313" t="str">
        <f>SUBSTITUTE(SUBSTITUTE(SUBSTITUTE(SUBSTITUTE(SUBSTITUTE(SUBSTITUTE(IFERROR(VLOOKUP($A52,単組回答!$E:$I,5,FALSE),""),"①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2" s="313" t="str">
        <f>SUBSTITUTE(SUBSTITUTE(SUBSTITUTE(SUBSTITUTE(SUBSTITUTE(SUBSTITUTE(SUBSTITUTE(IFERROR(VLOOKUP($A52,単組回答!$E:$L,8,FALSE),""),"①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2" s="313" t="str">
        <f>SUBSTITUTE(SUBSTITUTE(SUBSTITUTE(SUBSTITUTE(SUBSTITUTE(SUBSTITUTE(IFERROR(VLOOKUP($A52,単組回答!$E:$J,6,FALSE),""),"①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2" s="313" t="str">
        <f>SUBSTITUTE(SUBSTITUTE(SUBSTITUTE(SUBSTITUTE(SUBSTITUTE(SUBSTITUTE(SUBSTITUTE(IFERROR(VLOOKUP($A52,単組回答!$E:$P,12,FALSE),""),"①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2" s="313" t="str">
        <f>SUBSTITUTE(SUBSTITUTE(IFERROR(VLOOKUP($A52,単組回答!$E:$H,4,FALSE),""),"あり","○"),"なし","×")</f>
        <v/>
      </c>
      <c r="BC52" s="100" t="s">
        <v>25</v>
      </c>
      <c r="BD52" s="313" t="str">
        <f>SUBSTITUTE(SUBSTITUTE(IFERROR(VLOOKUP($A52,単組回答!$E:$R,14,FALSE),""),"① 行った","○"),"② 行っていない","×")</f>
        <v/>
      </c>
      <c r="BE52" s="100" t="s">
        <v>25</v>
      </c>
      <c r="BF52" s="316" t="str">
        <f>SUBSTITUTE(SUBSTITUTE(IFERROR(VLOOKUP($A52,単組回答!$E:$T,16,FALSE),""),"① 行った","○"),"② 行っていない","×")</f>
        <v/>
      </c>
    </row>
    <row r="53" spans="1:58" ht="28.5" customHeight="1">
      <c r="A53" s="5">
        <v>47152</v>
      </c>
      <c r="B53" s="6" t="s">
        <v>1648</v>
      </c>
      <c r="C53" s="47" t="s">
        <v>24</v>
      </c>
      <c r="D53" s="47" t="s">
        <v>24</v>
      </c>
      <c r="E53" s="47"/>
      <c r="F53" s="47"/>
      <c r="G53" s="47"/>
      <c r="H53" s="47"/>
      <c r="I53" s="47"/>
      <c r="J53" s="47"/>
      <c r="K53" s="47"/>
      <c r="L53" s="47"/>
      <c r="M53" s="47"/>
      <c r="N53" s="47"/>
      <c r="O53" s="47"/>
      <c r="P53" s="47"/>
      <c r="Q53" s="47"/>
      <c r="R53" s="47"/>
      <c r="S53" s="47"/>
      <c r="T53" s="47"/>
      <c r="U53" s="47"/>
      <c r="V53" s="47"/>
      <c r="W53" s="47"/>
      <c r="X53" s="47"/>
      <c r="Y53" s="47" t="s">
        <v>25</v>
      </c>
      <c r="Z53" s="47" t="s">
        <v>25</v>
      </c>
      <c r="AA53" s="47" t="s">
        <v>25</v>
      </c>
      <c r="AB53" s="47" t="s">
        <v>26</v>
      </c>
      <c r="AC53" s="47" t="s">
        <v>25</v>
      </c>
      <c r="AD53" s="47" t="s">
        <v>26</v>
      </c>
      <c r="AE53" s="47" t="s">
        <v>25</v>
      </c>
      <c r="AF53" s="33"/>
      <c r="AG53" s="47" t="s">
        <v>26</v>
      </c>
      <c r="AH53" s="47"/>
      <c r="AI53" s="47" t="s">
        <v>26</v>
      </c>
      <c r="AJ53" s="93" t="s">
        <v>25</v>
      </c>
      <c r="AK53" s="102" t="s">
        <v>25</v>
      </c>
      <c r="AL53" s="100" t="s">
        <v>25</v>
      </c>
      <c r="AM53" s="100" t="s">
        <v>25</v>
      </c>
      <c r="AN53" s="100" t="s">
        <v>25</v>
      </c>
      <c r="AO53" s="100">
        <v>0</v>
      </c>
      <c r="AP53" s="100">
        <v>0</v>
      </c>
      <c r="AQ53" s="100">
        <v>0</v>
      </c>
      <c r="AR53" s="100"/>
      <c r="AS53" s="100">
        <v>0</v>
      </c>
      <c r="AT53" s="100"/>
      <c r="AU53" s="103">
        <v>0</v>
      </c>
      <c r="AV53" s="314" t="str">
        <f>SUBSTITUTE(SUBSTITUTE(IFERROR(VLOOKUP($A53,単組回答!$E:$F,2,FALSE),""),"あり","○"),"なし","×")</f>
        <v/>
      </c>
      <c r="AW53" s="317" t="str">
        <f>SUBSTITUTE(SUBSTITUTE(IFERROR(VLOOKUP($A53,単組回答!$E:$G,3,FALSE),""),"あり","○"),"なし","×")</f>
        <v/>
      </c>
      <c r="AX53" s="313" t="str">
        <f>SUBSTITUTE(SUBSTITUTE(SUBSTITUTE(SUBSTITUTE(SUBSTITUTE(SUBSTITUTE(IFERROR(VLOOKUP($A53,単組回答!$E:$I,5,FALSE),""),"①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3" s="313" t="str">
        <f>SUBSTITUTE(SUBSTITUTE(SUBSTITUTE(SUBSTITUTE(SUBSTITUTE(SUBSTITUTE(SUBSTITUTE(IFERROR(VLOOKUP($A53,単組回答!$E:$L,8,FALSE),""),"①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3" s="313" t="str">
        <f>SUBSTITUTE(SUBSTITUTE(SUBSTITUTE(SUBSTITUTE(SUBSTITUTE(SUBSTITUTE(IFERROR(VLOOKUP($A53,単組回答!$E:$J,6,FALSE),""),"①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3" s="313" t="str">
        <f>SUBSTITUTE(SUBSTITUTE(SUBSTITUTE(SUBSTITUTE(SUBSTITUTE(SUBSTITUTE(SUBSTITUTE(IFERROR(VLOOKUP($A53,単組回答!$E:$P,12,FALSE),""),"①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3" s="313" t="str">
        <f>SUBSTITUTE(SUBSTITUTE(IFERROR(VLOOKUP($A53,単組回答!$E:$H,4,FALSE),""),"あり","○"),"なし","×")</f>
        <v/>
      </c>
      <c r="BC53" s="100" t="s">
        <v>25</v>
      </c>
      <c r="BD53" s="313" t="str">
        <f>SUBSTITUTE(SUBSTITUTE(IFERROR(VLOOKUP($A53,単組回答!$E:$R,14,FALSE),""),"① 行った","○"),"② 行っていない","×")</f>
        <v/>
      </c>
      <c r="BE53" s="100" t="s">
        <v>25</v>
      </c>
      <c r="BF53" s="316" t="str">
        <f>SUBSTITUTE(SUBSTITUTE(IFERROR(VLOOKUP($A53,単組回答!$E:$T,16,FALSE),""),"① 行った","○"),"② 行っていない","×")</f>
        <v/>
      </c>
    </row>
    <row r="54" spans="1:58" ht="28.5" customHeight="1">
      <c r="A54" s="5">
        <v>47157</v>
      </c>
      <c r="B54" s="6" t="s">
        <v>1649</v>
      </c>
      <c r="C54" s="43"/>
      <c r="D54" s="47"/>
      <c r="E54" s="47"/>
      <c r="F54" s="47"/>
      <c r="G54" s="47"/>
      <c r="H54" s="47"/>
      <c r="I54" s="47"/>
      <c r="J54" s="47"/>
      <c r="K54" s="47"/>
      <c r="L54" s="47"/>
      <c r="M54" s="47"/>
      <c r="N54" s="47"/>
      <c r="O54" s="47"/>
      <c r="P54" s="47"/>
      <c r="Q54" s="47"/>
      <c r="R54" s="47"/>
      <c r="S54" s="47"/>
      <c r="T54" s="47"/>
      <c r="U54" s="47"/>
      <c r="V54" s="47"/>
      <c r="W54" s="47"/>
      <c r="X54" s="47"/>
      <c r="Y54" s="47" t="s">
        <v>25</v>
      </c>
      <c r="Z54" s="47" t="s">
        <v>25</v>
      </c>
      <c r="AA54" s="47" t="s">
        <v>25</v>
      </c>
      <c r="AB54" s="47" t="s">
        <v>22</v>
      </c>
      <c r="AC54" s="47" t="s">
        <v>26</v>
      </c>
      <c r="AD54" s="47" t="s">
        <v>25</v>
      </c>
      <c r="AE54" s="47" t="s">
        <v>26</v>
      </c>
      <c r="AF54" s="33"/>
      <c r="AG54" s="47" t="s">
        <v>26</v>
      </c>
      <c r="AH54" s="47" t="s">
        <v>26</v>
      </c>
      <c r="AI54" s="47" t="s">
        <v>25</v>
      </c>
      <c r="AJ54" s="93" t="s">
        <v>26</v>
      </c>
      <c r="AK54" s="102" t="s">
        <v>26</v>
      </c>
      <c r="AL54" s="100" t="s">
        <v>26</v>
      </c>
      <c r="AM54" s="100" t="s">
        <v>26</v>
      </c>
      <c r="AN54" s="100" t="s">
        <v>26</v>
      </c>
      <c r="AO54" s="100" t="s">
        <v>26</v>
      </c>
      <c r="AP54" s="100" t="s">
        <v>26</v>
      </c>
      <c r="AQ54" s="100" t="s">
        <v>26</v>
      </c>
      <c r="AR54" s="100"/>
      <c r="AS54" s="100" t="s">
        <v>26</v>
      </c>
      <c r="AT54" s="100"/>
      <c r="AU54" s="103" t="s">
        <v>26</v>
      </c>
      <c r="AV54" s="314" t="str">
        <f>SUBSTITUTE(SUBSTITUTE(IFERROR(VLOOKUP($A54,単組回答!$E:$F,2,FALSE),""),"あり","○"),"なし","×")</f>
        <v/>
      </c>
      <c r="AW54" s="317" t="str">
        <f>SUBSTITUTE(SUBSTITUTE(IFERROR(VLOOKUP($A54,単組回答!$E:$G,3,FALSE),""),"あり","○"),"なし","×")</f>
        <v/>
      </c>
      <c r="AX54" s="313" t="str">
        <f>SUBSTITUTE(SUBSTITUTE(SUBSTITUTE(SUBSTITUTE(SUBSTITUTE(SUBSTITUTE(IFERROR(VLOOKUP($A54,単組回答!$E:$I,5,FALSE),""),"①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4" s="313" t="str">
        <f>SUBSTITUTE(SUBSTITUTE(SUBSTITUTE(SUBSTITUTE(SUBSTITUTE(SUBSTITUTE(SUBSTITUTE(IFERROR(VLOOKUP($A54,単組回答!$E:$L,8,FALSE),""),"①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4" s="313" t="str">
        <f>SUBSTITUTE(SUBSTITUTE(SUBSTITUTE(SUBSTITUTE(SUBSTITUTE(SUBSTITUTE(IFERROR(VLOOKUP($A54,単組回答!$E:$J,6,FALSE),""),"①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4" s="313" t="str">
        <f>SUBSTITUTE(SUBSTITUTE(SUBSTITUTE(SUBSTITUTE(SUBSTITUTE(SUBSTITUTE(SUBSTITUTE(IFERROR(VLOOKUP($A54,単組回答!$E:$P,12,FALSE),""),"①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4" s="313" t="str">
        <f>SUBSTITUTE(SUBSTITUTE(IFERROR(VLOOKUP($A54,単組回答!$E:$H,4,FALSE),""),"あり","○"),"なし","×")</f>
        <v/>
      </c>
      <c r="BC54" s="100" t="s">
        <v>25</v>
      </c>
      <c r="BD54" s="313" t="str">
        <f>SUBSTITUTE(SUBSTITUTE(IFERROR(VLOOKUP($A54,単組回答!$E:$R,14,FALSE),""),"① 行った","○"),"② 行っていない","×")</f>
        <v/>
      </c>
      <c r="BE54" s="100" t="s">
        <v>25</v>
      </c>
      <c r="BF54" s="316" t="str">
        <f>SUBSTITUTE(SUBSTITUTE(IFERROR(VLOOKUP($A54,単組回答!$E:$T,16,FALSE),""),"① 行った","○"),"② 行っていない","×")</f>
        <v/>
      </c>
    </row>
    <row r="55" spans="1:58" ht="28.5" customHeight="1">
      <c r="A55" s="5">
        <v>47158</v>
      </c>
      <c r="B55" s="6" t="s">
        <v>1650</v>
      </c>
      <c r="C55" s="47" t="s">
        <v>24</v>
      </c>
      <c r="D55" s="47" t="s">
        <v>24</v>
      </c>
      <c r="E55" s="47"/>
      <c r="F55" s="47"/>
      <c r="G55" s="47"/>
      <c r="H55" s="47"/>
      <c r="I55" s="47"/>
      <c r="J55" s="47"/>
      <c r="K55" s="47"/>
      <c r="L55" s="47"/>
      <c r="M55" s="47"/>
      <c r="N55" s="47" t="s">
        <v>24</v>
      </c>
      <c r="O55" s="47" t="s">
        <v>24</v>
      </c>
      <c r="P55" s="47"/>
      <c r="Q55" s="47"/>
      <c r="R55" s="47"/>
      <c r="S55" s="47"/>
      <c r="T55" s="47"/>
      <c r="U55" s="47"/>
      <c r="V55" s="47"/>
      <c r="W55" s="47"/>
      <c r="X55" s="47"/>
      <c r="Y55" s="47" t="s">
        <v>25</v>
      </c>
      <c r="Z55" s="47" t="s">
        <v>25</v>
      </c>
      <c r="AA55" s="47" t="s">
        <v>25</v>
      </c>
      <c r="AB55" s="47" t="s">
        <v>26</v>
      </c>
      <c r="AC55" s="47" t="s">
        <v>22</v>
      </c>
      <c r="AD55" s="47" t="s">
        <v>26</v>
      </c>
      <c r="AE55" s="47" t="s">
        <v>25</v>
      </c>
      <c r="AF55" s="33"/>
      <c r="AG55" s="47" t="s">
        <v>26</v>
      </c>
      <c r="AH55" s="47"/>
      <c r="AI55" s="47" t="s">
        <v>26</v>
      </c>
      <c r="AJ55" s="93" t="s">
        <v>25</v>
      </c>
      <c r="AK55" s="102" t="s">
        <v>26</v>
      </c>
      <c r="AL55" s="100" t="s">
        <v>26</v>
      </c>
      <c r="AM55" s="100" t="s">
        <v>26</v>
      </c>
      <c r="AN55" s="100" t="s">
        <v>26</v>
      </c>
      <c r="AO55" s="100" t="s">
        <v>26</v>
      </c>
      <c r="AP55" s="100" t="s">
        <v>26</v>
      </c>
      <c r="AQ55" s="100" t="s">
        <v>26</v>
      </c>
      <c r="AR55" s="100" t="s">
        <v>26</v>
      </c>
      <c r="AS55" s="100" t="s">
        <v>26</v>
      </c>
      <c r="AT55" s="100" t="s">
        <v>26</v>
      </c>
      <c r="AU55" s="103" t="s">
        <v>26</v>
      </c>
      <c r="AV55" s="314" t="str">
        <f>SUBSTITUTE(SUBSTITUTE(IFERROR(VLOOKUP($A55,単組回答!$E:$F,2,FALSE),""),"あり","○"),"なし","×")</f>
        <v/>
      </c>
      <c r="AW55" s="317" t="str">
        <f>SUBSTITUTE(SUBSTITUTE(IFERROR(VLOOKUP($A55,単組回答!$E:$G,3,FALSE),""),"あり","○"),"なし","×")</f>
        <v/>
      </c>
      <c r="AX55" s="313" t="str">
        <f>SUBSTITUTE(SUBSTITUTE(SUBSTITUTE(SUBSTITUTE(SUBSTITUTE(SUBSTITUTE(IFERROR(VLOOKUP($A55,単組回答!$E:$I,5,FALSE),""),"①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5" s="313" t="str">
        <f>SUBSTITUTE(SUBSTITUTE(SUBSTITUTE(SUBSTITUTE(SUBSTITUTE(SUBSTITUTE(SUBSTITUTE(IFERROR(VLOOKUP($A55,単組回答!$E:$L,8,FALSE),""),"①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5" s="313" t="str">
        <f>SUBSTITUTE(SUBSTITUTE(SUBSTITUTE(SUBSTITUTE(SUBSTITUTE(SUBSTITUTE(IFERROR(VLOOKUP($A55,単組回答!$E:$J,6,FALSE),""),"①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5" s="313" t="str">
        <f>SUBSTITUTE(SUBSTITUTE(SUBSTITUTE(SUBSTITUTE(SUBSTITUTE(SUBSTITUTE(SUBSTITUTE(IFERROR(VLOOKUP($A55,単組回答!$E:$P,12,FALSE),""),"①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5" s="313" t="str">
        <f>SUBSTITUTE(SUBSTITUTE(IFERROR(VLOOKUP($A55,単組回答!$E:$H,4,FALSE),""),"あり","○"),"なし","×")</f>
        <v/>
      </c>
      <c r="BC55" s="100" t="s">
        <v>25</v>
      </c>
      <c r="BD55" s="313" t="str">
        <f>SUBSTITUTE(SUBSTITUTE(IFERROR(VLOOKUP($A55,単組回答!$E:$R,14,FALSE),""),"① 行った","○"),"② 行っていない","×")</f>
        <v/>
      </c>
      <c r="BE55" s="100" t="s">
        <v>25</v>
      </c>
      <c r="BF55" s="316" t="str">
        <f>SUBSTITUTE(SUBSTITUTE(IFERROR(VLOOKUP($A55,単組回答!$E:$T,16,FALSE),""),"① 行った","○"),"② 行っていない","×")</f>
        <v/>
      </c>
    </row>
    <row r="56" spans="1:58" ht="28.5" customHeight="1">
      <c r="A56" s="5">
        <v>47166</v>
      </c>
      <c r="B56" s="6" t="s">
        <v>1651</v>
      </c>
      <c r="C56" s="43"/>
      <c r="D56" s="47"/>
      <c r="E56" s="47"/>
      <c r="F56" s="47"/>
      <c r="G56" s="47"/>
      <c r="H56" s="47"/>
      <c r="I56" s="47"/>
      <c r="J56" s="47"/>
      <c r="K56" s="47"/>
      <c r="L56" s="47"/>
      <c r="M56" s="47"/>
      <c r="N56" s="47"/>
      <c r="O56" s="47"/>
      <c r="P56" s="47"/>
      <c r="Q56" s="47"/>
      <c r="R56" s="47"/>
      <c r="S56" s="47"/>
      <c r="T56" s="47"/>
      <c r="U56" s="47"/>
      <c r="V56" s="47"/>
      <c r="W56" s="47"/>
      <c r="X56" s="47"/>
      <c r="Y56" s="47" t="s">
        <v>26</v>
      </c>
      <c r="Z56" s="47" t="s">
        <v>26</v>
      </c>
      <c r="AA56" s="47" t="e">
        <v>#N/A</v>
      </c>
      <c r="AB56" s="47" t="s">
        <v>26</v>
      </c>
      <c r="AC56" s="47" t="s">
        <v>26</v>
      </c>
      <c r="AD56" s="47" t="s">
        <v>26</v>
      </c>
      <c r="AE56" s="47" t="s">
        <v>26</v>
      </c>
      <c r="AF56" s="33"/>
      <c r="AG56" s="47" t="s">
        <v>26</v>
      </c>
      <c r="AH56" s="47" t="s">
        <v>26</v>
      </c>
      <c r="AI56" s="47" t="s">
        <v>26</v>
      </c>
      <c r="AJ56" s="93" t="s">
        <v>26</v>
      </c>
      <c r="AK56" s="102" t="s">
        <v>26</v>
      </c>
      <c r="AL56" s="100" t="s">
        <v>26</v>
      </c>
      <c r="AM56" s="100" t="s">
        <v>26</v>
      </c>
      <c r="AN56" s="100" t="s">
        <v>26</v>
      </c>
      <c r="AO56" s="100" t="s">
        <v>26</v>
      </c>
      <c r="AP56" s="100" t="s">
        <v>26</v>
      </c>
      <c r="AQ56" s="100" t="s">
        <v>26</v>
      </c>
      <c r="AR56" s="100" t="s">
        <v>26</v>
      </c>
      <c r="AS56" s="100" t="s">
        <v>26</v>
      </c>
      <c r="AT56" s="100" t="s">
        <v>26</v>
      </c>
      <c r="AU56" s="103" t="s">
        <v>26</v>
      </c>
      <c r="AV56" s="314" t="str">
        <f>SUBSTITUTE(SUBSTITUTE(IFERROR(VLOOKUP($A56,単組回答!$E:$F,2,FALSE),""),"あり","○"),"なし","×")</f>
        <v/>
      </c>
      <c r="AW56" s="317" t="str">
        <f>SUBSTITUTE(SUBSTITUTE(IFERROR(VLOOKUP($A56,単組回答!$E:$G,3,FALSE),""),"あり","○"),"なし","×")</f>
        <v/>
      </c>
      <c r="AX56" s="313" t="str">
        <f>SUBSTITUTE(SUBSTITUTE(SUBSTITUTE(SUBSTITUTE(SUBSTITUTE(SUBSTITUTE(IFERROR(VLOOKUP($A56,単組回答!$E:$I,5,FALSE),""),"①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6" s="313" t="str">
        <f>SUBSTITUTE(SUBSTITUTE(SUBSTITUTE(SUBSTITUTE(SUBSTITUTE(SUBSTITUTE(SUBSTITUTE(IFERROR(VLOOKUP($A56,単組回答!$E:$L,8,FALSE),""),"①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6" s="313" t="str">
        <f>SUBSTITUTE(SUBSTITUTE(SUBSTITUTE(SUBSTITUTE(SUBSTITUTE(SUBSTITUTE(IFERROR(VLOOKUP($A56,単組回答!$E:$J,6,FALSE),""),"①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6" s="313" t="str">
        <f>SUBSTITUTE(SUBSTITUTE(SUBSTITUTE(SUBSTITUTE(SUBSTITUTE(SUBSTITUTE(SUBSTITUTE(IFERROR(VLOOKUP($A56,単組回答!$E:$P,12,FALSE),""),"①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6" s="313" t="str">
        <f>SUBSTITUTE(SUBSTITUTE(IFERROR(VLOOKUP($A56,単組回答!$E:$H,4,FALSE),""),"あり","○"),"なし","×")</f>
        <v/>
      </c>
      <c r="BC56" s="100" t="s">
        <v>25</v>
      </c>
      <c r="BD56" s="313" t="str">
        <f>SUBSTITUTE(SUBSTITUTE(IFERROR(VLOOKUP($A56,単組回答!$E:$R,14,FALSE),""),"① 行った","○"),"② 行っていない","×")</f>
        <v/>
      </c>
      <c r="BE56" s="100" t="s">
        <v>25</v>
      </c>
      <c r="BF56" s="316" t="str">
        <f>SUBSTITUTE(SUBSTITUTE(IFERROR(VLOOKUP($A56,単組回答!$E:$T,16,FALSE),""),"① 行った","○"),"② 行っていない","×")</f>
        <v/>
      </c>
    </row>
    <row r="57" spans="1:58" ht="28.5" customHeight="1">
      <c r="A57" s="5">
        <v>47169</v>
      </c>
      <c r="B57" s="6" t="s">
        <v>1652</v>
      </c>
      <c r="C57" s="43"/>
      <c r="D57" s="47"/>
      <c r="E57" s="47"/>
      <c r="F57" s="47"/>
      <c r="G57" s="47"/>
      <c r="H57" s="47"/>
      <c r="I57" s="47"/>
      <c r="J57" s="47"/>
      <c r="K57" s="47"/>
      <c r="L57" s="47"/>
      <c r="M57" s="47"/>
      <c r="N57" s="47"/>
      <c r="O57" s="47"/>
      <c r="P57" s="47"/>
      <c r="Q57" s="47"/>
      <c r="R57" s="47"/>
      <c r="S57" s="47"/>
      <c r="T57" s="47"/>
      <c r="U57" s="47"/>
      <c r="V57" s="47"/>
      <c r="W57" s="47"/>
      <c r="X57" s="47"/>
      <c r="Y57" s="47" t="s">
        <v>26</v>
      </c>
      <c r="Z57" s="47" t="s">
        <v>26</v>
      </c>
      <c r="AA57" s="47" t="e">
        <v>#N/A</v>
      </c>
      <c r="AB57" s="47" t="s">
        <v>26</v>
      </c>
      <c r="AC57" s="47" t="s">
        <v>26</v>
      </c>
      <c r="AD57" s="47" t="s">
        <v>26</v>
      </c>
      <c r="AE57" s="47" t="s">
        <v>26</v>
      </c>
      <c r="AF57" s="33"/>
      <c r="AG57" s="47" t="s">
        <v>26</v>
      </c>
      <c r="AH57" s="47" t="s">
        <v>26</v>
      </c>
      <c r="AI57" s="47" t="s">
        <v>26</v>
      </c>
      <c r="AJ57" s="93" t="s">
        <v>26</v>
      </c>
      <c r="AK57" s="102" t="s">
        <v>26</v>
      </c>
      <c r="AL57" s="100" t="s">
        <v>26</v>
      </c>
      <c r="AM57" s="100" t="s">
        <v>26</v>
      </c>
      <c r="AN57" s="100" t="s">
        <v>26</v>
      </c>
      <c r="AO57" s="100" t="s">
        <v>26</v>
      </c>
      <c r="AP57" s="100" t="s">
        <v>26</v>
      </c>
      <c r="AQ57" s="100" t="s">
        <v>26</v>
      </c>
      <c r="AR57" s="100" t="s">
        <v>26</v>
      </c>
      <c r="AS57" s="100" t="s">
        <v>26</v>
      </c>
      <c r="AT57" s="100" t="s">
        <v>26</v>
      </c>
      <c r="AU57" s="103" t="s">
        <v>26</v>
      </c>
      <c r="AV57" s="314" t="str">
        <f>SUBSTITUTE(SUBSTITUTE(IFERROR(VLOOKUP($A57,単組回答!$E:$F,2,FALSE),""),"あり","○"),"なし","×")</f>
        <v/>
      </c>
      <c r="AW57" s="317" t="str">
        <f>SUBSTITUTE(SUBSTITUTE(IFERROR(VLOOKUP($A57,単組回答!$E:$G,3,FALSE),""),"あり","○"),"なし","×")</f>
        <v/>
      </c>
      <c r="AX57" s="313" t="str">
        <f>SUBSTITUTE(SUBSTITUTE(SUBSTITUTE(SUBSTITUTE(SUBSTITUTE(SUBSTITUTE(IFERROR(VLOOKUP($A57,単組回答!$E:$I,5,FALSE),""),"①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7" s="313" t="str">
        <f>SUBSTITUTE(SUBSTITUTE(SUBSTITUTE(SUBSTITUTE(SUBSTITUTE(SUBSTITUTE(SUBSTITUTE(IFERROR(VLOOKUP($A57,単組回答!$E:$L,8,FALSE),""),"①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7" s="313" t="str">
        <f>SUBSTITUTE(SUBSTITUTE(SUBSTITUTE(SUBSTITUTE(SUBSTITUTE(SUBSTITUTE(IFERROR(VLOOKUP($A57,単組回答!$E:$J,6,FALSE),""),"①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7" s="313" t="str">
        <f>SUBSTITUTE(SUBSTITUTE(SUBSTITUTE(SUBSTITUTE(SUBSTITUTE(SUBSTITUTE(SUBSTITUTE(IFERROR(VLOOKUP($A57,単組回答!$E:$P,12,FALSE),""),"①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7" s="313" t="str">
        <f>SUBSTITUTE(SUBSTITUTE(IFERROR(VLOOKUP($A57,単組回答!$E:$H,4,FALSE),""),"あり","○"),"なし","×")</f>
        <v/>
      </c>
      <c r="BC57" s="100" t="s">
        <v>25</v>
      </c>
      <c r="BD57" s="313" t="str">
        <f>SUBSTITUTE(SUBSTITUTE(IFERROR(VLOOKUP($A57,単組回答!$E:$R,14,FALSE),""),"① 行った","○"),"② 行っていない","×")</f>
        <v/>
      </c>
      <c r="BE57" s="100" t="s">
        <v>25</v>
      </c>
      <c r="BF57" s="316" t="str">
        <f>SUBSTITUTE(SUBSTITUTE(IFERROR(VLOOKUP($A57,単組回答!$E:$T,16,FALSE),""),"① 行った","○"),"② 行っていない","×")</f>
        <v/>
      </c>
    </row>
    <row r="58" spans="1:58" ht="28.5" customHeight="1">
      <c r="A58" s="5">
        <v>47170</v>
      </c>
      <c r="B58" s="6" t="s">
        <v>1653</v>
      </c>
      <c r="C58" s="43"/>
      <c r="D58" s="47"/>
      <c r="E58" s="47"/>
      <c r="F58" s="47"/>
      <c r="G58" s="47"/>
      <c r="H58" s="47"/>
      <c r="I58" s="47"/>
      <c r="J58" s="47"/>
      <c r="K58" s="47"/>
      <c r="L58" s="47"/>
      <c r="M58" s="47"/>
      <c r="N58" s="47"/>
      <c r="O58" s="47"/>
      <c r="P58" s="47"/>
      <c r="Q58" s="47"/>
      <c r="R58" s="47"/>
      <c r="S58" s="47"/>
      <c r="T58" s="47"/>
      <c r="U58" s="47"/>
      <c r="V58" s="47"/>
      <c r="W58" s="47"/>
      <c r="X58" s="47"/>
      <c r="Y58" s="47" t="s">
        <v>26</v>
      </c>
      <c r="Z58" s="47" t="s">
        <v>26</v>
      </c>
      <c r="AA58" s="47" t="e">
        <v>#N/A</v>
      </c>
      <c r="AB58" s="47" t="s">
        <v>26</v>
      </c>
      <c r="AC58" s="47" t="s">
        <v>26</v>
      </c>
      <c r="AD58" s="47" t="s">
        <v>26</v>
      </c>
      <c r="AE58" s="47" t="s">
        <v>26</v>
      </c>
      <c r="AF58" s="33"/>
      <c r="AG58" s="47" t="s">
        <v>26</v>
      </c>
      <c r="AH58" s="47" t="s">
        <v>26</v>
      </c>
      <c r="AI58" s="47" t="s">
        <v>26</v>
      </c>
      <c r="AJ58" s="93" t="s">
        <v>26</v>
      </c>
      <c r="AK58" s="102" t="s">
        <v>26</v>
      </c>
      <c r="AL58" s="100" t="s">
        <v>26</v>
      </c>
      <c r="AM58" s="100" t="s">
        <v>26</v>
      </c>
      <c r="AN58" s="100" t="s">
        <v>26</v>
      </c>
      <c r="AO58" s="100" t="s">
        <v>26</v>
      </c>
      <c r="AP58" s="100" t="s">
        <v>26</v>
      </c>
      <c r="AQ58" s="100" t="s">
        <v>26</v>
      </c>
      <c r="AR58" s="100" t="s">
        <v>26</v>
      </c>
      <c r="AS58" s="100" t="s">
        <v>26</v>
      </c>
      <c r="AT58" s="100" t="s">
        <v>26</v>
      </c>
      <c r="AU58" s="103" t="s">
        <v>26</v>
      </c>
      <c r="AV58" s="314" t="str">
        <f>SUBSTITUTE(SUBSTITUTE(IFERROR(VLOOKUP($A58,単組回答!$E:$F,2,FALSE),""),"あり","○"),"なし","×")</f>
        <v/>
      </c>
      <c r="AW58" s="317" t="str">
        <f>SUBSTITUTE(SUBSTITUTE(IFERROR(VLOOKUP($A58,単組回答!$E:$G,3,FALSE),""),"あり","○"),"なし","×")</f>
        <v/>
      </c>
      <c r="AX58" s="313" t="str">
        <f>SUBSTITUTE(SUBSTITUTE(SUBSTITUTE(SUBSTITUTE(SUBSTITUTE(SUBSTITUTE(IFERROR(VLOOKUP($A58,単組回答!$E:$I,5,FALSE),""),"①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8" s="313" t="str">
        <f>SUBSTITUTE(SUBSTITUTE(SUBSTITUTE(SUBSTITUTE(SUBSTITUTE(SUBSTITUTE(SUBSTITUTE(IFERROR(VLOOKUP($A58,単組回答!$E:$L,8,FALSE),""),"①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8" s="313" t="str">
        <f>SUBSTITUTE(SUBSTITUTE(SUBSTITUTE(SUBSTITUTE(SUBSTITUTE(SUBSTITUTE(IFERROR(VLOOKUP($A58,単組回答!$E:$J,6,FALSE),""),"①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8" s="313" t="str">
        <f>SUBSTITUTE(SUBSTITUTE(SUBSTITUTE(SUBSTITUTE(SUBSTITUTE(SUBSTITUTE(SUBSTITUTE(IFERROR(VLOOKUP($A58,単組回答!$E:$P,12,FALSE),""),"①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8" s="313" t="str">
        <f>SUBSTITUTE(SUBSTITUTE(IFERROR(VLOOKUP($A58,単組回答!$E:$H,4,FALSE),""),"あり","○"),"なし","×")</f>
        <v/>
      </c>
      <c r="BC58" s="100" t="s">
        <v>25</v>
      </c>
      <c r="BD58" s="313" t="str">
        <f>SUBSTITUTE(SUBSTITUTE(IFERROR(VLOOKUP($A58,単組回答!$E:$R,14,FALSE),""),"① 行った","○"),"② 行っていない","×")</f>
        <v/>
      </c>
      <c r="BE58" s="100" t="s">
        <v>25</v>
      </c>
      <c r="BF58" s="316" t="str">
        <f>SUBSTITUTE(SUBSTITUTE(IFERROR(VLOOKUP($A58,単組回答!$E:$T,16,FALSE),""),"① 行った","○"),"② 行っていない","×")</f>
        <v/>
      </c>
    </row>
    <row r="59" spans="1:58" ht="28.5" customHeight="1">
      <c r="A59" s="5">
        <v>47174</v>
      </c>
      <c r="B59" s="6" t="s">
        <v>1654</v>
      </c>
      <c r="C59" s="43"/>
      <c r="D59" s="47"/>
      <c r="E59" s="47"/>
      <c r="F59" s="47"/>
      <c r="G59" s="47"/>
      <c r="H59" s="47"/>
      <c r="I59" s="47"/>
      <c r="J59" s="47"/>
      <c r="K59" s="47"/>
      <c r="L59" s="47"/>
      <c r="M59" s="47"/>
      <c r="N59" s="47"/>
      <c r="O59" s="47"/>
      <c r="P59" s="47"/>
      <c r="Q59" s="47"/>
      <c r="R59" s="47"/>
      <c r="S59" s="47"/>
      <c r="T59" s="47"/>
      <c r="U59" s="47"/>
      <c r="V59" s="47"/>
      <c r="W59" s="47"/>
      <c r="X59" s="47"/>
      <c r="Y59" s="47" t="s">
        <v>26</v>
      </c>
      <c r="Z59" s="47" t="s">
        <v>26</v>
      </c>
      <c r="AA59" s="47" t="e">
        <v>#N/A</v>
      </c>
      <c r="AB59" s="47" t="s">
        <v>26</v>
      </c>
      <c r="AC59" s="47" t="s">
        <v>26</v>
      </c>
      <c r="AD59" s="47" t="s">
        <v>26</v>
      </c>
      <c r="AE59" s="47" t="s">
        <v>26</v>
      </c>
      <c r="AF59" s="33"/>
      <c r="AG59" s="47" t="s">
        <v>26</v>
      </c>
      <c r="AH59" s="47" t="s">
        <v>26</v>
      </c>
      <c r="AI59" s="47" t="s">
        <v>26</v>
      </c>
      <c r="AJ59" s="93" t="s">
        <v>26</v>
      </c>
      <c r="AK59" s="102" t="s">
        <v>26</v>
      </c>
      <c r="AL59" s="100" t="s">
        <v>26</v>
      </c>
      <c r="AM59" s="100" t="s">
        <v>26</v>
      </c>
      <c r="AN59" s="100" t="s">
        <v>26</v>
      </c>
      <c r="AO59" s="100" t="s">
        <v>26</v>
      </c>
      <c r="AP59" s="100" t="s">
        <v>26</v>
      </c>
      <c r="AQ59" s="100" t="s">
        <v>26</v>
      </c>
      <c r="AR59" s="100" t="s">
        <v>26</v>
      </c>
      <c r="AS59" s="100" t="s">
        <v>26</v>
      </c>
      <c r="AT59" s="100" t="s">
        <v>26</v>
      </c>
      <c r="AU59" s="103" t="s">
        <v>26</v>
      </c>
      <c r="AV59" s="314" t="str">
        <f>SUBSTITUTE(SUBSTITUTE(IFERROR(VLOOKUP($A59,単組回答!$E:$F,2,FALSE),""),"あり","○"),"なし","×")</f>
        <v/>
      </c>
      <c r="AW59" s="317" t="str">
        <f>SUBSTITUTE(SUBSTITUTE(IFERROR(VLOOKUP($A59,単組回答!$E:$G,3,FALSE),""),"あり","○"),"なし","×")</f>
        <v/>
      </c>
      <c r="AX59" s="313" t="str">
        <f>SUBSTITUTE(SUBSTITUTE(SUBSTITUTE(SUBSTITUTE(SUBSTITUTE(SUBSTITUTE(IFERROR(VLOOKUP($A59,単組回答!$E:$I,5,FALSE),""),"①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9" s="313" t="str">
        <f>SUBSTITUTE(SUBSTITUTE(SUBSTITUTE(SUBSTITUTE(SUBSTITUTE(SUBSTITUTE(SUBSTITUTE(IFERROR(VLOOKUP($A59,単組回答!$E:$L,8,FALSE),""),"①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9" s="313" t="str">
        <f>SUBSTITUTE(SUBSTITUTE(SUBSTITUTE(SUBSTITUTE(SUBSTITUTE(SUBSTITUTE(IFERROR(VLOOKUP($A59,単組回答!$E:$J,6,FALSE),""),"①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9" s="313" t="str">
        <f>SUBSTITUTE(SUBSTITUTE(SUBSTITUTE(SUBSTITUTE(SUBSTITUTE(SUBSTITUTE(SUBSTITUTE(IFERROR(VLOOKUP($A59,単組回答!$E:$P,12,FALSE),""),"①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9" s="313" t="str">
        <f>SUBSTITUTE(SUBSTITUTE(IFERROR(VLOOKUP($A59,単組回答!$E:$H,4,FALSE),""),"あり","○"),"なし","×")</f>
        <v/>
      </c>
      <c r="BC59" s="100" t="s">
        <v>25</v>
      </c>
      <c r="BD59" s="313" t="str">
        <f>SUBSTITUTE(SUBSTITUTE(IFERROR(VLOOKUP($A59,単組回答!$E:$R,14,FALSE),""),"① 行った","○"),"② 行っていない","×")</f>
        <v/>
      </c>
      <c r="BE59" s="100" t="s">
        <v>25</v>
      </c>
      <c r="BF59" s="316" t="str">
        <f>SUBSTITUTE(SUBSTITUTE(IFERROR(VLOOKUP($A59,単組回答!$E:$T,16,FALSE),""),"① 行った","○"),"② 行っていない","×")</f>
        <v/>
      </c>
    </row>
    <row r="60" spans="1:58" ht="28.5" customHeight="1">
      <c r="A60" s="5"/>
      <c r="B60" s="6"/>
      <c r="C60" s="43"/>
      <c r="D60" s="47"/>
      <c r="E60" s="47"/>
      <c r="F60" s="47"/>
      <c r="G60" s="47"/>
      <c r="H60" s="47"/>
      <c r="I60" s="47"/>
      <c r="J60" s="47"/>
      <c r="K60" s="47"/>
      <c r="L60" s="47"/>
      <c r="M60" s="47"/>
      <c r="N60" s="47"/>
      <c r="O60" s="47"/>
      <c r="P60" s="47"/>
      <c r="Q60" s="47"/>
      <c r="R60" s="47"/>
      <c r="S60" s="47"/>
      <c r="T60" s="47"/>
      <c r="U60" s="47"/>
      <c r="V60" s="47"/>
      <c r="W60" s="47"/>
      <c r="X60" s="47"/>
      <c r="Y60" s="47" t="s">
        <v>26</v>
      </c>
      <c r="Z60" s="47" t="s">
        <v>26</v>
      </c>
      <c r="AA60" s="47" t="e">
        <v>#N/A</v>
      </c>
      <c r="AB60" s="47" t="s">
        <v>26</v>
      </c>
      <c r="AC60" s="47" t="s">
        <v>26</v>
      </c>
      <c r="AD60" s="47" t="s">
        <v>26</v>
      </c>
      <c r="AE60" s="47" t="s">
        <v>26</v>
      </c>
      <c r="AF60" s="33"/>
      <c r="AG60" s="47" t="s">
        <v>26</v>
      </c>
      <c r="AH60" s="47" t="s">
        <v>26</v>
      </c>
      <c r="AI60" s="47" t="s">
        <v>26</v>
      </c>
      <c r="AJ60" s="93" t="s">
        <v>26</v>
      </c>
      <c r="AK60" s="102" t="s">
        <v>26</v>
      </c>
      <c r="AL60" s="100" t="s">
        <v>26</v>
      </c>
      <c r="AM60" s="100" t="s">
        <v>26</v>
      </c>
      <c r="AN60" s="100" t="s">
        <v>26</v>
      </c>
      <c r="AO60" s="100" t="s">
        <v>26</v>
      </c>
      <c r="AP60" s="100" t="s">
        <v>26</v>
      </c>
      <c r="AQ60" s="100" t="s">
        <v>26</v>
      </c>
      <c r="AR60" s="100" t="s">
        <v>26</v>
      </c>
      <c r="AS60" s="100" t="s">
        <v>26</v>
      </c>
      <c r="AT60" s="100" t="s">
        <v>26</v>
      </c>
      <c r="AU60" s="103" t="s">
        <v>26</v>
      </c>
      <c r="AV60" s="102" t="s">
        <v>26</v>
      </c>
      <c r="AW60" s="100" t="s">
        <v>26</v>
      </c>
      <c r="AX60" s="100" t="s">
        <v>26</v>
      </c>
      <c r="AY60" s="100"/>
      <c r="AZ60" s="100" t="s">
        <v>26</v>
      </c>
      <c r="BA60" s="100"/>
      <c r="BB60" s="100" t="s">
        <v>26</v>
      </c>
      <c r="BC60" s="100" t="s">
        <v>26</v>
      </c>
      <c r="BD60" s="100"/>
      <c r="BE60" s="100" t="s">
        <v>26</v>
      </c>
      <c r="BF60" s="103"/>
    </row>
    <row r="61" spans="1:58" ht="28.5" customHeight="1">
      <c r="A61" s="5"/>
      <c r="B61" s="6"/>
      <c r="C61" s="43"/>
      <c r="D61" s="47"/>
      <c r="E61" s="47"/>
      <c r="F61" s="47"/>
      <c r="G61" s="47"/>
      <c r="H61" s="47"/>
      <c r="I61" s="47"/>
      <c r="J61" s="47"/>
      <c r="K61" s="47"/>
      <c r="L61" s="47"/>
      <c r="M61" s="47"/>
      <c r="N61" s="47"/>
      <c r="O61" s="47"/>
      <c r="P61" s="47"/>
      <c r="Q61" s="47"/>
      <c r="R61" s="47"/>
      <c r="S61" s="47"/>
      <c r="T61" s="47"/>
      <c r="U61" s="47"/>
      <c r="V61" s="47"/>
      <c r="W61" s="47"/>
      <c r="X61" s="47"/>
      <c r="Y61" s="47" t="s">
        <v>26</v>
      </c>
      <c r="Z61" s="47" t="s">
        <v>26</v>
      </c>
      <c r="AA61" s="47" t="e">
        <v>#N/A</v>
      </c>
      <c r="AB61" s="47" t="s">
        <v>26</v>
      </c>
      <c r="AC61" s="47" t="s">
        <v>26</v>
      </c>
      <c r="AD61" s="47" t="s">
        <v>26</v>
      </c>
      <c r="AE61" s="47" t="s">
        <v>26</v>
      </c>
      <c r="AF61" s="33"/>
      <c r="AG61" s="47" t="s">
        <v>26</v>
      </c>
      <c r="AH61" s="47" t="s">
        <v>26</v>
      </c>
      <c r="AI61" s="47" t="s">
        <v>26</v>
      </c>
      <c r="AJ61" s="93" t="s">
        <v>26</v>
      </c>
      <c r="AK61" s="102" t="s">
        <v>26</v>
      </c>
      <c r="AL61" s="100" t="s">
        <v>26</v>
      </c>
      <c r="AM61" s="100" t="s">
        <v>26</v>
      </c>
      <c r="AN61" s="100" t="s">
        <v>26</v>
      </c>
      <c r="AO61" s="100" t="s">
        <v>26</v>
      </c>
      <c r="AP61" s="100" t="s">
        <v>26</v>
      </c>
      <c r="AQ61" s="100" t="s">
        <v>26</v>
      </c>
      <c r="AR61" s="100" t="s">
        <v>26</v>
      </c>
      <c r="AS61" s="100" t="s">
        <v>26</v>
      </c>
      <c r="AT61" s="100" t="s">
        <v>26</v>
      </c>
      <c r="AU61" s="103" t="s">
        <v>26</v>
      </c>
      <c r="AV61" s="102" t="s">
        <v>26</v>
      </c>
      <c r="AW61" s="100" t="s">
        <v>26</v>
      </c>
      <c r="AX61" s="100" t="s">
        <v>26</v>
      </c>
      <c r="AY61" s="100"/>
      <c r="AZ61" s="100" t="s">
        <v>26</v>
      </c>
      <c r="BA61" s="100"/>
      <c r="BB61" s="100" t="s">
        <v>26</v>
      </c>
      <c r="BC61" s="100" t="s">
        <v>26</v>
      </c>
      <c r="BD61" s="100"/>
      <c r="BE61" s="100" t="s">
        <v>26</v>
      </c>
      <c r="BF61" s="103"/>
    </row>
    <row r="62" spans="1:58" ht="28.5" customHeight="1">
      <c r="A62" s="5"/>
      <c r="B62" s="6"/>
      <c r="C62" s="43"/>
      <c r="D62" s="47"/>
      <c r="E62" s="47"/>
      <c r="F62" s="47"/>
      <c r="G62" s="47"/>
      <c r="H62" s="47"/>
      <c r="I62" s="47"/>
      <c r="J62" s="47"/>
      <c r="K62" s="47"/>
      <c r="L62" s="47"/>
      <c r="M62" s="47"/>
      <c r="N62" s="47"/>
      <c r="O62" s="47"/>
      <c r="P62" s="47"/>
      <c r="Q62" s="47"/>
      <c r="R62" s="47"/>
      <c r="S62" s="47"/>
      <c r="T62" s="47"/>
      <c r="U62" s="47"/>
      <c r="V62" s="47"/>
      <c r="W62" s="47"/>
      <c r="X62" s="47"/>
      <c r="Y62" s="47" t="s">
        <v>26</v>
      </c>
      <c r="Z62" s="47" t="s">
        <v>26</v>
      </c>
      <c r="AA62" s="47" t="e">
        <v>#N/A</v>
      </c>
      <c r="AB62" s="47" t="s">
        <v>26</v>
      </c>
      <c r="AC62" s="47" t="s">
        <v>26</v>
      </c>
      <c r="AD62" s="47" t="s">
        <v>26</v>
      </c>
      <c r="AE62" s="47" t="s">
        <v>26</v>
      </c>
      <c r="AF62" s="33"/>
      <c r="AG62" s="47" t="s">
        <v>26</v>
      </c>
      <c r="AH62" s="47" t="s">
        <v>26</v>
      </c>
      <c r="AI62" s="47" t="s">
        <v>26</v>
      </c>
      <c r="AJ62" s="93" t="s">
        <v>26</v>
      </c>
      <c r="AK62" s="102" t="s">
        <v>26</v>
      </c>
      <c r="AL62" s="100" t="s">
        <v>26</v>
      </c>
      <c r="AM62" s="100" t="s">
        <v>26</v>
      </c>
      <c r="AN62" s="100" t="s">
        <v>26</v>
      </c>
      <c r="AO62" s="100" t="s">
        <v>26</v>
      </c>
      <c r="AP62" s="100" t="s">
        <v>26</v>
      </c>
      <c r="AQ62" s="100" t="s">
        <v>26</v>
      </c>
      <c r="AR62" s="100" t="s">
        <v>26</v>
      </c>
      <c r="AS62" s="100" t="s">
        <v>26</v>
      </c>
      <c r="AT62" s="100" t="s">
        <v>26</v>
      </c>
      <c r="AU62" s="103" t="s">
        <v>26</v>
      </c>
      <c r="AV62" s="102" t="s">
        <v>26</v>
      </c>
      <c r="AW62" s="100" t="s">
        <v>26</v>
      </c>
      <c r="AX62" s="100" t="s">
        <v>26</v>
      </c>
      <c r="AY62" s="100"/>
      <c r="AZ62" s="100" t="s">
        <v>26</v>
      </c>
      <c r="BA62" s="100"/>
      <c r="BB62" s="100" t="s">
        <v>26</v>
      </c>
      <c r="BC62" s="100" t="s">
        <v>26</v>
      </c>
      <c r="BD62" s="100"/>
      <c r="BE62" s="100" t="s">
        <v>26</v>
      </c>
      <c r="BF62" s="103"/>
    </row>
    <row r="63" spans="1:58" ht="28.5" customHeight="1" thickBot="1">
      <c r="A63" s="280" t="s">
        <v>90</v>
      </c>
      <c r="B63" s="281"/>
      <c r="C63" s="280">
        <v>17</v>
      </c>
      <c r="D63" s="281">
        <v>0</v>
      </c>
      <c r="N63" s="280">
        <v>18</v>
      </c>
      <c r="O63" s="281"/>
      <c r="U63" s="47"/>
      <c r="V63" s="47"/>
      <c r="W63" s="47"/>
      <c r="X63" s="47"/>
      <c r="Y63" s="308"/>
      <c r="Z63" s="308"/>
      <c r="AA63" s="47"/>
      <c r="AB63" s="47"/>
      <c r="AC63" s="47"/>
      <c r="AD63" s="47"/>
      <c r="AE63" s="47"/>
      <c r="AF63" s="47"/>
      <c r="AG63" s="47"/>
      <c r="AH63" s="47"/>
      <c r="AI63" s="47"/>
      <c r="AJ63" s="93"/>
      <c r="AK63" s="211"/>
      <c r="AL63" s="212"/>
      <c r="AM63" s="212"/>
      <c r="AN63" s="212"/>
      <c r="AO63" s="212"/>
      <c r="AP63" s="212"/>
      <c r="AQ63" s="109"/>
      <c r="AR63" s="213" t="s">
        <v>26</v>
      </c>
      <c r="AS63" s="214"/>
      <c r="AT63" s="213" t="s">
        <v>26</v>
      </c>
      <c r="AU63" s="215"/>
      <c r="AV63" s="245">
        <f>AV64-AW64</f>
        <v>0</v>
      </c>
      <c r="AW63" s="246"/>
      <c r="AX63" s="109" t="s">
        <v>26</v>
      </c>
      <c r="AY63" s="109"/>
      <c r="AZ63" s="109" t="s">
        <v>26</v>
      </c>
      <c r="BA63" s="109"/>
      <c r="BB63" s="109" t="s">
        <v>26</v>
      </c>
      <c r="BC63" s="109" t="s">
        <v>26</v>
      </c>
      <c r="BD63" s="109"/>
      <c r="BE63" s="109" t="s">
        <v>26</v>
      </c>
      <c r="BF63" s="110"/>
    </row>
    <row r="64" spans="1:58" ht="28.5" customHeight="1">
      <c r="AV64" s="12">
        <f>(COUNTIF(AV5:AV59,"○")+COUNTIF(AW5:AW59,"○"))</f>
        <v>0</v>
      </c>
      <c r="AW64" s="12">
        <f>COUNTIFS(AV5:AV59,"○",AW5:AW59,"○")</f>
        <v>0</v>
      </c>
      <c r="AX64" s="1" t="s">
        <v>26</v>
      </c>
      <c r="AZ64" s="1" t="s">
        <v>26</v>
      </c>
      <c r="BB64" s="1" t="s">
        <v>26</v>
      </c>
      <c r="BC64" s="1" t="s">
        <v>26</v>
      </c>
      <c r="BE64" s="1" t="s">
        <v>26</v>
      </c>
    </row>
    <row r="65" spans="48:57" ht="28.5" customHeight="1">
      <c r="AV65" s="1" t="s">
        <v>26</v>
      </c>
      <c r="AW65" s="1" t="s">
        <v>26</v>
      </c>
      <c r="AX65" s="1" t="s">
        <v>26</v>
      </c>
      <c r="AZ65" s="1" t="s">
        <v>26</v>
      </c>
      <c r="BB65" s="1" t="s">
        <v>26</v>
      </c>
      <c r="BC65" s="1" t="s">
        <v>26</v>
      </c>
      <c r="BE65" s="1" t="s">
        <v>26</v>
      </c>
    </row>
    <row r="66" spans="48:57" ht="28.5" customHeight="1">
      <c r="AV66" s="1" t="s">
        <v>26</v>
      </c>
      <c r="AW66" s="1" t="s">
        <v>26</v>
      </c>
      <c r="AX66" s="1" t="s">
        <v>26</v>
      </c>
      <c r="AZ66" s="1" t="s">
        <v>26</v>
      </c>
      <c r="BB66" s="1" t="s">
        <v>26</v>
      </c>
      <c r="BC66" s="1" t="s">
        <v>26</v>
      </c>
      <c r="BE66" s="1" t="s">
        <v>26</v>
      </c>
    </row>
    <row r="67" spans="48:57" ht="28.5" customHeight="1">
      <c r="AV67" s="1" t="s">
        <v>26</v>
      </c>
      <c r="AW67" s="1" t="s">
        <v>26</v>
      </c>
      <c r="AX67" s="1" t="s">
        <v>26</v>
      </c>
      <c r="AZ67" s="1" t="s">
        <v>26</v>
      </c>
      <c r="BB67" s="1" t="s">
        <v>26</v>
      </c>
      <c r="BC67" s="1" t="s">
        <v>26</v>
      </c>
      <c r="BE67" s="1" t="s">
        <v>26</v>
      </c>
    </row>
    <row r="68" spans="48:57" ht="28.5" customHeight="1">
      <c r="AV68" s="1" t="s">
        <v>26</v>
      </c>
      <c r="AW68" s="1" t="s">
        <v>26</v>
      </c>
      <c r="AX68" s="1" t="s">
        <v>26</v>
      </c>
      <c r="AZ68" s="1" t="s">
        <v>26</v>
      </c>
      <c r="BB68" s="1" t="s">
        <v>26</v>
      </c>
      <c r="BC68" s="1" t="s">
        <v>26</v>
      </c>
      <c r="BE68" s="1" t="s">
        <v>26</v>
      </c>
    </row>
    <row r="69" spans="48:57" ht="28.5" customHeight="1">
      <c r="AV69" s="1" t="s">
        <v>26</v>
      </c>
      <c r="AW69" s="1" t="s">
        <v>26</v>
      </c>
      <c r="AX69" s="1" t="s">
        <v>26</v>
      </c>
      <c r="AZ69" s="1" t="s">
        <v>26</v>
      </c>
      <c r="BB69" s="1" t="s">
        <v>26</v>
      </c>
      <c r="BC69" s="1" t="s">
        <v>26</v>
      </c>
      <c r="BE69" s="1" t="s">
        <v>26</v>
      </c>
    </row>
    <row r="70" spans="48:57" ht="28.5" customHeight="1">
      <c r="AV70" s="1" t="s">
        <v>26</v>
      </c>
      <c r="AW70" s="1" t="s">
        <v>26</v>
      </c>
      <c r="AX70" s="1" t="s">
        <v>26</v>
      </c>
      <c r="AZ70" s="1" t="s">
        <v>26</v>
      </c>
      <c r="BB70" s="1" t="s">
        <v>26</v>
      </c>
      <c r="BC70" s="1" t="s">
        <v>26</v>
      </c>
      <c r="BE70" s="1" t="s">
        <v>26</v>
      </c>
    </row>
    <row r="71" spans="48:57" ht="28.5" customHeight="1">
      <c r="AV71" s="1" t="s">
        <v>26</v>
      </c>
      <c r="AW71" s="1" t="s">
        <v>26</v>
      </c>
      <c r="AX71" s="1" t="s">
        <v>26</v>
      </c>
      <c r="AZ71" s="1" t="s">
        <v>26</v>
      </c>
      <c r="BB71" s="1" t="s">
        <v>26</v>
      </c>
      <c r="BC71" s="1" t="s">
        <v>26</v>
      </c>
      <c r="BE71" s="1" t="s">
        <v>26</v>
      </c>
    </row>
    <row r="72" spans="48:57" ht="28.5" customHeight="1">
      <c r="AV72" s="1" t="s">
        <v>26</v>
      </c>
      <c r="AW72" s="1" t="s">
        <v>26</v>
      </c>
      <c r="AX72" s="1" t="s">
        <v>26</v>
      </c>
      <c r="AZ72" s="1" t="s">
        <v>26</v>
      </c>
      <c r="BB72" s="1" t="s">
        <v>26</v>
      </c>
      <c r="BC72" s="1" t="s">
        <v>26</v>
      </c>
      <c r="BE72" s="1" t="s">
        <v>26</v>
      </c>
    </row>
    <row r="73" spans="48:57" ht="28.5" customHeight="1">
      <c r="AV73" s="1" t="s">
        <v>26</v>
      </c>
      <c r="AW73" s="1" t="s">
        <v>26</v>
      </c>
      <c r="AX73" s="1" t="s">
        <v>26</v>
      </c>
      <c r="AZ73" s="1" t="s">
        <v>26</v>
      </c>
      <c r="BB73" s="1" t="s">
        <v>26</v>
      </c>
      <c r="BC73" s="1" t="s">
        <v>26</v>
      </c>
      <c r="BE73" s="1" t="s">
        <v>26</v>
      </c>
    </row>
    <row r="74" spans="48:57" ht="28.5" customHeight="1">
      <c r="AV74" s="1" t="s">
        <v>26</v>
      </c>
      <c r="AW74" s="1" t="s">
        <v>26</v>
      </c>
      <c r="AX74" s="1" t="s">
        <v>26</v>
      </c>
      <c r="AZ74" s="1" t="s">
        <v>26</v>
      </c>
      <c r="BB74" s="1" t="s">
        <v>26</v>
      </c>
      <c r="BC74" s="1" t="s">
        <v>26</v>
      </c>
      <c r="BE74" s="1" t="s">
        <v>26</v>
      </c>
    </row>
    <row r="75" spans="48:57" ht="28.5" customHeight="1">
      <c r="AV75" s="1" t="s">
        <v>26</v>
      </c>
      <c r="AW75" s="1" t="s">
        <v>26</v>
      </c>
      <c r="AX75" s="1" t="s">
        <v>26</v>
      </c>
      <c r="AZ75" s="1" t="s">
        <v>26</v>
      </c>
      <c r="BB75" s="1" t="s">
        <v>26</v>
      </c>
      <c r="BC75" s="1" t="s">
        <v>26</v>
      </c>
      <c r="BE75" s="1" t="s">
        <v>26</v>
      </c>
    </row>
    <row r="76" spans="48:57" ht="28.5" customHeight="1">
      <c r="AV76" s="1" t="s">
        <v>26</v>
      </c>
      <c r="AW76" s="1" t="s">
        <v>26</v>
      </c>
      <c r="AX76" s="1" t="s">
        <v>26</v>
      </c>
      <c r="AZ76" s="1" t="s">
        <v>26</v>
      </c>
      <c r="BB76" s="1" t="s">
        <v>26</v>
      </c>
      <c r="BC76" s="1" t="s">
        <v>26</v>
      </c>
      <c r="BE76" s="1" t="s">
        <v>26</v>
      </c>
    </row>
    <row r="77" spans="48:57" ht="28.5" customHeight="1">
      <c r="AV77" s="1" t="s">
        <v>26</v>
      </c>
      <c r="AW77" s="1" t="s">
        <v>26</v>
      </c>
      <c r="AX77" s="1" t="s">
        <v>26</v>
      </c>
      <c r="AZ77" s="1" t="s">
        <v>26</v>
      </c>
      <c r="BB77" s="1" t="s">
        <v>26</v>
      </c>
      <c r="BC77" s="1" t="s">
        <v>26</v>
      </c>
      <c r="BE77" s="1" t="s">
        <v>26</v>
      </c>
    </row>
    <row r="78" spans="48:57" ht="28.5" customHeight="1">
      <c r="AV78" s="1" t="s">
        <v>26</v>
      </c>
      <c r="AW78" s="1" t="s">
        <v>26</v>
      </c>
      <c r="AX78" s="1" t="s">
        <v>26</v>
      </c>
      <c r="AZ78" s="1" t="s">
        <v>26</v>
      </c>
      <c r="BB78" s="1" t="s">
        <v>26</v>
      </c>
      <c r="BC78" s="1" t="s">
        <v>26</v>
      </c>
      <c r="BE78" s="1" t="s">
        <v>26</v>
      </c>
    </row>
    <row r="79" spans="48:57" ht="28.5" customHeight="1">
      <c r="AV79" s="1" t="s">
        <v>26</v>
      </c>
      <c r="AW79" s="1" t="s">
        <v>26</v>
      </c>
      <c r="AX79" s="1" t="s">
        <v>26</v>
      </c>
      <c r="AZ79" s="1" t="s">
        <v>26</v>
      </c>
      <c r="BB79" s="1" t="s">
        <v>26</v>
      </c>
      <c r="BC79" s="1" t="s">
        <v>26</v>
      </c>
      <c r="BE79" s="1" t="s">
        <v>26</v>
      </c>
    </row>
    <row r="80" spans="48:57" ht="28.5" customHeight="1">
      <c r="AV80" s="1" t="s">
        <v>26</v>
      </c>
      <c r="AW80" s="1" t="s">
        <v>26</v>
      </c>
      <c r="AX80" s="1" t="s">
        <v>26</v>
      </c>
      <c r="AZ80" s="1" t="s">
        <v>26</v>
      </c>
      <c r="BB80" s="1" t="s">
        <v>26</v>
      </c>
      <c r="BC80" s="1" t="s">
        <v>26</v>
      </c>
      <c r="BE80" s="1" t="s">
        <v>26</v>
      </c>
    </row>
    <row r="81" spans="48:57" ht="28.5" customHeight="1">
      <c r="AV81" s="1" t="s">
        <v>26</v>
      </c>
      <c r="AW81" s="1" t="s">
        <v>26</v>
      </c>
      <c r="AX81" s="1" t="s">
        <v>26</v>
      </c>
      <c r="AZ81" s="1" t="s">
        <v>26</v>
      </c>
      <c r="BB81" s="1" t="s">
        <v>26</v>
      </c>
      <c r="BC81" s="1" t="s">
        <v>26</v>
      </c>
      <c r="BE81" s="1" t="s">
        <v>26</v>
      </c>
    </row>
    <row r="82" spans="48:57" ht="28.5" customHeight="1">
      <c r="AV82" s="1" t="s">
        <v>26</v>
      </c>
      <c r="AW82" s="1" t="s">
        <v>26</v>
      </c>
      <c r="AX82" s="1" t="s">
        <v>26</v>
      </c>
      <c r="AZ82" s="1" t="s">
        <v>26</v>
      </c>
      <c r="BB82" s="1" t="s">
        <v>26</v>
      </c>
      <c r="BC82" s="1" t="s">
        <v>26</v>
      </c>
      <c r="BE82" s="1" t="s">
        <v>26</v>
      </c>
    </row>
    <row r="83" spans="48:57" ht="28.5" customHeight="1">
      <c r="AV83" s="1" t="s">
        <v>26</v>
      </c>
      <c r="AW83" s="1" t="s">
        <v>26</v>
      </c>
      <c r="AX83" s="1" t="s">
        <v>26</v>
      </c>
      <c r="AZ83" s="1" t="s">
        <v>26</v>
      </c>
      <c r="BB83" s="1" t="s">
        <v>26</v>
      </c>
      <c r="BC83" s="1" t="s">
        <v>26</v>
      </c>
      <c r="BE83" s="1" t="s">
        <v>26</v>
      </c>
    </row>
    <row r="84" spans="48:57" ht="28.5" customHeight="1">
      <c r="AV84" s="1" t="s">
        <v>26</v>
      </c>
      <c r="AW84" s="1" t="s">
        <v>26</v>
      </c>
      <c r="AX84" s="1" t="s">
        <v>26</v>
      </c>
      <c r="AZ84" s="1" t="s">
        <v>26</v>
      </c>
      <c r="BB84" s="1" t="s">
        <v>26</v>
      </c>
      <c r="BC84" s="1" t="s">
        <v>26</v>
      </c>
      <c r="BE84" s="1" t="s">
        <v>26</v>
      </c>
    </row>
    <row r="85" spans="48:57" ht="28.5" customHeight="1">
      <c r="AV85" s="1" t="s">
        <v>26</v>
      </c>
      <c r="AW85" s="1" t="s">
        <v>26</v>
      </c>
      <c r="AX85" s="1" t="s">
        <v>26</v>
      </c>
      <c r="AZ85" s="1" t="s">
        <v>26</v>
      </c>
      <c r="BB85" s="1" t="s">
        <v>26</v>
      </c>
      <c r="BC85" s="1" t="s">
        <v>26</v>
      </c>
      <c r="BE85" s="1" t="s">
        <v>26</v>
      </c>
    </row>
    <row r="86" spans="48:57" ht="28.5" customHeight="1">
      <c r="AV86" s="1" t="s">
        <v>26</v>
      </c>
      <c r="AW86" s="1" t="s">
        <v>26</v>
      </c>
      <c r="AX86" s="1" t="s">
        <v>26</v>
      </c>
      <c r="AZ86" s="1" t="s">
        <v>26</v>
      </c>
      <c r="BB86" s="1" t="s">
        <v>26</v>
      </c>
      <c r="BC86" s="1" t="s">
        <v>26</v>
      </c>
      <c r="BE86" s="1" t="s">
        <v>26</v>
      </c>
    </row>
    <row r="87" spans="48:57" ht="28.5" customHeight="1">
      <c r="AV87" s="1" t="s">
        <v>26</v>
      </c>
      <c r="AW87" s="1" t="s">
        <v>26</v>
      </c>
      <c r="AX87" s="1" t="s">
        <v>26</v>
      </c>
      <c r="AZ87" s="1" t="s">
        <v>26</v>
      </c>
      <c r="BB87" s="1" t="s">
        <v>26</v>
      </c>
      <c r="BC87" s="1" t="s">
        <v>26</v>
      </c>
      <c r="BE87" s="1" t="s">
        <v>26</v>
      </c>
    </row>
    <row r="88" spans="48:57" ht="28.5" customHeight="1">
      <c r="AV88" s="1" t="s">
        <v>26</v>
      </c>
      <c r="AW88" s="1" t="s">
        <v>26</v>
      </c>
      <c r="AX88" s="1" t="s">
        <v>26</v>
      </c>
      <c r="AZ88" s="1" t="s">
        <v>26</v>
      </c>
      <c r="BB88" s="1" t="s">
        <v>26</v>
      </c>
      <c r="BC88" s="1" t="s">
        <v>26</v>
      </c>
      <c r="BE88" s="1" t="s">
        <v>26</v>
      </c>
    </row>
    <row r="89" spans="48:57" ht="28.5" customHeight="1">
      <c r="AV89" s="1" t="s">
        <v>26</v>
      </c>
      <c r="AW89" s="1" t="s">
        <v>26</v>
      </c>
      <c r="AX89" s="1" t="s">
        <v>26</v>
      </c>
      <c r="AZ89" s="1" t="s">
        <v>26</v>
      </c>
      <c r="BB89" s="1" t="s">
        <v>26</v>
      </c>
      <c r="BC89" s="1" t="s">
        <v>26</v>
      </c>
      <c r="BE89" s="1" t="s">
        <v>26</v>
      </c>
    </row>
    <row r="90" spans="48:57" ht="28.5" customHeight="1">
      <c r="AV90" s="1" t="s">
        <v>26</v>
      </c>
      <c r="AW90" s="1" t="s">
        <v>26</v>
      </c>
      <c r="AX90" s="1" t="s">
        <v>26</v>
      </c>
      <c r="AZ90" s="1" t="s">
        <v>26</v>
      </c>
      <c r="BB90" s="1" t="s">
        <v>26</v>
      </c>
      <c r="BC90" s="1" t="s">
        <v>26</v>
      </c>
      <c r="BE90" s="1" t="s">
        <v>26</v>
      </c>
    </row>
    <row r="91" spans="48:57" ht="28.5" customHeight="1">
      <c r="AV91" s="1" t="s">
        <v>26</v>
      </c>
      <c r="AW91" s="1" t="s">
        <v>26</v>
      </c>
      <c r="AX91" s="1" t="s">
        <v>26</v>
      </c>
      <c r="AZ91" s="1" t="s">
        <v>26</v>
      </c>
      <c r="BB91" s="1" t="s">
        <v>26</v>
      </c>
      <c r="BC91" s="1" t="s">
        <v>26</v>
      </c>
      <c r="BE91" s="1" t="s">
        <v>26</v>
      </c>
    </row>
    <row r="92" spans="48:57" ht="28.5" customHeight="1">
      <c r="AV92" s="1" t="s">
        <v>26</v>
      </c>
      <c r="AW92" s="1" t="s">
        <v>26</v>
      </c>
      <c r="AX92" s="1" t="s">
        <v>26</v>
      </c>
      <c r="AZ92" s="1" t="s">
        <v>26</v>
      </c>
      <c r="BB92" s="1" t="s">
        <v>26</v>
      </c>
      <c r="BC92" s="1" t="s">
        <v>26</v>
      </c>
      <c r="BE92" s="1" t="s">
        <v>26</v>
      </c>
    </row>
    <row r="93" spans="48:57" ht="28.5" customHeight="1">
      <c r="AV93" s="1" t="s">
        <v>26</v>
      </c>
      <c r="AW93" s="1" t="s">
        <v>26</v>
      </c>
      <c r="AX93" s="1" t="s">
        <v>26</v>
      </c>
      <c r="AZ93" s="1" t="s">
        <v>26</v>
      </c>
      <c r="BB93" s="1" t="s">
        <v>26</v>
      </c>
      <c r="BC93" s="1" t="s">
        <v>26</v>
      </c>
      <c r="BE93" s="1" t="s">
        <v>26</v>
      </c>
    </row>
    <row r="94" spans="48:57" ht="28.5" customHeight="1">
      <c r="AV94" s="1" t="s">
        <v>26</v>
      </c>
      <c r="AW94" s="1" t="s">
        <v>26</v>
      </c>
      <c r="AX94" s="1" t="s">
        <v>26</v>
      </c>
      <c r="AZ94" s="1" t="s">
        <v>26</v>
      </c>
      <c r="BB94" s="1" t="s">
        <v>26</v>
      </c>
      <c r="BC94" s="1" t="s">
        <v>26</v>
      </c>
      <c r="BE94" s="1" t="s">
        <v>26</v>
      </c>
    </row>
    <row r="95" spans="48:57" ht="28.5" customHeight="1">
      <c r="AV95" s="1" t="s">
        <v>26</v>
      </c>
      <c r="AW95" s="1" t="s">
        <v>26</v>
      </c>
      <c r="AX95" s="1" t="s">
        <v>26</v>
      </c>
      <c r="AZ95" s="1" t="s">
        <v>26</v>
      </c>
      <c r="BB95" s="1" t="s">
        <v>26</v>
      </c>
      <c r="BC95" s="1" t="s">
        <v>26</v>
      </c>
      <c r="BE95" s="1" t="s">
        <v>26</v>
      </c>
    </row>
    <row r="96" spans="48:57" ht="28.5" customHeight="1">
      <c r="AV96" s="1" t="s">
        <v>26</v>
      </c>
      <c r="AW96" s="1" t="s">
        <v>26</v>
      </c>
      <c r="AX96" s="1" t="s">
        <v>26</v>
      </c>
      <c r="AZ96" s="1" t="s">
        <v>26</v>
      </c>
      <c r="BB96" s="1" t="s">
        <v>26</v>
      </c>
      <c r="BC96" s="1" t="s">
        <v>26</v>
      </c>
      <c r="BE96" s="1" t="s">
        <v>26</v>
      </c>
    </row>
    <row r="97" spans="48:57" ht="28.5" customHeight="1">
      <c r="AV97" s="1" t="s">
        <v>26</v>
      </c>
      <c r="AW97" s="1" t="s">
        <v>26</v>
      </c>
      <c r="AX97" s="1" t="s">
        <v>26</v>
      </c>
      <c r="AZ97" s="1" t="s">
        <v>26</v>
      </c>
      <c r="BB97" s="1" t="s">
        <v>26</v>
      </c>
      <c r="BC97" s="1" t="s">
        <v>26</v>
      </c>
      <c r="BE97" s="1" t="s">
        <v>26</v>
      </c>
    </row>
    <row r="98" spans="48:57" ht="28.5" customHeight="1">
      <c r="AV98" s="1" t="s">
        <v>26</v>
      </c>
      <c r="AW98" s="1" t="s">
        <v>26</v>
      </c>
      <c r="AX98" s="1" t="s">
        <v>26</v>
      </c>
      <c r="AZ98" s="1" t="s">
        <v>26</v>
      </c>
      <c r="BB98" s="1" t="s">
        <v>26</v>
      </c>
      <c r="BC98" s="1" t="s">
        <v>26</v>
      </c>
      <c r="BE98" s="1" t="s">
        <v>26</v>
      </c>
    </row>
    <row r="99" spans="48:57" ht="28.5" customHeight="1">
      <c r="AV99" s="1" t="s">
        <v>26</v>
      </c>
      <c r="AW99" s="1" t="s">
        <v>26</v>
      </c>
      <c r="AX99" s="1" t="s">
        <v>26</v>
      </c>
      <c r="AZ99" s="1" t="s">
        <v>26</v>
      </c>
      <c r="BB99" s="1" t="s">
        <v>26</v>
      </c>
      <c r="BC99" s="1" t="s">
        <v>26</v>
      </c>
      <c r="BE99" s="1" t="s">
        <v>26</v>
      </c>
    </row>
    <row r="100" spans="48:57" ht="28.5" customHeight="1">
      <c r="AV100" s="1" t="s">
        <v>26</v>
      </c>
      <c r="AW100" s="1" t="s">
        <v>26</v>
      </c>
      <c r="AX100" s="1" t="s">
        <v>26</v>
      </c>
      <c r="AZ100" s="1" t="s">
        <v>26</v>
      </c>
      <c r="BB100" s="1" t="s">
        <v>26</v>
      </c>
      <c r="BC100" s="1" t="s">
        <v>26</v>
      </c>
      <c r="BE100" s="1" t="s">
        <v>26</v>
      </c>
    </row>
    <row r="101" spans="48:57" ht="28.5" customHeight="1">
      <c r="AV101" s="1" t="s">
        <v>26</v>
      </c>
      <c r="AW101" s="1" t="s">
        <v>26</v>
      </c>
      <c r="AX101" s="1" t="s">
        <v>26</v>
      </c>
      <c r="AZ101" s="1" t="s">
        <v>26</v>
      </c>
      <c r="BB101" s="1" t="s">
        <v>26</v>
      </c>
      <c r="BC101" s="1" t="s">
        <v>26</v>
      </c>
      <c r="BE101" s="1" t="s">
        <v>26</v>
      </c>
    </row>
    <row r="102" spans="48:57" ht="28.5" customHeight="1">
      <c r="AV102" s="1" t="s">
        <v>26</v>
      </c>
      <c r="AW102" s="1" t="s">
        <v>26</v>
      </c>
      <c r="AX102" s="1" t="s">
        <v>26</v>
      </c>
      <c r="AZ102" s="1" t="s">
        <v>26</v>
      </c>
      <c r="BB102" s="1" t="s">
        <v>26</v>
      </c>
      <c r="BC102" s="1" t="s">
        <v>26</v>
      </c>
      <c r="BE102" s="1" t="s">
        <v>26</v>
      </c>
    </row>
    <row r="103" spans="48:57" ht="28.5" customHeight="1">
      <c r="AV103" s="1" t="s">
        <v>26</v>
      </c>
      <c r="AW103" s="1" t="s">
        <v>26</v>
      </c>
      <c r="AX103" s="1" t="s">
        <v>26</v>
      </c>
      <c r="AZ103" s="1" t="s">
        <v>26</v>
      </c>
      <c r="BB103" s="1" t="s">
        <v>26</v>
      </c>
      <c r="BC103" s="1" t="s">
        <v>26</v>
      </c>
      <c r="BE103" s="1" t="s">
        <v>26</v>
      </c>
    </row>
    <row r="104" spans="48:57" ht="28.5" customHeight="1">
      <c r="AV104" s="1" t="s">
        <v>26</v>
      </c>
      <c r="AW104" s="1" t="s">
        <v>26</v>
      </c>
      <c r="AX104" s="1" t="s">
        <v>26</v>
      </c>
      <c r="AZ104" s="1" t="s">
        <v>26</v>
      </c>
      <c r="BB104" s="1" t="s">
        <v>26</v>
      </c>
      <c r="BC104" s="1" t="s">
        <v>26</v>
      </c>
      <c r="BE104" s="1" t="s">
        <v>26</v>
      </c>
    </row>
    <row r="105" spans="48:57" ht="28.5" customHeight="1">
      <c r="AV105" s="1" t="s">
        <v>26</v>
      </c>
      <c r="AW105" s="1" t="s">
        <v>26</v>
      </c>
      <c r="AX105" s="1" t="s">
        <v>26</v>
      </c>
      <c r="AZ105" s="1" t="s">
        <v>26</v>
      </c>
      <c r="BB105" s="1" t="s">
        <v>26</v>
      </c>
      <c r="BC105" s="1" t="s">
        <v>26</v>
      </c>
      <c r="BE105" s="1" t="s">
        <v>26</v>
      </c>
    </row>
    <row r="106" spans="48:57" ht="28.5" customHeight="1">
      <c r="AV106" s="1" t="s">
        <v>26</v>
      </c>
      <c r="AW106" s="1" t="s">
        <v>26</v>
      </c>
      <c r="AX106" s="1" t="s">
        <v>26</v>
      </c>
      <c r="AZ106" s="1" t="s">
        <v>26</v>
      </c>
      <c r="BB106" s="1" t="s">
        <v>26</v>
      </c>
      <c r="BC106" s="1" t="s">
        <v>26</v>
      </c>
      <c r="BE106" s="1" t="s">
        <v>26</v>
      </c>
    </row>
    <row r="107" spans="48:57" ht="28.5" customHeight="1">
      <c r="AV107" s="1" t="s">
        <v>26</v>
      </c>
      <c r="AW107" s="1" t="s">
        <v>26</v>
      </c>
      <c r="AX107" s="1" t="s">
        <v>26</v>
      </c>
      <c r="AZ107" s="1" t="s">
        <v>26</v>
      </c>
      <c r="BB107" s="1" t="s">
        <v>26</v>
      </c>
      <c r="BC107" s="1" t="s">
        <v>26</v>
      </c>
      <c r="BE107" s="1" t="s">
        <v>26</v>
      </c>
    </row>
    <row r="108" spans="48:57" ht="28.5" customHeight="1">
      <c r="AV108" s="1" t="s">
        <v>26</v>
      </c>
      <c r="AW108" s="1" t="s">
        <v>26</v>
      </c>
      <c r="AX108" s="1" t="s">
        <v>26</v>
      </c>
      <c r="AZ108" s="1" t="s">
        <v>26</v>
      </c>
      <c r="BB108" s="1" t="s">
        <v>26</v>
      </c>
      <c r="BC108" s="1" t="s">
        <v>26</v>
      </c>
      <c r="BE108" s="1" t="s">
        <v>26</v>
      </c>
    </row>
    <row r="109" spans="48:57" ht="28.5" customHeight="1">
      <c r="AV109" s="1" t="s">
        <v>26</v>
      </c>
      <c r="AW109" s="1" t="s">
        <v>26</v>
      </c>
      <c r="AX109" s="1" t="s">
        <v>26</v>
      </c>
      <c r="AZ109" s="1" t="s">
        <v>26</v>
      </c>
      <c r="BB109" s="1" t="s">
        <v>26</v>
      </c>
      <c r="BC109" s="1" t="s">
        <v>26</v>
      </c>
      <c r="BE109" s="1" t="s">
        <v>26</v>
      </c>
    </row>
    <row r="110" spans="48:57" ht="28.5" customHeight="1">
      <c r="AV110" s="1" t="s">
        <v>26</v>
      </c>
      <c r="AW110" s="1" t="s">
        <v>26</v>
      </c>
      <c r="AX110" s="1" t="s">
        <v>26</v>
      </c>
      <c r="AZ110" s="1" t="s">
        <v>26</v>
      </c>
      <c r="BB110" s="1" t="s">
        <v>26</v>
      </c>
      <c r="BC110" s="1" t="s">
        <v>26</v>
      </c>
      <c r="BE110" s="1" t="s">
        <v>26</v>
      </c>
    </row>
    <row r="111" spans="48:57" ht="28.5" customHeight="1">
      <c r="AV111" s="1" t="s">
        <v>26</v>
      </c>
      <c r="AW111" s="1" t="s">
        <v>26</v>
      </c>
      <c r="AX111" s="1" t="s">
        <v>26</v>
      </c>
      <c r="AZ111" s="1" t="s">
        <v>26</v>
      </c>
      <c r="BB111" s="1" t="s">
        <v>26</v>
      </c>
      <c r="BC111" s="1" t="s">
        <v>26</v>
      </c>
      <c r="BE111" s="1" t="s">
        <v>26</v>
      </c>
    </row>
    <row r="112" spans="48:57" ht="28.5" customHeight="1">
      <c r="AV112" s="1" t="s">
        <v>26</v>
      </c>
      <c r="AW112" s="1" t="s">
        <v>26</v>
      </c>
      <c r="AX112" s="1" t="s">
        <v>26</v>
      </c>
      <c r="AZ112" s="1" t="s">
        <v>26</v>
      </c>
      <c r="BB112" s="1" t="s">
        <v>26</v>
      </c>
      <c r="BC112" s="1" t="s">
        <v>26</v>
      </c>
      <c r="BE112" s="1" t="s">
        <v>26</v>
      </c>
    </row>
    <row r="113" spans="48:57" ht="28.5" customHeight="1">
      <c r="AV113" s="1" t="s">
        <v>26</v>
      </c>
      <c r="AW113" s="1" t="s">
        <v>26</v>
      </c>
      <c r="AX113" s="1" t="s">
        <v>26</v>
      </c>
      <c r="AZ113" s="1" t="s">
        <v>26</v>
      </c>
      <c r="BB113" s="1" t="s">
        <v>26</v>
      </c>
      <c r="BC113" s="1" t="s">
        <v>26</v>
      </c>
      <c r="BE113" s="1" t="s">
        <v>26</v>
      </c>
    </row>
    <row r="114" spans="48:57" ht="28.5" customHeight="1">
      <c r="AV114" s="1" t="s">
        <v>26</v>
      </c>
      <c r="AW114" s="1" t="s">
        <v>26</v>
      </c>
      <c r="AX114" s="1" t="s">
        <v>26</v>
      </c>
      <c r="AZ114" s="1" t="s">
        <v>26</v>
      </c>
      <c r="BB114" s="1" t="s">
        <v>26</v>
      </c>
      <c r="BC114" s="1" t="s">
        <v>26</v>
      </c>
      <c r="BE114" s="1" t="s">
        <v>26</v>
      </c>
    </row>
    <row r="115" spans="48:57" ht="28.5" customHeight="1">
      <c r="AV115" s="1" t="s">
        <v>26</v>
      </c>
      <c r="AW115" s="1" t="s">
        <v>26</v>
      </c>
      <c r="AX115" s="1" t="s">
        <v>26</v>
      </c>
      <c r="AZ115" s="1" t="s">
        <v>26</v>
      </c>
      <c r="BB115" s="1" t="s">
        <v>26</v>
      </c>
      <c r="BC115" s="1" t="s">
        <v>26</v>
      </c>
      <c r="BE115" s="1" t="s">
        <v>26</v>
      </c>
    </row>
    <row r="116" spans="48:57" ht="28.5" customHeight="1">
      <c r="AV116" s="1" t="s">
        <v>26</v>
      </c>
      <c r="AW116" s="1" t="s">
        <v>26</v>
      </c>
      <c r="AX116" s="1" t="s">
        <v>26</v>
      </c>
      <c r="AZ116" s="1" t="s">
        <v>26</v>
      </c>
      <c r="BB116" s="1" t="s">
        <v>26</v>
      </c>
      <c r="BC116" s="1" t="s">
        <v>26</v>
      </c>
      <c r="BE116" s="1" t="s">
        <v>26</v>
      </c>
    </row>
    <row r="117" spans="48:57" ht="28.5" customHeight="1">
      <c r="AV117" s="1" t="s">
        <v>26</v>
      </c>
      <c r="AW117" s="1" t="s">
        <v>26</v>
      </c>
      <c r="AX117" s="1" t="s">
        <v>26</v>
      </c>
      <c r="AZ117" s="1" t="s">
        <v>26</v>
      </c>
      <c r="BB117" s="1" t="s">
        <v>26</v>
      </c>
      <c r="BC117" s="1" t="s">
        <v>26</v>
      </c>
      <c r="BE117" s="1" t="s">
        <v>26</v>
      </c>
    </row>
    <row r="118" spans="48:57" ht="28.5" customHeight="1">
      <c r="AV118" s="1" t="s">
        <v>26</v>
      </c>
      <c r="AW118" s="1" t="s">
        <v>26</v>
      </c>
      <c r="AX118" s="1" t="s">
        <v>26</v>
      </c>
      <c r="AZ118" s="1" t="s">
        <v>26</v>
      </c>
      <c r="BB118" s="1" t="s">
        <v>26</v>
      </c>
      <c r="BC118" s="1" t="s">
        <v>26</v>
      </c>
      <c r="BE118" s="1" t="s">
        <v>26</v>
      </c>
    </row>
    <row r="119" spans="48:57" ht="28.5" customHeight="1">
      <c r="AV119" s="1" t="s">
        <v>26</v>
      </c>
      <c r="AW119" s="1" t="s">
        <v>26</v>
      </c>
      <c r="AX119" s="1" t="s">
        <v>26</v>
      </c>
      <c r="AZ119" s="1" t="s">
        <v>26</v>
      </c>
      <c r="BB119" s="1" t="s">
        <v>26</v>
      </c>
      <c r="BC119" s="1" t="s">
        <v>26</v>
      </c>
      <c r="BE119" s="1" t="s">
        <v>26</v>
      </c>
    </row>
    <row r="120" spans="48:57" ht="28.5" customHeight="1">
      <c r="AV120" s="1" t="s">
        <v>26</v>
      </c>
      <c r="AW120" s="1" t="s">
        <v>26</v>
      </c>
      <c r="AX120" s="1" t="s">
        <v>26</v>
      </c>
      <c r="AZ120" s="1" t="s">
        <v>26</v>
      </c>
      <c r="BB120" s="1" t="s">
        <v>26</v>
      </c>
      <c r="BC120" s="1" t="s">
        <v>26</v>
      </c>
      <c r="BE120" s="1" t="s">
        <v>26</v>
      </c>
    </row>
    <row r="121" spans="48:57" ht="28.5" customHeight="1">
      <c r="AV121" s="1" t="s">
        <v>26</v>
      </c>
      <c r="AW121" s="1" t="s">
        <v>26</v>
      </c>
      <c r="AX121" s="1" t="s">
        <v>26</v>
      </c>
      <c r="AZ121" s="1" t="s">
        <v>26</v>
      </c>
      <c r="BB121" s="1" t="s">
        <v>26</v>
      </c>
      <c r="BC121" s="1" t="s">
        <v>26</v>
      </c>
      <c r="BE121" s="1" t="s">
        <v>26</v>
      </c>
    </row>
    <row r="122" spans="48:57" ht="28.5" customHeight="1">
      <c r="AV122" s="1" t="s">
        <v>26</v>
      </c>
      <c r="AW122" s="1" t="s">
        <v>26</v>
      </c>
      <c r="AX122" s="1" t="s">
        <v>26</v>
      </c>
      <c r="AZ122" s="1" t="s">
        <v>26</v>
      </c>
      <c r="BB122" s="1" t="s">
        <v>26</v>
      </c>
      <c r="BC122" s="1" t="s">
        <v>26</v>
      </c>
      <c r="BE122" s="1" t="s">
        <v>26</v>
      </c>
    </row>
    <row r="123" spans="48:57" ht="28.5" customHeight="1">
      <c r="AV123" s="1" t="s">
        <v>26</v>
      </c>
      <c r="AW123" s="1" t="s">
        <v>26</v>
      </c>
      <c r="AX123" s="1" t="s">
        <v>26</v>
      </c>
      <c r="AZ123" s="1" t="s">
        <v>26</v>
      </c>
      <c r="BB123" s="1" t="s">
        <v>26</v>
      </c>
      <c r="BC123" s="1" t="s">
        <v>26</v>
      </c>
      <c r="BE123" s="1" t="s">
        <v>26</v>
      </c>
    </row>
    <row r="124" spans="48:57" ht="28.5" customHeight="1">
      <c r="AV124" s="1" t="s">
        <v>26</v>
      </c>
      <c r="AW124" s="1" t="s">
        <v>26</v>
      </c>
      <c r="AX124" s="1" t="s">
        <v>26</v>
      </c>
      <c r="AZ124" s="1" t="s">
        <v>26</v>
      </c>
      <c r="BB124" s="1" t="s">
        <v>26</v>
      </c>
      <c r="BC124" s="1" t="s">
        <v>26</v>
      </c>
      <c r="BE124" s="1" t="s">
        <v>26</v>
      </c>
    </row>
    <row r="125" spans="48:57" ht="28.5" customHeight="1">
      <c r="AV125" s="1" t="s">
        <v>26</v>
      </c>
      <c r="AW125" s="1" t="s">
        <v>26</v>
      </c>
      <c r="AX125" s="1" t="s">
        <v>26</v>
      </c>
      <c r="AZ125" s="1" t="s">
        <v>26</v>
      </c>
      <c r="BB125" s="1" t="s">
        <v>26</v>
      </c>
      <c r="BC125" s="1" t="s">
        <v>26</v>
      </c>
      <c r="BE125" s="1" t="s">
        <v>26</v>
      </c>
    </row>
    <row r="126" spans="48:57" ht="28.5" customHeight="1">
      <c r="AV126" s="1" t="s">
        <v>26</v>
      </c>
      <c r="AW126" s="1" t="s">
        <v>26</v>
      </c>
      <c r="AX126" s="1" t="s">
        <v>26</v>
      </c>
      <c r="AZ126" s="1" t="s">
        <v>26</v>
      </c>
      <c r="BB126" s="1" t="s">
        <v>26</v>
      </c>
      <c r="BC126" s="1" t="s">
        <v>26</v>
      </c>
      <c r="BE126" s="1" t="s">
        <v>26</v>
      </c>
    </row>
    <row r="127" spans="48:57" ht="28.5" customHeight="1">
      <c r="AV127" s="1" t="s">
        <v>26</v>
      </c>
      <c r="AW127" s="1" t="s">
        <v>26</v>
      </c>
      <c r="AX127" s="1" t="s">
        <v>26</v>
      </c>
      <c r="AZ127" s="1" t="s">
        <v>26</v>
      </c>
      <c r="BB127" s="1" t="s">
        <v>26</v>
      </c>
      <c r="BC127" s="1" t="s">
        <v>26</v>
      </c>
      <c r="BE127" s="1" t="s">
        <v>26</v>
      </c>
    </row>
    <row r="128" spans="48:57" ht="28.5" customHeight="1">
      <c r="AV128" s="1" t="s">
        <v>26</v>
      </c>
      <c r="AW128" s="1" t="s">
        <v>26</v>
      </c>
      <c r="AX128" s="1" t="s">
        <v>26</v>
      </c>
      <c r="AZ128" s="1" t="s">
        <v>26</v>
      </c>
      <c r="BB128" s="1" t="s">
        <v>26</v>
      </c>
      <c r="BC128" s="1" t="s">
        <v>26</v>
      </c>
      <c r="BE128" s="1" t="s">
        <v>26</v>
      </c>
    </row>
    <row r="129" spans="48:57" ht="28.5" customHeight="1">
      <c r="AV129" s="1" t="s">
        <v>26</v>
      </c>
      <c r="AW129" s="1" t="s">
        <v>26</v>
      </c>
      <c r="AX129" s="1" t="s">
        <v>26</v>
      </c>
      <c r="AZ129" s="1" t="s">
        <v>26</v>
      </c>
      <c r="BB129" s="1" t="s">
        <v>26</v>
      </c>
      <c r="BC129" s="1" t="s">
        <v>26</v>
      </c>
      <c r="BE129" s="1" t="s">
        <v>26</v>
      </c>
    </row>
    <row r="130" spans="48:57" ht="28.5" customHeight="1">
      <c r="AV130" s="1" t="s">
        <v>26</v>
      </c>
      <c r="AW130" s="1" t="s">
        <v>26</v>
      </c>
      <c r="AX130" s="1" t="s">
        <v>26</v>
      </c>
      <c r="AZ130" s="1" t="s">
        <v>26</v>
      </c>
      <c r="BB130" s="1" t="s">
        <v>26</v>
      </c>
      <c r="BC130" s="1" t="s">
        <v>26</v>
      </c>
      <c r="BE130" s="1" t="s">
        <v>26</v>
      </c>
    </row>
    <row r="131" spans="48:57" ht="28.5" customHeight="1">
      <c r="AV131" s="1" t="s">
        <v>26</v>
      </c>
      <c r="AW131" s="1" t="s">
        <v>26</v>
      </c>
      <c r="AX131" s="1" t="s">
        <v>26</v>
      </c>
      <c r="AZ131" s="1" t="s">
        <v>26</v>
      </c>
      <c r="BB131" s="1" t="s">
        <v>26</v>
      </c>
      <c r="BC131" s="1" t="s">
        <v>26</v>
      </c>
      <c r="BE131" s="1" t="s">
        <v>26</v>
      </c>
    </row>
    <row r="132" spans="48:57" ht="28.5" customHeight="1">
      <c r="AV132" s="1" t="s">
        <v>26</v>
      </c>
      <c r="AW132" s="1" t="s">
        <v>26</v>
      </c>
      <c r="AX132" s="1" t="s">
        <v>26</v>
      </c>
      <c r="AZ132" s="1" t="s">
        <v>26</v>
      </c>
      <c r="BB132" s="1" t="s">
        <v>26</v>
      </c>
      <c r="BC132" s="1" t="s">
        <v>26</v>
      </c>
      <c r="BE132" s="1" t="s">
        <v>26</v>
      </c>
    </row>
    <row r="133" spans="48:57" ht="28.5" customHeight="1">
      <c r="AV133" s="1" t="s">
        <v>26</v>
      </c>
      <c r="AW133" s="1" t="s">
        <v>26</v>
      </c>
      <c r="AX133" s="1" t="s">
        <v>26</v>
      </c>
      <c r="AZ133" s="1" t="s">
        <v>26</v>
      </c>
      <c r="BB133" s="1" t="s">
        <v>26</v>
      </c>
      <c r="BC133" s="1" t="s">
        <v>26</v>
      </c>
      <c r="BE133" s="1" t="s">
        <v>26</v>
      </c>
    </row>
    <row r="134" spans="48:57" ht="28.5" customHeight="1">
      <c r="AV134" s="1" t="s">
        <v>26</v>
      </c>
      <c r="AW134" s="1" t="s">
        <v>26</v>
      </c>
      <c r="AX134" s="1" t="s">
        <v>26</v>
      </c>
      <c r="AZ134" s="1" t="s">
        <v>26</v>
      </c>
      <c r="BB134" s="1" t="s">
        <v>26</v>
      </c>
      <c r="BC134" s="1" t="s">
        <v>26</v>
      </c>
      <c r="BE134" s="1" t="s">
        <v>26</v>
      </c>
    </row>
    <row r="135" spans="48:57" ht="28.5" customHeight="1">
      <c r="AV135" s="1" t="s">
        <v>26</v>
      </c>
      <c r="AW135" s="1" t="s">
        <v>26</v>
      </c>
      <c r="AX135" s="1" t="s">
        <v>26</v>
      </c>
      <c r="AZ135" s="1" t="s">
        <v>26</v>
      </c>
      <c r="BB135" s="1" t="s">
        <v>26</v>
      </c>
      <c r="BC135" s="1" t="s">
        <v>26</v>
      </c>
      <c r="BE135" s="1" t="s">
        <v>26</v>
      </c>
    </row>
    <row r="136" spans="48:57" ht="28.5" customHeight="1">
      <c r="AV136" s="1" t="s">
        <v>26</v>
      </c>
      <c r="AW136" s="1" t="s">
        <v>26</v>
      </c>
      <c r="AX136" s="1" t="s">
        <v>26</v>
      </c>
      <c r="AZ136" s="1" t="s">
        <v>26</v>
      </c>
      <c r="BB136" s="1" t="s">
        <v>26</v>
      </c>
      <c r="BC136" s="1" t="s">
        <v>26</v>
      </c>
      <c r="BE136" s="1" t="s">
        <v>26</v>
      </c>
    </row>
    <row r="137" spans="48:57" ht="28.5" customHeight="1">
      <c r="AV137" s="1" t="s">
        <v>26</v>
      </c>
      <c r="AW137" s="1" t="s">
        <v>26</v>
      </c>
      <c r="AX137" s="1" t="s">
        <v>26</v>
      </c>
      <c r="AZ137" s="1" t="s">
        <v>26</v>
      </c>
      <c r="BB137" s="1" t="s">
        <v>26</v>
      </c>
      <c r="BC137" s="1" t="s">
        <v>26</v>
      </c>
      <c r="BE137" s="1" t="s">
        <v>26</v>
      </c>
    </row>
    <row r="138" spans="48:57" ht="28.5" customHeight="1">
      <c r="AV138" s="1" t="s">
        <v>26</v>
      </c>
      <c r="AW138" s="1" t="s">
        <v>26</v>
      </c>
      <c r="AX138" s="1" t="s">
        <v>26</v>
      </c>
      <c r="AZ138" s="1" t="s">
        <v>26</v>
      </c>
      <c r="BB138" s="1" t="s">
        <v>26</v>
      </c>
      <c r="BC138" s="1" t="s">
        <v>26</v>
      </c>
      <c r="BE138" s="1" t="s">
        <v>26</v>
      </c>
    </row>
    <row r="139" spans="48:57" ht="28.5" customHeight="1">
      <c r="AV139" s="1" t="s">
        <v>26</v>
      </c>
      <c r="AW139" s="1" t="s">
        <v>26</v>
      </c>
      <c r="AX139" s="1" t="s">
        <v>26</v>
      </c>
      <c r="AZ139" s="1" t="s">
        <v>26</v>
      </c>
      <c r="BB139" s="1" t="s">
        <v>26</v>
      </c>
      <c r="BC139" s="1" t="s">
        <v>26</v>
      </c>
      <c r="BE139" s="1" t="s">
        <v>26</v>
      </c>
    </row>
    <row r="140" spans="48:57" ht="28.5" customHeight="1">
      <c r="AV140" s="1" t="s">
        <v>26</v>
      </c>
      <c r="AW140" s="1" t="s">
        <v>26</v>
      </c>
      <c r="AX140" s="1" t="s">
        <v>26</v>
      </c>
      <c r="AZ140" s="1" t="s">
        <v>26</v>
      </c>
      <c r="BB140" s="1" t="s">
        <v>26</v>
      </c>
      <c r="BC140" s="1" t="s">
        <v>26</v>
      </c>
      <c r="BE140" s="1" t="s">
        <v>26</v>
      </c>
    </row>
    <row r="141" spans="48:57" ht="28.5" customHeight="1">
      <c r="AV141" s="1" t="s">
        <v>26</v>
      </c>
      <c r="AW141" s="1" t="s">
        <v>26</v>
      </c>
      <c r="AX141" s="1" t="s">
        <v>26</v>
      </c>
      <c r="AZ141" s="1" t="s">
        <v>26</v>
      </c>
      <c r="BB141" s="1" t="s">
        <v>26</v>
      </c>
      <c r="BC141" s="1" t="s">
        <v>26</v>
      </c>
      <c r="BE141" s="1" t="s">
        <v>26</v>
      </c>
    </row>
    <row r="142" spans="48:57" ht="28.5" customHeight="1">
      <c r="AV142" s="1" t="s">
        <v>26</v>
      </c>
      <c r="AW142" s="1" t="s">
        <v>26</v>
      </c>
      <c r="AX142" s="1" t="s">
        <v>26</v>
      </c>
      <c r="AZ142" s="1" t="s">
        <v>26</v>
      </c>
      <c r="BB142" s="1" t="s">
        <v>26</v>
      </c>
      <c r="BC142" s="1" t="s">
        <v>26</v>
      </c>
      <c r="BE142" s="1" t="s">
        <v>26</v>
      </c>
    </row>
    <row r="143" spans="48:57" ht="28.5" customHeight="1">
      <c r="AV143" s="1" t="s">
        <v>26</v>
      </c>
      <c r="AW143" s="1" t="s">
        <v>26</v>
      </c>
      <c r="AX143" s="1" t="s">
        <v>26</v>
      </c>
      <c r="AZ143" s="1" t="s">
        <v>26</v>
      </c>
      <c r="BB143" s="1" t="s">
        <v>26</v>
      </c>
      <c r="BC143" s="1" t="s">
        <v>26</v>
      </c>
      <c r="BE143" s="1" t="s">
        <v>26</v>
      </c>
    </row>
    <row r="144" spans="48:57" ht="28.5" customHeight="1">
      <c r="AV144" s="1" t="s">
        <v>26</v>
      </c>
      <c r="AW144" s="1" t="s">
        <v>26</v>
      </c>
      <c r="AX144" s="1" t="s">
        <v>26</v>
      </c>
      <c r="AZ144" s="1" t="s">
        <v>26</v>
      </c>
      <c r="BB144" s="1" t="s">
        <v>26</v>
      </c>
      <c r="BC144" s="1" t="s">
        <v>26</v>
      </c>
      <c r="BE144" s="1" t="s">
        <v>26</v>
      </c>
    </row>
    <row r="145" spans="48:57" ht="28.5" customHeight="1">
      <c r="AV145" s="1" t="s">
        <v>26</v>
      </c>
      <c r="AW145" s="1" t="s">
        <v>26</v>
      </c>
      <c r="AX145" s="1" t="s">
        <v>26</v>
      </c>
      <c r="AZ145" s="1" t="s">
        <v>26</v>
      </c>
      <c r="BB145" s="1" t="s">
        <v>26</v>
      </c>
      <c r="BC145" s="1" t="s">
        <v>26</v>
      </c>
      <c r="BE145" s="1" t="s">
        <v>26</v>
      </c>
    </row>
    <row r="146" spans="48:57" ht="28.5" customHeight="1">
      <c r="AV146" s="1" t="s">
        <v>26</v>
      </c>
      <c r="AW146" s="1" t="s">
        <v>26</v>
      </c>
      <c r="AX146" s="1" t="s">
        <v>26</v>
      </c>
      <c r="AZ146" s="1" t="s">
        <v>26</v>
      </c>
      <c r="BB146" s="1" t="s">
        <v>26</v>
      </c>
      <c r="BC146" s="1" t="s">
        <v>26</v>
      </c>
      <c r="BE146" s="1" t="s">
        <v>26</v>
      </c>
    </row>
    <row r="147" spans="48:57" ht="28.5" customHeight="1">
      <c r="AV147" s="1" t="s">
        <v>26</v>
      </c>
      <c r="AW147" s="1" t="s">
        <v>26</v>
      </c>
      <c r="AX147" s="1" t="s">
        <v>26</v>
      </c>
      <c r="AZ147" s="1" t="s">
        <v>26</v>
      </c>
      <c r="BB147" s="1" t="s">
        <v>26</v>
      </c>
      <c r="BC147" s="1" t="s">
        <v>26</v>
      </c>
      <c r="BE147" s="1" t="s">
        <v>26</v>
      </c>
    </row>
    <row r="148" spans="48:57" ht="28.5" customHeight="1">
      <c r="AV148" s="1" t="s">
        <v>26</v>
      </c>
      <c r="AW148" s="1" t="s">
        <v>26</v>
      </c>
      <c r="AX148" s="1" t="s">
        <v>26</v>
      </c>
      <c r="AZ148" s="1" t="s">
        <v>26</v>
      </c>
      <c r="BB148" s="1" t="s">
        <v>26</v>
      </c>
      <c r="BC148" s="1" t="s">
        <v>26</v>
      </c>
      <c r="BE148" s="1" t="s">
        <v>26</v>
      </c>
    </row>
    <row r="149" spans="48:57" ht="28.5" customHeight="1">
      <c r="AV149" s="1" t="s">
        <v>26</v>
      </c>
      <c r="AW149" s="1" t="s">
        <v>26</v>
      </c>
      <c r="AX149" s="1" t="s">
        <v>26</v>
      </c>
      <c r="AZ149" s="1" t="s">
        <v>26</v>
      </c>
      <c r="BB149" s="1" t="s">
        <v>26</v>
      </c>
      <c r="BC149" s="1" t="s">
        <v>26</v>
      </c>
      <c r="BE149" s="1" t="s">
        <v>26</v>
      </c>
    </row>
    <row r="150" spans="48:57" ht="28.5" customHeight="1">
      <c r="AV150" s="1" t="s">
        <v>26</v>
      </c>
      <c r="AW150" s="1" t="s">
        <v>26</v>
      </c>
      <c r="AX150" s="1" t="s">
        <v>26</v>
      </c>
      <c r="AZ150" s="1" t="s">
        <v>26</v>
      </c>
      <c r="BB150" s="1" t="s">
        <v>26</v>
      </c>
      <c r="BC150" s="1" t="s">
        <v>26</v>
      </c>
      <c r="BE150" s="1" t="s">
        <v>26</v>
      </c>
    </row>
    <row r="151" spans="48:57" ht="28.5" customHeight="1">
      <c r="AV151" s="1" t="s">
        <v>26</v>
      </c>
      <c r="AW151" s="1" t="s">
        <v>26</v>
      </c>
      <c r="AX151" s="1" t="s">
        <v>26</v>
      </c>
      <c r="AZ151" s="1" t="s">
        <v>26</v>
      </c>
      <c r="BB151" s="1" t="s">
        <v>26</v>
      </c>
      <c r="BC151" s="1" t="s">
        <v>26</v>
      </c>
      <c r="BE151" s="1" t="s">
        <v>26</v>
      </c>
    </row>
    <row r="152" spans="48:57" ht="28.5" customHeight="1">
      <c r="AV152" s="1" t="s">
        <v>26</v>
      </c>
      <c r="AW152" s="1" t="s">
        <v>26</v>
      </c>
      <c r="AX152" s="1" t="s">
        <v>26</v>
      </c>
      <c r="AZ152" s="1" t="s">
        <v>26</v>
      </c>
      <c r="BB152" s="1" t="s">
        <v>26</v>
      </c>
      <c r="BC152" s="1" t="s">
        <v>26</v>
      </c>
      <c r="BE152" s="1" t="s">
        <v>26</v>
      </c>
    </row>
    <row r="153" spans="48:57" ht="28.5" customHeight="1">
      <c r="AV153" s="1" t="s">
        <v>26</v>
      </c>
      <c r="AW153" s="1" t="s">
        <v>26</v>
      </c>
      <c r="AX153" s="1" t="s">
        <v>26</v>
      </c>
      <c r="AZ153" s="1" t="s">
        <v>26</v>
      </c>
      <c r="BB153" s="1" t="s">
        <v>26</v>
      </c>
      <c r="BC153" s="1" t="s">
        <v>26</v>
      </c>
      <c r="BE153" s="1" t="s">
        <v>26</v>
      </c>
    </row>
    <row r="154" spans="48:57" ht="28.5" customHeight="1">
      <c r="AV154" s="1" t="s">
        <v>26</v>
      </c>
      <c r="AW154" s="1" t="s">
        <v>26</v>
      </c>
      <c r="AX154" s="1" t="s">
        <v>26</v>
      </c>
      <c r="AZ154" s="1" t="s">
        <v>26</v>
      </c>
      <c r="BB154" s="1" t="s">
        <v>26</v>
      </c>
      <c r="BC154" s="1" t="s">
        <v>26</v>
      </c>
      <c r="BE154" s="1" t="s">
        <v>26</v>
      </c>
    </row>
    <row r="155" spans="48:57" ht="28.5" customHeight="1">
      <c r="AV155" s="1" t="s">
        <v>26</v>
      </c>
      <c r="AW155" s="1" t="s">
        <v>26</v>
      </c>
      <c r="AX155" s="1" t="s">
        <v>26</v>
      </c>
      <c r="AZ155" s="1" t="s">
        <v>26</v>
      </c>
      <c r="BB155" s="1" t="s">
        <v>26</v>
      </c>
      <c r="BC155" s="1" t="s">
        <v>26</v>
      </c>
      <c r="BE155" s="1" t="s">
        <v>26</v>
      </c>
    </row>
    <row r="156" spans="48:57" ht="28.5" customHeight="1">
      <c r="AV156" s="1" t="s">
        <v>26</v>
      </c>
      <c r="AW156" s="1" t="s">
        <v>26</v>
      </c>
      <c r="AX156" s="1" t="s">
        <v>26</v>
      </c>
      <c r="AZ156" s="1" t="s">
        <v>26</v>
      </c>
      <c r="BB156" s="1" t="s">
        <v>26</v>
      </c>
      <c r="BC156" s="1" t="s">
        <v>26</v>
      </c>
      <c r="BE156" s="1" t="s">
        <v>26</v>
      </c>
    </row>
    <row r="157" spans="48:57" ht="28.5" customHeight="1">
      <c r="AV157" s="1" t="s">
        <v>26</v>
      </c>
      <c r="AW157" s="1" t="s">
        <v>26</v>
      </c>
      <c r="AX157" s="1" t="s">
        <v>26</v>
      </c>
      <c r="AZ157" s="1" t="s">
        <v>26</v>
      </c>
      <c r="BB157" s="1" t="s">
        <v>26</v>
      </c>
      <c r="BC157" s="1" t="s">
        <v>26</v>
      </c>
      <c r="BE157" s="1" t="s">
        <v>26</v>
      </c>
    </row>
    <row r="158" spans="48:57" ht="28.5" customHeight="1">
      <c r="AV158" s="1" t="s">
        <v>26</v>
      </c>
      <c r="AW158" s="1" t="s">
        <v>26</v>
      </c>
      <c r="AX158" s="1" t="s">
        <v>26</v>
      </c>
      <c r="AZ158" s="1" t="s">
        <v>26</v>
      </c>
      <c r="BB158" s="1" t="s">
        <v>26</v>
      </c>
      <c r="BC158" s="1" t="s">
        <v>26</v>
      </c>
      <c r="BE158" s="1" t="s">
        <v>26</v>
      </c>
    </row>
    <row r="159" spans="48:57" ht="28.5" customHeight="1">
      <c r="AV159" s="1" t="s">
        <v>26</v>
      </c>
      <c r="AW159" s="1" t="s">
        <v>26</v>
      </c>
      <c r="AX159" s="1" t="s">
        <v>26</v>
      </c>
      <c r="AZ159" s="1" t="s">
        <v>26</v>
      </c>
      <c r="BB159" s="1" t="s">
        <v>26</v>
      </c>
      <c r="BC159" s="1" t="s">
        <v>26</v>
      </c>
      <c r="BE159" s="1" t="s">
        <v>26</v>
      </c>
    </row>
    <row r="160" spans="48:57" ht="28.5" customHeight="1">
      <c r="AV160" s="1" t="s">
        <v>26</v>
      </c>
      <c r="AW160" s="1" t="s">
        <v>26</v>
      </c>
      <c r="AX160" s="1" t="s">
        <v>26</v>
      </c>
      <c r="AZ160" s="1" t="s">
        <v>26</v>
      </c>
      <c r="BB160" s="1" t="s">
        <v>26</v>
      </c>
      <c r="BC160" s="1" t="s">
        <v>26</v>
      </c>
      <c r="BE160" s="1" t="s">
        <v>26</v>
      </c>
    </row>
    <row r="161" spans="48:57" ht="28.5" customHeight="1">
      <c r="AV161" s="1" t="s">
        <v>26</v>
      </c>
      <c r="AW161" s="1" t="s">
        <v>26</v>
      </c>
      <c r="AX161" s="1" t="s">
        <v>26</v>
      </c>
      <c r="AZ161" s="1" t="s">
        <v>26</v>
      </c>
      <c r="BB161" s="1" t="s">
        <v>26</v>
      </c>
      <c r="BC161" s="1" t="s">
        <v>26</v>
      </c>
      <c r="BE161" s="1" t="s">
        <v>26</v>
      </c>
    </row>
    <row r="162" spans="48:57" ht="28.5" customHeight="1">
      <c r="AV162" s="1" t="s">
        <v>26</v>
      </c>
      <c r="AW162" s="1" t="s">
        <v>26</v>
      </c>
      <c r="AX162" s="1" t="s">
        <v>26</v>
      </c>
      <c r="AZ162" s="1" t="s">
        <v>26</v>
      </c>
      <c r="BB162" s="1" t="s">
        <v>26</v>
      </c>
      <c r="BC162" s="1" t="s">
        <v>26</v>
      </c>
      <c r="BE162" s="1" t="s">
        <v>26</v>
      </c>
    </row>
    <row r="163" spans="48:57" ht="28.5" customHeight="1">
      <c r="AV163" s="1" t="s">
        <v>26</v>
      </c>
      <c r="AW163" s="1" t="s">
        <v>26</v>
      </c>
      <c r="AX163" s="1" t="s">
        <v>26</v>
      </c>
      <c r="AZ163" s="1" t="s">
        <v>26</v>
      </c>
      <c r="BB163" s="1" t="s">
        <v>26</v>
      </c>
      <c r="BC163" s="1" t="s">
        <v>26</v>
      </c>
      <c r="BE163" s="1" t="s">
        <v>26</v>
      </c>
    </row>
    <row r="164" spans="48:57" ht="28.5" customHeight="1">
      <c r="AV164" s="1" t="s">
        <v>26</v>
      </c>
      <c r="AW164" s="1" t="s">
        <v>26</v>
      </c>
      <c r="AX164" s="1" t="s">
        <v>26</v>
      </c>
      <c r="AZ164" s="1" t="s">
        <v>26</v>
      </c>
      <c r="BB164" s="1" t="s">
        <v>26</v>
      </c>
      <c r="BC164" s="1" t="s">
        <v>26</v>
      </c>
      <c r="BE164" s="1" t="s">
        <v>26</v>
      </c>
    </row>
    <row r="165" spans="48:57" ht="28.5" customHeight="1">
      <c r="AV165" s="1" t="s">
        <v>26</v>
      </c>
      <c r="AW165" s="1" t="s">
        <v>26</v>
      </c>
      <c r="AX165" s="1" t="s">
        <v>26</v>
      </c>
      <c r="AZ165" s="1" t="s">
        <v>26</v>
      </c>
      <c r="BB165" s="1" t="s">
        <v>26</v>
      </c>
      <c r="BC165" s="1" t="s">
        <v>26</v>
      </c>
      <c r="BE165" s="1" t="s">
        <v>26</v>
      </c>
    </row>
    <row r="166" spans="48:57" ht="28.5" customHeight="1">
      <c r="AV166" s="1" t="s">
        <v>26</v>
      </c>
      <c r="AW166" s="1" t="s">
        <v>26</v>
      </c>
      <c r="AX166" s="1" t="s">
        <v>26</v>
      </c>
      <c r="AZ166" s="1" t="s">
        <v>26</v>
      </c>
      <c r="BB166" s="1" t="s">
        <v>26</v>
      </c>
      <c r="BC166" s="1" t="s">
        <v>26</v>
      </c>
      <c r="BE166" s="1" t="s">
        <v>26</v>
      </c>
    </row>
  </sheetData>
  <mergeCells count="40">
    <mergeCell ref="AV63:AW63"/>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 ref="C1:M1"/>
    <mergeCell ref="N1:X1"/>
    <mergeCell ref="Y1:AJ1"/>
    <mergeCell ref="AK1:AU1"/>
    <mergeCell ref="AV1:BF1"/>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4:B4"/>
    <mergeCell ref="A63:B63"/>
    <mergeCell ref="C63:D63"/>
    <mergeCell ref="N63:O63"/>
    <mergeCell ref="Y63:Z63"/>
  </mergeCells>
  <phoneticPr fontId="3"/>
  <conditionalFormatting sqref="AV65:BF166 AX63:BF64 A60:XFD62 A5:AU59 BC5:BC59 BE5:BE59 BG5:XFD59">
    <cfRule type="cellIs" dxfId="114" priority="6" operator="equal">
      <formula>0</formula>
    </cfRule>
  </conditionalFormatting>
  <conditionalFormatting sqref="AV64:AW64 AV63">
    <cfRule type="cellIs" dxfId="113" priority="4" operator="equal">
      <formula>0</formula>
    </cfRule>
  </conditionalFormatting>
  <conditionalFormatting sqref="AV5:BB59">
    <cfRule type="cellIs" dxfId="8" priority="3" operator="equal">
      <formula>0</formula>
    </cfRule>
  </conditionalFormatting>
  <conditionalFormatting sqref="BD5:BD59">
    <cfRule type="cellIs" dxfId="7" priority="2" operator="equal">
      <formula>0</formula>
    </cfRule>
  </conditionalFormatting>
  <conditionalFormatting sqref="BF5:BF59">
    <cfRule type="cellIs" dxfId="6" priority="1" operator="equal">
      <formula>0</formula>
    </cfRule>
  </conditionalFormatting>
  <pageMargins left="0.70866141732283472" right="0.70866141732283472" top="0.74803149606299213" bottom="0.74803149606299213" header="0.31496062992125984" footer="0.31496062992125984"/>
  <pageSetup paperSize="8" scale="4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0228E-D234-429F-B53A-9A341118EB41}">
  <dimension ref="A1:BF161"/>
  <sheetViews>
    <sheetView view="pageBreakPreview" zoomScale="90" zoomScaleNormal="70"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 customWidth="1"/>
    <col min="2" max="2" width="32.5" style="1" customWidth="1"/>
    <col min="3" max="4" width="9.25" style="10" hidden="1" customWidth="1" outlineLevel="1"/>
    <col min="5" max="5" width="8.25" style="10" hidden="1" customWidth="1" outlineLevel="1"/>
    <col min="6" max="11" width="9.25" style="10" hidden="1" customWidth="1" outlineLevel="1"/>
    <col min="12" max="13" width="8.25" style="10" hidden="1" customWidth="1" outlineLevel="1"/>
    <col min="14" max="15" width="9.25" style="10" hidden="1" customWidth="1" outlineLevel="1"/>
    <col min="16" max="16" width="8.25" style="10" hidden="1" customWidth="1" outlineLevel="1"/>
    <col min="17" max="22" width="9.25" style="10" hidden="1" customWidth="1" outlineLevel="1"/>
    <col min="23" max="24" width="8.25" style="10"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ustomWidth="1" collapsed="1"/>
    <col min="38" max="42" width="9" style="17" customWidth="1"/>
    <col min="43" max="47" width="9" style="1" customWidth="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81"/>
      <c r="B1" s="181"/>
      <c r="C1" s="242" t="s">
        <v>1</v>
      </c>
      <c r="D1" s="293"/>
      <c r="E1" s="293"/>
      <c r="F1" s="293"/>
      <c r="G1" s="293"/>
      <c r="H1" s="293"/>
      <c r="I1" s="293"/>
      <c r="J1" s="293"/>
      <c r="K1" s="293"/>
      <c r="L1" s="293"/>
      <c r="M1" s="240"/>
      <c r="N1" s="242" t="s">
        <v>2</v>
      </c>
      <c r="O1" s="293"/>
      <c r="P1" s="293"/>
      <c r="Q1" s="293"/>
      <c r="R1" s="293"/>
      <c r="S1" s="293"/>
      <c r="T1" s="293"/>
      <c r="U1" s="293"/>
      <c r="V1" s="293"/>
      <c r="W1" s="293"/>
      <c r="X1" s="24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42" t="s">
        <v>6</v>
      </c>
      <c r="B2" s="240"/>
      <c r="C2" s="242" t="s">
        <v>7</v>
      </c>
      <c r="D2" s="240"/>
      <c r="E2" s="164"/>
      <c r="F2" s="242" t="s">
        <v>8</v>
      </c>
      <c r="G2" s="240"/>
      <c r="H2" s="242" t="s">
        <v>9</v>
      </c>
      <c r="I2" s="240"/>
      <c r="J2" s="242" t="s">
        <v>10</v>
      </c>
      <c r="K2" s="240"/>
      <c r="L2" s="227" t="s">
        <v>11</v>
      </c>
      <c r="M2" s="278"/>
      <c r="N2" s="242" t="s">
        <v>7</v>
      </c>
      <c r="O2" s="240"/>
      <c r="P2" s="164"/>
      <c r="Q2" s="242" t="s">
        <v>8</v>
      </c>
      <c r="R2" s="240"/>
      <c r="S2" s="242" t="s">
        <v>9</v>
      </c>
      <c r="T2" s="240"/>
      <c r="U2" s="242" t="s">
        <v>10</v>
      </c>
      <c r="V2" s="240"/>
      <c r="W2" s="227" t="s">
        <v>11</v>
      </c>
      <c r="X2" s="278"/>
      <c r="Y2" s="229" t="s">
        <v>7</v>
      </c>
      <c r="Z2" s="230"/>
      <c r="AA2" s="66"/>
      <c r="AB2" s="229" t="s">
        <v>8</v>
      </c>
      <c r="AC2" s="230"/>
      <c r="AD2" s="229" t="s">
        <v>9</v>
      </c>
      <c r="AE2" s="230"/>
      <c r="AF2" s="309" t="s">
        <v>12</v>
      </c>
      <c r="AG2" s="229" t="s">
        <v>10</v>
      </c>
      <c r="AH2" s="230"/>
      <c r="AI2" s="233" t="s">
        <v>11</v>
      </c>
      <c r="AJ2" s="234"/>
      <c r="AK2" s="239" t="s">
        <v>7</v>
      </c>
      <c r="AL2" s="240"/>
      <c r="AM2" s="242" t="s">
        <v>8</v>
      </c>
      <c r="AN2" s="240"/>
      <c r="AO2" s="242" t="s">
        <v>9</v>
      </c>
      <c r="AP2" s="240"/>
      <c r="AQ2" s="243" t="s">
        <v>12</v>
      </c>
      <c r="AR2" s="242" t="s">
        <v>10</v>
      </c>
      <c r="AS2" s="240"/>
      <c r="AT2" s="227" t="s">
        <v>13</v>
      </c>
      <c r="AU2" s="228"/>
      <c r="AV2" s="239" t="s">
        <v>7</v>
      </c>
      <c r="AW2" s="240"/>
      <c r="AX2" s="242" t="s">
        <v>8</v>
      </c>
      <c r="AY2" s="240"/>
      <c r="AZ2" s="242" t="s">
        <v>9</v>
      </c>
      <c r="BA2" s="240"/>
      <c r="BB2" s="243" t="s">
        <v>12</v>
      </c>
      <c r="BC2" s="242" t="s">
        <v>10</v>
      </c>
      <c r="BD2" s="240"/>
      <c r="BE2" s="227" t="s">
        <v>13</v>
      </c>
      <c r="BF2" s="228"/>
    </row>
    <row r="3" spans="1:58" ht="28.5" customHeight="1" thickBot="1">
      <c r="A3" s="183" t="s">
        <v>14</v>
      </c>
      <c r="B3" s="148"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69" t="s">
        <v>16</v>
      </c>
      <c r="Z3" s="169" t="s">
        <v>17</v>
      </c>
      <c r="AA3" s="169"/>
      <c r="AB3" s="169" t="s">
        <v>18</v>
      </c>
      <c r="AC3" s="169" t="s">
        <v>19</v>
      </c>
      <c r="AD3" s="169" t="s">
        <v>18</v>
      </c>
      <c r="AE3" s="169" t="s">
        <v>19</v>
      </c>
      <c r="AF3" s="310"/>
      <c r="AG3" s="169" t="s">
        <v>18</v>
      </c>
      <c r="AH3" s="169" t="s">
        <v>19</v>
      </c>
      <c r="AI3" s="169" t="s">
        <v>18</v>
      </c>
      <c r="AJ3" s="146" t="s">
        <v>19</v>
      </c>
      <c r="AK3" s="147" t="s">
        <v>16</v>
      </c>
      <c r="AL3" s="148" t="s">
        <v>17</v>
      </c>
      <c r="AM3" s="148" t="s">
        <v>18</v>
      </c>
      <c r="AN3" s="148" t="s">
        <v>19</v>
      </c>
      <c r="AO3" s="148" t="s">
        <v>18</v>
      </c>
      <c r="AP3" s="148" t="s">
        <v>19</v>
      </c>
      <c r="AQ3" s="244"/>
      <c r="AR3" s="148" t="s">
        <v>18</v>
      </c>
      <c r="AS3" s="148" t="s">
        <v>19</v>
      </c>
      <c r="AT3" s="148" t="s">
        <v>18</v>
      </c>
      <c r="AU3" s="149" t="s">
        <v>19</v>
      </c>
      <c r="AV3" s="147" t="s">
        <v>16</v>
      </c>
      <c r="AW3" s="148" t="s">
        <v>17</v>
      </c>
      <c r="AX3" s="148" t="s">
        <v>18</v>
      </c>
      <c r="AY3" s="148" t="s">
        <v>19</v>
      </c>
      <c r="AZ3" s="148" t="s">
        <v>18</v>
      </c>
      <c r="BA3" s="148" t="s">
        <v>19</v>
      </c>
      <c r="BB3" s="244"/>
      <c r="BC3" s="148" t="s">
        <v>18</v>
      </c>
      <c r="BD3" s="148" t="s">
        <v>19</v>
      </c>
      <c r="BE3" s="148" t="s">
        <v>18</v>
      </c>
      <c r="BF3" s="149" t="s">
        <v>19</v>
      </c>
    </row>
    <row r="4" spans="1:58" ht="28.5" customHeight="1" thickBot="1">
      <c r="A4" s="282" t="s">
        <v>20</v>
      </c>
      <c r="B4" s="283"/>
      <c r="C4" s="138">
        <v>3</v>
      </c>
      <c r="D4" s="138">
        <v>19</v>
      </c>
      <c r="E4" s="138"/>
      <c r="F4" s="138">
        <v>3</v>
      </c>
      <c r="G4" s="138">
        <v>31</v>
      </c>
      <c r="H4" s="138">
        <v>12</v>
      </c>
      <c r="I4" s="138">
        <v>26</v>
      </c>
      <c r="J4" s="138"/>
      <c r="K4" s="138">
        <v>16</v>
      </c>
      <c r="L4" s="138"/>
      <c r="M4" s="138"/>
      <c r="N4" s="138">
        <v>28</v>
      </c>
      <c r="O4" s="138">
        <v>2</v>
      </c>
      <c r="P4" s="138"/>
      <c r="Q4" s="138">
        <v>35</v>
      </c>
      <c r="R4" s="138">
        <v>28</v>
      </c>
      <c r="S4" s="138">
        <v>15</v>
      </c>
      <c r="T4" s="138">
        <v>18</v>
      </c>
      <c r="U4" s="138"/>
      <c r="V4" s="138">
        <v>4</v>
      </c>
      <c r="W4" s="138"/>
      <c r="X4" s="138"/>
      <c r="Y4" s="132">
        <v>24</v>
      </c>
      <c r="Z4" s="132">
        <v>19</v>
      </c>
      <c r="AA4" s="132"/>
      <c r="AB4" s="132">
        <v>4</v>
      </c>
      <c r="AC4" s="132">
        <v>21</v>
      </c>
      <c r="AD4" s="132">
        <v>2</v>
      </c>
      <c r="AE4" s="132">
        <v>17</v>
      </c>
      <c r="AF4" s="132"/>
      <c r="AG4" s="132">
        <v>1</v>
      </c>
      <c r="AH4" s="132">
        <v>6</v>
      </c>
      <c r="AI4" s="132"/>
      <c r="AJ4" s="166">
        <v>2</v>
      </c>
      <c r="AK4" s="137">
        <v>20</v>
      </c>
      <c r="AL4" s="138">
        <v>17</v>
      </c>
      <c r="AM4" s="138">
        <v>12</v>
      </c>
      <c r="AN4" s="138">
        <v>23</v>
      </c>
      <c r="AO4" s="138">
        <v>11</v>
      </c>
      <c r="AP4" s="138">
        <v>18</v>
      </c>
      <c r="AQ4" s="138">
        <v>23</v>
      </c>
      <c r="AR4" s="138">
        <v>0</v>
      </c>
      <c r="AS4" s="138">
        <v>6</v>
      </c>
      <c r="AT4" s="138">
        <v>2</v>
      </c>
      <c r="AU4" s="139">
        <v>11</v>
      </c>
      <c r="AV4" s="137">
        <f t="shared" ref="AV4:BF4" si="0">COUNTIF(AV5:AV54,"○")</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6</v>
      </c>
      <c r="BF4" s="139">
        <f t="shared" si="0"/>
        <v>0</v>
      </c>
    </row>
    <row r="5" spans="1:58" ht="28.5" customHeight="1">
      <c r="A5" s="170">
        <v>48001</v>
      </c>
      <c r="B5" s="171" t="s">
        <v>1556</v>
      </c>
      <c r="C5" s="95" t="s">
        <v>23</v>
      </c>
      <c r="D5" s="95" t="s">
        <v>24</v>
      </c>
      <c r="E5" s="95">
        <v>1</v>
      </c>
      <c r="F5" s="95" t="s">
        <v>23</v>
      </c>
      <c r="G5" s="95" t="s">
        <v>23</v>
      </c>
      <c r="H5" s="95" t="s">
        <v>23</v>
      </c>
      <c r="I5" s="95" t="s">
        <v>23</v>
      </c>
      <c r="J5" s="95"/>
      <c r="K5" s="95"/>
      <c r="L5" s="95"/>
      <c r="M5" s="95"/>
      <c r="N5" s="95" t="s">
        <v>23</v>
      </c>
      <c r="O5" s="95" t="s">
        <v>24</v>
      </c>
      <c r="P5" s="95">
        <v>1</v>
      </c>
      <c r="Q5" s="95" t="s">
        <v>23</v>
      </c>
      <c r="R5" s="95" t="s">
        <v>23</v>
      </c>
      <c r="S5" s="95" t="s">
        <v>23</v>
      </c>
      <c r="T5" s="95" t="s">
        <v>23</v>
      </c>
      <c r="U5" s="95"/>
      <c r="V5" s="95"/>
      <c r="W5" s="95"/>
      <c r="X5" s="95"/>
      <c r="Y5" s="78" t="s">
        <v>22</v>
      </c>
      <c r="Z5" s="78" t="s">
        <v>25</v>
      </c>
      <c r="AA5" s="78" t="s">
        <v>25</v>
      </c>
      <c r="AB5" s="78" t="s">
        <v>22</v>
      </c>
      <c r="AC5" s="78" t="s">
        <v>22</v>
      </c>
      <c r="AD5" s="78" t="s">
        <v>22</v>
      </c>
      <c r="AE5" s="78" t="s">
        <v>22</v>
      </c>
      <c r="AF5" s="101"/>
      <c r="AG5" s="78" t="s">
        <v>25</v>
      </c>
      <c r="AH5" s="78" t="s">
        <v>25</v>
      </c>
      <c r="AI5" s="78" t="s">
        <v>25</v>
      </c>
      <c r="AJ5" s="165" t="s">
        <v>25</v>
      </c>
      <c r="AK5" s="128" t="s">
        <v>22</v>
      </c>
      <c r="AL5" s="95" t="s">
        <v>25</v>
      </c>
      <c r="AM5" s="95" t="s">
        <v>22</v>
      </c>
      <c r="AN5" s="95" t="s">
        <v>22</v>
      </c>
      <c r="AO5" s="95" t="s">
        <v>22</v>
      </c>
      <c r="AP5" s="95" t="s">
        <v>22</v>
      </c>
      <c r="AQ5" s="95" t="s">
        <v>27</v>
      </c>
      <c r="AR5" s="95" t="s">
        <v>25</v>
      </c>
      <c r="AS5" s="95" t="s">
        <v>25</v>
      </c>
      <c r="AT5" s="95" t="s">
        <v>25</v>
      </c>
      <c r="AU5" s="129" t="s">
        <v>22</v>
      </c>
      <c r="AV5" s="314" t="str">
        <f>SUBSTITUTE(SUBSTITUTE(IFERROR(VLOOKUP($A5,単組回答!$E:$F,2,FALSE),""),"あり","○"),"なし","×")</f>
        <v/>
      </c>
      <c r="AW5" s="317"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95" t="s">
        <v>25</v>
      </c>
      <c r="BD5" s="313" t="str">
        <f>SUBSTITUTE(SUBSTITUTE(IFERROR(VLOOKUP($A5,単組回答!$E:$R,14,FALSE),""),"① 行った","○"),"② 行っていない","×")</f>
        <v/>
      </c>
      <c r="BE5" s="95" t="s">
        <v>1911</v>
      </c>
      <c r="BF5" s="316" t="str">
        <f>SUBSTITUTE(SUBSTITUTE(IFERROR(VLOOKUP($A5,単組回答!$E:$T,16,FALSE),""),"① 行った","○"),"② 行っていない","×")</f>
        <v/>
      </c>
    </row>
    <row r="6" spans="1:58" ht="28.5" customHeight="1">
      <c r="A6" s="5">
        <v>48002</v>
      </c>
      <c r="B6" s="6" t="s">
        <v>1557</v>
      </c>
      <c r="C6" s="47" t="s">
        <v>23</v>
      </c>
      <c r="D6" s="47" t="s">
        <v>24</v>
      </c>
      <c r="E6" s="47">
        <v>1</v>
      </c>
      <c r="F6" s="47" t="s">
        <v>23</v>
      </c>
      <c r="G6" s="47" t="s">
        <v>23</v>
      </c>
      <c r="H6" s="47" t="s">
        <v>23</v>
      </c>
      <c r="I6" s="47" t="s">
        <v>23</v>
      </c>
      <c r="J6" s="47"/>
      <c r="K6" s="47"/>
      <c r="L6" s="47"/>
      <c r="M6" s="47"/>
      <c r="N6" s="47" t="s">
        <v>23</v>
      </c>
      <c r="O6" s="47" t="s">
        <v>24</v>
      </c>
      <c r="P6" s="47">
        <v>1</v>
      </c>
      <c r="Q6" s="47" t="s">
        <v>23</v>
      </c>
      <c r="R6" s="47" t="s">
        <v>23</v>
      </c>
      <c r="S6" s="47" t="s">
        <v>23</v>
      </c>
      <c r="T6" s="47" t="s">
        <v>23</v>
      </c>
      <c r="U6" s="47"/>
      <c r="V6" s="47"/>
      <c r="W6" s="47"/>
      <c r="X6" s="47"/>
      <c r="Y6" s="18" t="s">
        <v>22</v>
      </c>
      <c r="Z6" s="18" t="s">
        <v>26</v>
      </c>
      <c r="AA6" s="18" t="e">
        <v>#N/A</v>
      </c>
      <c r="AB6" s="18" t="s">
        <v>26</v>
      </c>
      <c r="AC6" s="18" t="s">
        <v>22</v>
      </c>
      <c r="AD6" s="18" t="s">
        <v>26</v>
      </c>
      <c r="AE6" s="18" t="s">
        <v>22</v>
      </c>
      <c r="AF6" s="48"/>
      <c r="AG6" s="18" t="s">
        <v>26</v>
      </c>
      <c r="AH6" s="18" t="s">
        <v>25</v>
      </c>
      <c r="AI6" s="18" t="s">
        <v>26</v>
      </c>
      <c r="AJ6" s="94" t="s">
        <v>22</v>
      </c>
      <c r="AK6" s="102" t="s">
        <v>22</v>
      </c>
      <c r="AL6" s="100" t="s">
        <v>25</v>
      </c>
      <c r="AM6" s="100" t="s">
        <v>22</v>
      </c>
      <c r="AN6" s="100" t="s">
        <v>22</v>
      </c>
      <c r="AO6" s="100" t="s">
        <v>22</v>
      </c>
      <c r="AP6" s="100" t="s">
        <v>22</v>
      </c>
      <c r="AQ6" s="100" t="s">
        <v>27</v>
      </c>
      <c r="AR6" s="100" t="s">
        <v>25</v>
      </c>
      <c r="AS6" s="100" t="s">
        <v>25</v>
      </c>
      <c r="AT6" s="100" t="s">
        <v>25</v>
      </c>
      <c r="AU6" s="103"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100" t="s">
        <v>25</v>
      </c>
      <c r="BD6" s="313" t="str">
        <f>SUBSTITUTE(SUBSTITUTE(IFERROR(VLOOKUP($A6,単組回答!$E:$R,14,FALSE),""),"① 行った","○"),"② 行っていない","×")</f>
        <v/>
      </c>
      <c r="BE6" s="100" t="s">
        <v>22</v>
      </c>
      <c r="BF6" s="316" t="str">
        <f>SUBSTITUTE(SUBSTITUTE(IFERROR(VLOOKUP($A6,単組回答!$E:$T,16,FALSE),""),"① 行った","○"),"② 行っていない","×")</f>
        <v/>
      </c>
    </row>
    <row r="7" spans="1:58" ht="28.5" customHeight="1">
      <c r="A7" s="5">
        <v>48005</v>
      </c>
      <c r="B7" s="6" t="s">
        <v>1558</v>
      </c>
      <c r="C7" s="47" t="s">
        <v>23</v>
      </c>
      <c r="D7" s="47" t="s">
        <v>23</v>
      </c>
      <c r="E7" s="47" t="s">
        <v>23</v>
      </c>
      <c r="F7" s="47" t="s">
        <v>23</v>
      </c>
      <c r="G7" s="47" t="s">
        <v>22</v>
      </c>
      <c r="H7" s="47"/>
      <c r="I7" s="47" t="s">
        <v>23</v>
      </c>
      <c r="J7" s="47"/>
      <c r="K7" s="47" t="s">
        <v>23</v>
      </c>
      <c r="L7" s="47"/>
      <c r="M7" s="47"/>
      <c r="N7" s="47" t="s">
        <v>23</v>
      </c>
      <c r="O7" s="47" t="s">
        <v>22</v>
      </c>
      <c r="P7" s="47">
        <v>2</v>
      </c>
      <c r="Q7" s="47" t="s">
        <v>23</v>
      </c>
      <c r="R7" s="47" t="s">
        <v>23</v>
      </c>
      <c r="S7" s="47" t="s">
        <v>23</v>
      </c>
      <c r="T7" s="47"/>
      <c r="U7" s="47"/>
      <c r="V7" s="47"/>
      <c r="W7" s="47"/>
      <c r="X7" s="47"/>
      <c r="Y7" s="18" t="s">
        <v>22</v>
      </c>
      <c r="Z7" s="18" t="s">
        <v>22</v>
      </c>
      <c r="AA7" s="18" t="e">
        <v>#N/A</v>
      </c>
      <c r="AB7" s="18" t="s">
        <v>26</v>
      </c>
      <c r="AC7" s="18" t="s">
        <v>22</v>
      </c>
      <c r="AD7" s="18" t="s">
        <v>26</v>
      </c>
      <c r="AE7" s="18" t="s">
        <v>22</v>
      </c>
      <c r="AF7" s="48"/>
      <c r="AG7" s="18" t="s">
        <v>26</v>
      </c>
      <c r="AH7" s="18" t="s">
        <v>25</v>
      </c>
      <c r="AI7" s="18" t="s">
        <v>26</v>
      </c>
      <c r="AJ7" s="94" t="s">
        <v>25</v>
      </c>
      <c r="AK7" s="102" t="s">
        <v>22</v>
      </c>
      <c r="AL7" s="100" t="s">
        <v>22</v>
      </c>
      <c r="AM7" s="100" t="s">
        <v>25</v>
      </c>
      <c r="AN7" s="100" t="s">
        <v>22</v>
      </c>
      <c r="AO7" s="100">
        <v>0</v>
      </c>
      <c r="AP7" s="100" t="s">
        <v>22</v>
      </c>
      <c r="AQ7" s="100" t="s">
        <v>27</v>
      </c>
      <c r="AR7" s="100" t="s">
        <v>26</v>
      </c>
      <c r="AS7" s="100" t="s">
        <v>22</v>
      </c>
      <c r="AT7" s="100" t="s">
        <v>26</v>
      </c>
      <c r="AU7" s="103"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100" t="s">
        <v>25</v>
      </c>
      <c r="BD7" s="313" t="str">
        <f>SUBSTITUTE(SUBSTITUTE(IFERROR(VLOOKUP($A7,単組回答!$E:$R,14,FALSE),""),"① 行った","○"),"② 行っていない","×")</f>
        <v/>
      </c>
      <c r="BE7" s="100" t="s">
        <v>25</v>
      </c>
      <c r="BF7" s="316" t="str">
        <f>SUBSTITUTE(SUBSTITUTE(IFERROR(VLOOKUP($A7,単組回答!$E:$T,16,FALSE),""),"① 行った","○"),"② 行っていない","×")</f>
        <v/>
      </c>
    </row>
    <row r="8" spans="1:58" ht="28.5" customHeight="1">
      <c r="A8" s="5">
        <v>48007</v>
      </c>
      <c r="B8" s="6" t="s">
        <v>1559</v>
      </c>
      <c r="C8" s="47" t="s">
        <v>24</v>
      </c>
      <c r="D8" s="47" t="s">
        <v>23</v>
      </c>
      <c r="E8" s="47" t="s">
        <v>23</v>
      </c>
      <c r="F8" s="47" t="s">
        <v>23</v>
      </c>
      <c r="G8" s="47"/>
      <c r="H8" s="47"/>
      <c r="I8" s="47"/>
      <c r="J8" s="47"/>
      <c r="K8" s="47"/>
      <c r="L8" s="47"/>
      <c r="M8" s="47"/>
      <c r="N8" s="47" t="s">
        <v>24</v>
      </c>
      <c r="O8" s="47" t="s">
        <v>23</v>
      </c>
      <c r="P8" s="47">
        <v>1</v>
      </c>
      <c r="Q8" s="47" t="s">
        <v>23</v>
      </c>
      <c r="R8" s="47"/>
      <c r="S8" s="47"/>
      <c r="T8" s="47"/>
      <c r="U8" s="47"/>
      <c r="V8" s="47"/>
      <c r="W8" s="47"/>
      <c r="X8" s="47"/>
      <c r="Y8" s="18" t="s">
        <v>26</v>
      </c>
      <c r="Z8" s="18" t="s">
        <v>22</v>
      </c>
      <c r="AA8" s="18" t="e">
        <v>#N/A</v>
      </c>
      <c r="AB8" s="18" t="s">
        <v>26</v>
      </c>
      <c r="AC8" s="18" t="s">
        <v>26</v>
      </c>
      <c r="AD8" s="18" t="s">
        <v>26</v>
      </c>
      <c r="AE8" s="18" t="s">
        <v>26</v>
      </c>
      <c r="AF8" s="48"/>
      <c r="AG8" s="18" t="s">
        <v>26</v>
      </c>
      <c r="AH8" s="18" t="s">
        <v>26</v>
      </c>
      <c r="AI8" s="18" t="s">
        <v>26</v>
      </c>
      <c r="AJ8" s="94" t="s">
        <v>26</v>
      </c>
      <c r="AK8" s="102" t="s">
        <v>25</v>
      </c>
      <c r="AL8" s="100" t="s">
        <v>22</v>
      </c>
      <c r="AM8" s="100" t="s">
        <v>25</v>
      </c>
      <c r="AN8" s="100" t="s">
        <v>22</v>
      </c>
      <c r="AO8" s="100">
        <v>0</v>
      </c>
      <c r="AP8" s="100" t="s">
        <v>22</v>
      </c>
      <c r="AQ8" s="100" t="s">
        <v>27</v>
      </c>
      <c r="AR8" s="100" t="s">
        <v>25</v>
      </c>
      <c r="AS8" s="100" t="s">
        <v>25</v>
      </c>
      <c r="AT8" s="100" t="s">
        <v>22</v>
      </c>
      <c r="AU8" s="103"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100">
        <v>0</v>
      </c>
      <c r="BD8" s="313" t="str">
        <f>SUBSTITUTE(SUBSTITUTE(IFERROR(VLOOKUP($A8,単組回答!$E:$R,14,FALSE),""),"① 行った","○"),"② 行っていない","×")</f>
        <v/>
      </c>
      <c r="BE8" s="100" t="s">
        <v>25</v>
      </c>
      <c r="BF8" s="316" t="str">
        <f>SUBSTITUTE(SUBSTITUTE(IFERROR(VLOOKUP($A8,単組回答!$E:$T,16,FALSE),""),"① 行った","○"),"② 行っていない","×")</f>
        <v/>
      </c>
    </row>
    <row r="9" spans="1:58" ht="28.5" customHeight="1">
      <c r="A9" s="5">
        <v>48008</v>
      </c>
      <c r="B9" s="6" t="s">
        <v>1560</v>
      </c>
      <c r="C9" s="47" t="s">
        <v>23</v>
      </c>
      <c r="D9" s="47" t="s">
        <v>23</v>
      </c>
      <c r="E9" s="47" t="s">
        <v>23</v>
      </c>
      <c r="F9" s="47" t="s">
        <v>23</v>
      </c>
      <c r="G9" s="47" t="s">
        <v>23</v>
      </c>
      <c r="H9" s="47"/>
      <c r="I9" s="47" t="s">
        <v>23</v>
      </c>
      <c r="J9" s="47"/>
      <c r="K9" s="47"/>
      <c r="L9" s="47"/>
      <c r="M9" s="47"/>
      <c r="N9" s="47" t="s">
        <v>23</v>
      </c>
      <c r="O9" s="47" t="s">
        <v>22</v>
      </c>
      <c r="P9" s="47">
        <v>2</v>
      </c>
      <c r="Q9" s="47" t="s">
        <v>23</v>
      </c>
      <c r="R9" s="47" t="s">
        <v>23</v>
      </c>
      <c r="S9" s="47"/>
      <c r="T9" s="47" t="s">
        <v>23</v>
      </c>
      <c r="U9" s="47"/>
      <c r="V9" s="47" t="s">
        <v>23</v>
      </c>
      <c r="W9" s="47"/>
      <c r="X9" s="47"/>
      <c r="Y9" s="18" t="s">
        <v>22</v>
      </c>
      <c r="Z9" s="18" t="s">
        <v>22</v>
      </c>
      <c r="AA9" s="18" t="e">
        <v>#N/A</v>
      </c>
      <c r="AB9" s="18" t="s">
        <v>26</v>
      </c>
      <c r="AC9" s="18" t="s">
        <v>22</v>
      </c>
      <c r="AD9" s="18" t="s">
        <v>26</v>
      </c>
      <c r="AE9" s="18" t="s">
        <v>22</v>
      </c>
      <c r="AF9" s="48"/>
      <c r="AG9" s="18" t="s">
        <v>26</v>
      </c>
      <c r="AH9" s="18" t="s">
        <v>22</v>
      </c>
      <c r="AI9" s="18" t="s">
        <v>26</v>
      </c>
      <c r="AJ9" s="94" t="s">
        <v>25</v>
      </c>
      <c r="AK9" s="102" t="s">
        <v>22</v>
      </c>
      <c r="AL9" s="100" t="s">
        <v>22</v>
      </c>
      <c r="AM9" s="100" t="s">
        <v>22</v>
      </c>
      <c r="AN9" s="100" t="s">
        <v>22</v>
      </c>
      <c r="AO9" s="100" t="s">
        <v>22</v>
      </c>
      <c r="AP9" s="100" t="s">
        <v>22</v>
      </c>
      <c r="AQ9" s="100" t="s">
        <v>27</v>
      </c>
      <c r="AR9" s="100" t="s">
        <v>28</v>
      </c>
      <c r="AS9" s="100" t="s">
        <v>28</v>
      </c>
      <c r="AT9" s="100" t="s">
        <v>25</v>
      </c>
      <c r="AU9" s="103"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100">
        <v>0</v>
      </c>
      <c r="BD9" s="313" t="str">
        <f>SUBSTITUTE(SUBSTITUTE(IFERROR(VLOOKUP($A9,単組回答!$E:$R,14,FALSE),""),"① 行った","○"),"② 行っていない","×")</f>
        <v/>
      </c>
      <c r="BE9" s="100" t="s">
        <v>25</v>
      </c>
      <c r="BF9" s="316" t="str">
        <f>SUBSTITUTE(SUBSTITUTE(IFERROR(VLOOKUP($A9,単組回答!$E:$T,16,FALSE),""),"① 行った","○"),"② 行っていない","×")</f>
        <v/>
      </c>
    </row>
    <row r="10" spans="1:58" ht="28.5" customHeight="1">
      <c r="A10" s="5">
        <v>48012</v>
      </c>
      <c r="B10" s="6" t="s">
        <v>1561</v>
      </c>
      <c r="C10" s="47" t="s">
        <v>23</v>
      </c>
      <c r="D10" s="47" t="s">
        <v>24</v>
      </c>
      <c r="E10" s="47">
        <v>1</v>
      </c>
      <c r="F10" s="47" t="s">
        <v>23</v>
      </c>
      <c r="G10" s="47" t="s">
        <v>23</v>
      </c>
      <c r="H10" s="47" t="s">
        <v>23</v>
      </c>
      <c r="I10" s="47" t="s">
        <v>23</v>
      </c>
      <c r="J10" s="47"/>
      <c r="K10" s="47" t="s">
        <v>23</v>
      </c>
      <c r="L10" s="47"/>
      <c r="M10" s="47"/>
      <c r="N10" s="47" t="s">
        <v>23</v>
      </c>
      <c r="O10" s="47" t="s">
        <v>24</v>
      </c>
      <c r="P10" s="47">
        <v>1</v>
      </c>
      <c r="Q10" s="47" t="s">
        <v>23</v>
      </c>
      <c r="R10" s="47" t="s">
        <v>23</v>
      </c>
      <c r="S10" s="47"/>
      <c r="T10" s="47" t="s">
        <v>23</v>
      </c>
      <c r="U10" s="47"/>
      <c r="V10" s="47"/>
      <c r="W10" s="47"/>
      <c r="X10" s="47"/>
      <c r="Y10" s="18" t="s">
        <v>22</v>
      </c>
      <c r="Z10" s="18" t="s">
        <v>25</v>
      </c>
      <c r="AA10" s="18" t="s">
        <v>25</v>
      </c>
      <c r="AB10" s="18" t="s">
        <v>26</v>
      </c>
      <c r="AC10" s="18" t="s">
        <v>22</v>
      </c>
      <c r="AD10" s="18" t="s">
        <v>26</v>
      </c>
      <c r="AE10" s="18" t="s">
        <v>22</v>
      </c>
      <c r="AF10" s="48"/>
      <c r="AG10" s="18" t="s">
        <v>26</v>
      </c>
      <c r="AH10" s="18" t="s">
        <v>22</v>
      </c>
      <c r="AI10" s="18" t="s">
        <v>25</v>
      </c>
      <c r="AJ10" s="94" t="s">
        <v>25</v>
      </c>
      <c r="AK10" s="102" t="s">
        <v>22</v>
      </c>
      <c r="AL10" s="100" t="s">
        <v>25</v>
      </c>
      <c r="AM10" s="100" t="s">
        <v>22</v>
      </c>
      <c r="AN10" s="100" t="s">
        <v>22</v>
      </c>
      <c r="AO10" s="100" t="s">
        <v>22</v>
      </c>
      <c r="AP10" s="100" t="s">
        <v>22</v>
      </c>
      <c r="AQ10" s="100" t="s">
        <v>27</v>
      </c>
      <c r="AR10" s="100" t="s">
        <v>26</v>
      </c>
      <c r="AS10" s="100" t="s">
        <v>22</v>
      </c>
      <c r="AT10" s="100" t="s">
        <v>26</v>
      </c>
      <c r="AU10" s="103" t="s">
        <v>22</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100" t="s">
        <v>25</v>
      </c>
      <c r="BD10" s="313" t="str">
        <f>SUBSTITUTE(SUBSTITUTE(IFERROR(VLOOKUP($A10,単組回答!$E:$R,14,FALSE),""),"① 行った","○"),"② 行っていない","×")</f>
        <v/>
      </c>
      <c r="BE10" s="100" t="s">
        <v>25</v>
      </c>
      <c r="BF10" s="316" t="str">
        <f>SUBSTITUTE(SUBSTITUTE(IFERROR(VLOOKUP($A10,単組回答!$E:$T,16,FALSE),""),"① 行った","○"),"② 行っていない","×")</f>
        <v/>
      </c>
    </row>
    <row r="11" spans="1:58" ht="28.5" customHeight="1">
      <c r="A11" s="5">
        <v>48015</v>
      </c>
      <c r="B11" s="6" t="s">
        <v>1562</v>
      </c>
      <c r="C11" s="47" t="s">
        <v>23</v>
      </c>
      <c r="D11" s="47" t="s">
        <v>24</v>
      </c>
      <c r="E11" s="47">
        <v>1</v>
      </c>
      <c r="F11" s="47"/>
      <c r="G11" s="47" t="s">
        <v>23</v>
      </c>
      <c r="H11" s="47"/>
      <c r="I11" s="47" t="s">
        <v>23</v>
      </c>
      <c r="J11" s="47"/>
      <c r="K11" s="47" t="s">
        <v>23</v>
      </c>
      <c r="L11" s="47"/>
      <c r="M11" s="47"/>
      <c r="N11" s="47" t="s">
        <v>23</v>
      </c>
      <c r="O11" s="47" t="s">
        <v>24</v>
      </c>
      <c r="P11" s="47">
        <v>1</v>
      </c>
      <c r="Q11" s="47" t="s">
        <v>23</v>
      </c>
      <c r="R11" s="47" t="s">
        <v>23</v>
      </c>
      <c r="S11" s="47"/>
      <c r="T11" s="47"/>
      <c r="U11" s="47"/>
      <c r="V11" s="47"/>
      <c r="W11" s="47"/>
      <c r="X11" s="47"/>
      <c r="Y11" s="18" t="s">
        <v>26</v>
      </c>
      <c r="Z11" s="18" t="s">
        <v>26</v>
      </c>
      <c r="AA11" s="18" t="e">
        <v>#N/A</v>
      </c>
      <c r="AB11" s="18" t="s">
        <v>26</v>
      </c>
      <c r="AC11" s="18" t="s">
        <v>26</v>
      </c>
      <c r="AD11" s="18" t="s">
        <v>26</v>
      </c>
      <c r="AE11" s="18" t="s">
        <v>26</v>
      </c>
      <c r="AF11" s="48"/>
      <c r="AG11" s="18" t="s">
        <v>26</v>
      </c>
      <c r="AH11" s="18" t="s">
        <v>26</v>
      </c>
      <c r="AI11" s="18" t="s">
        <v>26</v>
      </c>
      <c r="AJ11" s="94" t="s">
        <v>26</v>
      </c>
      <c r="AK11" s="102" t="s">
        <v>26</v>
      </c>
      <c r="AL11" s="100" t="s">
        <v>26</v>
      </c>
      <c r="AM11" s="100" t="s">
        <v>26</v>
      </c>
      <c r="AN11" s="100" t="s">
        <v>26</v>
      </c>
      <c r="AO11" s="100" t="s">
        <v>26</v>
      </c>
      <c r="AP11" s="100" t="s">
        <v>26</v>
      </c>
      <c r="AQ11" s="100" t="s">
        <v>26</v>
      </c>
      <c r="AR11" s="100" t="s">
        <v>26</v>
      </c>
      <c r="AS11" s="100" t="s">
        <v>26</v>
      </c>
      <c r="AT11" s="100" t="s">
        <v>26</v>
      </c>
      <c r="AU11" s="103" t="s">
        <v>26</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100">
        <v>0</v>
      </c>
      <c r="BD11" s="313" t="str">
        <f>SUBSTITUTE(SUBSTITUTE(IFERROR(VLOOKUP($A11,単組回答!$E:$R,14,FALSE),""),"① 行った","○"),"② 行っていない","×")</f>
        <v/>
      </c>
      <c r="BE11" s="100" t="s">
        <v>25</v>
      </c>
      <c r="BF11" s="316" t="str">
        <f>SUBSTITUTE(SUBSTITUTE(IFERROR(VLOOKUP($A11,単組回答!$E:$T,16,FALSE),""),"① 行った","○"),"② 行っていない","×")</f>
        <v/>
      </c>
    </row>
    <row r="12" spans="1:58" ht="28.5" customHeight="1">
      <c r="A12" s="5">
        <v>48016</v>
      </c>
      <c r="B12" s="6" t="s">
        <v>1563</v>
      </c>
      <c r="C12" s="47" t="s">
        <v>23</v>
      </c>
      <c r="D12" s="47" t="s">
        <v>23</v>
      </c>
      <c r="E12" s="47" t="s">
        <v>23</v>
      </c>
      <c r="F12" s="47" t="s">
        <v>23</v>
      </c>
      <c r="G12" s="47" t="s">
        <v>23</v>
      </c>
      <c r="H12" s="47"/>
      <c r="I12" s="47" t="s">
        <v>23</v>
      </c>
      <c r="J12" s="47"/>
      <c r="K12" s="47" t="s">
        <v>23</v>
      </c>
      <c r="L12" s="47"/>
      <c r="M12" s="47"/>
      <c r="N12" s="47" t="s">
        <v>23</v>
      </c>
      <c r="O12" s="47" t="s">
        <v>22</v>
      </c>
      <c r="P12" s="47">
        <v>2</v>
      </c>
      <c r="Q12" s="47" t="s">
        <v>23</v>
      </c>
      <c r="R12" s="47" t="s">
        <v>23</v>
      </c>
      <c r="S12" s="47"/>
      <c r="T12" s="47"/>
      <c r="U12" s="47"/>
      <c r="V12" s="47"/>
      <c r="W12" s="47"/>
      <c r="X12" s="47"/>
      <c r="Y12" s="18"/>
      <c r="Z12" s="18" t="s">
        <v>22</v>
      </c>
      <c r="AA12" s="18" t="s">
        <v>22</v>
      </c>
      <c r="AB12" s="18" t="s">
        <v>26</v>
      </c>
      <c r="AC12" s="18" t="s">
        <v>22</v>
      </c>
      <c r="AD12" s="18" t="s">
        <v>26</v>
      </c>
      <c r="AE12" s="18" t="s">
        <v>25</v>
      </c>
      <c r="AF12" s="48"/>
      <c r="AG12" s="18" t="s">
        <v>26</v>
      </c>
      <c r="AH12" s="18"/>
      <c r="AI12" s="18" t="s">
        <v>26</v>
      </c>
      <c r="AJ12" s="94" t="s">
        <v>25</v>
      </c>
      <c r="AK12" s="102" t="s">
        <v>22</v>
      </c>
      <c r="AL12" s="100" t="s">
        <v>22</v>
      </c>
      <c r="AM12" s="100" t="s">
        <v>22</v>
      </c>
      <c r="AN12" s="100" t="s">
        <v>25</v>
      </c>
      <c r="AO12" s="100" t="s">
        <v>25</v>
      </c>
      <c r="AP12" s="100">
        <v>0</v>
      </c>
      <c r="AQ12" s="100">
        <v>0</v>
      </c>
      <c r="AR12" s="100"/>
      <c r="AS12" s="100">
        <v>0</v>
      </c>
      <c r="AT12" s="100"/>
      <c r="AU12" s="103">
        <v>0</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100">
        <v>0</v>
      </c>
      <c r="BD12" s="313" t="str">
        <f>SUBSTITUTE(SUBSTITUTE(IFERROR(VLOOKUP($A12,単組回答!$E:$R,14,FALSE),""),"① 行った","○"),"② 行っていない","×")</f>
        <v/>
      </c>
      <c r="BE12" s="100" t="s">
        <v>25</v>
      </c>
      <c r="BF12" s="316" t="str">
        <f>SUBSTITUTE(SUBSTITUTE(IFERROR(VLOOKUP($A12,単組回答!$E:$T,16,FALSE),""),"① 行った","○"),"② 行っていない","×")</f>
        <v/>
      </c>
    </row>
    <row r="13" spans="1:58" ht="28.5" customHeight="1">
      <c r="A13" s="5">
        <v>48017</v>
      </c>
      <c r="B13" s="6" t="s">
        <v>1564</v>
      </c>
      <c r="C13" s="47" t="s">
        <v>23</v>
      </c>
      <c r="D13" s="47" t="s">
        <v>24</v>
      </c>
      <c r="E13" s="47">
        <v>1</v>
      </c>
      <c r="F13" s="47" t="s">
        <v>23</v>
      </c>
      <c r="G13" s="47" t="s">
        <v>23</v>
      </c>
      <c r="H13" s="47"/>
      <c r="I13" s="47" t="s">
        <v>23</v>
      </c>
      <c r="J13" s="47"/>
      <c r="K13" s="47" t="s">
        <v>23</v>
      </c>
      <c r="L13" s="47"/>
      <c r="M13" s="47"/>
      <c r="N13" s="47" t="s">
        <v>23</v>
      </c>
      <c r="O13" s="47" t="s">
        <v>22</v>
      </c>
      <c r="P13" s="47">
        <v>2</v>
      </c>
      <c r="Q13" s="47" t="s">
        <v>23</v>
      </c>
      <c r="R13" s="47" t="s">
        <v>23</v>
      </c>
      <c r="S13" s="47"/>
      <c r="T13" s="47" t="s">
        <v>23</v>
      </c>
      <c r="U13" s="47"/>
      <c r="V13" s="47"/>
      <c r="W13" s="47"/>
      <c r="X13" s="47"/>
      <c r="Y13" s="18" t="s">
        <v>22</v>
      </c>
      <c r="Z13" s="18" t="s">
        <v>22</v>
      </c>
      <c r="AA13" s="18" t="s">
        <v>25</v>
      </c>
      <c r="AB13" s="18" t="s">
        <v>26</v>
      </c>
      <c r="AC13" s="18" t="s">
        <v>22</v>
      </c>
      <c r="AD13" s="18" t="s">
        <v>26</v>
      </c>
      <c r="AE13" s="18" t="s">
        <v>22</v>
      </c>
      <c r="AF13" s="48"/>
      <c r="AG13" s="18" t="s">
        <v>26</v>
      </c>
      <c r="AH13" s="18" t="s">
        <v>22</v>
      </c>
      <c r="AI13" s="18" t="s">
        <v>25</v>
      </c>
      <c r="AJ13" s="94" t="s">
        <v>25</v>
      </c>
      <c r="AK13" s="102" t="s">
        <v>27</v>
      </c>
      <c r="AL13" s="100" t="s">
        <v>27</v>
      </c>
      <c r="AM13" s="100" t="s">
        <v>25</v>
      </c>
      <c r="AN13" s="100" t="s">
        <v>27</v>
      </c>
      <c r="AO13" s="100" t="s">
        <v>25</v>
      </c>
      <c r="AP13" s="100" t="s">
        <v>27</v>
      </c>
      <c r="AQ13" s="100" t="s">
        <v>27</v>
      </c>
      <c r="AR13" s="100" t="s">
        <v>26</v>
      </c>
      <c r="AS13" s="100" t="s">
        <v>25</v>
      </c>
      <c r="AT13" s="100" t="s">
        <v>26</v>
      </c>
      <c r="AU13" s="103"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100">
        <v>0</v>
      </c>
      <c r="BD13" s="313" t="str">
        <f>SUBSTITUTE(SUBSTITUTE(IFERROR(VLOOKUP($A13,単組回答!$E:$R,14,FALSE),""),"① 行った","○"),"② 行っていない","×")</f>
        <v/>
      </c>
      <c r="BE13" s="100" t="s">
        <v>25</v>
      </c>
      <c r="BF13" s="316" t="str">
        <f>SUBSTITUTE(SUBSTITUTE(IFERROR(VLOOKUP($A13,単組回答!$E:$T,16,FALSE),""),"① 行った","○"),"② 行っていない","×")</f>
        <v/>
      </c>
    </row>
    <row r="14" spans="1:58" ht="28.5" customHeight="1">
      <c r="A14" s="5">
        <v>48019</v>
      </c>
      <c r="B14" s="6" t="s">
        <v>1565</v>
      </c>
      <c r="C14" s="47" t="s">
        <v>23</v>
      </c>
      <c r="D14" s="47" t="s">
        <v>24</v>
      </c>
      <c r="E14" s="47">
        <v>1</v>
      </c>
      <c r="F14" s="47" t="s">
        <v>23</v>
      </c>
      <c r="G14" s="47" t="s">
        <v>23</v>
      </c>
      <c r="H14" s="47" t="s">
        <v>23</v>
      </c>
      <c r="I14" s="47" t="s">
        <v>23</v>
      </c>
      <c r="J14" s="47"/>
      <c r="K14" s="47" t="s">
        <v>23</v>
      </c>
      <c r="L14" s="47"/>
      <c r="M14" s="47"/>
      <c r="N14" s="47" t="s">
        <v>23</v>
      </c>
      <c r="O14" s="47" t="s">
        <v>24</v>
      </c>
      <c r="P14" s="47">
        <v>1</v>
      </c>
      <c r="Q14" s="47" t="s">
        <v>23</v>
      </c>
      <c r="R14" s="47" t="s">
        <v>23</v>
      </c>
      <c r="S14" s="47" t="s">
        <v>23</v>
      </c>
      <c r="T14" s="47" t="s">
        <v>23</v>
      </c>
      <c r="U14" s="47"/>
      <c r="V14" s="47"/>
      <c r="W14" s="47"/>
      <c r="X14" s="47"/>
      <c r="Y14" s="18" t="s">
        <v>22</v>
      </c>
      <c r="Z14" s="18" t="s">
        <v>26</v>
      </c>
      <c r="AA14" s="18" t="e">
        <v>#N/A</v>
      </c>
      <c r="AB14" s="18" t="s">
        <v>26</v>
      </c>
      <c r="AC14" s="18" t="s">
        <v>22</v>
      </c>
      <c r="AD14" s="18" t="s">
        <v>26</v>
      </c>
      <c r="AE14" s="18" t="s">
        <v>22</v>
      </c>
      <c r="AF14" s="48"/>
      <c r="AG14" s="18" t="s">
        <v>26</v>
      </c>
      <c r="AH14" s="18" t="s">
        <v>22</v>
      </c>
      <c r="AI14" s="18" t="s">
        <v>26</v>
      </c>
      <c r="AJ14" s="94" t="s">
        <v>25</v>
      </c>
      <c r="AK14" s="102" t="s">
        <v>22</v>
      </c>
      <c r="AL14" s="100" t="s">
        <v>25</v>
      </c>
      <c r="AM14" s="100" t="s">
        <v>25</v>
      </c>
      <c r="AN14" s="100" t="s">
        <v>22</v>
      </c>
      <c r="AO14" s="100">
        <v>0</v>
      </c>
      <c r="AP14" s="100" t="s">
        <v>22</v>
      </c>
      <c r="AQ14" s="100" t="s">
        <v>27</v>
      </c>
      <c r="AR14" s="100" t="s">
        <v>25</v>
      </c>
      <c r="AS14" s="100" t="s">
        <v>22</v>
      </c>
      <c r="AT14" s="100" t="s">
        <v>25</v>
      </c>
      <c r="AU14" s="103"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100">
        <v>0</v>
      </c>
      <c r="BD14" s="313" t="str">
        <f>SUBSTITUTE(SUBSTITUTE(IFERROR(VLOOKUP($A14,単組回答!$E:$R,14,FALSE),""),"① 行った","○"),"② 行っていない","×")</f>
        <v/>
      </c>
      <c r="BE14" s="100" t="s">
        <v>22</v>
      </c>
      <c r="BF14" s="316" t="str">
        <f>SUBSTITUTE(SUBSTITUTE(IFERROR(VLOOKUP($A14,単組回答!$E:$T,16,FALSE),""),"① 行った","○"),"② 行っていない","×")</f>
        <v/>
      </c>
    </row>
    <row r="15" spans="1:58" ht="28.5" customHeight="1">
      <c r="A15" s="5">
        <v>48026</v>
      </c>
      <c r="B15" s="6" t="s">
        <v>1566</v>
      </c>
      <c r="C15" s="47" t="s">
        <v>23</v>
      </c>
      <c r="D15" s="47" t="s">
        <v>23</v>
      </c>
      <c r="E15" s="47" t="s">
        <v>23</v>
      </c>
      <c r="F15" s="47" t="s">
        <v>23</v>
      </c>
      <c r="G15" s="47" t="s">
        <v>23</v>
      </c>
      <c r="H15" s="47" t="s">
        <v>23</v>
      </c>
      <c r="I15" s="47" t="s">
        <v>23</v>
      </c>
      <c r="J15" s="47"/>
      <c r="K15" s="47" t="s">
        <v>23</v>
      </c>
      <c r="L15" s="47"/>
      <c r="M15" s="47"/>
      <c r="N15" s="47" t="s">
        <v>23</v>
      </c>
      <c r="O15" s="47" t="s">
        <v>22</v>
      </c>
      <c r="P15" s="47">
        <v>2</v>
      </c>
      <c r="Q15" s="47"/>
      <c r="R15" s="47" t="s">
        <v>23</v>
      </c>
      <c r="S15" s="47"/>
      <c r="T15" s="47" t="s">
        <v>23</v>
      </c>
      <c r="U15" s="47"/>
      <c r="V15" s="47" t="s">
        <v>23</v>
      </c>
      <c r="W15" s="47"/>
      <c r="X15" s="47"/>
      <c r="Y15" s="18" t="s">
        <v>22</v>
      </c>
      <c r="Z15" s="18" t="s">
        <v>22</v>
      </c>
      <c r="AA15" s="18" t="e">
        <v>#N/A</v>
      </c>
      <c r="AB15" s="18" t="s">
        <v>26</v>
      </c>
      <c r="AC15" s="18" t="s">
        <v>22</v>
      </c>
      <c r="AD15" s="18" t="s">
        <v>26</v>
      </c>
      <c r="AE15" s="18" t="s">
        <v>25</v>
      </c>
      <c r="AF15" s="48"/>
      <c r="AG15" s="18" t="s">
        <v>26</v>
      </c>
      <c r="AH15" s="18"/>
      <c r="AI15" s="18" t="s">
        <v>26</v>
      </c>
      <c r="AJ15" s="94" t="s">
        <v>25</v>
      </c>
      <c r="AK15" s="102" t="s">
        <v>22</v>
      </c>
      <c r="AL15" s="100" t="s">
        <v>22</v>
      </c>
      <c r="AM15" s="100" t="s">
        <v>25</v>
      </c>
      <c r="AN15" s="100" t="s">
        <v>22</v>
      </c>
      <c r="AO15" s="100">
        <v>0</v>
      </c>
      <c r="AP15" s="100" t="s">
        <v>22</v>
      </c>
      <c r="AQ15" s="100" t="s">
        <v>27</v>
      </c>
      <c r="AR15" s="100" t="s">
        <v>26</v>
      </c>
      <c r="AS15" s="100" t="s">
        <v>25</v>
      </c>
      <c r="AT15" s="100" t="s">
        <v>26</v>
      </c>
      <c r="AU15" s="103"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100">
        <v>0</v>
      </c>
      <c r="BD15" s="313" t="str">
        <f>SUBSTITUTE(SUBSTITUTE(IFERROR(VLOOKUP($A15,単組回答!$E:$R,14,FALSE),""),"① 行った","○"),"② 行っていない","×")</f>
        <v/>
      </c>
      <c r="BE15" s="100" t="s">
        <v>25</v>
      </c>
      <c r="BF15" s="316" t="str">
        <f>SUBSTITUTE(SUBSTITUTE(IFERROR(VLOOKUP($A15,単組回答!$E:$T,16,FALSE),""),"① 行った","○"),"② 行っていない","×")</f>
        <v/>
      </c>
    </row>
    <row r="16" spans="1:58" ht="28.5" customHeight="1">
      <c r="A16" s="5">
        <v>48036</v>
      </c>
      <c r="B16" s="6" t="s">
        <v>1567</v>
      </c>
      <c r="C16" s="47" t="s">
        <v>24</v>
      </c>
      <c r="D16" s="47" t="s">
        <v>23</v>
      </c>
      <c r="E16" s="47">
        <v>1</v>
      </c>
      <c r="F16" s="47"/>
      <c r="G16" s="47" t="s">
        <v>23</v>
      </c>
      <c r="H16" s="47"/>
      <c r="I16" s="47" t="s">
        <v>23</v>
      </c>
      <c r="J16" s="47"/>
      <c r="K16" s="47" t="s">
        <v>23</v>
      </c>
      <c r="L16" s="47"/>
      <c r="M16" s="47"/>
      <c r="N16" s="47" t="s">
        <v>24</v>
      </c>
      <c r="O16" s="47" t="s">
        <v>23</v>
      </c>
      <c r="P16" s="47">
        <v>1</v>
      </c>
      <c r="Q16" s="47" t="s">
        <v>23</v>
      </c>
      <c r="R16" s="47" t="s">
        <v>23</v>
      </c>
      <c r="S16" s="47"/>
      <c r="T16" s="47" t="s">
        <v>23</v>
      </c>
      <c r="U16" s="47"/>
      <c r="V16" s="47"/>
      <c r="W16" s="47"/>
      <c r="X16" s="47"/>
      <c r="Y16" s="18" t="s">
        <v>26</v>
      </c>
      <c r="Z16" s="18" t="s">
        <v>22</v>
      </c>
      <c r="AA16" s="18" t="e">
        <v>#N/A</v>
      </c>
      <c r="AB16" s="18" t="s">
        <v>26</v>
      </c>
      <c r="AC16" s="18" t="s">
        <v>22</v>
      </c>
      <c r="AD16" s="18" t="s">
        <v>26</v>
      </c>
      <c r="AE16" s="18" t="s">
        <v>22</v>
      </c>
      <c r="AF16" s="48"/>
      <c r="AG16" s="18" t="s">
        <v>26</v>
      </c>
      <c r="AH16" s="18" t="s">
        <v>25</v>
      </c>
      <c r="AI16" s="18" t="s">
        <v>26</v>
      </c>
      <c r="AJ16" s="94" t="s">
        <v>25</v>
      </c>
      <c r="AK16" s="102" t="s">
        <v>22</v>
      </c>
      <c r="AL16" s="100" t="s">
        <v>22</v>
      </c>
      <c r="AM16" s="100" t="s">
        <v>25</v>
      </c>
      <c r="AN16" s="100" t="s">
        <v>22</v>
      </c>
      <c r="AO16" s="100">
        <v>0</v>
      </c>
      <c r="AP16" s="100" t="s">
        <v>25</v>
      </c>
      <c r="AQ16" s="100" t="s">
        <v>27</v>
      </c>
      <c r="AR16" s="100"/>
      <c r="AS16" s="100" t="s">
        <v>28</v>
      </c>
      <c r="AT16" s="100"/>
      <c r="AU16" s="103"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100">
        <v>0</v>
      </c>
      <c r="BD16" s="313" t="str">
        <f>SUBSTITUTE(SUBSTITUTE(IFERROR(VLOOKUP($A16,単組回答!$E:$R,14,FALSE),""),"① 行った","○"),"② 行っていない","×")</f>
        <v/>
      </c>
      <c r="BE16" s="100" t="s">
        <v>25</v>
      </c>
      <c r="BF16" s="316" t="str">
        <f>SUBSTITUTE(SUBSTITUTE(IFERROR(VLOOKUP($A16,単組回答!$E:$T,16,FALSE),""),"① 行った","○"),"② 行っていない","×")</f>
        <v/>
      </c>
    </row>
    <row r="17" spans="1:58" ht="28.5" customHeight="1">
      <c r="A17" s="5">
        <v>48037</v>
      </c>
      <c r="B17" s="6" t="s">
        <v>1568</v>
      </c>
      <c r="C17" s="47" t="s">
        <v>23</v>
      </c>
      <c r="D17" s="47" t="s">
        <v>24</v>
      </c>
      <c r="E17" s="47">
        <v>1</v>
      </c>
      <c r="F17" s="47" t="s">
        <v>23</v>
      </c>
      <c r="G17" s="47" t="s">
        <v>23</v>
      </c>
      <c r="H17" s="47"/>
      <c r="I17" s="47"/>
      <c r="J17" s="47"/>
      <c r="K17" s="47"/>
      <c r="L17" s="47"/>
      <c r="M17" s="47"/>
      <c r="N17" s="47" t="s">
        <v>23</v>
      </c>
      <c r="O17" s="47" t="s">
        <v>24</v>
      </c>
      <c r="P17" s="47">
        <v>1</v>
      </c>
      <c r="Q17" s="47" t="s">
        <v>23</v>
      </c>
      <c r="R17" s="47" t="s">
        <v>23</v>
      </c>
      <c r="S17" s="47"/>
      <c r="T17" s="47"/>
      <c r="U17" s="47"/>
      <c r="V17" s="47"/>
      <c r="W17" s="47"/>
      <c r="X17" s="47"/>
      <c r="Y17" s="18" t="s">
        <v>22</v>
      </c>
      <c r="Z17" s="18" t="s">
        <v>25</v>
      </c>
      <c r="AA17" s="18" t="s">
        <v>25</v>
      </c>
      <c r="AB17" s="18" t="s">
        <v>26</v>
      </c>
      <c r="AC17" s="18" t="s">
        <v>25</v>
      </c>
      <c r="AD17" s="18" t="s">
        <v>26</v>
      </c>
      <c r="AE17" s="18" t="s">
        <v>25</v>
      </c>
      <c r="AF17" s="48"/>
      <c r="AG17" s="18" t="s">
        <v>26</v>
      </c>
      <c r="AH17" s="18"/>
      <c r="AI17" s="18" t="s">
        <v>26</v>
      </c>
      <c r="AJ17" s="94" t="s">
        <v>25</v>
      </c>
      <c r="AK17" s="102" t="s">
        <v>22</v>
      </c>
      <c r="AL17" s="100" t="s">
        <v>22</v>
      </c>
      <c r="AM17" s="100" t="s">
        <v>25</v>
      </c>
      <c r="AN17" s="100" t="s">
        <v>22</v>
      </c>
      <c r="AO17" s="100">
        <v>0</v>
      </c>
      <c r="AP17" s="100" t="s">
        <v>22</v>
      </c>
      <c r="AQ17" s="100" t="s">
        <v>25</v>
      </c>
      <c r="AR17" s="100"/>
      <c r="AS17" s="100" t="s">
        <v>28</v>
      </c>
      <c r="AT17" s="100"/>
      <c r="AU17" s="103"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100" t="s">
        <v>25</v>
      </c>
      <c r="BD17" s="313" t="str">
        <f>SUBSTITUTE(SUBSTITUTE(IFERROR(VLOOKUP($A17,単組回答!$E:$R,14,FALSE),""),"① 行った","○"),"② 行っていない","×")</f>
        <v/>
      </c>
      <c r="BE17" s="100" t="s">
        <v>25</v>
      </c>
      <c r="BF17" s="316" t="str">
        <f>SUBSTITUTE(SUBSTITUTE(IFERROR(VLOOKUP($A17,単組回答!$E:$T,16,FALSE),""),"① 行った","○"),"② 行っていない","×")</f>
        <v/>
      </c>
    </row>
    <row r="18" spans="1:58" ht="28.5" customHeight="1">
      <c r="A18" s="5">
        <v>48040</v>
      </c>
      <c r="B18" s="6" t="s">
        <v>1569</v>
      </c>
      <c r="C18" s="47" t="s">
        <v>24</v>
      </c>
      <c r="D18" s="47" t="s">
        <v>23</v>
      </c>
      <c r="E18" s="47">
        <v>1</v>
      </c>
      <c r="F18" s="47"/>
      <c r="G18" s="47"/>
      <c r="H18" s="47"/>
      <c r="I18" s="47"/>
      <c r="J18" s="47"/>
      <c r="K18" s="47"/>
      <c r="L18" s="47"/>
      <c r="M18" s="47"/>
      <c r="N18" s="47"/>
      <c r="O18" s="47"/>
      <c r="P18" s="47"/>
      <c r="Q18" s="47"/>
      <c r="R18" s="47"/>
      <c r="S18" s="47"/>
      <c r="T18" s="47"/>
      <c r="U18" s="47"/>
      <c r="V18" s="47"/>
      <c r="W18" s="47"/>
      <c r="X18" s="47"/>
      <c r="Y18" s="18" t="s">
        <v>26</v>
      </c>
      <c r="Z18" s="18" t="s">
        <v>26</v>
      </c>
      <c r="AA18" s="18" t="e">
        <v>#N/A</v>
      </c>
      <c r="AB18" s="18" t="s">
        <v>26</v>
      </c>
      <c r="AC18" s="18" t="s">
        <v>25</v>
      </c>
      <c r="AD18" s="18" t="s">
        <v>26</v>
      </c>
      <c r="AE18" s="18" t="s">
        <v>25</v>
      </c>
      <c r="AF18" s="48"/>
      <c r="AG18" s="18" t="s">
        <v>26</v>
      </c>
      <c r="AH18" s="18"/>
      <c r="AI18" s="18" t="s">
        <v>26</v>
      </c>
      <c r="AJ18" s="94" t="s">
        <v>25</v>
      </c>
      <c r="AK18" s="102" t="s">
        <v>26</v>
      </c>
      <c r="AL18" s="100" t="s">
        <v>26</v>
      </c>
      <c r="AM18" s="100" t="s">
        <v>26</v>
      </c>
      <c r="AN18" s="100" t="s">
        <v>26</v>
      </c>
      <c r="AO18" s="100" t="s">
        <v>26</v>
      </c>
      <c r="AP18" s="100" t="s">
        <v>26</v>
      </c>
      <c r="AQ18" s="100" t="s">
        <v>26</v>
      </c>
      <c r="AR18" s="100"/>
      <c r="AS18" s="100" t="s">
        <v>26</v>
      </c>
      <c r="AT18" s="100"/>
      <c r="AU18" s="103"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100">
        <v>0</v>
      </c>
      <c r="BD18" s="313" t="str">
        <f>SUBSTITUTE(SUBSTITUTE(IFERROR(VLOOKUP($A18,単組回答!$E:$R,14,FALSE),""),"① 行った","○"),"② 行っていない","×")</f>
        <v/>
      </c>
      <c r="BE18" s="100" t="s">
        <v>25</v>
      </c>
      <c r="BF18" s="316" t="str">
        <f>SUBSTITUTE(SUBSTITUTE(IFERROR(VLOOKUP($A18,単組回答!$E:$T,16,FALSE),""),"① 行った","○"),"② 行っていない","×")</f>
        <v/>
      </c>
    </row>
    <row r="19" spans="1:58" ht="28.5" customHeight="1">
      <c r="A19" s="5">
        <v>48044</v>
      </c>
      <c r="B19" s="6" t="s">
        <v>1570</v>
      </c>
      <c r="C19" s="47" t="s">
        <v>23</v>
      </c>
      <c r="D19" s="47" t="s">
        <v>24</v>
      </c>
      <c r="E19" s="47" t="s">
        <v>23</v>
      </c>
      <c r="F19" s="47" t="s">
        <v>23</v>
      </c>
      <c r="G19" s="47" t="s">
        <v>23</v>
      </c>
      <c r="H19" s="47"/>
      <c r="I19" s="47" t="s">
        <v>23</v>
      </c>
      <c r="J19" s="47"/>
      <c r="K19" s="47"/>
      <c r="L19" s="47"/>
      <c r="M19" s="47"/>
      <c r="N19" s="47" t="s">
        <v>23</v>
      </c>
      <c r="O19" s="47" t="s">
        <v>24</v>
      </c>
      <c r="P19" s="47">
        <v>1</v>
      </c>
      <c r="Q19" s="47" t="s">
        <v>23</v>
      </c>
      <c r="R19" s="47" t="s">
        <v>23</v>
      </c>
      <c r="S19" s="47"/>
      <c r="T19" s="47" t="s">
        <v>23</v>
      </c>
      <c r="U19" s="47"/>
      <c r="V19" s="47"/>
      <c r="W19" s="47"/>
      <c r="X19" s="47"/>
      <c r="Y19" s="18" t="s">
        <v>22</v>
      </c>
      <c r="Z19" s="18" t="s">
        <v>25</v>
      </c>
      <c r="AA19" s="18" t="s">
        <v>25</v>
      </c>
      <c r="AB19" s="18" t="s">
        <v>26</v>
      </c>
      <c r="AC19" s="18" t="s">
        <v>22</v>
      </c>
      <c r="AD19" s="18" t="s">
        <v>26</v>
      </c>
      <c r="AE19" s="18" t="s">
        <v>25</v>
      </c>
      <c r="AF19" s="48"/>
      <c r="AG19" s="18" t="s">
        <v>26</v>
      </c>
      <c r="AH19" s="18"/>
      <c r="AI19" s="18" t="s">
        <v>26</v>
      </c>
      <c r="AJ19" s="94" t="s">
        <v>25</v>
      </c>
      <c r="AK19" s="102" t="s">
        <v>26</v>
      </c>
      <c r="AL19" s="100" t="s">
        <v>26</v>
      </c>
      <c r="AM19" s="100" t="s">
        <v>26</v>
      </c>
      <c r="AN19" s="100" t="s">
        <v>26</v>
      </c>
      <c r="AO19" s="100" t="s">
        <v>26</v>
      </c>
      <c r="AP19" s="100" t="s">
        <v>26</v>
      </c>
      <c r="AQ19" s="100" t="s">
        <v>26</v>
      </c>
      <c r="AR19" s="100" t="s">
        <v>28</v>
      </c>
      <c r="AS19" s="100" t="s">
        <v>26</v>
      </c>
      <c r="AT19" s="100" t="s">
        <v>25</v>
      </c>
      <c r="AU19" s="103"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100">
        <v>0</v>
      </c>
      <c r="BD19" s="313" t="str">
        <f>SUBSTITUTE(SUBSTITUTE(IFERROR(VLOOKUP($A19,単組回答!$E:$R,14,FALSE),""),"① 行った","○"),"② 行っていない","×")</f>
        <v/>
      </c>
      <c r="BE19" s="100" t="s">
        <v>25</v>
      </c>
      <c r="BF19" s="316" t="str">
        <f>SUBSTITUTE(SUBSTITUTE(IFERROR(VLOOKUP($A19,単組回答!$E:$T,16,FALSE),""),"① 行った","○"),"② 行っていない","×")</f>
        <v/>
      </c>
    </row>
    <row r="20" spans="1:58" ht="28.5" customHeight="1">
      <c r="A20" s="5">
        <v>48045</v>
      </c>
      <c r="B20" s="6" t="s">
        <v>1571</v>
      </c>
      <c r="C20" s="43"/>
      <c r="D20" s="47"/>
      <c r="E20" s="47"/>
      <c r="F20" s="47"/>
      <c r="G20" s="47"/>
      <c r="H20" s="47"/>
      <c r="I20" s="47"/>
      <c r="J20" s="47"/>
      <c r="K20" s="47"/>
      <c r="L20" s="47"/>
      <c r="M20" s="47"/>
      <c r="N20" s="47" t="s">
        <v>24</v>
      </c>
      <c r="O20" s="47" t="s">
        <v>24</v>
      </c>
      <c r="P20" s="47"/>
      <c r="Q20" s="47"/>
      <c r="R20" s="47"/>
      <c r="S20" s="47"/>
      <c r="T20" s="47"/>
      <c r="U20" s="47"/>
      <c r="V20" s="47"/>
      <c r="W20" s="47"/>
      <c r="X20" s="47"/>
      <c r="Y20" s="18" t="s">
        <v>26</v>
      </c>
      <c r="Z20" s="18" t="s">
        <v>26</v>
      </c>
      <c r="AA20" s="18" t="e">
        <v>#N/A</v>
      </c>
      <c r="AB20" s="18" t="s">
        <v>26</v>
      </c>
      <c r="AC20" s="18" t="s">
        <v>26</v>
      </c>
      <c r="AD20" s="18" t="s">
        <v>26</v>
      </c>
      <c r="AE20" s="18" t="s">
        <v>26</v>
      </c>
      <c r="AF20" s="48"/>
      <c r="AG20" s="18" t="s">
        <v>26</v>
      </c>
      <c r="AH20" s="18" t="s">
        <v>26</v>
      </c>
      <c r="AI20" s="18" t="s">
        <v>26</v>
      </c>
      <c r="AJ20" s="94" t="s">
        <v>26</v>
      </c>
      <c r="AK20" s="102" t="s">
        <v>26</v>
      </c>
      <c r="AL20" s="100" t="s">
        <v>26</v>
      </c>
      <c r="AM20" s="100" t="s">
        <v>26</v>
      </c>
      <c r="AN20" s="100" t="s">
        <v>26</v>
      </c>
      <c r="AO20" s="100" t="s">
        <v>26</v>
      </c>
      <c r="AP20" s="100" t="s">
        <v>26</v>
      </c>
      <c r="AQ20" s="100" t="s">
        <v>26</v>
      </c>
      <c r="AR20" s="100"/>
      <c r="AS20" s="100" t="s">
        <v>26</v>
      </c>
      <c r="AT20" s="100"/>
      <c r="AU20" s="103"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100">
        <v>0</v>
      </c>
      <c r="BD20" s="313" t="str">
        <f>SUBSTITUTE(SUBSTITUTE(IFERROR(VLOOKUP($A20,単組回答!$E:$R,14,FALSE),""),"① 行った","○"),"② 行っていない","×")</f>
        <v/>
      </c>
      <c r="BE20" s="100" t="s">
        <v>25</v>
      </c>
      <c r="BF20" s="316" t="str">
        <f>SUBSTITUTE(SUBSTITUTE(IFERROR(VLOOKUP($A20,単組回答!$E:$T,16,FALSE),""),"① 行った","○"),"② 行っていない","×")</f>
        <v/>
      </c>
    </row>
    <row r="21" spans="1:58" ht="28.5" customHeight="1">
      <c r="A21" s="5">
        <v>48048</v>
      </c>
      <c r="B21" s="6" t="s">
        <v>1572</v>
      </c>
      <c r="C21" s="47" t="s">
        <v>23</v>
      </c>
      <c r="D21" s="47" t="s">
        <v>24</v>
      </c>
      <c r="E21" s="47">
        <v>1</v>
      </c>
      <c r="F21" s="47"/>
      <c r="G21" s="47"/>
      <c r="H21" s="47"/>
      <c r="I21" s="47"/>
      <c r="J21" s="47"/>
      <c r="K21" s="47"/>
      <c r="L21" s="47"/>
      <c r="M21" s="47"/>
      <c r="N21" s="47" t="s">
        <v>24</v>
      </c>
      <c r="O21" s="47" t="s">
        <v>24</v>
      </c>
      <c r="P21" s="47"/>
      <c r="Q21" s="47"/>
      <c r="R21" s="47"/>
      <c r="S21" s="47"/>
      <c r="T21" s="47"/>
      <c r="U21" s="47"/>
      <c r="V21" s="47"/>
      <c r="W21" s="47"/>
      <c r="X21" s="47"/>
      <c r="Y21" s="18" t="s">
        <v>26</v>
      </c>
      <c r="Z21" s="18" t="s">
        <v>26</v>
      </c>
      <c r="AA21" s="18" t="e">
        <v>#N/A</v>
      </c>
      <c r="AB21" s="18" t="s">
        <v>26</v>
      </c>
      <c r="AC21" s="18" t="s">
        <v>26</v>
      </c>
      <c r="AD21" s="18" t="s">
        <v>26</v>
      </c>
      <c r="AE21" s="18" t="s">
        <v>26</v>
      </c>
      <c r="AF21" s="48"/>
      <c r="AG21" s="18" t="s">
        <v>26</v>
      </c>
      <c r="AH21" s="18" t="s">
        <v>26</v>
      </c>
      <c r="AI21" s="18" t="s">
        <v>26</v>
      </c>
      <c r="AJ21" s="94" t="s">
        <v>26</v>
      </c>
      <c r="AK21" s="102" t="s">
        <v>26</v>
      </c>
      <c r="AL21" s="100" t="s">
        <v>26</v>
      </c>
      <c r="AM21" s="100" t="s">
        <v>26</v>
      </c>
      <c r="AN21" s="100" t="s">
        <v>26</v>
      </c>
      <c r="AO21" s="100" t="s">
        <v>26</v>
      </c>
      <c r="AP21" s="100" t="s">
        <v>26</v>
      </c>
      <c r="AQ21" s="100" t="s">
        <v>26</v>
      </c>
      <c r="AR21" s="100" t="s">
        <v>26</v>
      </c>
      <c r="AS21" s="100" t="s">
        <v>26</v>
      </c>
      <c r="AT21" s="100" t="s">
        <v>26</v>
      </c>
      <c r="AU21" s="103"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100">
        <v>0</v>
      </c>
      <c r="BD21" s="313" t="str">
        <f>SUBSTITUTE(SUBSTITUTE(IFERROR(VLOOKUP($A21,単組回答!$E:$R,14,FALSE),""),"① 行った","○"),"② 行っていない","×")</f>
        <v/>
      </c>
      <c r="BE21" s="100" t="s">
        <v>25</v>
      </c>
      <c r="BF21" s="316" t="str">
        <f>SUBSTITUTE(SUBSTITUTE(IFERROR(VLOOKUP($A21,単組回答!$E:$T,16,FALSE),""),"① 行った","○"),"② 行っていない","×")</f>
        <v/>
      </c>
    </row>
    <row r="22" spans="1:58" ht="28.5" customHeight="1">
      <c r="A22" s="5">
        <v>48049</v>
      </c>
      <c r="B22" s="6" t="s">
        <v>1573</v>
      </c>
      <c r="C22" s="47" t="s">
        <v>24</v>
      </c>
      <c r="D22" s="47" t="s">
        <v>23</v>
      </c>
      <c r="E22" s="47">
        <v>1</v>
      </c>
      <c r="F22" s="47"/>
      <c r="G22" s="47"/>
      <c r="H22" s="47"/>
      <c r="I22" s="47"/>
      <c r="J22" s="47"/>
      <c r="K22" s="47"/>
      <c r="L22" s="47"/>
      <c r="M22" s="47"/>
      <c r="N22" s="47" t="s">
        <v>24</v>
      </c>
      <c r="O22" s="47" t="s">
        <v>23</v>
      </c>
      <c r="P22" s="47">
        <v>1</v>
      </c>
      <c r="Q22" s="47" t="s">
        <v>23</v>
      </c>
      <c r="R22" s="47" t="s">
        <v>23</v>
      </c>
      <c r="S22" s="47" t="s">
        <v>23</v>
      </c>
      <c r="T22" s="47"/>
      <c r="U22" s="47"/>
      <c r="V22" s="47"/>
      <c r="W22" s="47"/>
      <c r="X22" s="47"/>
      <c r="Y22" s="18" t="s">
        <v>26</v>
      </c>
      <c r="Z22" s="18" t="s">
        <v>22</v>
      </c>
      <c r="AA22" s="18" t="e">
        <v>#N/A</v>
      </c>
      <c r="AB22" s="18" t="s">
        <v>26</v>
      </c>
      <c r="AC22" s="18" t="s">
        <v>25</v>
      </c>
      <c r="AD22" s="18" t="s">
        <v>26</v>
      </c>
      <c r="AE22" s="18" t="s">
        <v>25</v>
      </c>
      <c r="AF22" s="48"/>
      <c r="AG22" s="18" t="s">
        <v>26</v>
      </c>
      <c r="AH22" s="18"/>
      <c r="AI22" s="18" t="s">
        <v>26</v>
      </c>
      <c r="AJ22" s="94" t="s">
        <v>25</v>
      </c>
      <c r="AK22" s="102" t="s">
        <v>25</v>
      </c>
      <c r="AL22" s="100" t="s">
        <v>22</v>
      </c>
      <c r="AM22" s="100" t="s">
        <v>25</v>
      </c>
      <c r="AN22" s="100" t="s">
        <v>22</v>
      </c>
      <c r="AO22" s="100">
        <v>0</v>
      </c>
      <c r="AP22" s="100" t="s">
        <v>25</v>
      </c>
      <c r="AQ22" s="100" t="s">
        <v>27</v>
      </c>
      <c r="AR22" s="100"/>
      <c r="AS22" s="100" t="s">
        <v>28</v>
      </c>
      <c r="AT22" s="100"/>
      <c r="AU22" s="103" t="s">
        <v>25</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100">
        <v>0</v>
      </c>
      <c r="BD22" s="313" t="str">
        <f>SUBSTITUTE(SUBSTITUTE(IFERROR(VLOOKUP($A22,単組回答!$E:$R,14,FALSE),""),"① 行った","○"),"② 行っていない","×")</f>
        <v/>
      </c>
      <c r="BE22" s="100" t="s">
        <v>25</v>
      </c>
      <c r="BF22" s="316" t="str">
        <f>SUBSTITUTE(SUBSTITUTE(IFERROR(VLOOKUP($A22,単組回答!$E:$T,16,FALSE),""),"① 行った","○"),"② 行っていない","×")</f>
        <v/>
      </c>
    </row>
    <row r="23" spans="1:58" ht="28.5" customHeight="1">
      <c r="A23" s="5">
        <v>48051</v>
      </c>
      <c r="B23" s="6" t="s">
        <v>1574</v>
      </c>
      <c r="C23" s="47" t="s">
        <v>23</v>
      </c>
      <c r="D23" s="47" t="s">
        <v>23</v>
      </c>
      <c r="E23" s="47" t="s">
        <v>23</v>
      </c>
      <c r="F23" s="47" t="s">
        <v>23</v>
      </c>
      <c r="G23" s="47" t="s">
        <v>23</v>
      </c>
      <c r="H23" s="47" t="s">
        <v>23</v>
      </c>
      <c r="I23" s="47"/>
      <c r="J23" s="47"/>
      <c r="K23" s="47"/>
      <c r="L23" s="47"/>
      <c r="M23" s="47"/>
      <c r="N23" s="47" t="s">
        <v>23</v>
      </c>
      <c r="O23" s="47" t="s">
        <v>24</v>
      </c>
      <c r="P23" s="47">
        <v>1</v>
      </c>
      <c r="Q23" s="47" t="s">
        <v>23</v>
      </c>
      <c r="R23" s="47"/>
      <c r="S23" s="47"/>
      <c r="T23" s="47"/>
      <c r="U23" s="47"/>
      <c r="V23" s="47"/>
      <c r="W23" s="47"/>
      <c r="X23" s="47"/>
      <c r="Y23" s="18" t="s">
        <v>26</v>
      </c>
      <c r="Z23" s="18" t="s">
        <v>26</v>
      </c>
      <c r="AA23" s="18" t="e">
        <v>#N/A</v>
      </c>
      <c r="AB23" s="18" t="s">
        <v>26</v>
      </c>
      <c r="AC23" s="18" t="s">
        <v>26</v>
      </c>
      <c r="AD23" s="18" t="s">
        <v>26</v>
      </c>
      <c r="AE23" s="18" t="s">
        <v>26</v>
      </c>
      <c r="AF23" s="48"/>
      <c r="AG23" s="18" t="s">
        <v>26</v>
      </c>
      <c r="AH23" s="18" t="s">
        <v>26</v>
      </c>
      <c r="AI23" s="18" t="s">
        <v>26</v>
      </c>
      <c r="AJ23" s="94" t="s">
        <v>26</v>
      </c>
      <c r="AK23" s="102" t="s">
        <v>26</v>
      </c>
      <c r="AL23" s="100" t="s">
        <v>26</v>
      </c>
      <c r="AM23" s="100" t="s">
        <v>26</v>
      </c>
      <c r="AN23" s="100" t="s">
        <v>26</v>
      </c>
      <c r="AO23" s="100" t="s">
        <v>26</v>
      </c>
      <c r="AP23" s="100" t="s">
        <v>26</v>
      </c>
      <c r="AQ23" s="100" t="s">
        <v>26</v>
      </c>
      <c r="AR23" s="100" t="s">
        <v>26</v>
      </c>
      <c r="AS23" s="100" t="s">
        <v>26</v>
      </c>
      <c r="AT23" s="100" t="s">
        <v>26</v>
      </c>
      <c r="AU23" s="103"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100">
        <v>0</v>
      </c>
      <c r="BD23" s="313" t="str">
        <f>SUBSTITUTE(SUBSTITUTE(IFERROR(VLOOKUP($A23,単組回答!$E:$R,14,FALSE),""),"① 行った","○"),"② 行っていない","×")</f>
        <v/>
      </c>
      <c r="BE23" s="100" t="s">
        <v>25</v>
      </c>
      <c r="BF23" s="316" t="str">
        <f>SUBSTITUTE(SUBSTITUTE(IFERROR(VLOOKUP($A23,単組回答!$E:$T,16,FALSE),""),"① 行った","○"),"② 行っていない","×")</f>
        <v/>
      </c>
    </row>
    <row r="24" spans="1:58" ht="28.5" customHeight="1">
      <c r="A24" s="5">
        <v>48053</v>
      </c>
      <c r="B24" s="6" t="s">
        <v>1575</v>
      </c>
      <c r="C24" s="47" t="s">
        <v>23</v>
      </c>
      <c r="D24" s="47" t="s">
        <v>24</v>
      </c>
      <c r="E24" s="47">
        <v>1</v>
      </c>
      <c r="F24" s="47" t="s">
        <v>23</v>
      </c>
      <c r="G24" s="47"/>
      <c r="H24" s="47"/>
      <c r="I24" s="47"/>
      <c r="J24" s="47"/>
      <c r="K24" s="47"/>
      <c r="L24" s="47"/>
      <c r="M24" s="47"/>
      <c r="N24" s="47" t="s">
        <v>24</v>
      </c>
      <c r="O24" s="47" t="s">
        <v>24</v>
      </c>
      <c r="P24" s="47"/>
      <c r="Q24" s="47" t="s">
        <v>23</v>
      </c>
      <c r="R24" s="47"/>
      <c r="S24" s="47" t="s">
        <v>23</v>
      </c>
      <c r="T24" s="47"/>
      <c r="U24" s="47"/>
      <c r="V24" s="47"/>
      <c r="W24" s="47"/>
      <c r="X24" s="47"/>
      <c r="Y24" s="18" t="s">
        <v>26</v>
      </c>
      <c r="Z24" s="18" t="s">
        <v>26</v>
      </c>
      <c r="AA24" s="18" t="e">
        <v>#N/A</v>
      </c>
      <c r="AB24" s="18" t="s">
        <v>26</v>
      </c>
      <c r="AC24" s="18" t="s">
        <v>25</v>
      </c>
      <c r="AD24" s="18" t="s">
        <v>26</v>
      </c>
      <c r="AE24" s="18" t="s">
        <v>25</v>
      </c>
      <c r="AF24" s="48"/>
      <c r="AG24" s="18" t="s">
        <v>26</v>
      </c>
      <c r="AH24" s="18"/>
      <c r="AI24" s="18" t="s">
        <v>26</v>
      </c>
      <c r="AJ24" s="94" t="s">
        <v>25</v>
      </c>
      <c r="AK24" s="102" t="s">
        <v>26</v>
      </c>
      <c r="AL24" s="100" t="s">
        <v>26</v>
      </c>
      <c r="AM24" s="100" t="s">
        <v>26</v>
      </c>
      <c r="AN24" s="100" t="s">
        <v>26</v>
      </c>
      <c r="AO24" s="100" t="s">
        <v>26</v>
      </c>
      <c r="AP24" s="100" t="s">
        <v>26</v>
      </c>
      <c r="AQ24" s="100" t="s">
        <v>26</v>
      </c>
      <c r="AR24" s="100"/>
      <c r="AS24" s="100" t="s">
        <v>26</v>
      </c>
      <c r="AT24" s="100"/>
      <c r="AU24" s="103"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100">
        <v>0</v>
      </c>
      <c r="BD24" s="313" t="str">
        <f>SUBSTITUTE(SUBSTITUTE(IFERROR(VLOOKUP($A24,単組回答!$E:$R,14,FALSE),""),"① 行った","○"),"② 行っていない","×")</f>
        <v/>
      </c>
      <c r="BE24" s="100" t="s">
        <v>25</v>
      </c>
      <c r="BF24" s="316" t="str">
        <f>SUBSTITUTE(SUBSTITUTE(IFERROR(VLOOKUP($A24,単組回答!$E:$T,16,FALSE),""),"① 行った","○"),"② 行っていない","×")</f>
        <v/>
      </c>
    </row>
    <row r="25" spans="1:58" ht="28.5" customHeight="1">
      <c r="A25" s="5">
        <v>48054</v>
      </c>
      <c r="B25" s="6" t="s">
        <v>1576</v>
      </c>
      <c r="C25" s="47" t="s">
        <v>23</v>
      </c>
      <c r="D25" s="47" t="s">
        <v>24</v>
      </c>
      <c r="E25" s="47">
        <v>1</v>
      </c>
      <c r="F25" s="47" t="s">
        <v>23</v>
      </c>
      <c r="G25" s="47" t="s">
        <v>23</v>
      </c>
      <c r="H25" s="47"/>
      <c r="I25" s="47" t="s">
        <v>23</v>
      </c>
      <c r="J25" s="47"/>
      <c r="K25" s="47" t="s">
        <v>23</v>
      </c>
      <c r="L25" s="47"/>
      <c r="M25" s="47"/>
      <c r="N25" s="47" t="s">
        <v>23</v>
      </c>
      <c r="O25" s="47" t="s">
        <v>23</v>
      </c>
      <c r="P25" s="47">
        <v>2</v>
      </c>
      <c r="Q25" s="47" t="s">
        <v>23</v>
      </c>
      <c r="R25" s="47" t="s">
        <v>23</v>
      </c>
      <c r="S25" s="47"/>
      <c r="T25" s="47" t="s">
        <v>23</v>
      </c>
      <c r="U25" s="47"/>
      <c r="V25" s="47" t="s">
        <v>23</v>
      </c>
      <c r="W25" s="47"/>
      <c r="X25" s="47"/>
      <c r="Y25" s="18" t="s">
        <v>22</v>
      </c>
      <c r="Z25" s="18" t="s">
        <v>22</v>
      </c>
      <c r="AA25" s="18" t="s">
        <v>22</v>
      </c>
      <c r="AB25" s="18" t="s">
        <v>22</v>
      </c>
      <c r="AC25" s="18" t="s">
        <v>26</v>
      </c>
      <c r="AD25" s="18" t="s">
        <v>25</v>
      </c>
      <c r="AE25" s="18" t="s">
        <v>26</v>
      </c>
      <c r="AF25" s="48"/>
      <c r="AG25" s="18" t="s">
        <v>26</v>
      </c>
      <c r="AH25" s="18" t="s">
        <v>26</v>
      </c>
      <c r="AI25" s="18" t="s">
        <v>25</v>
      </c>
      <c r="AJ25" s="94" t="s">
        <v>26</v>
      </c>
      <c r="AK25" s="102" t="s">
        <v>22</v>
      </c>
      <c r="AL25" s="100" t="s">
        <v>22</v>
      </c>
      <c r="AM25" s="100" t="s">
        <v>25</v>
      </c>
      <c r="AN25" s="100" t="s">
        <v>25</v>
      </c>
      <c r="AO25" s="100">
        <v>0</v>
      </c>
      <c r="AP25" s="100">
        <v>0</v>
      </c>
      <c r="AQ25" s="100">
        <v>0</v>
      </c>
      <c r="AR25" s="100"/>
      <c r="AS25" s="100">
        <v>0</v>
      </c>
      <c r="AT25" s="100"/>
      <c r="AU25" s="103">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100">
        <v>0</v>
      </c>
      <c r="BD25" s="313" t="str">
        <f>SUBSTITUTE(SUBSTITUTE(IFERROR(VLOOKUP($A25,単組回答!$E:$R,14,FALSE),""),"① 行った","○"),"② 行っていない","×")</f>
        <v/>
      </c>
      <c r="BE25" s="100" t="s">
        <v>25</v>
      </c>
      <c r="BF25" s="316" t="str">
        <f>SUBSTITUTE(SUBSTITUTE(IFERROR(VLOOKUP($A25,単組回答!$E:$T,16,FALSE),""),"① 行った","○"),"② 行っていない","×")</f>
        <v/>
      </c>
    </row>
    <row r="26" spans="1:58" ht="28.5" customHeight="1">
      <c r="A26" s="5">
        <v>48055</v>
      </c>
      <c r="B26" s="6" t="s">
        <v>1577</v>
      </c>
      <c r="C26" s="47" t="s">
        <v>23</v>
      </c>
      <c r="D26" s="47" t="s">
        <v>23</v>
      </c>
      <c r="E26" s="47" t="s">
        <v>23</v>
      </c>
      <c r="F26" s="47" t="s">
        <v>23</v>
      </c>
      <c r="G26" s="47" t="s">
        <v>23</v>
      </c>
      <c r="H26" s="47"/>
      <c r="I26" s="47" t="s">
        <v>23</v>
      </c>
      <c r="J26" s="47"/>
      <c r="K26" s="47"/>
      <c r="L26" s="47"/>
      <c r="M26" s="47"/>
      <c r="N26" s="47" t="s">
        <v>23</v>
      </c>
      <c r="O26" s="47" t="s">
        <v>23</v>
      </c>
      <c r="P26" s="47">
        <v>2</v>
      </c>
      <c r="Q26" s="47" t="s">
        <v>23</v>
      </c>
      <c r="R26" s="47" t="s">
        <v>23</v>
      </c>
      <c r="S26" s="47" t="s">
        <v>23</v>
      </c>
      <c r="T26" s="47" t="s">
        <v>23</v>
      </c>
      <c r="U26" s="47"/>
      <c r="V26" s="47"/>
      <c r="W26" s="47"/>
      <c r="X26" s="47"/>
      <c r="Y26" s="18" t="s">
        <v>22</v>
      </c>
      <c r="Z26" s="18" t="s">
        <v>22</v>
      </c>
      <c r="AA26" s="18" t="e">
        <v>#N/A</v>
      </c>
      <c r="AB26" s="18" t="s">
        <v>26</v>
      </c>
      <c r="AC26" s="18" t="s">
        <v>26</v>
      </c>
      <c r="AD26" s="18" t="s">
        <v>26</v>
      </c>
      <c r="AE26" s="18" t="s">
        <v>26</v>
      </c>
      <c r="AF26" s="48"/>
      <c r="AG26" s="18" t="s">
        <v>26</v>
      </c>
      <c r="AH26" s="18" t="s">
        <v>26</v>
      </c>
      <c r="AI26" s="18" t="s">
        <v>26</v>
      </c>
      <c r="AJ26" s="94" t="s">
        <v>26</v>
      </c>
      <c r="AK26" s="102" t="s">
        <v>26</v>
      </c>
      <c r="AL26" s="100" t="s">
        <v>26</v>
      </c>
      <c r="AM26" s="100" t="s">
        <v>26</v>
      </c>
      <c r="AN26" s="100" t="s">
        <v>26</v>
      </c>
      <c r="AO26" s="100" t="s">
        <v>26</v>
      </c>
      <c r="AP26" s="100" t="s">
        <v>26</v>
      </c>
      <c r="AQ26" s="100" t="s">
        <v>26</v>
      </c>
      <c r="AR26" s="100" t="s">
        <v>26</v>
      </c>
      <c r="AS26" s="100" t="s">
        <v>26</v>
      </c>
      <c r="AT26" s="100" t="s">
        <v>26</v>
      </c>
      <c r="AU26" s="103"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100">
        <v>0</v>
      </c>
      <c r="BD26" s="313" t="str">
        <f>SUBSTITUTE(SUBSTITUTE(IFERROR(VLOOKUP($A26,単組回答!$E:$R,14,FALSE),""),"① 行った","○"),"② 行っていない","×")</f>
        <v/>
      </c>
      <c r="BE26" s="100" t="s">
        <v>25</v>
      </c>
      <c r="BF26" s="316" t="str">
        <f>SUBSTITUTE(SUBSTITUTE(IFERROR(VLOOKUP($A26,単組回答!$E:$T,16,FALSE),""),"① 行った","○"),"② 行っていない","×")</f>
        <v/>
      </c>
    </row>
    <row r="27" spans="1:58" ht="28.5" customHeight="1">
      <c r="A27" s="5">
        <v>48059</v>
      </c>
      <c r="B27" s="6" t="s">
        <v>1578</v>
      </c>
      <c r="C27" s="47" t="s">
        <v>24</v>
      </c>
      <c r="D27" s="47" t="s">
        <v>23</v>
      </c>
      <c r="E27" s="47">
        <v>1</v>
      </c>
      <c r="F27" s="47"/>
      <c r="G27" s="47" t="s">
        <v>23</v>
      </c>
      <c r="H27" s="47"/>
      <c r="I27" s="47" t="s">
        <v>23</v>
      </c>
      <c r="J27" s="47"/>
      <c r="K27" s="47" t="s">
        <v>23</v>
      </c>
      <c r="L27" s="47"/>
      <c r="M27" s="47"/>
      <c r="N27" s="47" t="s">
        <v>24</v>
      </c>
      <c r="O27" s="47" t="s">
        <v>23</v>
      </c>
      <c r="P27" s="47">
        <v>1</v>
      </c>
      <c r="Q27" s="47" t="s">
        <v>23</v>
      </c>
      <c r="R27" s="47" t="s">
        <v>23</v>
      </c>
      <c r="S27" s="47"/>
      <c r="T27" s="47"/>
      <c r="U27" s="47"/>
      <c r="V27" s="47"/>
      <c r="W27" s="47"/>
      <c r="X27" s="47"/>
      <c r="Y27" s="18"/>
      <c r="Z27" s="18" t="s">
        <v>22</v>
      </c>
      <c r="AA27" s="18" t="e">
        <v>#N/A</v>
      </c>
      <c r="AB27" s="18" t="s">
        <v>26</v>
      </c>
      <c r="AC27" s="18" t="s">
        <v>26</v>
      </c>
      <c r="AD27" s="18" t="s">
        <v>26</v>
      </c>
      <c r="AE27" s="18" t="s">
        <v>26</v>
      </c>
      <c r="AF27" s="48"/>
      <c r="AG27" s="18" t="s">
        <v>26</v>
      </c>
      <c r="AH27" s="18" t="s">
        <v>26</v>
      </c>
      <c r="AI27" s="18" t="s">
        <v>26</v>
      </c>
      <c r="AJ27" s="94" t="s">
        <v>26</v>
      </c>
      <c r="AK27" s="102" t="s">
        <v>26</v>
      </c>
      <c r="AL27" s="100" t="s">
        <v>26</v>
      </c>
      <c r="AM27" s="100" t="s">
        <v>26</v>
      </c>
      <c r="AN27" s="100" t="s">
        <v>26</v>
      </c>
      <c r="AO27" s="100" t="s">
        <v>26</v>
      </c>
      <c r="AP27" s="100" t="s">
        <v>26</v>
      </c>
      <c r="AQ27" s="100" t="s">
        <v>26</v>
      </c>
      <c r="AR27" s="100" t="s">
        <v>26</v>
      </c>
      <c r="AS27" s="100" t="s">
        <v>26</v>
      </c>
      <c r="AT27" s="100" t="s">
        <v>26</v>
      </c>
      <c r="AU27" s="103"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100">
        <v>0</v>
      </c>
      <c r="BD27" s="313" t="str">
        <f>SUBSTITUTE(SUBSTITUTE(IFERROR(VLOOKUP($A27,単組回答!$E:$R,14,FALSE),""),"① 行った","○"),"② 行っていない","×")</f>
        <v/>
      </c>
      <c r="BE27" s="100" t="s">
        <v>25</v>
      </c>
      <c r="BF27" s="316" t="str">
        <f>SUBSTITUTE(SUBSTITUTE(IFERROR(VLOOKUP($A27,単組回答!$E:$T,16,FALSE),""),"① 行った","○"),"② 行っていない","×")</f>
        <v/>
      </c>
    </row>
    <row r="28" spans="1:58" ht="28.5" customHeight="1">
      <c r="A28" s="5">
        <v>48083</v>
      </c>
      <c r="B28" s="6" t="s">
        <v>1579</v>
      </c>
      <c r="C28" s="43"/>
      <c r="D28" s="47"/>
      <c r="E28" s="47"/>
      <c r="F28" s="47"/>
      <c r="G28" s="47"/>
      <c r="H28" s="47"/>
      <c r="I28" s="47"/>
      <c r="J28" s="47"/>
      <c r="K28" s="47"/>
      <c r="L28" s="47"/>
      <c r="M28" s="47"/>
      <c r="N28" s="47" t="s">
        <v>24</v>
      </c>
      <c r="O28" s="47" t="s">
        <v>24</v>
      </c>
      <c r="P28" s="47"/>
      <c r="Q28" s="47"/>
      <c r="R28" s="47"/>
      <c r="S28" s="47"/>
      <c r="T28" s="47"/>
      <c r="U28" s="47"/>
      <c r="V28" s="47"/>
      <c r="W28" s="47"/>
      <c r="X28" s="47"/>
      <c r="Y28" s="18" t="s">
        <v>26</v>
      </c>
      <c r="Z28" s="18" t="s">
        <v>26</v>
      </c>
      <c r="AA28" s="18" t="e">
        <v>#N/A</v>
      </c>
      <c r="AB28" s="18" t="s">
        <v>26</v>
      </c>
      <c r="AC28" s="18" t="s">
        <v>26</v>
      </c>
      <c r="AD28" s="18" t="s">
        <v>26</v>
      </c>
      <c r="AE28" s="18" t="s">
        <v>26</v>
      </c>
      <c r="AF28" s="48"/>
      <c r="AG28" s="18" t="s">
        <v>26</v>
      </c>
      <c r="AH28" s="18" t="s">
        <v>26</v>
      </c>
      <c r="AI28" s="18" t="s">
        <v>26</v>
      </c>
      <c r="AJ28" s="94" t="s">
        <v>26</v>
      </c>
      <c r="AK28" s="102" t="s">
        <v>26</v>
      </c>
      <c r="AL28" s="100" t="s">
        <v>26</v>
      </c>
      <c r="AM28" s="100" t="s">
        <v>26</v>
      </c>
      <c r="AN28" s="100" t="s">
        <v>26</v>
      </c>
      <c r="AO28" s="100" t="s">
        <v>26</v>
      </c>
      <c r="AP28" s="100" t="s">
        <v>26</v>
      </c>
      <c r="AQ28" s="100" t="s">
        <v>26</v>
      </c>
      <c r="AR28" s="100" t="s">
        <v>26</v>
      </c>
      <c r="AS28" s="100" t="s">
        <v>26</v>
      </c>
      <c r="AT28" s="100" t="s">
        <v>26</v>
      </c>
      <c r="AU28" s="103" t="s">
        <v>26</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100">
        <v>0</v>
      </c>
      <c r="BD28" s="313" t="str">
        <f>SUBSTITUTE(SUBSTITUTE(IFERROR(VLOOKUP($A28,単組回答!$E:$R,14,FALSE),""),"① 行った","○"),"② 行っていない","×")</f>
        <v/>
      </c>
      <c r="BE28" s="100" t="s">
        <v>25</v>
      </c>
      <c r="BF28" s="316" t="str">
        <f>SUBSTITUTE(SUBSTITUTE(IFERROR(VLOOKUP($A28,単組回答!$E:$T,16,FALSE),""),"① 行った","○"),"② 行っていない","×")</f>
        <v/>
      </c>
    </row>
    <row r="29" spans="1:58" ht="28.5" customHeight="1">
      <c r="A29" s="5">
        <v>48096</v>
      </c>
      <c r="B29" s="6" t="s">
        <v>1580</v>
      </c>
      <c r="C29" s="47" t="s">
        <v>23</v>
      </c>
      <c r="D29" s="47" t="s">
        <v>24</v>
      </c>
      <c r="E29" s="47">
        <v>1</v>
      </c>
      <c r="F29" s="47" t="s">
        <v>23</v>
      </c>
      <c r="G29" s="47"/>
      <c r="H29" s="47"/>
      <c r="I29" s="47"/>
      <c r="J29" s="47"/>
      <c r="K29" s="47"/>
      <c r="L29" s="47"/>
      <c r="M29" s="47"/>
      <c r="N29" s="47" t="s">
        <v>24</v>
      </c>
      <c r="O29" s="47" t="s">
        <v>24</v>
      </c>
      <c r="P29" s="47"/>
      <c r="Q29" s="47" t="s">
        <v>23</v>
      </c>
      <c r="R29" s="47"/>
      <c r="S29" s="47"/>
      <c r="T29" s="47"/>
      <c r="U29" s="47"/>
      <c r="V29" s="47"/>
      <c r="W29" s="47"/>
      <c r="X29" s="47"/>
      <c r="Y29" s="18" t="s">
        <v>26</v>
      </c>
      <c r="Z29" s="18" t="s">
        <v>26</v>
      </c>
      <c r="AA29" s="18" t="e">
        <v>#N/A</v>
      </c>
      <c r="AB29" s="18" t="s">
        <v>26</v>
      </c>
      <c r="AC29" s="18" t="s">
        <v>26</v>
      </c>
      <c r="AD29" s="18" t="s">
        <v>26</v>
      </c>
      <c r="AE29" s="18" t="s">
        <v>26</v>
      </c>
      <c r="AF29" s="48"/>
      <c r="AG29" s="18" t="s">
        <v>26</v>
      </c>
      <c r="AH29" s="18" t="s">
        <v>26</v>
      </c>
      <c r="AI29" s="18" t="s">
        <v>26</v>
      </c>
      <c r="AJ29" s="94" t="s">
        <v>26</v>
      </c>
      <c r="AK29" s="102" t="s">
        <v>26</v>
      </c>
      <c r="AL29" s="100" t="s">
        <v>26</v>
      </c>
      <c r="AM29" s="100" t="s">
        <v>26</v>
      </c>
      <c r="AN29" s="100" t="s">
        <v>26</v>
      </c>
      <c r="AO29" s="100" t="s">
        <v>26</v>
      </c>
      <c r="AP29" s="100" t="s">
        <v>26</v>
      </c>
      <c r="AQ29" s="100" t="s">
        <v>26</v>
      </c>
      <c r="AR29" s="100" t="s">
        <v>26</v>
      </c>
      <c r="AS29" s="100" t="s">
        <v>26</v>
      </c>
      <c r="AT29" s="100" t="s">
        <v>26</v>
      </c>
      <c r="AU29" s="103"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100" t="s">
        <v>25</v>
      </c>
      <c r="BD29" s="313" t="str">
        <f>SUBSTITUTE(SUBSTITUTE(IFERROR(VLOOKUP($A29,単組回答!$E:$R,14,FALSE),""),"① 行った","○"),"② 行っていない","×")</f>
        <v/>
      </c>
      <c r="BE29" s="100" t="s">
        <v>22</v>
      </c>
      <c r="BF29" s="316" t="str">
        <f>SUBSTITUTE(SUBSTITUTE(IFERROR(VLOOKUP($A29,単組回答!$E:$T,16,FALSE),""),"① 行った","○"),"② 行っていない","×")</f>
        <v/>
      </c>
    </row>
    <row r="30" spans="1:58" ht="28.5" customHeight="1">
      <c r="A30" s="5">
        <v>48102</v>
      </c>
      <c r="B30" s="6" t="s">
        <v>1581</v>
      </c>
      <c r="C30" s="43"/>
      <c r="D30" s="47"/>
      <c r="E30" s="47"/>
      <c r="F30" s="47"/>
      <c r="G30" s="47"/>
      <c r="H30" s="47"/>
      <c r="I30" s="47"/>
      <c r="J30" s="47"/>
      <c r="K30" s="47"/>
      <c r="L30" s="47"/>
      <c r="M30" s="47"/>
      <c r="N30" s="47"/>
      <c r="O30" s="47"/>
      <c r="P30" s="47"/>
      <c r="Q30" s="47"/>
      <c r="R30" s="47"/>
      <c r="S30" s="47"/>
      <c r="T30" s="47"/>
      <c r="U30" s="47"/>
      <c r="V30" s="47"/>
      <c r="W30" s="47"/>
      <c r="X30" s="47"/>
      <c r="Y30" s="18" t="s">
        <v>26</v>
      </c>
      <c r="Z30" s="18" t="s">
        <v>26</v>
      </c>
      <c r="AA30" s="18" t="e">
        <v>#N/A</v>
      </c>
      <c r="AB30" s="18" t="s">
        <v>26</v>
      </c>
      <c r="AC30" s="18" t="s">
        <v>26</v>
      </c>
      <c r="AD30" s="18" t="s">
        <v>26</v>
      </c>
      <c r="AE30" s="18" t="s">
        <v>26</v>
      </c>
      <c r="AF30" s="48"/>
      <c r="AG30" s="18" t="s">
        <v>26</v>
      </c>
      <c r="AH30" s="18" t="s">
        <v>26</v>
      </c>
      <c r="AI30" s="18" t="s">
        <v>26</v>
      </c>
      <c r="AJ30" s="94" t="s">
        <v>26</v>
      </c>
      <c r="AK30" s="102" t="s">
        <v>26</v>
      </c>
      <c r="AL30" s="100" t="s">
        <v>26</v>
      </c>
      <c r="AM30" s="100" t="s">
        <v>26</v>
      </c>
      <c r="AN30" s="100" t="s">
        <v>26</v>
      </c>
      <c r="AO30" s="100" t="s">
        <v>26</v>
      </c>
      <c r="AP30" s="100" t="s">
        <v>26</v>
      </c>
      <c r="AQ30" s="100" t="s">
        <v>26</v>
      </c>
      <c r="AR30" s="100" t="s">
        <v>26</v>
      </c>
      <c r="AS30" s="100" t="s">
        <v>26</v>
      </c>
      <c r="AT30" s="100" t="s">
        <v>26</v>
      </c>
      <c r="AU30" s="103"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100" t="s">
        <v>26</v>
      </c>
      <c r="BD30" s="313" t="str">
        <f>SUBSTITUTE(SUBSTITUTE(IFERROR(VLOOKUP($A30,単組回答!$E:$R,14,FALSE),""),"① 行った","○"),"② 行っていない","×")</f>
        <v/>
      </c>
      <c r="BE30" s="100" t="s">
        <v>26</v>
      </c>
      <c r="BF30" s="316" t="str">
        <f>SUBSTITUTE(SUBSTITUTE(IFERROR(VLOOKUP($A30,単組回答!$E:$T,16,FALSE),""),"① 行った","○"),"② 行っていない","×")</f>
        <v/>
      </c>
    </row>
    <row r="31" spans="1:58" ht="28.5" customHeight="1">
      <c r="A31" s="5">
        <v>48104</v>
      </c>
      <c r="B31" s="6" t="s">
        <v>1582</v>
      </c>
      <c r="C31" s="47" t="s">
        <v>23</v>
      </c>
      <c r="D31" s="47" t="s">
        <v>24</v>
      </c>
      <c r="E31" s="47">
        <v>1</v>
      </c>
      <c r="F31" s="47" t="s">
        <v>23</v>
      </c>
      <c r="G31" s="47" t="s">
        <v>23</v>
      </c>
      <c r="H31" s="47"/>
      <c r="I31" s="47" t="s">
        <v>23</v>
      </c>
      <c r="J31" s="47"/>
      <c r="K31" s="47"/>
      <c r="L31" s="47"/>
      <c r="M31" s="47"/>
      <c r="N31" s="47" t="s">
        <v>23</v>
      </c>
      <c r="O31" s="47" t="s">
        <v>24</v>
      </c>
      <c r="P31" s="47">
        <v>1</v>
      </c>
      <c r="Q31" s="47" t="s">
        <v>23</v>
      </c>
      <c r="R31" s="47" t="s">
        <v>23</v>
      </c>
      <c r="S31" s="47"/>
      <c r="T31" s="47"/>
      <c r="U31" s="47"/>
      <c r="V31" s="47"/>
      <c r="W31" s="47"/>
      <c r="X31" s="47"/>
      <c r="Y31" s="18" t="s">
        <v>22</v>
      </c>
      <c r="Z31" s="18" t="s">
        <v>25</v>
      </c>
      <c r="AA31" s="18" t="s">
        <v>25</v>
      </c>
      <c r="AB31" s="18" t="s">
        <v>26</v>
      </c>
      <c r="AC31" s="18" t="s">
        <v>25</v>
      </c>
      <c r="AD31" s="18" t="s">
        <v>26</v>
      </c>
      <c r="AE31" s="18" t="s">
        <v>25</v>
      </c>
      <c r="AF31" s="48"/>
      <c r="AG31" s="18" t="s">
        <v>26</v>
      </c>
      <c r="AH31" s="18"/>
      <c r="AI31" s="18" t="s">
        <v>26</v>
      </c>
      <c r="AJ31" s="94" t="s">
        <v>25</v>
      </c>
      <c r="AK31" s="102" t="s">
        <v>22</v>
      </c>
      <c r="AL31" s="100" t="s">
        <v>22</v>
      </c>
      <c r="AM31" s="100" t="s">
        <v>22</v>
      </c>
      <c r="AN31" s="100" t="s">
        <v>22</v>
      </c>
      <c r="AO31" s="100" t="s">
        <v>22</v>
      </c>
      <c r="AP31" s="100" t="s">
        <v>25</v>
      </c>
      <c r="AQ31" s="100" t="s">
        <v>27</v>
      </c>
      <c r="AR31" s="100" t="s">
        <v>26</v>
      </c>
      <c r="AS31" s="100" t="s">
        <v>22</v>
      </c>
      <c r="AT31" s="100" t="s">
        <v>26</v>
      </c>
      <c r="AU31" s="103" t="s">
        <v>25</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100">
        <v>0</v>
      </c>
      <c r="BD31" s="313" t="str">
        <f>SUBSTITUTE(SUBSTITUTE(IFERROR(VLOOKUP($A31,単組回答!$E:$R,14,FALSE),""),"① 行った","○"),"② 行っていない","×")</f>
        <v/>
      </c>
      <c r="BE31" s="100" t="s">
        <v>25</v>
      </c>
      <c r="BF31" s="316" t="str">
        <f>SUBSTITUTE(SUBSTITUTE(IFERROR(VLOOKUP($A31,単組回答!$E:$T,16,FALSE),""),"① 行った","○"),"② 行っていない","×")</f>
        <v/>
      </c>
    </row>
    <row r="32" spans="1:58" ht="28.5" customHeight="1">
      <c r="A32" s="5">
        <v>48112</v>
      </c>
      <c r="B32" s="6" t="s">
        <v>1583</v>
      </c>
      <c r="C32" s="43"/>
      <c r="D32" s="47"/>
      <c r="E32" s="47"/>
      <c r="F32" s="47"/>
      <c r="G32" s="47"/>
      <c r="H32" s="47"/>
      <c r="I32" s="47"/>
      <c r="J32" s="47"/>
      <c r="K32" s="47"/>
      <c r="L32" s="47"/>
      <c r="M32" s="47"/>
      <c r="N32" s="47"/>
      <c r="O32" s="47"/>
      <c r="P32" s="47"/>
      <c r="Q32" s="47"/>
      <c r="R32" s="47"/>
      <c r="S32" s="47"/>
      <c r="T32" s="47"/>
      <c r="U32" s="47"/>
      <c r="V32" s="47"/>
      <c r="W32" s="47"/>
      <c r="X32" s="47"/>
      <c r="Y32" s="18" t="s">
        <v>26</v>
      </c>
      <c r="Z32" s="18" t="s">
        <v>26</v>
      </c>
      <c r="AA32" s="18" t="e">
        <v>#N/A</v>
      </c>
      <c r="AB32" s="18" t="s">
        <v>26</v>
      </c>
      <c r="AC32" s="18" t="s">
        <v>26</v>
      </c>
      <c r="AD32" s="18" t="s">
        <v>26</v>
      </c>
      <c r="AE32" s="18" t="s">
        <v>26</v>
      </c>
      <c r="AF32" s="48"/>
      <c r="AG32" s="18" t="s">
        <v>26</v>
      </c>
      <c r="AH32" s="18" t="s">
        <v>26</v>
      </c>
      <c r="AI32" s="18" t="s">
        <v>26</v>
      </c>
      <c r="AJ32" s="94" t="s">
        <v>26</v>
      </c>
      <c r="AK32" s="102" t="s">
        <v>26</v>
      </c>
      <c r="AL32" s="100" t="s">
        <v>26</v>
      </c>
      <c r="AM32" s="100" t="s">
        <v>26</v>
      </c>
      <c r="AN32" s="100" t="s">
        <v>26</v>
      </c>
      <c r="AO32" s="100" t="s">
        <v>26</v>
      </c>
      <c r="AP32" s="100" t="s">
        <v>26</v>
      </c>
      <c r="AQ32" s="100" t="s">
        <v>26</v>
      </c>
      <c r="AR32" s="100" t="s">
        <v>26</v>
      </c>
      <c r="AS32" s="100" t="s">
        <v>26</v>
      </c>
      <c r="AT32" s="100" t="s">
        <v>26</v>
      </c>
      <c r="AU32" s="103"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100">
        <v>0</v>
      </c>
      <c r="BD32" s="313" t="str">
        <f>SUBSTITUTE(SUBSTITUTE(IFERROR(VLOOKUP($A32,単組回答!$E:$R,14,FALSE),""),"① 行った","○"),"② 行っていない","×")</f>
        <v/>
      </c>
      <c r="BE32" s="100" t="s">
        <v>25</v>
      </c>
      <c r="BF32" s="316" t="str">
        <f>SUBSTITUTE(SUBSTITUTE(IFERROR(VLOOKUP($A32,単組回答!$E:$T,16,FALSE),""),"① 行った","○"),"② 行っていない","×")</f>
        <v/>
      </c>
    </row>
    <row r="33" spans="1:58" ht="28.5" customHeight="1">
      <c r="A33" s="5">
        <v>48114</v>
      </c>
      <c r="B33" s="6" t="s">
        <v>1584</v>
      </c>
      <c r="C33" s="47" t="s">
        <v>23</v>
      </c>
      <c r="D33" s="47" t="s">
        <v>24</v>
      </c>
      <c r="E33" s="47">
        <v>1</v>
      </c>
      <c r="F33" s="47" t="s">
        <v>23</v>
      </c>
      <c r="G33" s="47" t="s">
        <v>23</v>
      </c>
      <c r="H33" s="47"/>
      <c r="I33" s="47" t="s">
        <v>23</v>
      </c>
      <c r="J33" s="47"/>
      <c r="K33" s="47"/>
      <c r="L33" s="47"/>
      <c r="M33" s="47"/>
      <c r="N33" s="47" t="s">
        <v>23</v>
      </c>
      <c r="O33" s="47" t="s">
        <v>24</v>
      </c>
      <c r="P33" s="47">
        <v>1</v>
      </c>
      <c r="Q33" s="47" t="s">
        <v>23</v>
      </c>
      <c r="R33" s="47" t="s">
        <v>23</v>
      </c>
      <c r="S33" s="47" t="s">
        <v>23</v>
      </c>
      <c r="T33" s="47" t="s">
        <v>23</v>
      </c>
      <c r="U33" s="47"/>
      <c r="V33" s="47"/>
      <c r="W33" s="47"/>
      <c r="X33" s="47"/>
      <c r="Y33" s="18" t="s">
        <v>22</v>
      </c>
      <c r="Z33" s="18" t="s">
        <v>25</v>
      </c>
      <c r="AA33" s="18" t="s">
        <v>25</v>
      </c>
      <c r="AB33" s="18" t="s">
        <v>22</v>
      </c>
      <c r="AC33" s="18" t="s">
        <v>22</v>
      </c>
      <c r="AD33" s="18" t="s">
        <v>22</v>
      </c>
      <c r="AE33" s="18" t="s">
        <v>22</v>
      </c>
      <c r="AF33" s="48"/>
      <c r="AG33" s="18" t="s">
        <v>22</v>
      </c>
      <c r="AH33" s="18"/>
      <c r="AI33" s="18" t="s">
        <v>25</v>
      </c>
      <c r="AJ33" s="94" t="s">
        <v>25</v>
      </c>
      <c r="AK33" s="102" t="s">
        <v>22</v>
      </c>
      <c r="AL33" s="100" t="s">
        <v>25</v>
      </c>
      <c r="AM33" s="100" t="s">
        <v>22</v>
      </c>
      <c r="AN33" s="100" t="s">
        <v>22</v>
      </c>
      <c r="AO33" s="100" t="s">
        <v>22</v>
      </c>
      <c r="AP33" s="100" t="s">
        <v>22</v>
      </c>
      <c r="AQ33" s="100" t="s">
        <v>27</v>
      </c>
      <c r="AR33" s="100" t="s">
        <v>26</v>
      </c>
      <c r="AS33" s="100" t="s">
        <v>28</v>
      </c>
      <c r="AT33" s="100" t="s">
        <v>26</v>
      </c>
      <c r="AU33" s="103" t="s">
        <v>25</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100">
        <v>0</v>
      </c>
      <c r="BD33" s="313" t="str">
        <f>SUBSTITUTE(SUBSTITUTE(IFERROR(VLOOKUP($A33,単組回答!$E:$R,14,FALSE),""),"① 行った","○"),"② 行っていない","×")</f>
        <v/>
      </c>
      <c r="BE33" s="100" t="s">
        <v>25</v>
      </c>
      <c r="BF33" s="316" t="str">
        <f>SUBSTITUTE(SUBSTITUTE(IFERROR(VLOOKUP($A33,単組回答!$E:$T,16,FALSE),""),"① 行った","○"),"② 行っていない","×")</f>
        <v/>
      </c>
    </row>
    <row r="34" spans="1:58" ht="28.5" customHeight="1">
      <c r="A34" s="5">
        <v>48131</v>
      </c>
      <c r="B34" s="6" t="s">
        <v>1585</v>
      </c>
      <c r="C34" s="43"/>
      <c r="D34" s="47"/>
      <c r="E34" s="47"/>
      <c r="F34" s="47"/>
      <c r="G34" s="47"/>
      <c r="H34" s="47"/>
      <c r="I34" s="47"/>
      <c r="J34" s="47"/>
      <c r="K34" s="47"/>
      <c r="L34" s="47"/>
      <c r="M34" s="47"/>
      <c r="N34" s="47"/>
      <c r="O34" s="47"/>
      <c r="P34" s="47"/>
      <c r="Q34" s="47"/>
      <c r="R34" s="47"/>
      <c r="S34" s="47"/>
      <c r="T34" s="47"/>
      <c r="U34" s="47"/>
      <c r="V34" s="47"/>
      <c r="W34" s="47"/>
      <c r="X34" s="47"/>
      <c r="Y34" s="18" t="s">
        <v>26</v>
      </c>
      <c r="Z34" s="18" t="s">
        <v>26</v>
      </c>
      <c r="AA34" s="18" t="e">
        <v>#N/A</v>
      </c>
      <c r="AB34" s="18" t="s">
        <v>26</v>
      </c>
      <c r="AC34" s="18" t="s">
        <v>26</v>
      </c>
      <c r="AD34" s="18" t="s">
        <v>26</v>
      </c>
      <c r="AE34" s="18" t="s">
        <v>26</v>
      </c>
      <c r="AF34" s="48"/>
      <c r="AG34" s="18" t="s">
        <v>26</v>
      </c>
      <c r="AH34" s="18" t="s">
        <v>26</v>
      </c>
      <c r="AI34" s="18" t="s">
        <v>26</v>
      </c>
      <c r="AJ34" s="94" t="s">
        <v>26</v>
      </c>
      <c r="AK34" s="102" t="s">
        <v>26</v>
      </c>
      <c r="AL34" s="100" t="s">
        <v>26</v>
      </c>
      <c r="AM34" s="100" t="s">
        <v>26</v>
      </c>
      <c r="AN34" s="100" t="s">
        <v>26</v>
      </c>
      <c r="AO34" s="100" t="s">
        <v>26</v>
      </c>
      <c r="AP34" s="100" t="s">
        <v>26</v>
      </c>
      <c r="AQ34" s="100" t="s">
        <v>26</v>
      </c>
      <c r="AR34" s="100" t="s">
        <v>26</v>
      </c>
      <c r="AS34" s="100" t="s">
        <v>26</v>
      </c>
      <c r="AT34" s="100" t="s">
        <v>26</v>
      </c>
      <c r="AU34" s="103"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100" t="s">
        <v>26</v>
      </c>
      <c r="BD34" s="313" t="str">
        <f>SUBSTITUTE(SUBSTITUTE(IFERROR(VLOOKUP($A34,単組回答!$E:$R,14,FALSE),""),"① 行った","○"),"② 行っていない","×")</f>
        <v/>
      </c>
      <c r="BE34" s="100" t="s">
        <v>26</v>
      </c>
      <c r="BF34" s="316" t="str">
        <f>SUBSTITUTE(SUBSTITUTE(IFERROR(VLOOKUP($A34,単組回答!$E:$T,16,FALSE),""),"① 行った","○"),"② 行っていない","×")</f>
        <v/>
      </c>
    </row>
    <row r="35" spans="1:58" ht="28.5" customHeight="1">
      <c r="A35" s="5">
        <v>48134</v>
      </c>
      <c r="B35" s="6" t="s">
        <v>1586</v>
      </c>
      <c r="C35" s="43"/>
      <c r="D35" s="47"/>
      <c r="E35" s="47"/>
      <c r="F35" s="47"/>
      <c r="G35" s="47"/>
      <c r="H35" s="47"/>
      <c r="I35" s="47"/>
      <c r="J35" s="47"/>
      <c r="K35" s="47"/>
      <c r="L35" s="47"/>
      <c r="M35" s="47"/>
      <c r="N35" s="47" t="s">
        <v>24</v>
      </c>
      <c r="O35" s="47" t="s">
        <v>25</v>
      </c>
      <c r="P35" s="47"/>
      <c r="Q35" s="47"/>
      <c r="R35" s="47"/>
      <c r="S35" s="47"/>
      <c r="T35" s="47"/>
      <c r="U35" s="47"/>
      <c r="V35" s="47"/>
      <c r="W35" s="47"/>
      <c r="X35" s="47"/>
      <c r="Y35" s="18" t="s">
        <v>22</v>
      </c>
      <c r="Z35" s="18" t="s">
        <v>26</v>
      </c>
      <c r="AA35" s="18" t="e">
        <v>#N/A</v>
      </c>
      <c r="AB35" s="18" t="s">
        <v>26</v>
      </c>
      <c r="AC35" s="18" t="s">
        <v>25</v>
      </c>
      <c r="AD35" s="18" t="s">
        <v>26</v>
      </c>
      <c r="AE35" s="18" t="s">
        <v>25</v>
      </c>
      <c r="AF35" s="48"/>
      <c r="AG35" s="18" t="s">
        <v>26</v>
      </c>
      <c r="AH35" s="18"/>
      <c r="AI35" s="18" t="s">
        <v>26</v>
      </c>
      <c r="AJ35" s="94" t="s">
        <v>25</v>
      </c>
      <c r="AK35" s="102" t="s">
        <v>26</v>
      </c>
      <c r="AL35" s="100" t="s">
        <v>26</v>
      </c>
      <c r="AM35" s="100" t="s">
        <v>26</v>
      </c>
      <c r="AN35" s="100" t="s">
        <v>26</v>
      </c>
      <c r="AO35" s="100" t="s">
        <v>26</v>
      </c>
      <c r="AP35" s="100" t="s">
        <v>26</v>
      </c>
      <c r="AQ35" s="100" t="s">
        <v>26</v>
      </c>
      <c r="AR35" s="100"/>
      <c r="AS35" s="100" t="s">
        <v>26</v>
      </c>
      <c r="AT35" s="100"/>
      <c r="AU35" s="103"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100">
        <v>0</v>
      </c>
      <c r="BD35" s="313" t="str">
        <f>SUBSTITUTE(SUBSTITUTE(IFERROR(VLOOKUP($A35,単組回答!$E:$R,14,FALSE),""),"① 行った","○"),"② 行っていない","×")</f>
        <v/>
      </c>
      <c r="BE35" s="100" t="s">
        <v>25</v>
      </c>
      <c r="BF35" s="316" t="str">
        <f>SUBSTITUTE(SUBSTITUTE(IFERROR(VLOOKUP($A35,単組回答!$E:$T,16,FALSE),""),"① 行った","○"),"② 行っていない","×")</f>
        <v/>
      </c>
    </row>
    <row r="36" spans="1:58" ht="28.5" customHeight="1">
      <c r="A36" s="5">
        <v>48135</v>
      </c>
      <c r="B36" s="6" t="s">
        <v>1587</v>
      </c>
      <c r="C36" s="47" t="s">
        <v>24</v>
      </c>
      <c r="D36" s="47" t="s">
        <v>23</v>
      </c>
      <c r="E36" s="47">
        <v>1</v>
      </c>
      <c r="F36" s="47"/>
      <c r="G36" s="47"/>
      <c r="H36" s="47"/>
      <c r="I36" s="47"/>
      <c r="J36" s="47"/>
      <c r="K36" s="47"/>
      <c r="L36" s="47"/>
      <c r="M36" s="47"/>
      <c r="N36" s="47" t="s">
        <v>24</v>
      </c>
      <c r="O36" s="47" t="s">
        <v>23</v>
      </c>
      <c r="P36" s="47">
        <v>1</v>
      </c>
      <c r="Q36" s="47" t="s">
        <v>23</v>
      </c>
      <c r="R36" s="47"/>
      <c r="S36" s="47"/>
      <c r="T36" s="47"/>
      <c r="U36" s="47"/>
      <c r="V36" s="47"/>
      <c r="W36" s="47"/>
      <c r="X36" s="47"/>
      <c r="Y36" s="18"/>
      <c r="Z36" s="18" t="s">
        <v>22</v>
      </c>
      <c r="AA36" s="18" t="e">
        <v>#N/A</v>
      </c>
      <c r="AB36" s="18" t="s">
        <v>26</v>
      </c>
      <c r="AC36" s="18" t="s">
        <v>25</v>
      </c>
      <c r="AD36" s="18" t="s">
        <v>26</v>
      </c>
      <c r="AE36" s="18" t="s">
        <v>25</v>
      </c>
      <c r="AF36" s="48"/>
      <c r="AG36" s="18" t="s">
        <v>26</v>
      </c>
      <c r="AH36" s="18"/>
      <c r="AI36" s="18" t="s">
        <v>26</v>
      </c>
      <c r="AJ36" s="94" t="s">
        <v>25</v>
      </c>
      <c r="AK36" s="102" t="s">
        <v>26</v>
      </c>
      <c r="AL36" s="100" t="s">
        <v>26</v>
      </c>
      <c r="AM36" s="100" t="s">
        <v>26</v>
      </c>
      <c r="AN36" s="100" t="s">
        <v>26</v>
      </c>
      <c r="AO36" s="100" t="s">
        <v>26</v>
      </c>
      <c r="AP36" s="100" t="s">
        <v>26</v>
      </c>
      <c r="AQ36" s="100" t="s">
        <v>26</v>
      </c>
      <c r="AR36" s="100" t="s">
        <v>28</v>
      </c>
      <c r="AS36" s="100" t="s">
        <v>26</v>
      </c>
      <c r="AT36" s="100" t="s">
        <v>22</v>
      </c>
      <c r="AU36" s="103" t="s">
        <v>26</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100">
        <v>0</v>
      </c>
      <c r="BD36" s="313" t="str">
        <f>SUBSTITUTE(SUBSTITUTE(IFERROR(VLOOKUP($A36,単組回答!$E:$R,14,FALSE),""),"① 行った","○"),"② 行っていない","×")</f>
        <v/>
      </c>
      <c r="BE36" s="100" t="s">
        <v>25</v>
      </c>
      <c r="BF36" s="316" t="str">
        <f>SUBSTITUTE(SUBSTITUTE(IFERROR(VLOOKUP($A36,単組回答!$E:$T,16,FALSE),""),"① 行った","○"),"② 行っていない","×")</f>
        <v/>
      </c>
    </row>
    <row r="37" spans="1:58" ht="28.5" customHeight="1">
      <c r="A37" s="5">
        <v>48136</v>
      </c>
      <c r="B37" s="6" t="s">
        <v>1588</v>
      </c>
      <c r="C37" s="47" t="s">
        <v>23</v>
      </c>
      <c r="D37" s="47" t="s">
        <v>24</v>
      </c>
      <c r="E37" s="47">
        <v>1</v>
      </c>
      <c r="F37" s="47" t="s">
        <v>23</v>
      </c>
      <c r="G37" s="47" t="s">
        <v>23</v>
      </c>
      <c r="H37" s="47"/>
      <c r="I37" s="47" t="s">
        <v>23</v>
      </c>
      <c r="J37" s="47"/>
      <c r="K37" s="47"/>
      <c r="L37" s="47"/>
      <c r="M37" s="47"/>
      <c r="N37" s="47" t="s">
        <v>23</v>
      </c>
      <c r="O37" s="47" t="s">
        <v>24</v>
      </c>
      <c r="P37" s="47">
        <v>1</v>
      </c>
      <c r="Q37" s="47" t="s">
        <v>23</v>
      </c>
      <c r="R37" s="47"/>
      <c r="S37" s="47"/>
      <c r="T37" s="47" t="s">
        <v>23</v>
      </c>
      <c r="U37" s="47"/>
      <c r="V37" s="47"/>
      <c r="W37" s="47"/>
      <c r="X37" s="47"/>
      <c r="Y37" s="18" t="s">
        <v>22</v>
      </c>
      <c r="Z37" s="18" t="s">
        <v>26</v>
      </c>
      <c r="AA37" s="18" t="e">
        <v>#N/A</v>
      </c>
      <c r="AB37" s="18" t="s">
        <v>26</v>
      </c>
      <c r="AC37" s="18" t="s">
        <v>22</v>
      </c>
      <c r="AD37" s="18" t="s">
        <v>26</v>
      </c>
      <c r="AE37" s="18" t="s">
        <v>22</v>
      </c>
      <c r="AF37" s="48"/>
      <c r="AG37" s="18" t="s">
        <v>26</v>
      </c>
      <c r="AH37" s="18" t="s">
        <v>25</v>
      </c>
      <c r="AI37" s="18" t="s">
        <v>26</v>
      </c>
      <c r="AJ37" s="94" t="s">
        <v>25</v>
      </c>
      <c r="AK37" s="102" t="s">
        <v>22</v>
      </c>
      <c r="AL37" s="100" t="s">
        <v>25</v>
      </c>
      <c r="AM37" s="100" t="s">
        <v>22</v>
      </c>
      <c r="AN37" s="100" t="s">
        <v>22</v>
      </c>
      <c r="AO37" s="100" t="s">
        <v>22</v>
      </c>
      <c r="AP37" s="100" t="s">
        <v>22</v>
      </c>
      <c r="AQ37" s="100" t="s">
        <v>27</v>
      </c>
      <c r="AR37" s="100"/>
      <c r="AS37" s="100" t="s">
        <v>22</v>
      </c>
      <c r="AT37" s="100"/>
      <c r="AU37" s="103" t="s">
        <v>25</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100">
        <v>0</v>
      </c>
      <c r="BD37" s="313" t="str">
        <f>SUBSTITUTE(SUBSTITUTE(IFERROR(VLOOKUP($A37,単組回答!$E:$R,14,FALSE),""),"① 行った","○"),"② 行っていない","×")</f>
        <v/>
      </c>
      <c r="BE37" s="100" t="s">
        <v>25</v>
      </c>
      <c r="BF37" s="316" t="str">
        <f>SUBSTITUTE(SUBSTITUTE(IFERROR(VLOOKUP($A37,単組回答!$E:$T,16,FALSE),""),"① 行った","○"),"② 行っていない","×")</f>
        <v/>
      </c>
    </row>
    <row r="38" spans="1:58" ht="28.5" customHeight="1">
      <c r="A38" s="5">
        <v>48139</v>
      </c>
      <c r="B38" s="6" t="s">
        <v>1589</v>
      </c>
      <c r="C38" s="47" t="s">
        <v>23</v>
      </c>
      <c r="D38" s="47" t="s">
        <v>23</v>
      </c>
      <c r="E38" s="47" t="s">
        <v>23</v>
      </c>
      <c r="F38" s="47" t="s">
        <v>23</v>
      </c>
      <c r="G38" s="47" t="s">
        <v>23</v>
      </c>
      <c r="H38" s="47"/>
      <c r="I38" s="47" t="s">
        <v>23</v>
      </c>
      <c r="J38" s="47"/>
      <c r="K38" s="47"/>
      <c r="L38" s="47"/>
      <c r="M38" s="47"/>
      <c r="N38" s="47" t="s">
        <v>23</v>
      </c>
      <c r="O38" s="47" t="s">
        <v>22</v>
      </c>
      <c r="P38" s="47">
        <v>2</v>
      </c>
      <c r="Q38" s="47" t="s">
        <v>22</v>
      </c>
      <c r="R38" s="47" t="s">
        <v>23</v>
      </c>
      <c r="S38" s="47" t="s">
        <v>22</v>
      </c>
      <c r="T38" s="47" t="s">
        <v>23</v>
      </c>
      <c r="U38" s="47"/>
      <c r="V38" s="47"/>
      <c r="W38" s="47"/>
      <c r="X38" s="47"/>
      <c r="Y38" s="18" t="s">
        <v>22</v>
      </c>
      <c r="Z38" s="18" t="s">
        <v>22</v>
      </c>
      <c r="AA38" s="18" t="s">
        <v>22</v>
      </c>
      <c r="AB38" s="18" t="s">
        <v>26</v>
      </c>
      <c r="AC38" s="18" t="s">
        <v>22</v>
      </c>
      <c r="AD38" s="18" t="s">
        <v>26</v>
      </c>
      <c r="AE38" s="18" t="s">
        <v>22</v>
      </c>
      <c r="AF38" s="48"/>
      <c r="AG38" s="18" t="s">
        <v>26</v>
      </c>
      <c r="AH38" s="18" t="s">
        <v>25</v>
      </c>
      <c r="AI38" s="18" t="s">
        <v>26</v>
      </c>
      <c r="AJ38" s="94" t="s">
        <v>25</v>
      </c>
      <c r="AK38" s="102" t="s">
        <v>22</v>
      </c>
      <c r="AL38" s="100" t="s">
        <v>22</v>
      </c>
      <c r="AM38" s="100" t="s">
        <v>22</v>
      </c>
      <c r="AN38" s="100" t="s">
        <v>22</v>
      </c>
      <c r="AO38" s="100" t="s">
        <v>22</v>
      </c>
      <c r="AP38" s="100" t="s">
        <v>22</v>
      </c>
      <c r="AQ38" s="100" t="s">
        <v>27</v>
      </c>
      <c r="AR38" s="100" t="s">
        <v>26</v>
      </c>
      <c r="AS38" s="100" t="s">
        <v>28</v>
      </c>
      <c r="AT38" s="100" t="s">
        <v>26</v>
      </c>
      <c r="AU38" s="103" t="s">
        <v>25</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100" t="s">
        <v>25</v>
      </c>
      <c r="BD38" s="313" t="str">
        <f>SUBSTITUTE(SUBSTITUTE(IFERROR(VLOOKUP($A38,単組回答!$E:$R,14,FALSE),""),"① 行った","○"),"② 行っていない","×")</f>
        <v/>
      </c>
      <c r="BE38" s="100" t="s">
        <v>25</v>
      </c>
      <c r="BF38" s="316" t="str">
        <f>SUBSTITUTE(SUBSTITUTE(IFERROR(VLOOKUP($A38,単組回答!$E:$T,16,FALSE),""),"① 行った","○"),"② 行っていない","×")</f>
        <v/>
      </c>
    </row>
    <row r="39" spans="1:58" ht="28.5" customHeight="1">
      <c r="A39" s="5">
        <v>48140</v>
      </c>
      <c r="B39" s="6" t="s">
        <v>1590</v>
      </c>
      <c r="C39" s="47" t="s">
        <v>23</v>
      </c>
      <c r="D39" s="47" t="s">
        <v>23</v>
      </c>
      <c r="E39" s="47" t="s">
        <v>23</v>
      </c>
      <c r="F39" s="47" t="s">
        <v>23</v>
      </c>
      <c r="G39" s="47" t="s">
        <v>23</v>
      </c>
      <c r="H39" s="47" t="s">
        <v>22</v>
      </c>
      <c r="I39" s="47" t="s">
        <v>23</v>
      </c>
      <c r="J39" s="47"/>
      <c r="K39" s="47" t="s">
        <v>23</v>
      </c>
      <c r="L39" s="47"/>
      <c r="M39" s="47"/>
      <c r="N39" s="47" t="s">
        <v>23</v>
      </c>
      <c r="O39" s="47" t="s">
        <v>22</v>
      </c>
      <c r="P39" s="47">
        <v>2</v>
      </c>
      <c r="Q39" s="47" t="s">
        <v>22</v>
      </c>
      <c r="R39" s="47" t="s">
        <v>23</v>
      </c>
      <c r="S39" s="47" t="s">
        <v>22</v>
      </c>
      <c r="T39" s="47"/>
      <c r="U39" s="47"/>
      <c r="V39" s="47"/>
      <c r="W39" s="47"/>
      <c r="X39" s="47"/>
      <c r="Y39" s="18" t="s">
        <v>26</v>
      </c>
      <c r="Z39" s="18" t="s">
        <v>22</v>
      </c>
      <c r="AA39" s="18" t="e">
        <v>#N/A</v>
      </c>
      <c r="AB39" s="18" t="s">
        <v>26</v>
      </c>
      <c r="AC39" s="18" t="s">
        <v>22</v>
      </c>
      <c r="AD39" s="18" t="s">
        <v>26</v>
      </c>
      <c r="AE39" s="18" t="s">
        <v>22</v>
      </c>
      <c r="AF39" s="48"/>
      <c r="AG39" s="18" t="s">
        <v>26</v>
      </c>
      <c r="AH39" s="18"/>
      <c r="AI39" s="18" t="s">
        <v>26</v>
      </c>
      <c r="AJ39" s="94" t="s">
        <v>25</v>
      </c>
      <c r="AK39" s="102" t="s">
        <v>25</v>
      </c>
      <c r="AL39" s="100" t="s">
        <v>22</v>
      </c>
      <c r="AM39" s="100" t="s">
        <v>25</v>
      </c>
      <c r="AN39" s="100" t="s">
        <v>22</v>
      </c>
      <c r="AO39" s="100">
        <v>0</v>
      </c>
      <c r="AP39" s="100" t="s">
        <v>22</v>
      </c>
      <c r="AQ39" s="100" t="s">
        <v>27</v>
      </c>
      <c r="AR39" s="100" t="s">
        <v>28</v>
      </c>
      <c r="AS39" s="100" t="s">
        <v>25</v>
      </c>
      <c r="AT39" s="100" t="s">
        <v>25</v>
      </c>
      <c r="AU39" s="103" t="s">
        <v>25</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100" t="s">
        <v>25</v>
      </c>
      <c r="BD39" s="313" t="str">
        <f>SUBSTITUTE(SUBSTITUTE(IFERROR(VLOOKUP($A39,単組回答!$E:$R,14,FALSE),""),"① 行った","○"),"② 行っていない","×")</f>
        <v/>
      </c>
      <c r="BE39" s="100" t="s">
        <v>25</v>
      </c>
      <c r="BF39" s="316" t="str">
        <f>SUBSTITUTE(SUBSTITUTE(IFERROR(VLOOKUP($A39,単組回答!$E:$T,16,FALSE),""),"① 行った","○"),"② 行っていない","×")</f>
        <v/>
      </c>
    </row>
    <row r="40" spans="1:58" ht="28.5" customHeight="1">
      <c r="A40" s="5">
        <v>48141</v>
      </c>
      <c r="B40" s="6" t="s">
        <v>1591</v>
      </c>
      <c r="C40" s="47" t="s">
        <v>23</v>
      </c>
      <c r="D40" s="47" t="s">
        <v>24</v>
      </c>
      <c r="E40" s="47">
        <v>1</v>
      </c>
      <c r="F40" s="47" t="s">
        <v>23</v>
      </c>
      <c r="G40" s="47" t="s">
        <v>23</v>
      </c>
      <c r="H40" s="47"/>
      <c r="I40" s="47"/>
      <c r="J40" s="47"/>
      <c r="K40" s="47"/>
      <c r="L40" s="47"/>
      <c r="M40" s="47"/>
      <c r="N40" s="47" t="s">
        <v>23</v>
      </c>
      <c r="O40" s="47" t="s">
        <v>24</v>
      </c>
      <c r="P40" s="47">
        <v>1</v>
      </c>
      <c r="Q40" s="47" t="s">
        <v>23</v>
      </c>
      <c r="R40" s="47" t="s">
        <v>23</v>
      </c>
      <c r="S40" s="47"/>
      <c r="T40" s="47"/>
      <c r="U40" s="47"/>
      <c r="V40" s="47"/>
      <c r="W40" s="47"/>
      <c r="X40" s="47"/>
      <c r="Y40" s="18" t="s">
        <v>22</v>
      </c>
      <c r="Z40" s="18" t="s">
        <v>26</v>
      </c>
      <c r="AA40" s="18" t="e">
        <v>#N/A</v>
      </c>
      <c r="AB40" s="18" t="s">
        <v>26</v>
      </c>
      <c r="AC40" s="18" t="s">
        <v>26</v>
      </c>
      <c r="AD40" s="18" t="s">
        <v>26</v>
      </c>
      <c r="AE40" s="18" t="s">
        <v>26</v>
      </c>
      <c r="AF40" s="48"/>
      <c r="AG40" s="18" t="s">
        <v>26</v>
      </c>
      <c r="AH40" s="18" t="s">
        <v>26</v>
      </c>
      <c r="AI40" s="18" t="s">
        <v>26</v>
      </c>
      <c r="AJ40" s="94" t="s">
        <v>26</v>
      </c>
      <c r="AK40" s="102" t="s">
        <v>26</v>
      </c>
      <c r="AL40" s="100" t="s">
        <v>26</v>
      </c>
      <c r="AM40" s="100" t="s">
        <v>26</v>
      </c>
      <c r="AN40" s="100" t="s">
        <v>26</v>
      </c>
      <c r="AO40" s="100" t="s">
        <v>26</v>
      </c>
      <c r="AP40" s="100" t="s">
        <v>26</v>
      </c>
      <c r="AQ40" s="100" t="s">
        <v>26</v>
      </c>
      <c r="AR40" s="100" t="s">
        <v>26</v>
      </c>
      <c r="AS40" s="100" t="s">
        <v>26</v>
      </c>
      <c r="AT40" s="100" t="s">
        <v>26</v>
      </c>
      <c r="AU40" s="103" t="s">
        <v>26</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100">
        <v>0</v>
      </c>
      <c r="BD40" s="313" t="str">
        <f>SUBSTITUTE(SUBSTITUTE(IFERROR(VLOOKUP($A40,単組回答!$E:$R,14,FALSE),""),"① 行った","○"),"② 行っていない","×")</f>
        <v/>
      </c>
      <c r="BE40" s="100" t="s">
        <v>25</v>
      </c>
      <c r="BF40" s="316" t="str">
        <f>SUBSTITUTE(SUBSTITUTE(IFERROR(VLOOKUP($A40,単組回答!$E:$T,16,FALSE),""),"① 行った","○"),"② 行っていない","×")</f>
        <v/>
      </c>
    </row>
    <row r="41" spans="1:58" ht="28.5" customHeight="1">
      <c r="A41" s="5">
        <v>48142</v>
      </c>
      <c r="B41" s="6" t="s">
        <v>1592</v>
      </c>
      <c r="C41" s="47" t="s">
        <v>23</v>
      </c>
      <c r="D41" s="47" t="s">
        <v>23</v>
      </c>
      <c r="E41" s="47" t="s">
        <v>23</v>
      </c>
      <c r="F41" s="47" t="s">
        <v>23</v>
      </c>
      <c r="G41" s="47" t="s">
        <v>23</v>
      </c>
      <c r="H41" s="47" t="s">
        <v>23</v>
      </c>
      <c r="I41" s="47"/>
      <c r="J41" s="47"/>
      <c r="K41" s="47"/>
      <c r="L41" s="47"/>
      <c r="M41" s="47"/>
      <c r="N41" s="47" t="s">
        <v>23</v>
      </c>
      <c r="O41" s="47" t="s">
        <v>24</v>
      </c>
      <c r="P41" s="47">
        <v>1</v>
      </c>
      <c r="Q41" s="47" t="s">
        <v>23</v>
      </c>
      <c r="R41" s="47"/>
      <c r="S41" s="47"/>
      <c r="T41" s="47"/>
      <c r="U41" s="47"/>
      <c r="V41" s="47"/>
      <c r="W41" s="47"/>
      <c r="X41" s="47"/>
      <c r="Y41" s="18" t="s">
        <v>22</v>
      </c>
      <c r="Z41" s="18" t="s">
        <v>25</v>
      </c>
      <c r="AA41" s="18" t="s">
        <v>25</v>
      </c>
      <c r="AB41" s="18" t="s">
        <v>22</v>
      </c>
      <c r="AC41" s="18" t="s">
        <v>22</v>
      </c>
      <c r="AD41" s="18" t="s">
        <v>25</v>
      </c>
      <c r="AE41" s="18" t="s">
        <v>22</v>
      </c>
      <c r="AF41" s="48"/>
      <c r="AG41" s="18" t="s">
        <v>26</v>
      </c>
      <c r="AH41" s="18" t="s">
        <v>22</v>
      </c>
      <c r="AI41" s="18" t="s">
        <v>25</v>
      </c>
      <c r="AJ41" s="94" t="s">
        <v>22</v>
      </c>
      <c r="AK41" s="102" t="s">
        <v>22</v>
      </c>
      <c r="AL41" s="100" t="s">
        <v>25</v>
      </c>
      <c r="AM41" s="100" t="s">
        <v>25</v>
      </c>
      <c r="AN41" s="100" t="s">
        <v>22</v>
      </c>
      <c r="AO41" s="100">
        <v>0</v>
      </c>
      <c r="AP41" s="100" t="s">
        <v>22</v>
      </c>
      <c r="AQ41" s="100" t="s">
        <v>27</v>
      </c>
      <c r="AR41" s="100" t="s">
        <v>28</v>
      </c>
      <c r="AS41" s="100" t="s">
        <v>28</v>
      </c>
      <c r="AT41" s="100" t="s">
        <v>25</v>
      </c>
      <c r="AU41" s="103" t="s">
        <v>22</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100">
        <v>0</v>
      </c>
      <c r="BD41" s="313" t="str">
        <f>SUBSTITUTE(SUBSTITUTE(IFERROR(VLOOKUP($A41,単組回答!$E:$R,14,FALSE),""),"① 行った","○"),"② 行っていない","×")</f>
        <v/>
      </c>
      <c r="BE41" s="100" t="s">
        <v>25</v>
      </c>
      <c r="BF41" s="316" t="str">
        <f>SUBSTITUTE(SUBSTITUTE(IFERROR(VLOOKUP($A41,単組回答!$E:$T,16,FALSE),""),"① 行った","○"),"② 行っていない","×")</f>
        <v/>
      </c>
    </row>
    <row r="42" spans="1:58" ht="28.5" customHeight="1">
      <c r="A42" s="5">
        <v>48143</v>
      </c>
      <c r="B42" s="6" t="s">
        <v>1593</v>
      </c>
      <c r="C42" s="47" t="s">
        <v>24</v>
      </c>
      <c r="D42" s="47" t="s">
        <v>23</v>
      </c>
      <c r="E42" s="47" t="s">
        <v>23</v>
      </c>
      <c r="F42" s="47" t="s">
        <v>23</v>
      </c>
      <c r="G42" s="47" t="s">
        <v>23</v>
      </c>
      <c r="H42" s="47" t="s">
        <v>23</v>
      </c>
      <c r="I42" s="47" t="s">
        <v>23</v>
      </c>
      <c r="J42" s="47"/>
      <c r="K42" s="47"/>
      <c r="L42" s="47"/>
      <c r="M42" s="47"/>
      <c r="N42" s="47" t="s">
        <v>24</v>
      </c>
      <c r="O42" s="47" t="s">
        <v>23</v>
      </c>
      <c r="P42" s="47">
        <v>1</v>
      </c>
      <c r="Q42" s="47" t="s">
        <v>23</v>
      </c>
      <c r="R42" s="47" t="s">
        <v>23</v>
      </c>
      <c r="S42" s="47" t="s">
        <v>23</v>
      </c>
      <c r="T42" s="47" t="s">
        <v>23</v>
      </c>
      <c r="U42" s="47"/>
      <c r="V42" s="47"/>
      <c r="W42" s="47"/>
      <c r="X42" s="47"/>
      <c r="Y42" s="18" t="s">
        <v>26</v>
      </c>
      <c r="Z42" s="18" t="s">
        <v>22</v>
      </c>
      <c r="AA42" s="18" t="e">
        <v>#N/A</v>
      </c>
      <c r="AB42" s="18" t="s">
        <v>26</v>
      </c>
      <c r="AC42" s="18" t="s">
        <v>26</v>
      </c>
      <c r="AD42" s="18" t="s">
        <v>26</v>
      </c>
      <c r="AE42" s="18" t="s">
        <v>26</v>
      </c>
      <c r="AF42" s="48"/>
      <c r="AG42" s="18" t="s">
        <v>26</v>
      </c>
      <c r="AH42" s="18" t="s">
        <v>26</v>
      </c>
      <c r="AI42" s="18" t="s">
        <v>26</v>
      </c>
      <c r="AJ42" s="94" t="s">
        <v>26</v>
      </c>
      <c r="AK42" s="102" t="s">
        <v>25</v>
      </c>
      <c r="AL42" s="100" t="s">
        <v>22</v>
      </c>
      <c r="AM42" s="100" t="s">
        <v>22</v>
      </c>
      <c r="AN42" s="100" t="s">
        <v>22</v>
      </c>
      <c r="AO42" s="100" t="s">
        <v>22</v>
      </c>
      <c r="AP42" s="100" t="s">
        <v>22</v>
      </c>
      <c r="AQ42" s="100" t="s">
        <v>27</v>
      </c>
      <c r="AR42" s="100" t="s">
        <v>26</v>
      </c>
      <c r="AS42" s="100" t="s">
        <v>28</v>
      </c>
      <c r="AT42" s="100" t="s">
        <v>26</v>
      </c>
      <c r="AU42" s="103" t="s">
        <v>25</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100" t="s">
        <v>25</v>
      </c>
      <c r="BD42" s="313" t="str">
        <f>SUBSTITUTE(SUBSTITUTE(IFERROR(VLOOKUP($A42,単組回答!$E:$R,14,FALSE),""),"① 行った","○"),"② 行っていない","×")</f>
        <v/>
      </c>
      <c r="BE42" s="100" t="s">
        <v>25</v>
      </c>
      <c r="BF42" s="316" t="str">
        <f>SUBSTITUTE(SUBSTITUTE(IFERROR(VLOOKUP($A42,単組回答!$E:$T,16,FALSE),""),"① 行った","○"),"② 行っていない","×")</f>
        <v/>
      </c>
    </row>
    <row r="43" spans="1:58" ht="28.5" customHeight="1">
      <c r="A43" s="5">
        <v>48144</v>
      </c>
      <c r="B43" s="6" t="s">
        <v>1594</v>
      </c>
      <c r="C43" s="47" t="s">
        <v>23</v>
      </c>
      <c r="D43" s="47" t="s">
        <v>24</v>
      </c>
      <c r="E43" s="47">
        <v>1</v>
      </c>
      <c r="F43" s="47" t="s">
        <v>23</v>
      </c>
      <c r="G43" s="47" t="s">
        <v>23</v>
      </c>
      <c r="H43" s="47" t="s">
        <v>23</v>
      </c>
      <c r="I43" s="47" t="s">
        <v>23</v>
      </c>
      <c r="J43" s="47"/>
      <c r="K43" s="47" t="s">
        <v>23</v>
      </c>
      <c r="L43" s="47"/>
      <c r="M43" s="47"/>
      <c r="N43" s="47" t="s">
        <v>23</v>
      </c>
      <c r="O43" s="47" t="s">
        <v>24</v>
      </c>
      <c r="P43" s="47">
        <v>1</v>
      </c>
      <c r="Q43" s="47" t="s">
        <v>23</v>
      </c>
      <c r="R43" s="47" t="s">
        <v>23</v>
      </c>
      <c r="S43" s="47" t="s">
        <v>23</v>
      </c>
      <c r="T43" s="47" t="s">
        <v>23</v>
      </c>
      <c r="U43" s="47"/>
      <c r="V43" s="47"/>
      <c r="W43" s="47"/>
      <c r="X43" s="47"/>
      <c r="Y43" s="18" t="s">
        <v>22</v>
      </c>
      <c r="Z43" s="18" t="s">
        <v>25</v>
      </c>
      <c r="AA43" s="18" t="s">
        <v>25</v>
      </c>
      <c r="AB43" s="18" t="s">
        <v>26</v>
      </c>
      <c r="AC43" s="18" t="s">
        <v>25</v>
      </c>
      <c r="AD43" s="18" t="s">
        <v>26</v>
      </c>
      <c r="AE43" s="18" t="s">
        <v>22</v>
      </c>
      <c r="AF43" s="48"/>
      <c r="AG43" s="18" t="s">
        <v>26</v>
      </c>
      <c r="AH43" s="18"/>
      <c r="AI43" s="18" t="s">
        <v>25</v>
      </c>
      <c r="AJ43" s="94" t="s">
        <v>25</v>
      </c>
      <c r="AK43" s="102" t="s">
        <v>22</v>
      </c>
      <c r="AL43" s="100" t="s">
        <v>25</v>
      </c>
      <c r="AM43" s="100" t="s">
        <v>25</v>
      </c>
      <c r="AN43" s="100" t="s">
        <v>22</v>
      </c>
      <c r="AO43" s="100">
        <v>0</v>
      </c>
      <c r="AP43" s="100" t="s">
        <v>22</v>
      </c>
      <c r="AQ43" s="100" t="s">
        <v>27</v>
      </c>
      <c r="AR43" s="100"/>
      <c r="AS43" s="100" t="s">
        <v>25</v>
      </c>
      <c r="AT43" s="100"/>
      <c r="AU43" s="103" t="s">
        <v>22</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100" t="s">
        <v>25</v>
      </c>
      <c r="BD43" s="313" t="str">
        <f>SUBSTITUTE(SUBSTITUTE(IFERROR(VLOOKUP($A43,単組回答!$E:$R,14,FALSE),""),"① 行った","○"),"② 行っていない","×")</f>
        <v/>
      </c>
      <c r="BE43" s="100" t="s">
        <v>25</v>
      </c>
      <c r="BF43" s="316" t="str">
        <f>SUBSTITUTE(SUBSTITUTE(IFERROR(VLOOKUP($A43,単組回答!$E:$T,16,FALSE),""),"① 行った","○"),"② 行っていない","×")</f>
        <v/>
      </c>
    </row>
    <row r="44" spans="1:58" ht="28.5" customHeight="1">
      <c r="A44" s="5">
        <v>48145</v>
      </c>
      <c r="B44" s="6" t="s">
        <v>1595</v>
      </c>
      <c r="C44" s="47" t="s">
        <v>23</v>
      </c>
      <c r="D44" s="47" t="s">
        <v>24</v>
      </c>
      <c r="E44" s="47">
        <v>1</v>
      </c>
      <c r="F44" s="47" t="s">
        <v>23</v>
      </c>
      <c r="G44" s="47" t="s">
        <v>23</v>
      </c>
      <c r="H44" s="47" t="s">
        <v>23</v>
      </c>
      <c r="I44" s="47" t="s">
        <v>23</v>
      </c>
      <c r="J44" s="47"/>
      <c r="K44" s="47" t="s">
        <v>23</v>
      </c>
      <c r="L44" s="47"/>
      <c r="M44" s="47"/>
      <c r="N44" s="47" t="s">
        <v>23</v>
      </c>
      <c r="O44" s="47" t="s">
        <v>22</v>
      </c>
      <c r="P44" s="47">
        <v>2</v>
      </c>
      <c r="Q44" s="47" t="s">
        <v>22</v>
      </c>
      <c r="R44" s="47" t="s">
        <v>23</v>
      </c>
      <c r="S44" s="47" t="s">
        <v>22</v>
      </c>
      <c r="T44" s="47" t="s">
        <v>23</v>
      </c>
      <c r="U44" s="47"/>
      <c r="V44" s="47" t="s">
        <v>23</v>
      </c>
      <c r="W44" s="47"/>
      <c r="X44" s="47"/>
      <c r="Y44" s="18" t="s">
        <v>22</v>
      </c>
      <c r="Z44" s="18" t="s">
        <v>22</v>
      </c>
      <c r="AA44" s="18" t="s">
        <v>22</v>
      </c>
      <c r="AB44" s="18" t="s">
        <v>25</v>
      </c>
      <c r="AC44" s="18" t="s">
        <v>22</v>
      </c>
      <c r="AD44" s="18" t="s">
        <v>25</v>
      </c>
      <c r="AE44" s="18" t="s">
        <v>25</v>
      </c>
      <c r="AF44" s="48"/>
      <c r="AG44" s="18" t="s">
        <v>26</v>
      </c>
      <c r="AH44" s="18"/>
      <c r="AI44" s="18" t="s">
        <v>25</v>
      </c>
      <c r="AJ44" s="94" t="s">
        <v>25</v>
      </c>
      <c r="AK44" s="102" t="s">
        <v>22</v>
      </c>
      <c r="AL44" s="100" t="s">
        <v>22</v>
      </c>
      <c r="AM44" s="100" t="s">
        <v>25</v>
      </c>
      <c r="AN44" s="100" t="s">
        <v>22</v>
      </c>
      <c r="AO44" s="100">
        <v>0</v>
      </c>
      <c r="AP44" s="100" t="s">
        <v>25</v>
      </c>
      <c r="AQ44" s="100" t="s">
        <v>27</v>
      </c>
      <c r="AR44" s="100"/>
      <c r="AS44" s="100" t="s">
        <v>25</v>
      </c>
      <c r="AT44" s="100"/>
      <c r="AU44" s="103" t="s">
        <v>25</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100" t="s">
        <v>25</v>
      </c>
      <c r="BD44" s="313" t="str">
        <f>SUBSTITUTE(SUBSTITUTE(IFERROR(VLOOKUP($A44,単組回答!$E:$R,14,FALSE),""),"① 行った","○"),"② 行っていない","×")</f>
        <v/>
      </c>
      <c r="BE44" s="100" t="s">
        <v>25</v>
      </c>
      <c r="BF44" s="316" t="str">
        <f>SUBSTITUTE(SUBSTITUTE(IFERROR(VLOOKUP($A44,単組回答!$E:$T,16,FALSE),""),"① 行った","○"),"② 行っていない","×")</f>
        <v/>
      </c>
    </row>
    <row r="45" spans="1:58" ht="28.5" customHeight="1">
      <c r="A45" s="8">
        <v>48146</v>
      </c>
      <c r="B45" s="9" t="s">
        <v>1596</v>
      </c>
      <c r="C45" s="47" t="s">
        <v>24</v>
      </c>
      <c r="D45" s="47" t="s">
        <v>23</v>
      </c>
      <c r="E45" s="47">
        <v>1</v>
      </c>
      <c r="F45" s="47"/>
      <c r="G45" s="47" t="s">
        <v>23</v>
      </c>
      <c r="H45" s="47"/>
      <c r="I45" s="47" t="s">
        <v>23</v>
      </c>
      <c r="J45" s="47"/>
      <c r="K45" s="47" t="s">
        <v>23</v>
      </c>
      <c r="L45" s="47"/>
      <c r="M45" s="47"/>
      <c r="N45" s="47" t="s">
        <v>24</v>
      </c>
      <c r="O45" s="47" t="s">
        <v>23</v>
      </c>
      <c r="P45" s="47">
        <v>1</v>
      </c>
      <c r="Q45" s="47" t="s">
        <v>23</v>
      </c>
      <c r="R45" s="47"/>
      <c r="S45" s="47"/>
      <c r="T45" s="47"/>
      <c r="U45" s="47"/>
      <c r="V45" s="47"/>
      <c r="W45" s="47"/>
      <c r="X45" s="47"/>
      <c r="Y45" s="18" t="s">
        <v>26</v>
      </c>
      <c r="Z45" s="18" t="s">
        <v>22</v>
      </c>
      <c r="AA45" s="18" t="e">
        <v>#N/A</v>
      </c>
      <c r="AB45" s="18" t="s">
        <v>26</v>
      </c>
      <c r="AC45" s="18" t="s">
        <v>22</v>
      </c>
      <c r="AD45" s="18" t="s">
        <v>26</v>
      </c>
      <c r="AE45" s="18" t="s">
        <v>22</v>
      </c>
      <c r="AF45" s="48"/>
      <c r="AG45" s="18" t="s">
        <v>26</v>
      </c>
      <c r="AH45" s="18" t="s">
        <v>25</v>
      </c>
      <c r="AI45" s="18" t="s">
        <v>26</v>
      </c>
      <c r="AJ45" s="94" t="s">
        <v>25</v>
      </c>
      <c r="AK45" s="102" t="s">
        <v>25</v>
      </c>
      <c r="AL45" s="100" t="s">
        <v>22</v>
      </c>
      <c r="AM45" s="100" t="s">
        <v>22</v>
      </c>
      <c r="AN45" s="100" t="s">
        <v>22</v>
      </c>
      <c r="AO45" s="100" t="s">
        <v>22</v>
      </c>
      <c r="AP45" s="100" t="s">
        <v>22</v>
      </c>
      <c r="AQ45" s="100" t="s">
        <v>27</v>
      </c>
      <c r="AR45" s="100"/>
      <c r="AS45" s="100" t="s">
        <v>25</v>
      </c>
      <c r="AT45" s="100"/>
      <c r="AU45" s="103" t="s">
        <v>22</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100">
        <v>0</v>
      </c>
      <c r="BD45" s="313" t="str">
        <f>SUBSTITUTE(SUBSTITUTE(IFERROR(VLOOKUP($A45,単組回答!$E:$R,14,FALSE),""),"① 行った","○"),"② 行っていない","×")</f>
        <v/>
      </c>
      <c r="BE45" s="100" t="s">
        <v>25</v>
      </c>
      <c r="BF45" s="316" t="str">
        <f>SUBSTITUTE(SUBSTITUTE(IFERROR(VLOOKUP($A45,単組回答!$E:$T,16,FALSE),""),"① 行った","○"),"② 行っていない","×")</f>
        <v/>
      </c>
    </row>
    <row r="46" spans="1:58" ht="28.5" customHeight="1">
      <c r="A46" s="5">
        <v>48149</v>
      </c>
      <c r="B46" s="6" t="s">
        <v>1597</v>
      </c>
      <c r="C46" s="47" t="s">
        <v>23</v>
      </c>
      <c r="D46" s="47" t="s">
        <v>23</v>
      </c>
      <c r="E46" s="47" t="s">
        <v>23</v>
      </c>
      <c r="F46" s="47" t="s">
        <v>23</v>
      </c>
      <c r="G46" s="47" t="s">
        <v>23</v>
      </c>
      <c r="H46" s="47"/>
      <c r="I46" s="47" t="s">
        <v>23</v>
      </c>
      <c r="J46" s="47"/>
      <c r="K46" s="47" t="s">
        <v>23</v>
      </c>
      <c r="L46" s="47"/>
      <c r="M46" s="47"/>
      <c r="N46" s="47" t="s">
        <v>23</v>
      </c>
      <c r="O46" s="47" t="s">
        <v>22</v>
      </c>
      <c r="P46" s="47">
        <v>2</v>
      </c>
      <c r="Q46" s="47"/>
      <c r="R46" s="47" t="s">
        <v>23</v>
      </c>
      <c r="S46" s="47"/>
      <c r="T46" s="47"/>
      <c r="U46" s="47"/>
      <c r="V46" s="47"/>
      <c r="W46" s="47"/>
      <c r="X46" s="47"/>
      <c r="Y46" s="18" t="s">
        <v>22</v>
      </c>
      <c r="Z46" s="18" t="s">
        <v>22</v>
      </c>
      <c r="AA46" s="18" t="s">
        <v>22</v>
      </c>
      <c r="AB46" s="18" t="s">
        <v>26</v>
      </c>
      <c r="AC46" s="18" t="s">
        <v>22</v>
      </c>
      <c r="AD46" s="18" t="s">
        <v>26</v>
      </c>
      <c r="AE46" s="18" t="s">
        <v>25</v>
      </c>
      <c r="AF46" s="48"/>
      <c r="AG46" s="18" t="s">
        <v>26</v>
      </c>
      <c r="AH46" s="18"/>
      <c r="AI46" s="18" t="s">
        <v>25</v>
      </c>
      <c r="AJ46" s="94" t="s">
        <v>25</v>
      </c>
      <c r="AK46" s="102" t="s">
        <v>22</v>
      </c>
      <c r="AL46" s="100" t="s">
        <v>22</v>
      </c>
      <c r="AM46" s="100" t="s">
        <v>25</v>
      </c>
      <c r="AN46" s="100" t="s">
        <v>22</v>
      </c>
      <c r="AO46" s="100">
        <v>0</v>
      </c>
      <c r="AP46" s="100" t="s">
        <v>27</v>
      </c>
      <c r="AQ46" s="100" t="s">
        <v>27</v>
      </c>
      <c r="AR46" s="100"/>
      <c r="AS46" s="100" t="s">
        <v>28</v>
      </c>
      <c r="AT46" s="100"/>
      <c r="AU46" s="103" t="s">
        <v>25</v>
      </c>
      <c r="AV46" s="314" t="str">
        <f>SUBSTITUTE(SUBSTITUTE(IFERROR(VLOOKUP($A46,単組回答!$E:$F,2,FALSE),""),"あり","○"),"なし","×")</f>
        <v/>
      </c>
      <c r="AW46" s="317" t="str">
        <f>SUBSTITUTE(SUBSTITUTE(IFERROR(VLOOKUP($A46,単組回答!$E:$G,3,FALSE),""),"あり","○"),"なし","×")</f>
        <v/>
      </c>
      <c r="AX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6" s="313" t="str">
        <f>SUBSTITUTE(SUBSTITUTE(IFERROR(VLOOKUP($A46,単組回答!$E:$H,4,FALSE),""),"あり","○"),"なし","×")</f>
        <v/>
      </c>
      <c r="BC46" s="100">
        <v>0</v>
      </c>
      <c r="BD46" s="313" t="str">
        <f>SUBSTITUTE(SUBSTITUTE(IFERROR(VLOOKUP($A46,単組回答!$E:$R,14,FALSE),""),"① 行った","○"),"② 行っていない","×")</f>
        <v/>
      </c>
      <c r="BE46" s="100" t="s">
        <v>22</v>
      </c>
      <c r="BF46" s="316" t="str">
        <f>SUBSTITUTE(SUBSTITUTE(IFERROR(VLOOKUP($A46,単組回答!$E:$T,16,FALSE),""),"① 行った","○"),"② 行っていない","×")</f>
        <v/>
      </c>
    </row>
    <row r="47" spans="1:58" ht="28.5" customHeight="1">
      <c r="A47" s="5">
        <v>48150</v>
      </c>
      <c r="B47" s="6" t="s">
        <v>1598</v>
      </c>
      <c r="C47" s="47" t="s">
        <v>23</v>
      </c>
      <c r="D47" s="47" t="s">
        <v>24</v>
      </c>
      <c r="E47" s="47">
        <v>1</v>
      </c>
      <c r="F47" s="47" t="s">
        <v>23</v>
      </c>
      <c r="G47" s="47" t="s">
        <v>23</v>
      </c>
      <c r="H47" s="47"/>
      <c r="I47" s="47"/>
      <c r="J47" s="47"/>
      <c r="K47" s="47"/>
      <c r="L47" s="47"/>
      <c r="M47" s="47"/>
      <c r="N47" s="47" t="s">
        <v>23</v>
      </c>
      <c r="O47" s="47" t="s">
        <v>24</v>
      </c>
      <c r="P47" s="47">
        <v>1</v>
      </c>
      <c r="Q47" s="47" t="s">
        <v>23</v>
      </c>
      <c r="R47" s="47" t="s">
        <v>23</v>
      </c>
      <c r="S47" s="47"/>
      <c r="T47" s="47"/>
      <c r="U47" s="47"/>
      <c r="V47" s="47"/>
      <c r="W47" s="47"/>
      <c r="X47" s="47"/>
      <c r="Y47" s="18" t="s">
        <v>22</v>
      </c>
      <c r="Z47" s="18" t="s">
        <v>26</v>
      </c>
      <c r="AA47" s="18" t="e">
        <v>#N/A</v>
      </c>
      <c r="AB47" s="18" t="s">
        <v>26</v>
      </c>
      <c r="AC47" s="18" t="s">
        <v>22</v>
      </c>
      <c r="AD47" s="18" t="s">
        <v>26</v>
      </c>
      <c r="AE47" s="18" t="s">
        <v>22</v>
      </c>
      <c r="AF47" s="48"/>
      <c r="AG47" s="18" t="s">
        <v>26</v>
      </c>
      <c r="AH47" s="18"/>
      <c r="AI47" s="18" t="s">
        <v>26</v>
      </c>
      <c r="AJ47" s="94" t="s">
        <v>25</v>
      </c>
      <c r="AK47" s="102" t="s">
        <v>26</v>
      </c>
      <c r="AL47" s="100" t="s">
        <v>26</v>
      </c>
      <c r="AM47" s="100" t="s">
        <v>26</v>
      </c>
      <c r="AN47" s="100" t="s">
        <v>26</v>
      </c>
      <c r="AO47" s="100" t="s">
        <v>26</v>
      </c>
      <c r="AP47" s="100" t="s">
        <v>26</v>
      </c>
      <c r="AQ47" s="100" t="s">
        <v>26</v>
      </c>
      <c r="AR47" s="100" t="s">
        <v>26</v>
      </c>
      <c r="AS47" s="100" t="s">
        <v>26</v>
      </c>
      <c r="AT47" s="100" t="s">
        <v>26</v>
      </c>
      <c r="AU47" s="103" t="s">
        <v>26</v>
      </c>
      <c r="AV47" s="314" t="str">
        <f>SUBSTITUTE(SUBSTITUTE(IFERROR(VLOOKUP($A47,単組回答!$E:$F,2,FALSE),""),"あり","○"),"なし","×")</f>
        <v/>
      </c>
      <c r="AW47" s="317" t="str">
        <f>SUBSTITUTE(SUBSTITUTE(IFERROR(VLOOKUP($A47,単組回答!$E:$G,3,FALSE),""),"あり","○"),"なし","×")</f>
        <v/>
      </c>
      <c r="AX47" s="313" t="str">
        <f>SUBSTITUTE(SUBSTITUTE(SUBSTITUTE(SUBSTITUTE(SUBSTITUTE(SUBSTITUTE(IFERROR(VLOOKUP($A47,単組回答!$E:$I,5,FALSE),""),"①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7" s="313" t="str">
        <f>SUBSTITUTE(SUBSTITUTE(SUBSTITUTE(SUBSTITUTE(SUBSTITUTE(SUBSTITUTE(SUBSTITUTE(IFERROR(VLOOKUP($A47,単組回答!$E:$L,8,FALSE),""),"①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7" s="313" t="str">
        <f>SUBSTITUTE(SUBSTITUTE(SUBSTITUTE(SUBSTITUTE(SUBSTITUTE(SUBSTITUTE(IFERROR(VLOOKUP($A47,単組回答!$E:$J,6,FALSE),""),"①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7" s="313" t="str">
        <f>SUBSTITUTE(SUBSTITUTE(SUBSTITUTE(SUBSTITUTE(SUBSTITUTE(SUBSTITUTE(SUBSTITUTE(IFERROR(VLOOKUP($A47,単組回答!$E:$P,12,FALSE),""),"①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7" s="313" t="str">
        <f>SUBSTITUTE(SUBSTITUTE(IFERROR(VLOOKUP($A47,単組回答!$E:$H,4,FALSE),""),"あり","○"),"なし","×")</f>
        <v/>
      </c>
      <c r="BC47" s="100">
        <v>0</v>
      </c>
      <c r="BD47" s="313" t="str">
        <f>SUBSTITUTE(SUBSTITUTE(IFERROR(VLOOKUP($A47,単組回答!$E:$R,14,FALSE),""),"① 行った","○"),"② 行っていない","×")</f>
        <v/>
      </c>
      <c r="BE47" s="100" t="s">
        <v>25</v>
      </c>
      <c r="BF47" s="316" t="str">
        <f>SUBSTITUTE(SUBSTITUTE(IFERROR(VLOOKUP($A47,単組回答!$E:$T,16,FALSE),""),"① 行った","○"),"② 行っていない","×")</f>
        <v/>
      </c>
    </row>
    <row r="48" spans="1:58" ht="28.5" customHeight="1">
      <c r="A48" s="8">
        <v>48151</v>
      </c>
      <c r="B48" s="9" t="s">
        <v>1599</v>
      </c>
      <c r="C48" s="47" t="s">
        <v>23</v>
      </c>
      <c r="D48" s="47" t="s">
        <v>23</v>
      </c>
      <c r="E48" s="47" t="s">
        <v>23</v>
      </c>
      <c r="F48" s="47" t="s">
        <v>23</v>
      </c>
      <c r="G48" s="47" t="s">
        <v>23</v>
      </c>
      <c r="H48" s="47" t="s">
        <v>23</v>
      </c>
      <c r="I48" s="47" t="s">
        <v>23</v>
      </c>
      <c r="J48" s="47"/>
      <c r="K48" s="47" t="s">
        <v>23</v>
      </c>
      <c r="L48" s="47"/>
      <c r="M48" s="47"/>
      <c r="N48" s="47" t="s">
        <v>23</v>
      </c>
      <c r="O48" s="47" t="s">
        <v>22</v>
      </c>
      <c r="P48" s="47">
        <v>2</v>
      </c>
      <c r="Q48" s="47" t="s">
        <v>22</v>
      </c>
      <c r="R48" s="47" t="s">
        <v>23</v>
      </c>
      <c r="S48" s="47" t="s">
        <v>22</v>
      </c>
      <c r="T48" s="47" t="s">
        <v>23</v>
      </c>
      <c r="U48" s="47"/>
      <c r="V48" s="47"/>
      <c r="W48" s="47"/>
      <c r="X48" s="47"/>
      <c r="Y48" s="18" t="s">
        <v>22</v>
      </c>
      <c r="Z48" s="18" t="s">
        <v>22</v>
      </c>
      <c r="AA48" s="18" t="s">
        <v>22</v>
      </c>
      <c r="AB48" s="18" t="s">
        <v>26</v>
      </c>
      <c r="AC48" s="18" t="s">
        <v>22</v>
      </c>
      <c r="AD48" s="18" t="s">
        <v>26</v>
      </c>
      <c r="AE48" s="18" t="s">
        <v>22</v>
      </c>
      <c r="AF48" s="48"/>
      <c r="AG48" s="18" t="s">
        <v>26</v>
      </c>
      <c r="AH48" s="18" t="s">
        <v>22</v>
      </c>
      <c r="AI48" s="18" t="s">
        <v>25</v>
      </c>
      <c r="AJ48" s="94" t="s">
        <v>25</v>
      </c>
      <c r="AK48" s="102" t="s">
        <v>22</v>
      </c>
      <c r="AL48" s="100" t="s">
        <v>22</v>
      </c>
      <c r="AM48" s="100" t="s">
        <v>22</v>
      </c>
      <c r="AN48" s="100" t="s">
        <v>22</v>
      </c>
      <c r="AO48" s="100" t="s">
        <v>22</v>
      </c>
      <c r="AP48" s="100" t="s">
        <v>22</v>
      </c>
      <c r="AQ48" s="100" t="s">
        <v>27</v>
      </c>
      <c r="AR48" s="100" t="s">
        <v>25</v>
      </c>
      <c r="AS48" s="100" t="s">
        <v>22</v>
      </c>
      <c r="AT48" s="100" t="s">
        <v>25</v>
      </c>
      <c r="AU48" s="103" t="s">
        <v>22</v>
      </c>
      <c r="AV48" s="314" t="str">
        <f>SUBSTITUTE(SUBSTITUTE(IFERROR(VLOOKUP($A48,単組回答!$E:$F,2,FALSE),""),"あり","○"),"なし","×")</f>
        <v/>
      </c>
      <c r="AW48" s="317" t="str">
        <f>SUBSTITUTE(SUBSTITUTE(IFERROR(VLOOKUP($A48,単組回答!$E:$G,3,FALSE),""),"あり","○"),"なし","×")</f>
        <v/>
      </c>
      <c r="AX48" s="313" t="str">
        <f>SUBSTITUTE(SUBSTITUTE(SUBSTITUTE(SUBSTITUTE(SUBSTITUTE(SUBSTITUTE(IFERROR(VLOOKUP($A48,単組回答!$E:$I,5,FALSE),""),"①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8" s="313" t="str">
        <f>SUBSTITUTE(SUBSTITUTE(SUBSTITUTE(SUBSTITUTE(SUBSTITUTE(SUBSTITUTE(SUBSTITUTE(IFERROR(VLOOKUP($A48,単組回答!$E:$L,8,FALSE),""),"①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8" s="313" t="str">
        <f>SUBSTITUTE(SUBSTITUTE(SUBSTITUTE(SUBSTITUTE(SUBSTITUTE(SUBSTITUTE(IFERROR(VLOOKUP($A48,単組回答!$E:$J,6,FALSE),""),"①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8" s="313" t="str">
        <f>SUBSTITUTE(SUBSTITUTE(SUBSTITUTE(SUBSTITUTE(SUBSTITUTE(SUBSTITUTE(SUBSTITUTE(IFERROR(VLOOKUP($A48,単組回答!$E:$P,12,FALSE),""),"①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8" s="313" t="str">
        <f>SUBSTITUTE(SUBSTITUTE(IFERROR(VLOOKUP($A48,単組回答!$E:$H,4,FALSE),""),"あり","○"),"なし","×")</f>
        <v/>
      </c>
      <c r="BC48" s="100" t="s">
        <v>25</v>
      </c>
      <c r="BD48" s="313" t="str">
        <f>SUBSTITUTE(SUBSTITUTE(IFERROR(VLOOKUP($A48,単組回答!$E:$R,14,FALSE),""),"① 行った","○"),"② 行っていない","×")</f>
        <v/>
      </c>
      <c r="BE48" s="100" t="s">
        <v>22</v>
      </c>
      <c r="BF48" s="316" t="str">
        <f>SUBSTITUTE(SUBSTITUTE(IFERROR(VLOOKUP($A48,単組回答!$E:$T,16,FALSE),""),"① 行った","○"),"② 行っていない","×")</f>
        <v/>
      </c>
    </row>
    <row r="49" spans="1:58" ht="28.5" customHeight="1">
      <c r="A49" s="5">
        <v>48152</v>
      </c>
      <c r="B49" s="6" t="s">
        <v>1600</v>
      </c>
      <c r="C49" s="43"/>
      <c r="D49" s="47"/>
      <c r="E49" s="47"/>
      <c r="F49" s="47"/>
      <c r="G49" s="47"/>
      <c r="H49" s="47"/>
      <c r="I49" s="47"/>
      <c r="J49" s="47"/>
      <c r="K49" s="47"/>
      <c r="L49" s="47"/>
      <c r="M49" s="47"/>
      <c r="N49" s="47"/>
      <c r="O49" s="47"/>
      <c r="P49" s="47"/>
      <c r="Q49" s="47"/>
      <c r="R49" s="47"/>
      <c r="S49" s="47"/>
      <c r="T49" s="47"/>
      <c r="U49" s="47"/>
      <c r="V49" s="47"/>
      <c r="W49" s="47"/>
      <c r="X49" s="47"/>
      <c r="Y49" s="18" t="s">
        <v>26</v>
      </c>
      <c r="Z49" s="18" t="s">
        <v>26</v>
      </c>
      <c r="AA49" s="18" t="e">
        <v>#N/A</v>
      </c>
      <c r="AB49" s="18" t="s">
        <v>26</v>
      </c>
      <c r="AC49" s="18" t="s">
        <v>26</v>
      </c>
      <c r="AD49" s="18" t="s">
        <v>26</v>
      </c>
      <c r="AE49" s="18" t="s">
        <v>26</v>
      </c>
      <c r="AF49" s="48"/>
      <c r="AG49" s="18" t="s">
        <v>26</v>
      </c>
      <c r="AH49" s="18" t="s">
        <v>26</v>
      </c>
      <c r="AI49" s="18" t="s">
        <v>26</v>
      </c>
      <c r="AJ49" s="94" t="s">
        <v>26</v>
      </c>
      <c r="AK49" s="102" t="s">
        <v>26</v>
      </c>
      <c r="AL49" s="100" t="s">
        <v>26</v>
      </c>
      <c r="AM49" s="100" t="s">
        <v>26</v>
      </c>
      <c r="AN49" s="100" t="s">
        <v>26</v>
      </c>
      <c r="AO49" s="100" t="s">
        <v>26</v>
      </c>
      <c r="AP49" s="100" t="s">
        <v>26</v>
      </c>
      <c r="AQ49" s="100" t="s">
        <v>26</v>
      </c>
      <c r="AR49" s="100" t="s">
        <v>26</v>
      </c>
      <c r="AS49" s="100" t="s">
        <v>26</v>
      </c>
      <c r="AT49" s="100" t="s">
        <v>26</v>
      </c>
      <c r="AU49" s="103" t="s">
        <v>26</v>
      </c>
      <c r="AV49" s="314" t="str">
        <f>SUBSTITUTE(SUBSTITUTE(IFERROR(VLOOKUP($A49,単組回答!$E:$F,2,FALSE),""),"あり","○"),"なし","×")</f>
        <v/>
      </c>
      <c r="AW49" s="317" t="str">
        <f>SUBSTITUTE(SUBSTITUTE(IFERROR(VLOOKUP($A49,単組回答!$E:$G,3,FALSE),""),"あり","○"),"なし","×")</f>
        <v/>
      </c>
      <c r="AX49" s="313" t="str">
        <f>SUBSTITUTE(SUBSTITUTE(SUBSTITUTE(SUBSTITUTE(SUBSTITUTE(SUBSTITUTE(IFERROR(VLOOKUP($A49,単組回答!$E:$I,5,FALSE),""),"①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9" s="313" t="str">
        <f>SUBSTITUTE(SUBSTITUTE(SUBSTITUTE(SUBSTITUTE(SUBSTITUTE(SUBSTITUTE(SUBSTITUTE(IFERROR(VLOOKUP($A49,単組回答!$E:$L,8,FALSE),""),"①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9" s="313" t="str">
        <f>SUBSTITUTE(SUBSTITUTE(SUBSTITUTE(SUBSTITUTE(SUBSTITUTE(SUBSTITUTE(IFERROR(VLOOKUP($A49,単組回答!$E:$J,6,FALSE),""),"①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9" s="313" t="str">
        <f>SUBSTITUTE(SUBSTITUTE(SUBSTITUTE(SUBSTITUTE(SUBSTITUTE(SUBSTITUTE(SUBSTITUTE(IFERROR(VLOOKUP($A49,単組回答!$E:$P,12,FALSE),""),"①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9" s="313" t="str">
        <f>SUBSTITUTE(SUBSTITUTE(IFERROR(VLOOKUP($A49,単組回答!$E:$H,4,FALSE),""),"あり","○"),"なし","×")</f>
        <v/>
      </c>
      <c r="BC49" s="100" t="s">
        <v>26</v>
      </c>
      <c r="BD49" s="313" t="str">
        <f>SUBSTITUTE(SUBSTITUTE(IFERROR(VLOOKUP($A49,単組回答!$E:$R,14,FALSE),""),"① 行った","○"),"② 行っていない","×")</f>
        <v/>
      </c>
      <c r="BE49" s="100" t="s">
        <v>26</v>
      </c>
      <c r="BF49" s="316" t="str">
        <f>SUBSTITUTE(SUBSTITUTE(IFERROR(VLOOKUP($A49,単組回答!$E:$T,16,FALSE),""),"① 行った","○"),"② 行っていない","×")</f>
        <v/>
      </c>
    </row>
    <row r="50" spans="1:58" ht="28.5" customHeight="1">
      <c r="A50" s="5">
        <v>48163</v>
      </c>
      <c r="B50" s="6" t="s">
        <v>1601</v>
      </c>
      <c r="C50" s="43"/>
      <c r="D50" s="47"/>
      <c r="E50" s="47"/>
      <c r="F50" s="47"/>
      <c r="G50" s="47"/>
      <c r="H50" s="47"/>
      <c r="I50" s="47"/>
      <c r="J50" s="47"/>
      <c r="K50" s="47"/>
      <c r="L50" s="47"/>
      <c r="M50" s="47"/>
      <c r="N50" s="47"/>
      <c r="O50" s="47"/>
      <c r="P50" s="47"/>
      <c r="Q50" s="47"/>
      <c r="R50" s="47"/>
      <c r="S50" s="47"/>
      <c r="T50" s="47"/>
      <c r="U50" s="47"/>
      <c r="V50" s="47"/>
      <c r="W50" s="47"/>
      <c r="X50" s="47"/>
      <c r="Y50" s="18" t="s">
        <v>26</v>
      </c>
      <c r="Z50" s="18" t="s">
        <v>26</v>
      </c>
      <c r="AA50" s="18" t="e">
        <v>#N/A</v>
      </c>
      <c r="AB50" s="18" t="s">
        <v>26</v>
      </c>
      <c r="AC50" s="18" t="s">
        <v>26</v>
      </c>
      <c r="AD50" s="18" t="s">
        <v>26</v>
      </c>
      <c r="AE50" s="18" t="s">
        <v>26</v>
      </c>
      <c r="AF50" s="48"/>
      <c r="AG50" s="18" t="s">
        <v>26</v>
      </c>
      <c r="AH50" s="18" t="s">
        <v>26</v>
      </c>
      <c r="AI50" s="18" t="s">
        <v>26</v>
      </c>
      <c r="AJ50" s="94" t="s">
        <v>26</v>
      </c>
      <c r="AK50" s="102" t="s">
        <v>26</v>
      </c>
      <c r="AL50" s="100" t="s">
        <v>26</v>
      </c>
      <c r="AM50" s="100" t="s">
        <v>26</v>
      </c>
      <c r="AN50" s="100" t="s">
        <v>26</v>
      </c>
      <c r="AO50" s="100" t="s">
        <v>26</v>
      </c>
      <c r="AP50" s="100" t="s">
        <v>26</v>
      </c>
      <c r="AQ50" s="100" t="s">
        <v>26</v>
      </c>
      <c r="AR50" s="100" t="s">
        <v>26</v>
      </c>
      <c r="AS50" s="100" t="s">
        <v>26</v>
      </c>
      <c r="AT50" s="100" t="s">
        <v>26</v>
      </c>
      <c r="AU50" s="103" t="s">
        <v>26</v>
      </c>
      <c r="AV50" s="314" t="str">
        <f>SUBSTITUTE(SUBSTITUTE(IFERROR(VLOOKUP($A50,単組回答!$E:$F,2,FALSE),""),"あり","○"),"なし","×")</f>
        <v/>
      </c>
      <c r="AW50" s="317" t="str">
        <f>SUBSTITUTE(SUBSTITUTE(IFERROR(VLOOKUP($A50,単組回答!$E:$G,3,FALSE),""),"あり","○"),"なし","×")</f>
        <v/>
      </c>
      <c r="AX50" s="313" t="str">
        <f>SUBSTITUTE(SUBSTITUTE(SUBSTITUTE(SUBSTITUTE(SUBSTITUTE(SUBSTITUTE(IFERROR(VLOOKUP($A50,単組回答!$E:$I,5,FALSE),""),"①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0" s="313" t="str">
        <f>SUBSTITUTE(SUBSTITUTE(SUBSTITUTE(SUBSTITUTE(SUBSTITUTE(SUBSTITUTE(SUBSTITUTE(IFERROR(VLOOKUP($A50,単組回答!$E:$L,8,FALSE),""),"①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0" s="313" t="str">
        <f>SUBSTITUTE(SUBSTITUTE(SUBSTITUTE(SUBSTITUTE(SUBSTITUTE(SUBSTITUTE(IFERROR(VLOOKUP($A50,単組回答!$E:$J,6,FALSE),""),"①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0" s="313" t="str">
        <f>SUBSTITUTE(SUBSTITUTE(SUBSTITUTE(SUBSTITUTE(SUBSTITUTE(SUBSTITUTE(SUBSTITUTE(IFERROR(VLOOKUP($A50,単組回答!$E:$P,12,FALSE),""),"①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0" s="313" t="str">
        <f>SUBSTITUTE(SUBSTITUTE(IFERROR(VLOOKUP($A50,単組回答!$E:$H,4,FALSE),""),"あり","○"),"なし","×")</f>
        <v/>
      </c>
      <c r="BC50" s="100" t="s">
        <v>26</v>
      </c>
      <c r="BD50" s="313" t="str">
        <f>SUBSTITUTE(SUBSTITUTE(IFERROR(VLOOKUP($A50,単組回答!$E:$R,14,FALSE),""),"① 行った","○"),"② 行っていない","×")</f>
        <v/>
      </c>
      <c r="BE50" s="100" t="s">
        <v>26</v>
      </c>
      <c r="BF50" s="316" t="str">
        <f>SUBSTITUTE(SUBSTITUTE(IFERROR(VLOOKUP($A50,単組回答!$E:$T,16,FALSE),""),"① 行った","○"),"② 行っていない","×")</f>
        <v/>
      </c>
    </row>
    <row r="51" spans="1:58" ht="28.5" customHeight="1">
      <c r="A51" s="5"/>
      <c r="B51" s="6"/>
      <c r="C51" s="43"/>
      <c r="D51" s="47"/>
      <c r="E51" s="47"/>
      <c r="F51" s="47"/>
      <c r="G51" s="47"/>
      <c r="H51" s="47"/>
      <c r="I51" s="47"/>
      <c r="J51" s="47"/>
      <c r="K51" s="47"/>
      <c r="L51" s="47"/>
      <c r="M51" s="47"/>
      <c r="N51" s="47"/>
      <c r="O51" s="47"/>
      <c r="P51" s="47"/>
      <c r="Q51" s="47"/>
      <c r="R51" s="47"/>
      <c r="S51" s="47"/>
      <c r="T51" s="47"/>
      <c r="U51" s="47"/>
      <c r="V51" s="47"/>
      <c r="W51" s="47"/>
      <c r="X51" s="47"/>
      <c r="Y51" s="18"/>
      <c r="Z51" s="18"/>
      <c r="AA51" s="18" t="e">
        <v>#N/A</v>
      </c>
      <c r="AB51" s="18" t="s">
        <v>26</v>
      </c>
      <c r="AC51" s="18" t="s">
        <v>26</v>
      </c>
      <c r="AD51" s="18" t="s">
        <v>26</v>
      </c>
      <c r="AE51" s="18" t="s">
        <v>26</v>
      </c>
      <c r="AF51" s="48"/>
      <c r="AG51" s="18" t="s">
        <v>26</v>
      </c>
      <c r="AH51" s="18" t="s">
        <v>26</v>
      </c>
      <c r="AI51" s="18" t="s">
        <v>26</v>
      </c>
      <c r="AJ51" s="94" t="s">
        <v>26</v>
      </c>
      <c r="AK51" s="102" t="s">
        <v>26</v>
      </c>
      <c r="AL51" s="100" t="s">
        <v>26</v>
      </c>
      <c r="AM51" s="100" t="s">
        <v>26</v>
      </c>
      <c r="AN51" s="100" t="s">
        <v>26</v>
      </c>
      <c r="AO51" s="100" t="s">
        <v>26</v>
      </c>
      <c r="AP51" s="100" t="s">
        <v>26</v>
      </c>
      <c r="AQ51" s="100" t="s">
        <v>26</v>
      </c>
      <c r="AR51" s="100" t="s">
        <v>26</v>
      </c>
      <c r="AS51" s="100" t="s">
        <v>26</v>
      </c>
      <c r="AT51" s="100" t="s">
        <v>26</v>
      </c>
      <c r="AU51" s="103" t="s">
        <v>26</v>
      </c>
      <c r="AV51" s="102" t="s">
        <v>26</v>
      </c>
      <c r="AW51" s="100" t="s">
        <v>26</v>
      </c>
      <c r="AX51" s="100" t="s">
        <v>26</v>
      </c>
      <c r="AY51" s="100"/>
      <c r="AZ51" s="100" t="s">
        <v>26</v>
      </c>
      <c r="BA51" s="100"/>
      <c r="BB51" s="100" t="s">
        <v>26</v>
      </c>
      <c r="BC51" s="100" t="s">
        <v>26</v>
      </c>
      <c r="BD51" s="100"/>
      <c r="BE51" s="100" t="s">
        <v>26</v>
      </c>
      <c r="BF51" s="103"/>
    </row>
    <row r="52" spans="1:58" ht="28.5" customHeight="1">
      <c r="A52" s="5"/>
      <c r="B52" s="6"/>
      <c r="C52" s="43"/>
      <c r="D52" s="47"/>
      <c r="E52" s="47"/>
      <c r="F52" s="47"/>
      <c r="G52" s="47"/>
      <c r="H52" s="47"/>
      <c r="I52" s="47"/>
      <c r="J52" s="47"/>
      <c r="K52" s="47"/>
      <c r="L52" s="47"/>
      <c r="M52" s="47"/>
      <c r="N52" s="47"/>
      <c r="O52" s="47"/>
      <c r="P52" s="47"/>
      <c r="Q52" s="47"/>
      <c r="R52" s="47"/>
      <c r="S52" s="47"/>
      <c r="T52" s="47"/>
      <c r="U52" s="47"/>
      <c r="V52" s="47"/>
      <c r="W52" s="47"/>
      <c r="X52" s="47"/>
      <c r="Y52" s="18" t="s">
        <v>26</v>
      </c>
      <c r="Z52" s="18" t="s">
        <v>26</v>
      </c>
      <c r="AA52" s="18" t="e">
        <v>#N/A</v>
      </c>
      <c r="AB52" s="18" t="s">
        <v>26</v>
      </c>
      <c r="AC52" s="18" t="s">
        <v>26</v>
      </c>
      <c r="AD52" s="18" t="s">
        <v>26</v>
      </c>
      <c r="AE52" s="18" t="s">
        <v>26</v>
      </c>
      <c r="AF52" s="48"/>
      <c r="AG52" s="18" t="s">
        <v>26</v>
      </c>
      <c r="AH52" s="18" t="s">
        <v>26</v>
      </c>
      <c r="AI52" s="18" t="s">
        <v>26</v>
      </c>
      <c r="AJ52" s="94" t="s">
        <v>26</v>
      </c>
      <c r="AK52" s="102" t="s">
        <v>26</v>
      </c>
      <c r="AL52" s="100" t="s">
        <v>26</v>
      </c>
      <c r="AM52" s="100" t="s">
        <v>26</v>
      </c>
      <c r="AN52" s="100" t="s">
        <v>26</v>
      </c>
      <c r="AO52" s="100" t="s">
        <v>26</v>
      </c>
      <c r="AP52" s="100" t="s">
        <v>26</v>
      </c>
      <c r="AQ52" s="100" t="s">
        <v>26</v>
      </c>
      <c r="AR52" s="100" t="s">
        <v>26</v>
      </c>
      <c r="AS52" s="100" t="s">
        <v>26</v>
      </c>
      <c r="AT52" s="100" t="s">
        <v>26</v>
      </c>
      <c r="AU52" s="103" t="s">
        <v>26</v>
      </c>
      <c r="AV52" s="102" t="s">
        <v>26</v>
      </c>
      <c r="AW52" s="100" t="s">
        <v>26</v>
      </c>
      <c r="AX52" s="100" t="s">
        <v>26</v>
      </c>
      <c r="AY52" s="100"/>
      <c r="AZ52" s="100" t="s">
        <v>26</v>
      </c>
      <c r="BA52" s="100"/>
      <c r="BB52" s="100" t="s">
        <v>26</v>
      </c>
      <c r="BC52" s="100" t="s">
        <v>26</v>
      </c>
      <c r="BD52" s="100"/>
      <c r="BE52" s="100" t="s">
        <v>26</v>
      </c>
      <c r="BF52" s="103"/>
    </row>
    <row r="53" spans="1:58" ht="28.5" customHeight="1">
      <c r="A53" s="5"/>
      <c r="B53" s="6"/>
      <c r="C53" s="43"/>
      <c r="D53" s="47"/>
      <c r="E53" s="47"/>
      <c r="F53" s="47"/>
      <c r="G53" s="47"/>
      <c r="H53" s="47"/>
      <c r="I53" s="47"/>
      <c r="J53" s="47"/>
      <c r="K53" s="47"/>
      <c r="L53" s="47"/>
      <c r="M53" s="47"/>
      <c r="N53" s="47"/>
      <c r="O53" s="47"/>
      <c r="P53" s="47"/>
      <c r="Q53" s="47"/>
      <c r="R53" s="47"/>
      <c r="S53" s="47"/>
      <c r="T53" s="47"/>
      <c r="U53" s="47"/>
      <c r="V53" s="47"/>
      <c r="W53" s="47"/>
      <c r="X53" s="47"/>
      <c r="Y53" s="18" t="s">
        <v>26</v>
      </c>
      <c r="Z53" s="18" t="s">
        <v>26</v>
      </c>
      <c r="AA53" s="18" t="e">
        <v>#N/A</v>
      </c>
      <c r="AB53" s="18" t="s">
        <v>26</v>
      </c>
      <c r="AC53" s="18" t="s">
        <v>26</v>
      </c>
      <c r="AD53" s="18" t="s">
        <v>26</v>
      </c>
      <c r="AE53" s="18" t="s">
        <v>26</v>
      </c>
      <c r="AF53" s="48"/>
      <c r="AG53" s="18" t="s">
        <v>26</v>
      </c>
      <c r="AH53" s="18" t="s">
        <v>26</v>
      </c>
      <c r="AI53" s="18" t="s">
        <v>26</v>
      </c>
      <c r="AJ53" s="94" t="s">
        <v>26</v>
      </c>
      <c r="AK53" s="102" t="s">
        <v>26</v>
      </c>
      <c r="AL53" s="100" t="s">
        <v>26</v>
      </c>
      <c r="AM53" s="100" t="s">
        <v>26</v>
      </c>
      <c r="AN53" s="100" t="s">
        <v>26</v>
      </c>
      <c r="AO53" s="100" t="s">
        <v>26</v>
      </c>
      <c r="AP53" s="100" t="s">
        <v>26</v>
      </c>
      <c r="AQ53" s="100" t="s">
        <v>26</v>
      </c>
      <c r="AR53" s="100" t="s">
        <v>26</v>
      </c>
      <c r="AS53" s="100" t="s">
        <v>26</v>
      </c>
      <c r="AT53" s="100" t="s">
        <v>26</v>
      </c>
      <c r="AU53" s="103" t="s">
        <v>26</v>
      </c>
      <c r="AV53" s="102" t="s">
        <v>26</v>
      </c>
      <c r="AW53" s="100" t="s">
        <v>26</v>
      </c>
      <c r="AX53" s="100" t="s">
        <v>26</v>
      </c>
      <c r="AY53" s="100"/>
      <c r="AZ53" s="100" t="s">
        <v>26</v>
      </c>
      <c r="BA53" s="100"/>
      <c r="BB53" s="100" t="s">
        <v>26</v>
      </c>
      <c r="BC53" s="100" t="s">
        <v>26</v>
      </c>
      <c r="BD53" s="100"/>
      <c r="BE53" s="100" t="s">
        <v>26</v>
      </c>
      <c r="BF53" s="103"/>
    </row>
    <row r="54" spans="1:58" ht="28.5" customHeight="1" thickBot="1">
      <c r="A54" s="280" t="s">
        <v>90</v>
      </c>
      <c r="B54" s="281"/>
      <c r="C54" s="280">
        <v>24</v>
      </c>
      <c r="D54" s="281">
        <v>0</v>
      </c>
      <c r="N54" s="280">
        <v>35</v>
      </c>
      <c r="O54" s="281">
        <v>0</v>
      </c>
      <c r="Y54" s="237"/>
      <c r="Z54" s="238">
        <v>0</v>
      </c>
      <c r="AK54" s="104" t="s">
        <v>26</v>
      </c>
      <c r="AL54" s="105" t="s">
        <v>26</v>
      </c>
      <c r="AM54" s="105" t="s">
        <v>26</v>
      </c>
      <c r="AN54" s="105" t="s">
        <v>26</v>
      </c>
      <c r="AO54" s="105" t="s">
        <v>26</v>
      </c>
      <c r="AP54" s="105" t="s">
        <v>26</v>
      </c>
      <c r="AQ54" s="105" t="s">
        <v>26</v>
      </c>
      <c r="AR54" s="105" t="s">
        <v>26</v>
      </c>
      <c r="AS54" s="105" t="s">
        <v>26</v>
      </c>
      <c r="AT54" s="105" t="s">
        <v>26</v>
      </c>
      <c r="AU54" s="106" t="s">
        <v>26</v>
      </c>
      <c r="AV54" s="245">
        <f>AV55-AW55</f>
        <v>0</v>
      </c>
      <c r="AW54" s="246"/>
      <c r="AX54" s="109" t="s">
        <v>26</v>
      </c>
      <c r="AY54" s="109"/>
      <c r="AZ54" s="109" t="s">
        <v>26</v>
      </c>
      <c r="BA54" s="109"/>
      <c r="BB54" s="109" t="s">
        <v>26</v>
      </c>
      <c r="BC54" s="109" t="s">
        <v>26</v>
      </c>
      <c r="BD54" s="109"/>
      <c r="BE54" s="109" t="s">
        <v>26</v>
      </c>
      <c r="BF54" s="110"/>
    </row>
    <row r="55" spans="1:58" ht="28.5" customHeight="1">
      <c r="AV55" s="12">
        <f>(COUNTIF(AV5:AV50,"○")+COUNTIF(AW5:AW50,"○"))</f>
        <v>0</v>
      </c>
      <c r="AW55" s="12">
        <f>COUNTIFS(AV5:AV50,"○",AW5:AW50,"○")</f>
        <v>0</v>
      </c>
      <c r="AX55" s="1" t="s">
        <v>26</v>
      </c>
      <c r="AZ55" s="1" t="s">
        <v>26</v>
      </c>
      <c r="BB55" s="1" t="s">
        <v>26</v>
      </c>
      <c r="BC55" s="1" t="s">
        <v>26</v>
      </c>
      <c r="BE55" s="1" t="s">
        <v>26</v>
      </c>
    </row>
    <row r="56" spans="1:58" ht="28.5" customHeight="1">
      <c r="AV56" s="1" t="s">
        <v>26</v>
      </c>
      <c r="AW56" s="1" t="s">
        <v>26</v>
      </c>
      <c r="AX56" s="1" t="s">
        <v>26</v>
      </c>
      <c r="AZ56" s="1" t="s">
        <v>26</v>
      </c>
      <c r="BB56" s="1" t="s">
        <v>26</v>
      </c>
      <c r="BC56" s="1" t="s">
        <v>26</v>
      </c>
      <c r="BE56" s="1" t="s">
        <v>26</v>
      </c>
    </row>
    <row r="57" spans="1:58" ht="28.5" customHeight="1">
      <c r="AV57" s="1" t="s">
        <v>26</v>
      </c>
      <c r="AW57" s="1" t="s">
        <v>26</v>
      </c>
      <c r="AX57" s="1" t="s">
        <v>26</v>
      </c>
      <c r="AZ57" s="1" t="s">
        <v>26</v>
      </c>
      <c r="BB57" s="1" t="s">
        <v>26</v>
      </c>
      <c r="BC57" s="1" t="s">
        <v>26</v>
      </c>
      <c r="BE57" s="1" t="s">
        <v>26</v>
      </c>
    </row>
    <row r="58" spans="1:58" ht="28.5" customHeight="1">
      <c r="AV58" s="1" t="s">
        <v>26</v>
      </c>
      <c r="AW58" s="1" t="s">
        <v>26</v>
      </c>
      <c r="AX58" s="1" t="s">
        <v>26</v>
      </c>
      <c r="AZ58" s="1" t="s">
        <v>26</v>
      </c>
      <c r="BB58" s="1" t="s">
        <v>26</v>
      </c>
      <c r="BC58" s="1" t="s">
        <v>26</v>
      </c>
      <c r="BE58" s="1" t="s">
        <v>26</v>
      </c>
    </row>
    <row r="59" spans="1:58" ht="28.5" customHeight="1">
      <c r="AV59" s="1" t="s">
        <v>26</v>
      </c>
      <c r="AW59" s="1" t="s">
        <v>26</v>
      </c>
      <c r="AX59" s="1" t="s">
        <v>26</v>
      </c>
      <c r="AZ59" s="1" t="s">
        <v>26</v>
      </c>
      <c r="BB59" s="1" t="s">
        <v>26</v>
      </c>
      <c r="BC59" s="1" t="s">
        <v>26</v>
      </c>
      <c r="BE59" s="1" t="s">
        <v>26</v>
      </c>
    </row>
    <row r="60" spans="1:58" ht="28.5" customHeight="1">
      <c r="AV60" s="1" t="s">
        <v>26</v>
      </c>
      <c r="AW60" s="1" t="s">
        <v>26</v>
      </c>
      <c r="AX60" s="1" t="s">
        <v>26</v>
      </c>
      <c r="AZ60" s="1" t="s">
        <v>26</v>
      </c>
      <c r="BB60" s="1" t="s">
        <v>26</v>
      </c>
      <c r="BC60" s="1" t="s">
        <v>26</v>
      </c>
      <c r="BE60" s="1" t="s">
        <v>26</v>
      </c>
    </row>
    <row r="61" spans="1:58" ht="28.5" customHeight="1">
      <c r="AV61" s="1" t="s">
        <v>26</v>
      </c>
      <c r="AW61" s="1" t="s">
        <v>26</v>
      </c>
      <c r="AX61" s="1" t="s">
        <v>26</v>
      </c>
      <c r="AZ61" s="1" t="s">
        <v>26</v>
      </c>
      <c r="BB61" s="1" t="s">
        <v>26</v>
      </c>
      <c r="BC61" s="1" t="s">
        <v>26</v>
      </c>
      <c r="BE61" s="1" t="s">
        <v>26</v>
      </c>
    </row>
    <row r="62" spans="1:58" ht="28.5" customHeight="1">
      <c r="AV62" s="1" t="s">
        <v>26</v>
      </c>
      <c r="AW62" s="1" t="s">
        <v>26</v>
      </c>
      <c r="AX62" s="1" t="s">
        <v>26</v>
      </c>
      <c r="AZ62" s="1" t="s">
        <v>26</v>
      </c>
      <c r="BB62" s="1" t="s">
        <v>26</v>
      </c>
      <c r="BC62" s="1" t="s">
        <v>26</v>
      </c>
      <c r="BE62" s="1" t="s">
        <v>26</v>
      </c>
    </row>
    <row r="63" spans="1:58" ht="28.5" customHeight="1">
      <c r="AV63" s="1" t="s">
        <v>26</v>
      </c>
      <c r="AW63" s="1" t="s">
        <v>26</v>
      </c>
      <c r="AX63" s="1" t="s">
        <v>26</v>
      </c>
      <c r="AZ63" s="1" t="s">
        <v>26</v>
      </c>
      <c r="BB63" s="1" t="s">
        <v>26</v>
      </c>
      <c r="BC63" s="1" t="s">
        <v>26</v>
      </c>
      <c r="BE63" s="1" t="s">
        <v>26</v>
      </c>
    </row>
    <row r="64" spans="1:58" ht="28.5" customHeight="1">
      <c r="AV64" s="1" t="s">
        <v>26</v>
      </c>
      <c r="AW64" s="1" t="s">
        <v>26</v>
      </c>
      <c r="AX64" s="1" t="s">
        <v>26</v>
      </c>
      <c r="AZ64" s="1" t="s">
        <v>26</v>
      </c>
      <c r="BB64" s="1" t="s">
        <v>26</v>
      </c>
      <c r="BC64" s="1" t="s">
        <v>26</v>
      </c>
      <c r="BE64" s="1" t="s">
        <v>26</v>
      </c>
    </row>
    <row r="65" spans="48:57" ht="28.5" customHeight="1">
      <c r="AV65" s="1" t="s">
        <v>26</v>
      </c>
      <c r="AW65" s="1" t="s">
        <v>26</v>
      </c>
      <c r="AX65" s="1" t="s">
        <v>26</v>
      </c>
      <c r="AZ65" s="1" t="s">
        <v>26</v>
      </c>
      <c r="BB65" s="1" t="s">
        <v>26</v>
      </c>
      <c r="BC65" s="1" t="s">
        <v>26</v>
      </c>
      <c r="BE65" s="1" t="s">
        <v>26</v>
      </c>
    </row>
    <row r="66" spans="48:57" ht="28.5" customHeight="1">
      <c r="AV66" s="1" t="s">
        <v>26</v>
      </c>
      <c r="AW66" s="1" t="s">
        <v>26</v>
      </c>
      <c r="AX66" s="1" t="s">
        <v>26</v>
      </c>
      <c r="AZ66" s="1" t="s">
        <v>26</v>
      </c>
      <c r="BB66" s="1" t="s">
        <v>26</v>
      </c>
      <c r="BC66" s="1" t="s">
        <v>26</v>
      </c>
      <c r="BE66" s="1" t="s">
        <v>26</v>
      </c>
    </row>
    <row r="67" spans="48:57" ht="28.5" customHeight="1">
      <c r="AV67" s="1" t="s">
        <v>26</v>
      </c>
      <c r="AW67" s="1" t="s">
        <v>26</v>
      </c>
      <c r="AX67" s="1" t="s">
        <v>26</v>
      </c>
      <c r="AZ67" s="1" t="s">
        <v>26</v>
      </c>
      <c r="BB67" s="1" t="s">
        <v>26</v>
      </c>
      <c r="BC67" s="1" t="s">
        <v>26</v>
      </c>
      <c r="BE67" s="1" t="s">
        <v>26</v>
      </c>
    </row>
    <row r="68" spans="48:57" ht="28.5" customHeight="1">
      <c r="AV68" s="1" t="s">
        <v>26</v>
      </c>
      <c r="AW68" s="1" t="s">
        <v>26</v>
      </c>
      <c r="AX68" s="1" t="s">
        <v>26</v>
      </c>
      <c r="AZ68" s="1" t="s">
        <v>26</v>
      </c>
      <c r="BB68" s="1" t="s">
        <v>26</v>
      </c>
      <c r="BC68" s="1" t="s">
        <v>26</v>
      </c>
      <c r="BE68" s="1" t="s">
        <v>26</v>
      </c>
    </row>
    <row r="69" spans="48:57" ht="28.5" customHeight="1">
      <c r="AV69" s="1" t="s">
        <v>26</v>
      </c>
      <c r="AW69" s="1" t="s">
        <v>26</v>
      </c>
      <c r="AX69" s="1" t="s">
        <v>26</v>
      </c>
      <c r="AZ69" s="1" t="s">
        <v>26</v>
      </c>
      <c r="BB69" s="1" t="s">
        <v>26</v>
      </c>
      <c r="BC69" s="1" t="s">
        <v>26</v>
      </c>
      <c r="BE69" s="1" t="s">
        <v>26</v>
      </c>
    </row>
    <row r="70" spans="48:57" ht="28.5" customHeight="1">
      <c r="AV70" s="1" t="s">
        <v>26</v>
      </c>
      <c r="AW70" s="1" t="s">
        <v>26</v>
      </c>
      <c r="AX70" s="1" t="s">
        <v>26</v>
      </c>
      <c r="AZ70" s="1" t="s">
        <v>26</v>
      </c>
      <c r="BB70" s="1" t="s">
        <v>26</v>
      </c>
      <c r="BC70" s="1" t="s">
        <v>26</v>
      </c>
      <c r="BE70" s="1" t="s">
        <v>26</v>
      </c>
    </row>
    <row r="71" spans="48:57" ht="28.5" customHeight="1">
      <c r="AV71" s="1" t="s">
        <v>26</v>
      </c>
      <c r="AW71" s="1" t="s">
        <v>26</v>
      </c>
      <c r="AX71" s="1" t="s">
        <v>26</v>
      </c>
      <c r="AZ71" s="1" t="s">
        <v>26</v>
      </c>
      <c r="BB71" s="1" t="s">
        <v>26</v>
      </c>
      <c r="BC71" s="1" t="s">
        <v>26</v>
      </c>
      <c r="BE71" s="1" t="s">
        <v>26</v>
      </c>
    </row>
    <row r="72" spans="48:57" ht="28.5" customHeight="1">
      <c r="AV72" s="1" t="s">
        <v>26</v>
      </c>
      <c r="AW72" s="1" t="s">
        <v>26</v>
      </c>
      <c r="AX72" s="1" t="s">
        <v>26</v>
      </c>
      <c r="AZ72" s="1" t="s">
        <v>26</v>
      </c>
      <c r="BB72" s="1" t="s">
        <v>26</v>
      </c>
      <c r="BC72" s="1" t="s">
        <v>26</v>
      </c>
      <c r="BE72" s="1" t="s">
        <v>26</v>
      </c>
    </row>
    <row r="73" spans="48:57" ht="28.5" customHeight="1">
      <c r="AV73" s="1" t="s">
        <v>26</v>
      </c>
      <c r="AW73" s="1" t="s">
        <v>26</v>
      </c>
      <c r="AX73" s="1" t="s">
        <v>26</v>
      </c>
      <c r="AZ73" s="1" t="s">
        <v>26</v>
      </c>
      <c r="BB73" s="1" t="s">
        <v>26</v>
      </c>
      <c r="BC73" s="1" t="s">
        <v>26</v>
      </c>
      <c r="BE73" s="1" t="s">
        <v>26</v>
      </c>
    </row>
    <row r="74" spans="48:57" ht="28.5" customHeight="1">
      <c r="AV74" s="1" t="s">
        <v>26</v>
      </c>
      <c r="AW74" s="1" t="s">
        <v>26</v>
      </c>
      <c r="AX74" s="1" t="s">
        <v>26</v>
      </c>
      <c r="AZ74" s="1" t="s">
        <v>26</v>
      </c>
      <c r="BB74" s="1" t="s">
        <v>26</v>
      </c>
      <c r="BC74" s="1" t="s">
        <v>26</v>
      </c>
      <c r="BE74" s="1" t="s">
        <v>26</v>
      </c>
    </row>
    <row r="75" spans="48:57" ht="28.5" customHeight="1">
      <c r="AV75" s="1" t="s">
        <v>26</v>
      </c>
      <c r="AW75" s="1" t="s">
        <v>26</v>
      </c>
      <c r="AX75" s="1" t="s">
        <v>26</v>
      </c>
      <c r="AZ75" s="1" t="s">
        <v>26</v>
      </c>
      <c r="BB75" s="1" t="s">
        <v>26</v>
      </c>
      <c r="BC75" s="1" t="s">
        <v>26</v>
      </c>
      <c r="BE75" s="1" t="s">
        <v>26</v>
      </c>
    </row>
    <row r="76" spans="48:57" ht="28.5" customHeight="1">
      <c r="AV76" s="1" t="s">
        <v>26</v>
      </c>
      <c r="AW76" s="1" t="s">
        <v>26</v>
      </c>
      <c r="AX76" s="1" t="s">
        <v>26</v>
      </c>
      <c r="AZ76" s="1" t="s">
        <v>26</v>
      </c>
      <c r="BB76" s="1" t="s">
        <v>26</v>
      </c>
      <c r="BC76" s="1" t="s">
        <v>26</v>
      </c>
      <c r="BE76" s="1" t="s">
        <v>26</v>
      </c>
    </row>
    <row r="77" spans="48:57" ht="28.5" customHeight="1">
      <c r="AV77" s="1" t="s">
        <v>26</v>
      </c>
      <c r="AW77" s="1" t="s">
        <v>26</v>
      </c>
      <c r="AX77" s="1" t="s">
        <v>26</v>
      </c>
      <c r="AZ77" s="1" t="s">
        <v>26</v>
      </c>
      <c r="BB77" s="1" t="s">
        <v>26</v>
      </c>
      <c r="BC77" s="1" t="s">
        <v>26</v>
      </c>
      <c r="BE77" s="1" t="s">
        <v>26</v>
      </c>
    </row>
    <row r="78" spans="48:57" ht="28.5" customHeight="1">
      <c r="AV78" s="1" t="s">
        <v>26</v>
      </c>
      <c r="AW78" s="1" t="s">
        <v>26</v>
      </c>
      <c r="AX78" s="1" t="s">
        <v>26</v>
      </c>
      <c r="AZ78" s="1" t="s">
        <v>26</v>
      </c>
      <c r="BB78" s="1" t="s">
        <v>26</v>
      </c>
      <c r="BC78" s="1" t="s">
        <v>26</v>
      </c>
      <c r="BE78" s="1" t="s">
        <v>26</v>
      </c>
    </row>
    <row r="79" spans="48:57" ht="28.5" customHeight="1">
      <c r="AV79" s="1" t="s">
        <v>26</v>
      </c>
      <c r="AW79" s="1" t="s">
        <v>26</v>
      </c>
      <c r="AX79" s="1" t="s">
        <v>26</v>
      </c>
      <c r="AZ79" s="1" t="s">
        <v>26</v>
      </c>
      <c r="BB79" s="1" t="s">
        <v>26</v>
      </c>
      <c r="BC79" s="1" t="s">
        <v>26</v>
      </c>
      <c r="BE79" s="1" t="s">
        <v>26</v>
      </c>
    </row>
    <row r="80" spans="48:57" ht="28.5" customHeight="1">
      <c r="AV80" s="1" t="s">
        <v>26</v>
      </c>
      <c r="AW80" s="1" t="s">
        <v>26</v>
      </c>
      <c r="AX80" s="1" t="s">
        <v>26</v>
      </c>
      <c r="AZ80" s="1" t="s">
        <v>26</v>
      </c>
      <c r="BB80" s="1" t="s">
        <v>26</v>
      </c>
      <c r="BC80" s="1" t="s">
        <v>26</v>
      </c>
      <c r="BE80" s="1" t="s">
        <v>26</v>
      </c>
    </row>
    <row r="81" spans="48:57" ht="28.5" customHeight="1">
      <c r="AV81" s="1" t="s">
        <v>26</v>
      </c>
      <c r="AW81" s="1" t="s">
        <v>26</v>
      </c>
      <c r="AX81" s="1" t="s">
        <v>26</v>
      </c>
      <c r="AZ81" s="1" t="s">
        <v>26</v>
      </c>
      <c r="BB81" s="1" t="s">
        <v>26</v>
      </c>
      <c r="BC81" s="1" t="s">
        <v>26</v>
      </c>
      <c r="BE81" s="1" t="s">
        <v>26</v>
      </c>
    </row>
    <row r="82" spans="48:57" ht="28.5" customHeight="1">
      <c r="AV82" s="1" t="s">
        <v>26</v>
      </c>
      <c r="AW82" s="1" t="s">
        <v>26</v>
      </c>
      <c r="AX82" s="1" t="s">
        <v>26</v>
      </c>
      <c r="AZ82" s="1" t="s">
        <v>26</v>
      </c>
      <c r="BB82" s="1" t="s">
        <v>26</v>
      </c>
      <c r="BC82" s="1" t="s">
        <v>26</v>
      </c>
      <c r="BE82" s="1" t="s">
        <v>26</v>
      </c>
    </row>
    <row r="83" spans="48:57" ht="28.5" customHeight="1">
      <c r="AV83" s="1" t="s">
        <v>26</v>
      </c>
      <c r="AW83" s="1" t="s">
        <v>26</v>
      </c>
      <c r="AX83" s="1" t="s">
        <v>26</v>
      </c>
      <c r="AZ83" s="1" t="s">
        <v>26</v>
      </c>
      <c r="BB83" s="1" t="s">
        <v>26</v>
      </c>
      <c r="BC83" s="1" t="s">
        <v>26</v>
      </c>
      <c r="BE83" s="1" t="s">
        <v>26</v>
      </c>
    </row>
    <row r="84" spans="48:57" ht="28.5" customHeight="1">
      <c r="AV84" s="1" t="s">
        <v>26</v>
      </c>
      <c r="AW84" s="1" t="s">
        <v>26</v>
      </c>
      <c r="AX84" s="1" t="s">
        <v>26</v>
      </c>
      <c r="AZ84" s="1" t="s">
        <v>26</v>
      </c>
      <c r="BB84" s="1" t="s">
        <v>26</v>
      </c>
      <c r="BC84" s="1" t="s">
        <v>26</v>
      </c>
      <c r="BE84" s="1" t="s">
        <v>26</v>
      </c>
    </row>
    <row r="85" spans="48:57" ht="28.5" customHeight="1">
      <c r="AV85" s="1" t="s">
        <v>26</v>
      </c>
      <c r="AW85" s="1" t="s">
        <v>26</v>
      </c>
      <c r="AX85" s="1" t="s">
        <v>26</v>
      </c>
      <c r="AZ85" s="1" t="s">
        <v>26</v>
      </c>
      <c r="BB85" s="1" t="s">
        <v>26</v>
      </c>
      <c r="BC85" s="1" t="s">
        <v>26</v>
      </c>
      <c r="BE85" s="1" t="s">
        <v>26</v>
      </c>
    </row>
    <row r="86" spans="48:57" ht="28.5" customHeight="1">
      <c r="AV86" s="1" t="s">
        <v>26</v>
      </c>
      <c r="AW86" s="1" t="s">
        <v>26</v>
      </c>
      <c r="AX86" s="1" t="s">
        <v>26</v>
      </c>
      <c r="AZ86" s="1" t="s">
        <v>26</v>
      </c>
      <c r="BB86" s="1" t="s">
        <v>26</v>
      </c>
      <c r="BC86" s="1" t="s">
        <v>26</v>
      </c>
      <c r="BE86" s="1" t="s">
        <v>26</v>
      </c>
    </row>
    <row r="87" spans="48:57" ht="28.5" customHeight="1">
      <c r="AV87" s="1" t="s">
        <v>26</v>
      </c>
      <c r="AW87" s="1" t="s">
        <v>26</v>
      </c>
      <c r="AX87" s="1" t="s">
        <v>26</v>
      </c>
      <c r="AZ87" s="1" t="s">
        <v>26</v>
      </c>
      <c r="BB87" s="1" t="s">
        <v>26</v>
      </c>
      <c r="BC87" s="1" t="s">
        <v>26</v>
      </c>
      <c r="BE87" s="1" t="s">
        <v>26</v>
      </c>
    </row>
    <row r="88" spans="48:57" ht="28.5" customHeight="1">
      <c r="AV88" s="1" t="s">
        <v>26</v>
      </c>
      <c r="AW88" s="1" t="s">
        <v>26</v>
      </c>
      <c r="AX88" s="1" t="s">
        <v>26</v>
      </c>
      <c r="AZ88" s="1" t="s">
        <v>26</v>
      </c>
      <c r="BB88" s="1" t="s">
        <v>26</v>
      </c>
      <c r="BC88" s="1" t="s">
        <v>26</v>
      </c>
      <c r="BE88" s="1" t="s">
        <v>26</v>
      </c>
    </row>
    <row r="89" spans="48:57" ht="28.5" customHeight="1">
      <c r="AV89" s="1" t="s">
        <v>26</v>
      </c>
      <c r="AW89" s="1" t="s">
        <v>26</v>
      </c>
      <c r="AX89" s="1" t="s">
        <v>26</v>
      </c>
      <c r="AZ89" s="1" t="s">
        <v>26</v>
      </c>
      <c r="BB89" s="1" t="s">
        <v>26</v>
      </c>
      <c r="BC89" s="1" t="s">
        <v>26</v>
      </c>
      <c r="BE89" s="1" t="s">
        <v>26</v>
      </c>
    </row>
    <row r="90" spans="48:57" ht="28.5" customHeight="1">
      <c r="AV90" s="1" t="s">
        <v>26</v>
      </c>
      <c r="AW90" s="1" t="s">
        <v>26</v>
      </c>
      <c r="AX90" s="1" t="s">
        <v>26</v>
      </c>
      <c r="AZ90" s="1" t="s">
        <v>26</v>
      </c>
      <c r="BB90" s="1" t="s">
        <v>26</v>
      </c>
      <c r="BC90" s="1" t="s">
        <v>26</v>
      </c>
      <c r="BE90" s="1" t="s">
        <v>26</v>
      </c>
    </row>
    <row r="91" spans="48:57" ht="28.5" customHeight="1">
      <c r="AV91" s="1" t="s">
        <v>26</v>
      </c>
      <c r="AW91" s="1" t="s">
        <v>26</v>
      </c>
      <c r="AX91" s="1" t="s">
        <v>26</v>
      </c>
      <c r="AZ91" s="1" t="s">
        <v>26</v>
      </c>
      <c r="BB91" s="1" t="s">
        <v>26</v>
      </c>
      <c r="BC91" s="1" t="s">
        <v>26</v>
      </c>
      <c r="BE91" s="1" t="s">
        <v>26</v>
      </c>
    </row>
    <row r="92" spans="48:57" ht="28.5" customHeight="1">
      <c r="AV92" s="1" t="s">
        <v>26</v>
      </c>
      <c r="AW92" s="1" t="s">
        <v>26</v>
      </c>
      <c r="AX92" s="1" t="s">
        <v>26</v>
      </c>
      <c r="AZ92" s="1" t="s">
        <v>26</v>
      </c>
      <c r="BB92" s="1" t="s">
        <v>26</v>
      </c>
      <c r="BC92" s="1" t="s">
        <v>26</v>
      </c>
      <c r="BE92" s="1" t="s">
        <v>26</v>
      </c>
    </row>
    <row r="93" spans="48:57" ht="28.5" customHeight="1">
      <c r="AV93" s="1" t="s">
        <v>26</v>
      </c>
      <c r="AW93" s="1" t="s">
        <v>26</v>
      </c>
      <c r="AX93" s="1" t="s">
        <v>26</v>
      </c>
      <c r="AZ93" s="1" t="s">
        <v>26</v>
      </c>
      <c r="BB93" s="1" t="s">
        <v>26</v>
      </c>
      <c r="BC93" s="1" t="s">
        <v>26</v>
      </c>
      <c r="BE93" s="1" t="s">
        <v>26</v>
      </c>
    </row>
    <row r="94" spans="48:57" ht="28.5" customHeight="1">
      <c r="AV94" s="1" t="s">
        <v>26</v>
      </c>
      <c r="AW94" s="1" t="s">
        <v>26</v>
      </c>
      <c r="AX94" s="1" t="s">
        <v>26</v>
      </c>
      <c r="AZ94" s="1" t="s">
        <v>26</v>
      </c>
      <c r="BB94" s="1" t="s">
        <v>26</v>
      </c>
      <c r="BC94" s="1" t="s">
        <v>26</v>
      </c>
      <c r="BE94" s="1" t="s">
        <v>26</v>
      </c>
    </row>
    <row r="95" spans="48:57" ht="28.5" customHeight="1">
      <c r="AV95" s="1" t="s">
        <v>26</v>
      </c>
      <c r="AW95" s="1" t="s">
        <v>26</v>
      </c>
      <c r="AX95" s="1" t="s">
        <v>26</v>
      </c>
      <c r="AZ95" s="1" t="s">
        <v>26</v>
      </c>
      <c r="BB95" s="1" t="s">
        <v>26</v>
      </c>
      <c r="BC95" s="1" t="s">
        <v>26</v>
      </c>
      <c r="BE95" s="1" t="s">
        <v>26</v>
      </c>
    </row>
    <row r="96" spans="48:57" ht="28.5" customHeight="1">
      <c r="AV96" s="1" t="s">
        <v>26</v>
      </c>
      <c r="AW96" s="1" t="s">
        <v>26</v>
      </c>
      <c r="AX96" s="1" t="s">
        <v>26</v>
      </c>
      <c r="AZ96" s="1" t="s">
        <v>26</v>
      </c>
      <c r="BB96" s="1" t="s">
        <v>26</v>
      </c>
      <c r="BC96" s="1" t="s">
        <v>26</v>
      </c>
      <c r="BE96" s="1" t="s">
        <v>26</v>
      </c>
    </row>
    <row r="97" spans="48:57" ht="28.5" customHeight="1">
      <c r="AV97" s="1" t="s">
        <v>26</v>
      </c>
      <c r="AW97" s="1" t="s">
        <v>26</v>
      </c>
      <c r="AX97" s="1" t="s">
        <v>26</v>
      </c>
      <c r="AZ97" s="1" t="s">
        <v>26</v>
      </c>
      <c r="BB97" s="1" t="s">
        <v>26</v>
      </c>
      <c r="BC97" s="1" t="s">
        <v>26</v>
      </c>
      <c r="BE97" s="1" t="s">
        <v>26</v>
      </c>
    </row>
    <row r="98" spans="48:57" ht="28.5" customHeight="1">
      <c r="AV98" s="1" t="s">
        <v>26</v>
      </c>
      <c r="AW98" s="1" t="s">
        <v>26</v>
      </c>
      <c r="AX98" s="1" t="s">
        <v>26</v>
      </c>
      <c r="AZ98" s="1" t="s">
        <v>26</v>
      </c>
      <c r="BB98" s="1" t="s">
        <v>26</v>
      </c>
      <c r="BC98" s="1" t="s">
        <v>26</v>
      </c>
      <c r="BE98" s="1" t="s">
        <v>26</v>
      </c>
    </row>
    <row r="99" spans="48:57" ht="28.5" customHeight="1">
      <c r="AV99" s="1" t="s">
        <v>26</v>
      </c>
      <c r="AW99" s="1" t="s">
        <v>26</v>
      </c>
      <c r="AX99" s="1" t="s">
        <v>26</v>
      </c>
      <c r="AZ99" s="1" t="s">
        <v>26</v>
      </c>
      <c r="BB99" s="1" t="s">
        <v>26</v>
      </c>
      <c r="BC99" s="1" t="s">
        <v>26</v>
      </c>
      <c r="BE99" s="1" t="s">
        <v>26</v>
      </c>
    </row>
    <row r="100" spans="48:57" ht="28.5" customHeight="1">
      <c r="AV100" s="1" t="s">
        <v>26</v>
      </c>
      <c r="AW100" s="1" t="s">
        <v>26</v>
      </c>
      <c r="AX100" s="1" t="s">
        <v>26</v>
      </c>
      <c r="AZ100" s="1" t="s">
        <v>26</v>
      </c>
      <c r="BB100" s="1" t="s">
        <v>26</v>
      </c>
      <c r="BC100" s="1" t="s">
        <v>26</v>
      </c>
      <c r="BE100" s="1" t="s">
        <v>26</v>
      </c>
    </row>
    <row r="101" spans="48:57" ht="28.5" customHeight="1">
      <c r="AV101" s="1" t="s">
        <v>26</v>
      </c>
      <c r="AW101" s="1" t="s">
        <v>26</v>
      </c>
      <c r="AX101" s="1" t="s">
        <v>26</v>
      </c>
      <c r="AZ101" s="1" t="s">
        <v>26</v>
      </c>
      <c r="BB101" s="1" t="s">
        <v>26</v>
      </c>
      <c r="BC101" s="1" t="s">
        <v>26</v>
      </c>
      <c r="BE101" s="1" t="s">
        <v>26</v>
      </c>
    </row>
    <row r="102" spans="48:57" ht="28.5" customHeight="1">
      <c r="AV102" s="1" t="s">
        <v>26</v>
      </c>
      <c r="AW102" s="1" t="s">
        <v>26</v>
      </c>
      <c r="AX102" s="1" t="s">
        <v>26</v>
      </c>
      <c r="AZ102" s="1" t="s">
        <v>26</v>
      </c>
      <c r="BB102" s="1" t="s">
        <v>26</v>
      </c>
      <c r="BC102" s="1" t="s">
        <v>26</v>
      </c>
      <c r="BE102" s="1" t="s">
        <v>26</v>
      </c>
    </row>
    <row r="103" spans="48:57" ht="28.5" customHeight="1">
      <c r="AV103" s="1" t="s">
        <v>26</v>
      </c>
      <c r="AW103" s="1" t="s">
        <v>26</v>
      </c>
      <c r="AX103" s="1" t="s">
        <v>26</v>
      </c>
      <c r="AZ103" s="1" t="s">
        <v>26</v>
      </c>
      <c r="BB103" s="1" t="s">
        <v>26</v>
      </c>
      <c r="BC103" s="1" t="s">
        <v>26</v>
      </c>
      <c r="BE103" s="1" t="s">
        <v>26</v>
      </c>
    </row>
    <row r="104" spans="48:57" ht="28.5" customHeight="1">
      <c r="AV104" s="1" t="s">
        <v>26</v>
      </c>
      <c r="AW104" s="1" t="s">
        <v>26</v>
      </c>
      <c r="AX104" s="1" t="s">
        <v>26</v>
      </c>
      <c r="AZ104" s="1" t="s">
        <v>26</v>
      </c>
      <c r="BB104" s="1" t="s">
        <v>26</v>
      </c>
      <c r="BC104" s="1" t="s">
        <v>26</v>
      </c>
      <c r="BE104" s="1" t="s">
        <v>26</v>
      </c>
    </row>
    <row r="105" spans="48:57" ht="28.5" customHeight="1">
      <c r="AV105" s="1" t="s">
        <v>26</v>
      </c>
      <c r="AW105" s="1" t="s">
        <v>26</v>
      </c>
      <c r="AX105" s="1" t="s">
        <v>26</v>
      </c>
      <c r="AZ105" s="1" t="s">
        <v>26</v>
      </c>
      <c r="BB105" s="1" t="s">
        <v>26</v>
      </c>
      <c r="BC105" s="1" t="s">
        <v>26</v>
      </c>
      <c r="BE105" s="1" t="s">
        <v>26</v>
      </c>
    </row>
    <row r="106" spans="48:57" ht="28.5" customHeight="1">
      <c r="AV106" s="1" t="s">
        <v>26</v>
      </c>
      <c r="AW106" s="1" t="s">
        <v>26</v>
      </c>
      <c r="AX106" s="1" t="s">
        <v>26</v>
      </c>
      <c r="AZ106" s="1" t="s">
        <v>26</v>
      </c>
      <c r="BB106" s="1" t="s">
        <v>26</v>
      </c>
      <c r="BC106" s="1" t="s">
        <v>26</v>
      </c>
      <c r="BE106" s="1" t="s">
        <v>26</v>
      </c>
    </row>
    <row r="107" spans="48:57" ht="28.5" customHeight="1">
      <c r="AV107" s="1" t="s">
        <v>26</v>
      </c>
      <c r="AW107" s="1" t="s">
        <v>26</v>
      </c>
      <c r="AX107" s="1" t="s">
        <v>26</v>
      </c>
      <c r="AZ107" s="1" t="s">
        <v>26</v>
      </c>
      <c r="BB107" s="1" t="s">
        <v>26</v>
      </c>
      <c r="BC107" s="1" t="s">
        <v>26</v>
      </c>
      <c r="BE107" s="1" t="s">
        <v>26</v>
      </c>
    </row>
    <row r="108" spans="48:57" ht="28.5" customHeight="1">
      <c r="AV108" s="1" t="s">
        <v>26</v>
      </c>
      <c r="AW108" s="1" t="s">
        <v>26</v>
      </c>
      <c r="AX108" s="1" t="s">
        <v>26</v>
      </c>
      <c r="AZ108" s="1" t="s">
        <v>26</v>
      </c>
      <c r="BB108" s="1" t="s">
        <v>26</v>
      </c>
      <c r="BC108" s="1" t="s">
        <v>26</v>
      </c>
      <c r="BE108" s="1" t="s">
        <v>26</v>
      </c>
    </row>
    <row r="109" spans="48:57" ht="28.5" customHeight="1">
      <c r="AV109" s="1" t="s">
        <v>26</v>
      </c>
      <c r="AW109" s="1" t="s">
        <v>26</v>
      </c>
      <c r="AX109" s="1" t="s">
        <v>26</v>
      </c>
      <c r="AZ109" s="1" t="s">
        <v>26</v>
      </c>
      <c r="BB109" s="1" t="s">
        <v>26</v>
      </c>
      <c r="BC109" s="1" t="s">
        <v>26</v>
      </c>
      <c r="BE109" s="1" t="s">
        <v>26</v>
      </c>
    </row>
    <row r="110" spans="48:57" ht="28.5" customHeight="1">
      <c r="AV110" s="1" t="s">
        <v>26</v>
      </c>
      <c r="AW110" s="1" t="s">
        <v>26</v>
      </c>
      <c r="AX110" s="1" t="s">
        <v>26</v>
      </c>
      <c r="AZ110" s="1" t="s">
        <v>26</v>
      </c>
      <c r="BB110" s="1" t="s">
        <v>26</v>
      </c>
      <c r="BC110" s="1" t="s">
        <v>26</v>
      </c>
      <c r="BE110" s="1" t="s">
        <v>26</v>
      </c>
    </row>
    <row r="111" spans="48:57" ht="28.5" customHeight="1">
      <c r="AV111" s="1" t="s">
        <v>26</v>
      </c>
      <c r="AW111" s="1" t="s">
        <v>26</v>
      </c>
      <c r="AX111" s="1" t="s">
        <v>26</v>
      </c>
      <c r="AZ111" s="1" t="s">
        <v>26</v>
      </c>
      <c r="BB111" s="1" t="s">
        <v>26</v>
      </c>
      <c r="BC111" s="1" t="s">
        <v>26</v>
      </c>
      <c r="BE111" s="1" t="s">
        <v>26</v>
      </c>
    </row>
    <row r="112" spans="48:57" ht="28.5" customHeight="1">
      <c r="AV112" s="1" t="s">
        <v>26</v>
      </c>
      <c r="AW112" s="1" t="s">
        <v>26</v>
      </c>
      <c r="AX112" s="1" t="s">
        <v>26</v>
      </c>
      <c r="AZ112" s="1" t="s">
        <v>26</v>
      </c>
      <c r="BB112" s="1" t="s">
        <v>26</v>
      </c>
      <c r="BC112" s="1" t="s">
        <v>26</v>
      </c>
      <c r="BE112" s="1" t="s">
        <v>26</v>
      </c>
    </row>
    <row r="113" spans="48:57" ht="28.5" customHeight="1">
      <c r="AV113" s="1" t="s">
        <v>26</v>
      </c>
      <c r="AW113" s="1" t="s">
        <v>26</v>
      </c>
      <c r="AX113" s="1" t="s">
        <v>26</v>
      </c>
      <c r="AZ113" s="1" t="s">
        <v>26</v>
      </c>
      <c r="BB113" s="1" t="s">
        <v>26</v>
      </c>
      <c r="BC113" s="1" t="s">
        <v>26</v>
      </c>
      <c r="BE113" s="1" t="s">
        <v>26</v>
      </c>
    </row>
    <row r="114" spans="48:57" ht="28.5" customHeight="1">
      <c r="AV114" s="1" t="s">
        <v>26</v>
      </c>
      <c r="AW114" s="1" t="s">
        <v>26</v>
      </c>
      <c r="AX114" s="1" t="s">
        <v>26</v>
      </c>
      <c r="AZ114" s="1" t="s">
        <v>26</v>
      </c>
      <c r="BB114" s="1" t="s">
        <v>26</v>
      </c>
      <c r="BC114" s="1" t="s">
        <v>26</v>
      </c>
      <c r="BE114" s="1" t="s">
        <v>26</v>
      </c>
    </row>
    <row r="115" spans="48:57" ht="28.5" customHeight="1">
      <c r="AV115" s="1" t="s">
        <v>26</v>
      </c>
      <c r="AW115" s="1" t="s">
        <v>26</v>
      </c>
      <c r="AX115" s="1" t="s">
        <v>26</v>
      </c>
      <c r="AZ115" s="1" t="s">
        <v>26</v>
      </c>
      <c r="BB115" s="1" t="s">
        <v>26</v>
      </c>
      <c r="BC115" s="1" t="s">
        <v>26</v>
      </c>
      <c r="BE115" s="1" t="s">
        <v>26</v>
      </c>
    </row>
    <row r="116" spans="48:57" ht="28.5" customHeight="1">
      <c r="AV116" s="1" t="s">
        <v>26</v>
      </c>
      <c r="AW116" s="1" t="s">
        <v>26</v>
      </c>
      <c r="AX116" s="1" t="s">
        <v>26</v>
      </c>
      <c r="AZ116" s="1" t="s">
        <v>26</v>
      </c>
      <c r="BB116" s="1" t="s">
        <v>26</v>
      </c>
      <c r="BC116" s="1" t="s">
        <v>26</v>
      </c>
      <c r="BE116" s="1" t="s">
        <v>26</v>
      </c>
    </row>
    <row r="117" spans="48:57" ht="28.5" customHeight="1">
      <c r="AV117" s="1" t="s">
        <v>26</v>
      </c>
      <c r="AW117" s="1" t="s">
        <v>26</v>
      </c>
      <c r="AX117" s="1" t="s">
        <v>26</v>
      </c>
      <c r="AZ117" s="1" t="s">
        <v>26</v>
      </c>
      <c r="BB117" s="1" t="s">
        <v>26</v>
      </c>
      <c r="BC117" s="1" t="s">
        <v>26</v>
      </c>
      <c r="BE117" s="1" t="s">
        <v>26</v>
      </c>
    </row>
    <row r="118" spans="48:57" ht="28.5" customHeight="1">
      <c r="AV118" s="1" t="s">
        <v>26</v>
      </c>
      <c r="AW118" s="1" t="s">
        <v>26</v>
      </c>
      <c r="AX118" s="1" t="s">
        <v>26</v>
      </c>
      <c r="AZ118" s="1" t="s">
        <v>26</v>
      </c>
      <c r="BB118" s="1" t="s">
        <v>26</v>
      </c>
      <c r="BC118" s="1" t="s">
        <v>26</v>
      </c>
      <c r="BE118" s="1" t="s">
        <v>26</v>
      </c>
    </row>
    <row r="119" spans="48:57" ht="28.5" customHeight="1">
      <c r="AV119" s="1" t="s">
        <v>26</v>
      </c>
      <c r="AW119" s="1" t="s">
        <v>26</v>
      </c>
      <c r="AX119" s="1" t="s">
        <v>26</v>
      </c>
      <c r="AZ119" s="1" t="s">
        <v>26</v>
      </c>
      <c r="BB119" s="1" t="s">
        <v>26</v>
      </c>
      <c r="BC119" s="1" t="s">
        <v>26</v>
      </c>
      <c r="BE119" s="1" t="s">
        <v>26</v>
      </c>
    </row>
    <row r="120" spans="48:57" ht="28.5" customHeight="1">
      <c r="AV120" s="1" t="s">
        <v>26</v>
      </c>
      <c r="AW120" s="1" t="s">
        <v>26</v>
      </c>
      <c r="AX120" s="1" t="s">
        <v>26</v>
      </c>
      <c r="AZ120" s="1" t="s">
        <v>26</v>
      </c>
      <c r="BB120" s="1" t="s">
        <v>26</v>
      </c>
      <c r="BC120" s="1" t="s">
        <v>26</v>
      </c>
      <c r="BE120" s="1" t="s">
        <v>26</v>
      </c>
    </row>
    <row r="121" spans="48:57" ht="28.5" customHeight="1">
      <c r="AV121" s="1" t="s">
        <v>26</v>
      </c>
      <c r="AW121" s="1" t="s">
        <v>26</v>
      </c>
      <c r="AX121" s="1" t="s">
        <v>26</v>
      </c>
      <c r="AZ121" s="1" t="s">
        <v>26</v>
      </c>
      <c r="BB121" s="1" t="s">
        <v>26</v>
      </c>
      <c r="BC121" s="1" t="s">
        <v>26</v>
      </c>
      <c r="BE121" s="1" t="s">
        <v>26</v>
      </c>
    </row>
    <row r="122" spans="48:57" ht="28.5" customHeight="1">
      <c r="AV122" s="1" t="s">
        <v>26</v>
      </c>
      <c r="AW122" s="1" t="s">
        <v>26</v>
      </c>
      <c r="AX122" s="1" t="s">
        <v>26</v>
      </c>
      <c r="AZ122" s="1" t="s">
        <v>26</v>
      </c>
      <c r="BB122" s="1" t="s">
        <v>26</v>
      </c>
      <c r="BC122" s="1" t="s">
        <v>26</v>
      </c>
      <c r="BE122" s="1" t="s">
        <v>26</v>
      </c>
    </row>
    <row r="123" spans="48:57" ht="28.5" customHeight="1">
      <c r="AV123" s="1" t="s">
        <v>26</v>
      </c>
      <c r="AW123" s="1" t="s">
        <v>26</v>
      </c>
      <c r="AX123" s="1" t="s">
        <v>26</v>
      </c>
      <c r="AZ123" s="1" t="s">
        <v>26</v>
      </c>
      <c r="BB123" s="1" t="s">
        <v>26</v>
      </c>
      <c r="BC123" s="1" t="s">
        <v>26</v>
      </c>
      <c r="BE123" s="1" t="s">
        <v>26</v>
      </c>
    </row>
    <row r="124" spans="48:57" ht="28.5" customHeight="1">
      <c r="AV124" s="1" t="s">
        <v>26</v>
      </c>
      <c r="AW124" s="1" t="s">
        <v>26</v>
      </c>
      <c r="AX124" s="1" t="s">
        <v>26</v>
      </c>
      <c r="AZ124" s="1" t="s">
        <v>26</v>
      </c>
      <c r="BB124" s="1" t="s">
        <v>26</v>
      </c>
      <c r="BC124" s="1" t="s">
        <v>26</v>
      </c>
      <c r="BE124" s="1" t="s">
        <v>26</v>
      </c>
    </row>
    <row r="125" spans="48:57" ht="28.5" customHeight="1">
      <c r="AV125" s="1" t="s">
        <v>26</v>
      </c>
      <c r="AW125" s="1" t="s">
        <v>26</v>
      </c>
      <c r="AX125" s="1" t="s">
        <v>26</v>
      </c>
      <c r="AZ125" s="1" t="s">
        <v>26</v>
      </c>
      <c r="BB125" s="1" t="s">
        <v>26</v>
      </c>
      <c r="BC125" s="1" t="s">
        <v>26</v>
      </c>
      <c r="BE125" s="1" t="s">
        <v>26</v>
      </c>
    </row>
    <row r="126" spans="48:57" ht="28.5" customHeight="1">
      <c r="AV126" s="1" t="s">
        <v>26</v>
      </c>
      <c r="AW126" s="1" t="s">
        <v>26</v>
      </c>
      <c r="AX126" s="1" t="s">
        <v>26</v>
      </c>
      <c r="AZ126" s="1" t="s">
        <v>26</v>
      </c>
      <c r="BB126" s="1" t="s">
        <v>26</v>
      </c>
      <c r="BC126" s="1" t="s">
        <v>26</v>
      </c>
      <c r="BE126" s="1" t="s">
        <v>26</v>
      </c>
    </row>
    <row r="127" spans="48:57" ht="28.5" customHeight="1">
      <c r="AV127" s="1" t="s">
        <v>26</v>
      </c>
      <c r="AW127" s="1" t="s">
        <v>26</v>
      </c>
      <c r="AX127" s="1" t="s">
        <v>26</v>
      </c>
      <c r="AZ127" s="1" t="s">
        <v>26</v>
      </c>
      <c r="BB127" s="1" t="s">
        <v>26</v>
      </c>
      <c r="BC127" s="1" t="s">
        <v>26</v>
      </c>
      <c r="BE127" s="1" t="s">
        <v>26</v>
      </c>
    </row>
    <row r="128" spans="48:57" ht="28.5" customHeight="1">
      <c r="AV128" s="1" t="s">
        <v>26</v>
      </c>
      <c r="AW128" s="1" t="s">
        <v>26</v>
      </c>
      <c r="AX128" s="1" t="s">
        <v>26</v>
      </c>
      <c r="AZ128" s="1" t="s">
        <v>26</v>
      </c>
      <c r="BB128" s="1" t="s">
        <v>26</v>
      </c>
      <c r="BC128" s="1" t="s">
        <v>26</v>
      </c>
      <c r="BE128" s="1" t="s">
        <v>26</v>
      </c>
    </row>
    <row r="129" spans="48:57" ht="28.5" customHeight="1">
      <c r="AV129" s="1" t="s">
        <v>26</v>
      </c>
      <c r="AW129" s="1" t="s">
        <v>26</v>
      </c>
      <c r="AX129" s="1" t="s">
        <v>26</v>
      </c>
      <c r="AZ129" s="1" t="s">
        <v>26</v>
      </c>
      <c r="BB129" s="1" t="s">
        <v>26</v>
      </c>
      <c r="BC129" s="1" t="s">
        <v>26</v>
      </c>
      <c r="BE129" s="1" t="s">
        <v>26</v>
      </c>
    </row>
    <row r="130" spans="48:57" ht="28.5" customHeight="1">
      <c r="AV130" s="1" t="s">
        <v>26</v>
      </c>
      <c r="AW130" s="1" t="s">
        <v>26</v>
      </c>
      <c r="AX130" s="1" t="s">
        <v>26</v>
      </c>
      <c r="AZ130" s="1" t="s">
        <v>26</v>
      </c>
      <c r="BB130" s="1" t="s">
        <v>26</v>
      </c>
      <c r="BC130" s="1" t="s">
        <v>26</v>
      </c>
      <c r="BE130" s="1" t="s">
        <v>26</v>
      </c>
    </row>
    <row r="131" spans="48:57" ht="28.5" customHeight="1">
      <c r="AV131" s="1" t="s">
        <v>26</v>
      </c>
      <c r="AW131" s="1" t="s">
        <v>26</v>
      </c>
      <c r="AX131" s="1" t="s">
        <v>26</v>
      </c>
      <c r="AZ131" s="1" t="s">
        <v>26</v>
      </c>
      <c r="BB131" s="1" t="s">
        <v>26</v>
      </c>
      <c r="BC131" s="1" t="s">
        <v>26</v>
      </c>
      <c r="BE131" s="1" t="s">
        <v>26</v>
      </c>
    </row>
    <row r="132" spans="48:57" ht="28.5" customHeight="1">
      <c r="AV132" s="1" t="s">
        <v>26</v>
      </c>
      <c r="AW132" s="1" t="s">
        <v>26</v>
      </c>
      <c r="AX132" s="1" t="s">
        <v>26</v>
      </c>
      <c r="AZ132" s="1" t="s">
        <v>26</v>
      </c>
      <c r="BB132" s="1" t="s">
        <v>26</v>
      </c>
      <c r="BC132" s="1" t="s">
        <v>26</v>
      </c>
      <c r="BE132" s="1" t="s">
        <v>26</v>
      </c>
    </row>
    <row r="133" spans="48:57" ht="28.5" customHeight="1">
      <c r="AV133" s="1" t="s">
        <v>26</v>
      </c>
      <c r="AW133" s="1" t="s">
        <v>26</v>
      </c>
      <c r="AX133" s="1" t="s">
        <v>26</v>
      </c>
      <c r="AZ133" s="1" t="s">
        <v>26</v>
      </c>
      <c r="BB133" s="1" t="s">
        <v>26</v>
      </c>
      <c r="BC133" s="1" t="s">
        <v>26</v>
      </c>
      <c r="BE133" s="1" t="s">
        <v>26</v>
      </c>
    </row>
    <row r="134" spans="48:57" ht="28.5" customHeight="1">
      <c r="AV134" s="1" t="s">
        <v>26</v>
      </c>
      <c r="AW134" s="1" t="s">
        <v>26</v>
      </c>
      <c r="AX134" s="1" t="s">
        <v>26</v>
      </c>
      <c r="AZ134" s="1" t="s">
        <v>26</v>
      </c>
      <c r="BB134" s="1" t="s">
        <v>26</v>
      </c>
      <c r="BC134" s="1" t="s">
        <v>26</v>
      </c>
      <c r="BE134" s="1" t="s">
        <v>26</v>
      </c>
    </row>
    <row r="135" spans="48:57" ht="28.5" customHeight="1">
      <c r="AV135" s="1" t="s">
        <v>26</v>
      </c>
      <c r="AW135" s="1" t="s">
        <v>26</v>
      </c>
      <c r="AX135" s="1" t="s">
        <v>26</v>
      </c>
      <c r="AZ135" s="1" t="s">
        <v>26</v>
      </c>
      <c r="BB135" s="1" t="s">
        <v>26</v>
      </c>
      <c r="BC135" s="1" t="s">
        <v>26</v>
      </c>
      <c r="BE135" s="1" t="s">
        <v>26</v>
      </c>
    </row>
    <row r="136" spans="48:57" ht="28.5" customHeight="1">
      <c r="AV136" s="1" t="s">
        <v>26</v>
      </c>
      <c r="AW136" s="1" t="s">
        <v>26</v>
      </c>
      <c r="AX136" s="1" t="s">
        <v>26</v>
      </c>
      <c r="AZ136" s="1" t="s">
        <v>26</v>
      </c>
      <c r="BB136" s="1" t="s">
        <v>26</v>
      </c>
      <c r="BC136" s="1" t="s">
        <v>26</v>
      </c>
      <c r="BE136" s="1" t="s">
        <v>26</v>
      </c>
    </row>
    <row r="137" spans="48:57" ht="28.5" customHeight="1">
      <c r="AV137" s="1" t="s">
        <v>26</v>
      </c>
      <c r="AW137" s="1" t="s">
        <v>26</v>
      </c>
      <c r="AX137" s="1" t="s">
        <v>26</v>
      </c>
      <c r="AZ137" s="1" t="s">
        <v>26</v>
      </c>
      <c r="BB137" s="1" t="s">
        <v>26</v>
      </c>
      <c r="BC137" s="1" t="s">
        <v>26</v>
      </c>
      <c r="BE137" s="1" t="s">
        <v>26</v>
      </c>
    </row>
    <row r="138" spans="48:57" ht="28.5" customHeight="1">
      <c r="AV138" s="1" t="s">
        <v>26</v>
      </c>
      <c r="AW138" s="1" t="s">
        <v>26</v>
      </c>
      <c r="AX138" s="1" t="s">
        <v>26</v>
      </c>
      <c r="AZ138" s="1" t="s">
        <v>26</v>
      </c>
      <c r="BB138" s="1" t="s">
        <v>26</v>
      </c>
      <c r="BC138" s="1" t="s">
        <v>26</v>
      </c>
      <c r="BE138" s="1" t="s">
        <v>26</v>
      </c>
    </row>
    <row r="139" spans="48:57" ht="28.5" customHeight="1">
      <c r="AV139" s="1" t="s">
        <v>26</v>
      </c>
      <c r="AW139" s="1" t="s">
        <v>26</v>
      </c>
      <c r="AX139" s="1" t="s">
        <v>26</v>
      </c>
      <c r="AZ139" s="1" t="s">
        <v>26</v>
      </c>
      <c r="BB139" s="1" t="s">
        <v>26</v>
      </c>
      <c r="BC139" s="1" t="s">
        <v>26</v>
      </c>
      <c r="BE139" s="1" t="s">
        <v>26</v>
      </c>
    </row>
    <row r="140" spans="48:57" ht="28.5" customHeight="1">
      <c r="AV140" s="1" t="s">
        <v>26</v>
      </c>
      <c r="AW140" s="1" t="s">
        <v>26</v>
      </c>
      <c r="AX140" s="1" t="s">
        <v>26</v>
      </c>
      <c r="AZ140" s="1" t="s">
        <v>26</v>
      </c>
      <c r="BB140" s="1" t="s">
        <v>26</v>
      </c>
      <c r="BC140" s="1" t="s">
        <v>26</v>
      </c>
      <c r="BE140" s="1" t="s">
        <v>26</v>
      </c>
    </row>
    <row r="141" spans="48:57" ht="28.5" customHeight="1">
      <c r="AV141" s="1" t="s">
        <v>26</v>
      </c>
      <c r="AW141" s="1" t="s">
        <v>26</v>
      </c>
      <c r="AX141" s="1" t="s">
        <v>26</v>
      </c>
      <c r="AZ141" s="1" t="s">
        <v>26</v>
      </c>
      <c r="BB141" s="1" t="s">
        <v>26</v>
      </c>
      <c r="BC141" s="1" t="s">
        <v>26</v>
      </c>
      <c r="BE141" s="1" t="s">
        <v>26</v>
      </c>
    </row>
    <row r="142" spans="48:57" ht="28.5" customHeight="1">
      <c r="AV142" s="1" t="s">
        <v>26</v>
      </c>
      <c r="AW142" s="1" t="s">
        <v>26</v>
      </c>
      <c r="AX142" s="1" t="s">
        <v>26</v>
      </c>
      <c r="AZ142" s="1" t="s">
        <v>26</v>
      </c>
      <c r="BB142" s="1" t="s">
        <v>26</v>
      </c>
      <c r="BC142" s="1" t="s">
        <v>26</v>
      </c>
      <c r="BE142" s="1" t="s">
        <v>26</v>
      </c>
    </row>
    <row r="143" spans="48:57" ht="28.5" customHeight="1">
      <c r="AV143" s="1" t="s">
        <v>26</v>
      </c>
      <c r="AW143" s="1" t="s">
        <v>26</v>
      </c>
      <c r="AX143" s="1" t="s">
        <v>26</v>
      </c>
      <c r="AZ143" s="1" t="s">
        <v>26</v>
      </c>
      <c r="BB143" s="1" t="s">
        <v>26</v>
      </c>
      <c r="BC143" s="1" t="s">
        <v>26</v>
      </c>
      <c r="BE143" s="1" t="s">
        <v>26</v>
      </c>
    </row>
    <row r="144" spans="48:57" ht="28.5" customHeight="1">
      <c r="AV144" s="1" t="s">
        <v>26</v>
      </c>
      <c r="AW144" s="1" t="s">
        <v>26</v>
      </c>
      <c r="AX144" s="1" t="s">
        <v>26</v>
      </c>
      <c r="AZ144" s="1" t="s">
        <v>26</v>
      </c>
      <c r="BB144" s="1" t="s">
        <v>26</v>
      </c>
      <c r="BC144" s="1" t="s">
        <v>26</v>
      </c>
      <c r="BE144" s="1" t="s">
        <v>26</v>
      </c>
    </row>
    <row r="145" spans="48:57" ht="28.5" customHeight="1">
      <c r="AV145" s="1" t="s">
        <v>26</v>
      </c>
      <c r="AW145" s="1" t="s">
        <v>26</v>
      </c>
      <c r="AX145" s="1" t="s">
        <v>26</v>
      </c>
      <c r="AZ145" s="1" t="s">
        <v>26</v>
      </c>
      <c r="BB145" s="1" t="s">
        <v>26</v>
      </c>
      <c r="BC145" s="1" t="s">
        <v>26</v>
      </c>
      <c r="BE145" s="1" t="s">
        <v>26</v>
      </c>
    </row>
    <row r="146" spans="48:57" ht="28.5" customHeight="1">
      <c r="AV146" s="1" t="s">
        <v>26</v>
      </c>
      <c r="AW146" s="1" t="s">
        <v>26</v>
      </c>
      <c r="AX146" s="1" t="s">
        <v>26</v>
      </c>
      <c r="AZ146" s="1" t="s">
        <v>26</v>
      </c>
      <c r="BB146" s="1" t="s">
        <v>26</v>
      </c>
      <c r="BC146" s="1" t="s">
        <v>26</v>
      </c>
      <c r="BE146" s="1" t="s">
        <v>26</v>
      </c>
    </row>
    <row r="147" spans="48:57" ht="28.5" customHeight="1">
      <c r="AV147" s="1" t="s">
        <v>26</v>
      </c>
      <c r="AW147" s="1" t="s">
        <v>26</v>
      </c>
      <c r="AX147" s="1" t="s">
        <v>26</v>
      </c>
      <c r="AZ147" s="1" t="s">
        <v>26</v>
      </c>
      <c r="BB147" s="1" t="s">
        <v>26</v>
      </c>
      <c r="BC147" s="1" t="s">
        <v>26</v>
      </c>
      <c r="BE147" s="1" t="s">
        <v>26</v>
      </c>
    </row>
    <row r="148" spans="48:57" ht="28.5" customHeight="1">
      <c r="AV148" s="1" t="s">
        <v>26</v>
      </c>
      <c r="AW148" s="1" t="s">
        <v>26</v>
      </c>
      <c r="AX148" s="1" t="s">
        <v>26</v>
      </c>
      <c r="AZ148" s="1" t="s">
        <v>26</v>
      </c>
      <c r="BB148" s="1" t="s">
        <v>26</v>
      </c>
      <c r="BC148" s="1" t="s">
        <v>26</v>
      </c>
      <c r="BE148" s="1" t="s">
        <v>26</v>
      </c>
    </row>
    <row r="149" spans="48:57" ht="28.5" customHeight="1">
      <c r="AV149" s="1" t="s">
        <v>26</v>
      </c>
      <c r="AW149" s="1" t="s">
        <v>26</v>
      </c>
      <c r="AX149" s="1" t="s">
        <v>26</v>
      </c>
      <c r="AZ149" s="1" t="s">
        <v>26</v>
      </c>
      <c r="BB149" s="1" t="s">
        <v>26</v>
      </c>
      <c r="BC149" s="1" t="s">
        <v>26</v>
      </c>
      <c r="BE149" s="1" t="s">
        <v>26</v>
      </c>
    </row>
    <row r="150" spans="48:57" ht="28.5" customHeight="1">
      <c r="AV150" s="1" t="s">
        <v>26</v>
      </c>
      <c r="AW150" s="1" t="s">
        <v>26</v>
      </c>
      <c r="AX150" s="1" t="s">
        <v>26</v>
      </c>
      <c r="AZ150" s="1" t="s">
        <v>26</v>
      </c>
      <c r="BB150" s="1" t="s">
        <v>26</v>
      </c>
      <c r="BC150" s="1" t="s">
        <v>26</v>
      </c>
      <c r="BE150" s="1" t="s">
        <v>26</v>
      </c>
    </row>
    <row r="151" spans="48:57" ht="28.5" customHeight="1">
      <c r="AV151" s="1" t="s">
        <v>26</v>
      </c>
      <c r="AW151" s="1" t="s">
        <v>26</v>
      </c>
      <c r="AX151" s="1" t="s">
        <v>26</v>
      </c>
      <c r="AZ151" s="1" t="s">
        <v>26</v>
      </c>
      <c r="BB151" s="1" t="s">
        <v>26</v>
      </c>
      <c r="BC151" s="1" t="s">
        <v>26</v>
      </c>
      <c r="BE151" s="1" t="s">
        <v>26</v>
      </c>
    </row>
    <row r="152" spans="48:57" ht="28.5" customHeight="1">
      <c r="AV152" s="1" t="s">
        <v>26</v>
      </c>
      <c r="AW152" s="1" t="s">
        <v>26</v>
      </c>
      <c r="AX152" s="1" t="s">
        <v>26</v>
      </c>
      <c r="AZ152" s="1" t="s">
        <v>26</v>
      </c>
      <c r="BB152" s="1" t="s">
        <v>26</v>
      </c>
      <c r="BC152" s="1" t="s">
        <v>26</v>
      </c>
      <c r="BE152" s="1" t="s">
        <v>26</v>
      </c>
    </row>
    <row r="153" spans="48:57" ht="28.5" customHeight="1">
      <c r="AV153" s="1" t="s">
        <v>26</v>
      </c>
      <c r="AW153" s="1" t="s">
        <v>26</v>
      </c>
      <c r="AX153" s="1" t="s">
        <v>26</v>
      </c>
      <c r="AZ153" s="1" t="s">
        <v>26</v>
      </c>
      <c r="BB153" s="1" t="s">
        <v>26</v>
      </c>
      <c r="BC153" s="1" t="s">
        <v>26</v>
      </c>
      <c r="BE153" s="1" t="s">
        <v>26</v>
      </c>
    </row>
    <row r="154" spans="48:57" ht="28.5" customHeight="1">
      <c r="AV154" s="1" t="s">
        <v>26</v>
      </c>
      <c r="AW154" s="1" t="s">
        <v>26</v>
      </c>
      <c r="AX154" s="1" t="s">
        <v>26</v>
      </c>
      <c r="AZ154" s="1" t="s">
        <v>26</v>
      </c>
      <c r="BB154" s="1" t="s">
        <v>26</v>
      </c>
      <c r="BC154" s="1" t="s">
        <v>26</v>
      </c>
      <c r="BE154" s="1" t="s">
        <v>26</v>
      </c>
    </row>
    <row r="155" spans="48:57" ht="28.5" customHeight="1">
      <c r="AV155" s="1" t="s">
        <v>26</v>
      </c>
      <c r="AW155" s="1" t="s">
        <v>26</v>
      </c>
      <c r="AX155" s="1" t="s">
        <v>26</v>
      </c>
      <c r="AZ155" s="1" t="s">
        <v>26</v>
      </c>
      <c r="BB155" s="1" t="s">
        <v>26</v>
      </c>
      <c r="BC155" s="1" t="s">
        <v>26</v>
      </c>
      <c r="BE155" s="1" t="s">
        <v>26</v>
      </c>
    </row>
    <row r="156" spans="48:57" ht="28.5" customHeight="1">
      <c r="AV156" s="1" t="s">
        <v>26</v>
      </c>
      <c r="AW156" s="1" t="s">
        <v>26</v>
      </c>
      <c r="AX156" s="1" t="s">
        <v>26</v>
      </c>
      <c r="AZ156" s="1" t="s">
        <v>26</v>
      </c>
      <c r="BB156" s="1" t="s">
        <v>26</v>
      </c>
      <c r="BC156" s="1" t="s">
        <v>26</v>
      </c>
      <c r="BE156" s="1" t="s">
        <v>26</v>
      </c>
    </row>
    <row r="157" spans="48:57" ht="28.5" customHeight="1">
      <c r="AV157" s="1" t="s">
        <v>26</v>
      </c>
      <c r="AW157" s="1" t="s">
        <v>26</v>
      </c>
      <c r="AX157" s="1" t="s">
        <v>26</v>
      </c>
      <c r="AZ157" s="1" t="s">
        <v>26</v>
      </c>
      <c r="BB157" s="1" t="s">
        <v>26</v>
      </c>
      <c r="BC157" s="1" t="s">
        <v>26</v>
      </c>
      <c r="BE157" s="1" t="s">
        <v>26</v>
      </c>
    </row>
    <row r="158" spans="48:57" ht="28.5" customHeight="1">
      <c r="AV158" s="1" t="s">
        <v>26</v>
      </c>
      <c r="AW158" s="1" t="s">
        <v>26</v>
      </c>
      <c r="AX158" s="1" t="s">
        <v>26</v>
      </c>
      <c r="AZ158" s="1" t="s">
        <v>26</v>
      </c>
      <c r="BB158" s="1" t="s">
        <v>26</v>
      </c>
      <c r="BC158" s="1" t="s">
        <v>26</v>
      </c>
      <c r="BE158" s="1" t="s">
        <v>26</v>
      </c>
    </row>
    <row r="159" spans="48:57" ht="28.5" customHeight="1">
      <c r="AV159" s="1" t="s">
        <v>26</v>
      </c>
      <c r="AW159" s="1" t="s">
        <v>26</v>
      </c>
      <c r="AX159" s="1" t="s">
        <v>26</v>
      </c>
      <c r="AZ159" s="1" t="s">
        <v>26</v>
      </c>
      <c r="BB159" s="1" t="s">
        <v>26</v>
      </c>
      <c r="BC159" s="1" t="s">
        <v>26</v>
      </c>
      <c r="BE159" s="1" t="s">
        <v>26</v>
      </c>
    </row>
    <row r="160" spans="48:57" ht="28.5" customHeight="1">
      <c r="AV160" s="1" t="s">
        <v>26</v>
      </c>
      <c r="AW160" s="1" t="s">
        <v>26</v>
      </c>
      <c r="AX160" s="1" t="s">
        <v>26</v>
      </c>
      <c r="AZ160" s="1" t="s">
        <v>26</v>
      </c>
      <c r="BB160" s="1" t="s">
        <v>26</v>
      </c>
      <c r="BC160" s="1" t="s">
        <v>26</v>
      </c>
      <c r="BE160" s="1" t="s">
        <v>26</v>
      </c>
    </row>
    <row r="161" spans="48:57" ht="28.5" customHeight="1">
      <c r="AV161" s="1" t="s">
        <v>26</v>
      </c>
      <c r="AW161" s="1" t="s">
        <v>26</v>
      </c>
      <c r="AX161" s="1" t="s">
        <v>26</v>
      </c>
      <c r="AZ161" s="1" t="s">
        <v>26</v>
      </c>
      <c r="BB161" s="1" t="s">
        <v>26</v>
      </c>
      <c r="BC161" s="1" t="s">
        <v>26</v>
      </c>
      <c r="BE161" s="1" t="s">
        <v>26</v>
      </c>
    </row>
  </sheetData>
  <mergeCells count="40">
    <mergeCell ref="AV54:AW54"/>
    <mergeCell ref="A2:B2"/>
    <mergeCell ref="C2:D2"/>
    <mergeCell ref="F2:G2"/>
    <mergeCell ref="H2:I2"/>
    <mergeCell ref="J2:K2"/>
    <mergeCell ref="AI2:AJ2"/>
    <mergeCell ref="L2:M2"/>
    <mergeCell ref="N2:O2"/>
    <mergeCell ref="Q2:R2"/>
    <mergeCell ref="S2:T2"/>
    <mergeCell ref="U2:V2"/>
    <mergeCell ref="W2:X2"/>
    <mergeCell ref="Y2:Z2"/>
    <mergeCell ref="AB2:AC2"/>
    <mergeCell ref="AD2:AE2"/>
    <mergeCell ref="C1:M1"/>
    <mergeCell ref="N1:X1"/>
    <mergeCell ref="Y1:AJ1"/>
    <mergeCell ref="AK1:AU1"/>
    <mergeCell ref="AV1:BF1"/>
    <mergeCell ref="AF2:AF3"/>
    <mergeCell ref="AG2:AH2"/>
    <mergeCell ref="BE2:BF2"/>
    <mergeCell ref="AK2:AL2"/>
    <mergeCell ref="AM2:AN2"/>
    <mergeCell ref="AO2:AP2"/>
    <mergeCell ref="AQ2:AQ3"/>
    <mergeCell ref="AR2:AS2"/>
    <mergeCell ref="AT2:AU2"/>
    <mergeCell ref="AV2:AW2"/>
    <mergeCell ref="AX2:AY2"/>
    <mergeCell ref="AZ2:BA2"/>
    <mergeCell ref="BB2:BB3"/>
    <mergeCell ref="BC2:BD2"/>
    <mergeCell ref="A4:B4"/>
    <mergeCell ref="A54:B54"/>
    <mergeCell ref="C54:D54"/>
    <mergeCell ref="N54:O54"/>
    <mergeCell ref="Y54:Z54"/>
  </mergeCells>
  <phoneticPr fontId="3"/>
  <conditionalFormatting sqref="A51:XFD53 AV56:BF161 AX54:BF55 A5:AU50 BC5:BC50 BE5:BE50 BG5:XFD50">
    <cfRule type="cellIs" dxfId="112" priority="6" operator="equal">
      <formula>0</formula>
    </cfRule>
  </conditionalFormatting>
  <conditionalFormatting sqref="AV55:AW55 AV54">
    <cfRule type="cellIs" dxfId="111" priority="4" operator="equal">
      <formula>0</formula>
    </cfRule>
  </conditionalFormatting>
  <conditionalFormatting sqref="AV5:BB50">
    <cfRule type="cellIs" dxfId="5" priority="3" operator="equal">
      <formula>0</formula>
    </cfRule>
  </conditionalFormatting>
  <conditionalFormatting sqref="BD5:BD50">
    <cfRule type="cellIs" dxfId="4" priority="2" operator="equal">
      <formula>0</formula>
    </cfRule>
  </conditionalFormatting>
  <conditionalFormatting sqref="BF5:BF50">
    <cfRule type="cellIs" dxfId="3" priority="1" operator="equal">
      <formula>0</formula>
    </cfRule>
  </conditionalFormatting>
  <pageMargins left="0.70866141732283472" right="0.70866141732283472" top="0.74803149606299213" bottom="0.74803149606299213" header="0.31496062992125984" footer="0.31496062992125984"/>
  <pageSetup paperSize="8" scale="41"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532FF-CA4B-4838-8359-94EEEEE0B307}">
  <dimension ref="A1:BE144"/>
  <sheetViews>
    <sheetView view="pageBreakPreview" zoomScale="90" zoomScaleNormal="85" zoomScaleSheetLayoutView="90" workbookViewId="0">
      <pane xSplit="35" ySplit="4" topLeftCell="AU5" activePane="bottomRight" state="frozen"/>
      <selection pane="topRight" activeCell="AJ1" sqref="AJ1"/>
      <selection pane="bottomLeft" activeCell="A5" sqref="A5"/>
      <selection pane="bottomRight" activeCell="AU1" sqref="AU1:BE1"/>
    </sheetView>
  </sheetViews>
  <sheetFormatPr defaultColWidth="9" defaultRowHeight="28.5" customHeight="1" outlineLevelCol="1"/>
  <cols>
    <col min="1" max="1" width="6.58203125" style="1" customWidth="1"/>
    <col min="2" max="2" width="32.5" style="1" customWidth="1"/>
    <col min="3" max="4" width="9.25" style="10" hidden="1" customWidth="1" outlineLevel="1"/>
    <col min="5" max="5" width="8.25" style="10" hidden="1" customWidth="1" outlineLevel="1"/>
    <col min="6" max="11" width="9.25" style="10" hidden="1" customWidth="1" outlineLevel="1"/>
    <col min="12" max="13" width="8.25" style="10" hidden="1" customWidth="1" outlineLevel="1"/>
    <col min="14" max="15" width="9.25" style="10" hidden="1" customWidth="1" outlineLevel="1"/>
    <col min="16" max="16" width="8.25" style="10" hidden="1" customWidth="1" outlineLevel="1"/>
    <col min="17" max="22" width="9.25" style="10" hidden="1" customWidth="1" outlineLevel="1"/>
    <col min="23" max="24" width="8.25" style="10" hidden="1" customWidth="1" outlineLevel="1"/>
    <col min="25" max="26" width="9.25" style="10" hidden="1" customWidth="1" outlineLevel="1"/>
    <col min="27" max="27" width="8.25" style="10" hidden="1" customWidth="1" outlineLevel="1"/>
    <col min="28" max="31" width="9.25" style="10" hidden="1" customWidth="1" outlineLevel="1"/>
    <col min="32" max="32" width="9.25" style="40" hidden="1" customWidth="1" outlineLevel="1"/>
    <col min="33" max="33" width="9.25" style="10" hidden="1" customWidth="1" outlineLevel="1"/>
    <col min="34" max="35" width="8.25" style="10" hidden="1" customWidth="1" outlineLevel="1"/>
    <col min="36" max="36" width="9" style="10" customWidth="1" collapsed="1"/>
    <col min="37" max="46" width="9" style="10" customWidth="1"/>
    <col min="47" max="48" width="8.58203125" style="1" customWidth="1"/>
    <col min="49" max="49" width="7.5" style="1" bestFit="1" customWidth="1"/>
    <col min="50" max="50" width="9" style="1"/>
    <col min="51" max="51" width="7.5" style="1" bestFit="1" customWidth="1"/>
    <col min="52" max="52" width="9" style="1"/>
    <col min="53" max="53" width="17.25" style="1" bestFit="1" customWidth="1"/>
    <col min="54" max="54" width="11.5" style="1" customWidth="1"/>
    <col min="55" max="55" width="7.75" style="1" customWidth="1"/>
    <col min="56" max="56" width="13.83203125" style="1" bestFit="1" customWidth="1"/>
    <col min="57" max="16384" width="9" style="1"/>
  </cols>
  <sheetData>
    <row r="1" spans="1:57" ht="28.5" customHeight="1">
      <c r="A1" s="181"/>
      <c r="B1" s="181"/>
      <c r="C1" s="242" t="s">
        <v>676</v>
      </c>
      <c r="D1" s="293"/>
      <c r="E1" s="293"/>
      <c r="F1" s="293"/>
      <c r="G1" s="293"/>
      <c r="H1" s="293"/>
      <c r="I1" s="293"/>
      <c r="J1" s="293"/>
      <c r="K1" s="293"/>
      <c r="L1" s="293"/>
      <c r="M1" s="240"/>
      <c r="N1" s="242" t="s">
        <v>2</v>
      </c>
      <c r="O1" s="293"/>
      <c r="P1" s="293"/>
      <c r="Q1" s="293"/>
      <c r="R1" s="293"/>
      <c r="S1" s="293"/>
      <c r="T1" s="293"/>
      <c r="U1" s="293"/>
      <c r="V1" s="293"/>
      <c r="W1" s="293"/>
      <c r="X1" s="240"/>
      <c r="Y1" s="242" t="s">
        <v>3</v>
      </c>
      <c r="Z1" s="293"/>
      <c r="AA1" s="293"/>
      <c r="AB1" s="293"/>
      <c r="AC1" s="293"/>
      <c r="AD1" s="293"/>
      <c r="AE1" s="293"/>
      <c r="AF1" s="293"/>
      <c r="AG1" s="293"/>
      <c r="AH1" s="293"/>
      <c r="AI1" s="293"/>
      <c r="AJ1" s="247" t="s">
        <v>4</v>
      </c>
      <c r="AK1" s="248"/>
      <c r="AL1" s="248"/>
      <c r="AM1" s="248"/>
      <c r="AN1" s="248"/>
      <c r="AO1" s="248"/>
      <c r="AP1" s="248"/>
      <c r="AQ1" s="248"/>
      <c r="AR1" s="248"/>
      <c r="AS1" s="248"/>
      <c r="AT1" s="249"/>
      <c r="AU1" s="247" t="s">
        <v>5</v>
      </c>
      <c r="AV1" s="248"/>
      <c r="AW1" s="248"/>
      <c r="AX1" s="248"/>
      <c r="AY1" s="248"/>
      <c r="AZ1" s="248"/>
      <c r="BA1" s="248"/>
      <c r="BB1" s="248"/>
      <c r="BC1" s="248"/>
      <c r="BD1" s="248"/>
      <c r="BE1" s="249"/>
    </row>
    <row r="2" spans="1:57" ht="28.5" customHeight="1">
      <c r="A2" s="242" t="s">
        <v>6</v>
      </c>
      <c r="B2" s="240"/>
      <c r="C2" s="242" t="s">
        <v>7</v>
      </c>
      <c r="D2" s="240"/>
      <c r="E2" s="164"/>
      <c r="F2" s="242" t="s">
        <v>8</v>
      </c>
      <c r="G2" s="240"/>
      <c r="H2" s="242" t="s">
        <v>9</v>
      </c>
      <c r="I2" s="240"/>
      <c r="J2" s="242" t="s">
        <v>10</v>
      </c>
      <c r="K2" s="240"/>
      <c r="L2" s="227" t="s">
        <v>11</v>
      </c>
      <c r="M2" s="278"/>
      <c r="N2" s="242" t="s">
        <v>7</v>
      </c>
      <c r="O2" s="240"/>
      <c r="P2" s="164"/>
      <c r="Q2" s="242" t="s">
        <v>8</v>
      </c>
      <c r="R2" s="240"/>
      <c r="S2" s="242" t="s">
        <v>9</v>
      </c>
      <c r="T2" s="240"/>
      <c r="U2" s="242" t="s">
        <v>10</v>
      </c>
      <c r="V2" s="240"/>
      <c r="W2" s="227" t="s">
        <v>11</v>
      </c>
      <c r="X2" s="278"/>
      <c r="Y2" s="242" t="s">
        <v>7</v>
      </c>
      <c r="Z2" s="240"/>
      <c r="AA2" s="164"/>
      <c r="AB2" s="242" t="s">
        <v>8</v>
      </c>
      <c r="AC2" s="240"/>
      <c r="AD2" s="242" t="s">
        <v>9</v>
      </c>
      <c r="AE2" s="240"/>
      <c r="AF2" s="242" t="s">
        <v>10</v>
      </c>
      <c r="AG2" s="240"/>
      <c r="AH2" s="227" t="s">
        <v>11</v>
      </c>
      <c r="AI2" s="279"/>
      <c r="AJ2" s="239" t="s">
        <v>7</v>
      </c>
      <c r="AK2" s="240"/>
      <c r="AL2" s="242" t="s">
        <v>8</v>
      </c>
      <c r="AM2" s="240"/>
      <c r="AN2" s="242" t="s">
        <v>9</v>
      </c>
      <c r="AO2" s="240"/>
      <c r="AP2" s="243" t="s">
        <v>12</v>
      </c>
      <c r="AQ2" s="242" t="s">
        <v>10</v>
      </c>
      <c r="AR2" s="240"/>
      <c r="AS2" s="227" t="s">
        <v>13</v>
      </c>
      <c r="AT2" s="228"/>
      <c r="AU2" s="239" t="s">
        <v>7</v>
      </c>
      <c r="AV2" s="240"/>
      <c r="AW2" s="242" t="s">
        <v>8</v>
      </c>
      <c r="AX2" s="240"/>
      <c r="AY2" s="242" t="s">
        <v>9</v>
      </c>
      <c r="AZ2" s="240"/>
      <c r="BA2" s="243" t="s">
        <v>12</v>
      </c>
      <c r="BB2" s="242" t="s">
        <v>10</v>
      </c>
      <c r="BC2" s="240"/>
      <c r="BD2" s="227" t="s">
        <v>13</v>
      </c>
      <c r="BE2" s="228"/>
    </row>
    <row r="3" spans="1:57" ht="28.5" customHeight="1" thickBot="1">
      <c r="A3" s="183" t="s">
        <v>14</v>
      </c>
      <c r="B3" s="148"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48" t="s">
        <v>16</v>
      </c>
      <c r="Z3" s="148" t="s">
        <v>17</v>
      </c>
      <c r="AA3" s="148"/>
      <c r="AB3" s="148" t="s">
        <v>18</v>
      </c>
      <c r="AC3" s="148" t="s">
        <v>19</v>
      </c>
      <c r="AD3" s="148" t="s">
        <v>18</v>
      </c>
      <c r="AE3" s="148" t="s">
        <v>19</v>
      </c>
      <c r="AF3" s="218" t="s">
        <v>18</v>
      </c>
      <c r="AG3" s="148" t="s">
        <v>19</v>
      </c>
      <c r="AH3" s="148" t="s">
        <v>18</v>
      </c>
      <c r="AI3" s="176" t="s">
        <v>19</v>
      </c>
      <c r="AJ3" s="147" t="s">
        <v>16</v>
      </c>
      <c r="AK3" s="148" t="s">
        <v>17</v>
      </c>
      <c r="AL3" s="148" t="s">
        <v>18</v>
      </c>
      <c r="AM3" s="148" t="s">
        <v>19</v>
      </c>
      <c r="AN3" s="148" t="s">
        <v>18</v>
      </c>
      <c r="AO3" s="148" t="s">
        <v>19</v>
      </c>
      <c r="AP3" s="244"/>
      <c r="AQ3" s="148" t="s">
        <v>18</v>
      </c>
      <c r="AR3" s="148" t="s">
        <v>19</v>
      </c>
      <c r="AS3" s="148" t="s">
        <v>18</v>
      </c>
      <c r="AT3" s="149" t="s">
        <v>19</v>
      </c>
      <c r="AU3" s="147" t="s">
        <v>16</v>
      </c>
      <c r="AV3" s="148" t="s">
        <v>17</v>
      </c>
      <c r="AW3" s="148" t="s">
        <v>18</v>
      </c>
      <c r="AX3" s="148" t="s">
        <v>19</v>
      </c>
      <c r="AY3" s="148" t="s">
        <v>18</v>
      </c>
      <c r="AZ3" s="148" t="s">
        <v>19</v>
      </c>
      <c r="BA3" s="244"/>
      <c r="BB3" s="148" t="s">
        <v>18</v>
      </c>
      <c r="BC3" s="148" t="s">
        <v>19</v>
      </c>
      <c r="BD3" s="148" t="s">
        <v>18</v>
      </c>
      <c r="BE3" s="149" t="s">
        <v>19</v>
      </c>
    </row>
    <row r="4" spans="1:57" ht="28.5" customHeight="1" thickBot="1">
      <c r="A4" s="282" t="s">
        <v>20</v>
      </c>
      <c r="B4" s="283"/>
      <c r="C4" s="138">
        <v>9</v>
      </c>
      <c r="D4" s="138">
        <v>1</v>
      </c>
      <c r="E4" s="138"/>
      <c r="F4" s="138">
        <v>6</v>
      </c>
      <c r="G4" s="138">
        <v>3</v>
      </c>
      <c r="H4" s="138"/>
      <c r="I4" s="138">
        <v>3</v>
      </c>
      <c r="J4" s="138"/>
      <c r="K4" s="138">
        <v>3</v>
      </c>
      <c r="L4" s="138"/>
      <c r="M4" s="138">
        <v>1</v>
      </c>
      <c r="N4" s="138">
        <v>8</v>
      </c>
      <c r="O4" s="138">
        <v>2</v>
      </c>
      <c r="P4" s="138"/>
      <c r="Q4" s="138">
        <v>4</v>
      </c>
      <c r="R4" s="138">
        <v>3</v>
      </c>
      <c r="S4" s="138">
        <v>4</v>
      </c>
      <c r="T4" s="138">
        <v>3</v>
      </c>
      <c r="U4" s="138">
        <v>1</v>
      </c>
      <c r="V4" s="138">
        <v>1</v>
      </c>
      <c r="W4" s="138"/>
      <c r="X4" s="138">
        <v>1</v>
      </c>
      <c r="Y4" s="138">
        <v>1</v>
      </c>
      <c r="Z4" s="138">
        <v>3</v>
      </c>
      <c r="AA4" s="138"/>
      <c r="AB4" s="138">
        <v>4</v>
      </c>
      <c r="AC4" s="138">
        <v>9</v>
      </c>
      <c r="AD4" s="138">
        <v>2</v>
      </c>
      <c r="AE4" s="138">
        <v>4</v>
      </c>
      <c r="AF4" s="219">
        <v>1</v>
      </c>
      <c r="AG4" s="138">
        <v>1</v>
      </c>
      <c r="AH4" s="138"/>
      <c r="AI4" s="177">
        <v>1</v>
      </c>
      <c r="AJ4" s="137">
        <v>7</v>
      </c>
      <c r="AK4" s="138">
        <v>1</v>
      </c>
      <c r="AL4" s="138">
        <v>7</v>
      </c>
      <c r="AM4" s="138">
        <v>7</v>
      </c>
      <c r="AN4" s="138">
        <v>6</v>
      </c>
      <c r="AO4" s="138">
        <v>6</v>
      </c>
      <c r="AP4" s="138">
        <v>5</v>
      </c>
      <c r="AQ4" s="138">
        <v>0</v>
      </c>
      <c r="AR4" s="138">
        <v>3</v>
      </c>
      <c r="AS4" s="138">
        <v>0</v>
      </c>
      <c r="AT4" s="139">
        <v>1</v>
      </c>
      <c r="AU4" s="137">
        <f t="shared" ref="AU4:BE4" si="0">COUNTIF(AU5:AU44,"○")</f>
        <v>0</v>
      </c>
      <c r="AV4" s="138">
        <f t="shared" si="0"/>
        <v>0</v>
      </c>
      <c r="AW4" s="138">
        <f t="shared" si="0"/>
        <v>0</v>
      </c>
      <c r="AX4" s="138">
        <f t="shared" si="0"/>
        <v>0</v>
      </c>
      <c r="AY4" s="138">
        <f t="shared" si="0"/>
        <v>0</v>
      </c>
      <c r="AZ4" s="138">
        <f t="shared" si="0"/>
        <v>0</v>
      </c>
      <c r="BA4" s="138">
        <f t="shared" si="0"/>
        <v>0</v>
      </c>
      <c r="BB4" s="138">
        <f t="shared" si="0"/>
        <v>0</v>
      </c>
      <c r="BC4" s="138">
        <f t="shared" si="0"/>
        <v>0</v>
      </c>
      <c r="BD4" s="138">
        <f t="shared" si="0"/>
        <v>2</v>
      </c>
      <c r="BE4" s="139">
        <f t="shared" si="0"/>
        <v>0</v>
      </c>
    </row>
    <row r="5" spans="1:57" ht="28.5" customHeight="1">
      <c r="A5" s="170">
        <v>49001</v>
      </c>
      <c r="B5" s="171" t="s">
        <v>677</v>
      </c>
      <c r="C5" s="95" t="s">
        <v>23</v>
      </c>
      <c r="D5" s="95"/>
      <c r="E5" s="95" t="s">
        <v>23</v>
      </c>
      <c r="F5" s="95" t="s">
        <v>23</v>
      </c>
      <c r="G5" s="95"/>
      <c r="H5" s="95"/>
      <c r="I5" s="95"/>
      <c r="J5" s="95"/>
      <c r="K5" s="95"/>
      <c r="L5" s="95"/>
      <c r="M5" s="95" t="s">
        <v>23</v>
      </c>
      <c r="N5" s="95" t="s">
        <v>23</v>
      </c>
      <c r="O5" s="95" t="s">
        <v>23</v>
      </c>
      <c r="P5" s="95">
        <v>2</v>
      </c>
      <c r="Q5" s="95"/>
      <c r="R5" s="95" t="s">
        <v>23</v>
      </c>
      <c r="S5" s="95"/>
      <c r="T5" s="95"/>
      <c r="U5" s="95"/>
      <c r="V5" s="95"/>
      <c r="W5" s="95"/>
      <c r="X5" s="95"/>
      <c r="Y5" s="95" t="s">
        <v>22</v>
      </c>
      <c r="Z5" s="95" t="s">
        <v>22</v>
      </c>
      <c r="AA5" s="95" t="s">
        <v>22</v>
      </c>
      <c r="AB5" s="95" t="s">
        <v>26</v>
      </c>
      <c r="AC5" s="95" t="s">
        <v>22</v>
      </c>
      <c r="AD5" s="95" t="s">
        <v>26</v>
      </c>
      <c r="AE5" s="95" t="s">
        <v>25</v>
      </c>
      <c r="AF5" s="217" t="s">
        <v>26</v>
      </c>
      <c r="AG5" s="95"/>
      <c r="AH5" s="95" t="s">
        <v>25</v>
      </c>
      <c r="AI5" s="173" t="s">
        <v>25</v>
      </c>
      <c r="AJ5" s="128" t="s">
        <v>22</v>
      </c>
      <c r="AK5" s="95" t="s">
        <v>22</v>
      </c>
      <c r="AL5" s="95" t="s">
        <v>25</v>
      </c>
      <c r="AM5" s="95" t="s">
        <v>22</v>
      </c>
      <c r="AN5" s="95">
        <v>0</v>
      </c>
      <c r="AO5" s="95" t="s">
        <v>22</v>
      </c>
      <c r="AP5" s="95" t="s">
        <v>27</v>
      </c>
      <c r="AQ5" s="95" t="s">
        <v>28</v>
      </c>
      <c r="AR5" s="95" t="s">
        <v>28</v>
      </c>
      <c r="AS5" s="95" t="s">
        <v>25</v>
      </c>
      <c r="AT5" s="129" t="s">
        <v>25</v>
      </c>
      <c r="AU5" s="314" t="str">
        <f>SUBSTITUTE(SUBSTITUTE(IFERROR(VLOOKUP($A5,単組回答!$E:$F,2,FALSE),""),"あり","○"),"なし","×")</f>
        <v/>
      </c>
      <c r="AV5" s="317" t="str">
        <f>SUBSTITUTE(SUBSTITUTE(IFERROR(VLOOKUP($A5,単組回答!$E:$G,3,FALSE),""),"あり","○"),"なし","×")</f>
        <v/>
      </c>
      <c r="AW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5" s="313" t="str">
        <f>SUBSTITUTE(SUBSTITUTE(IFERROR(VLOOKUP($A5,単組回答!$E:$H,4,FALSE),""),"あり","○"),"なし","×")</f>
        <v/>
      </c>
      <c r="BB5" s="100" t="s">
        <v>25</v>
      </c>
      <c r="BC5" s="313" t="str">
        <f>SUBSTITUTE(SUBSTITUTE(IFERROR(VLOOKUP($A5,単組回答!$E:$R,14,FALSE),""),"① 行った","○"),"② 行っていない","×")</f>
        <v/>
      </c>
      <c r="BD5" s="95" t="s">
        <v>25</v>
      </c>
      <c r="BE5" s="316" t="str">
        <f>SUBSTITUTE(SUBSTITUTE(IFERROR(VLOOKUP($A5,単組回答!$E:$T,16,FALSE),""),"① 行った","○"),"② 行っていない","×")</f>
        <v/>
      </c>
    </row>
    <row r="6" spans="1:57" ht="28.5" customHeight="1">
      <c r="A6" s="5">
        <v>49002</v>
      </c>
      <c r="B6" s="6" t="s">
        <v>678</v>
      </c>
      <c r="C6" s="2" t="s">
        <v>23</v>
      </c>
      <c r="D6" s="2" t="s">
        <v>23</v>
      </c>
      <c r="E6" s="2">
        <v>2</v>
      </c>
      <c r="F6" s="2"/>
      <c r="G6" s="2"/>
      <c r="H6" s="2"/>
      <c r="I6" s="2"/>
      <c r="J6" s="2"/>
      <c r="K6" s="2"/>
      <c r="L6" s="2"/>
      <c r="M6" s="2"/>
      <c r="N6" s="2" t="s">
        <v>22</v>
      </c>
      <c r="O6" s="2" t="s">
        <v>22</v>
      </c>
      <c r="P6" s="2">
        <v>2</v>
      </c>
      <c r="Q6" s="2"/>
      <c r="R6" s="2"/>
      <c r="S6" s="2"/>
      <c r="T6" s="2"/>
      <c r="U6" s="2"/>
      <c r="V6" s="2"/>
      <c r="W6" s="2"/>
      <c r="X6" s="2"/>
      <c r="Y6" s="2" t="s">
        <v>22</v>
      </c>
      <c r="Z6" s="2" t="s">
        <v>22</v>
      </c>
      <c r="AA6" s="2" t="s">
        <v>22</v>
      </c>
      <c r="AB6" s="2" t="s">
        <v>26</v>
      </c>
      <c r="AC6" s="2" t="s">
        <v>22</v>
      </c>
      <c r="AD6" s="2" t="s">
        <v>26</v>
      </c>
      <c r="AE6" s="2" t="s">
        <v>22</v>
      </c>
      <c r="AF6" s="39" t="s">
        <v>26</v>
      </c>
      <c r="AG6" s="2"/>
      <c r="AH6" s="2" t="s">
        <v>25</v>
      </c>
      <c r="AI6" s="93" t="s">
        <v>25</v>
      </c>
      <c r="AJ6" s="102" t="s">
        <v>22</v>
      </c>
      <c r="AK6" s="100" t="s">
        <v>25</v>
      </c>
      <c r="AL6" s="100" t="s">
        <v>25</v>
      </c>
      <c r="AM6" s="100" t="s">
        <v>25</v>
      </c>
      <c r="AN6" s="100">
        <v>0</v>
      </c>
      <c r="AO6" s="100">
        <v>0</v>
      </c>
      <c r="AP6" s="100">
        <v>0</v>
      </c>
      <c r="AQ6" s="100"/>
      <c r="AR6" s="100">
        <v>0</v>
      </c>
      <c r="AS6" s="100"/>
      <c r="AT6" s="103">
        <v>0</v>
      </c>
      <c r="AU6" s="314" t="str">
        <f>SUBSTITUTE(SUBSTITUTE(IFERROR(VLOOKUP($A6,単組回答!$E:$F,2,FALSE),""),"あり","○"),"なし","×")</f>
        <v/>
      </c>
      <c r="AV6" s="317" t="str">
        <f>SUBSTITUTE(SUBSTITUTE(IFERROR(VLOOKUP($A6,単組回答!$E:$G,3,FALSE),""),"あり","○"),"なし","×")</f>
        <v/>
      </c>
      <c r="AW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6" s="313" t="str">
        <f>SUBSTITUTE(SUBSTITUTE(IFERROR(VLOOKUP($A6,単組回答!$E:$H,4,FALSE),""),"あり","○"),"なし","×")</f>
        <v/>
      </c>
      <c r="BB6" s="100" t="s">
        <v>1320</v>
      </c>
      <c r="BC6" s="313" t="str">
        <f>SUBSTITUTE(SUBSTITUTE(IFERROR(VLOOKUP($A6,単組回答!$E:$R,14,FALSE),""),"① 行った","○"),"② 行っていない","×")</f>
        <v/>
      </c>
      <c r="BD6" s="100" t="s">
        <v>25</v>
      </c>
      <c r="BE6" s="316" t="str">
        <f>SUBSTITUTE(SUBSTITUTE(IFERROR(VLOOKUP($A6,単組回答!$E:$T,16,FALSE),""),"① 行った","○"),"② 行っていない","×")</f>
        <v/>
      </c>
    </row>
    <row r="7" spans="1:57" ht="28.5" customHeight="1">
      <c r="A7" s="5">
        <v>49005</v>
      </c>
      <c r="B7" s="6" t="s">
        <v>679</v>
      </c>
      <c r="C7" s="7"/>
      <c r="D7" s="2"/>
      <c r="E7" s="2"/>
      <c r="F7" s="2"/>
      <c r="G7" s="2"/>
      <c r="H7" s="2"/>
      <c r="I7" s="2"/>
      <c r="J7" s="2"/>
      <c r="K7" s="2"/>
      <c r="L7" s="2"/>
      <c r="M7" s="2"/>
      <c r="N7" s="2"/>
      <c r="O7" s="2"/>
      <c r="P7" s="2"/>
      <c r="Q7" s="2"/>
      <c r="R7" s="2"/>
      <c r="S7" s="2"/>
      <c r="T7" s="2"/>
      <c r="U7" s="2"/>
      <c r="V7" s="2"/>
      <c r="W7" s="2"/>
      <c r="X7" s="2"/>
      <c r="Y7" s="2" t="s">
        <v>26</v>
      </c>
      <c r="Z7" s="2" t="s">
        <v>26</v>
      </c>
      <c r="AA7" s="2" t="e">
        <v>#N/A</v>
      </c>
      <c r="AB7" s="2" t="s">
        <v>26</v>
      </c>
      <c r="AC7" s="2" t="s">
        <v>26</v>
      </c>
      <c r="AD7" s="2" t="s">
        <v>26</v>
      </c>
      <c r="AE7" s="2" t="s">
        <v>26</v>
      </c>
      <c r="AF7" s="39" t="s">
        <v>26</v>
      </c>
      <c r="AG7" s="2" t="s">
        <v>26</v>
      </c>
      <c r="AH7" s="2" t="s">
        <v>26</v>
      </c>
      <c r="AI7" s="93" t="s">
        <v>26</v>
      </c>
      <c r="AJ7" s="102" t="s">
        <v>26</v>
      </c>
      <c r="AK7" s="100" t="s">
        <v>26</v>
      </c>
      <c r="AL7" s="100" t="s">
        <v>26</v>
      </c>
      <c r="AM7" s="100" t="s">
        <v>26</v>
      </c>
      <c r="AN7" s="100" t="s">
        <v>26</v>
      </c>
      <c r="AO7" s="100" t="s">
        <v>26</v>
      </c>
      <c r="AP7" s="100" t="s">
        <v>26</v>
      </c>
      <c r="AQ7" s="100" t="s">
        <v>26</v>
      </c>
      <c r="AR7" s="100" t="s">
        <v>26</v>
      </c>
      <c r="AS7" s="100" t="s">
        <v>26</v>
      </c>
      <c r="AT7" s="103" t="s">
        <v>26</v>
      </c>
      <c r="AU7" s="314" t="str">
        <f>SUBSTITUTE(SUBSTITUTE(IFERROR(VLOOKUP($A7,単組回答!$E:$F,2,FALSE),""),"あり","○"),"なし","×")</f>
        <v/>
      </c>
      <c r="AV7" s="317" t="str">
        <f>SUBSTITUTE(SUBSTITUTE(IFERROR(VLOOKUP($A7,単組回答!$E:$G,3,FALSE),""),"あり","○"),"なし","×")</f>
        <v/>
      </c>
      <c r="AW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7" s="313" t="str">
        <f>SUBSTITUTE(SUBSTITUTE(IFERROR(VLOOKUP($A7,単組回答!$E:$H,4,FALSE),""),"あり","○"),"なし","×")</f>
        <v/>
      </c>
      <c r="BB7" s="100" t="s">
        <v>25</v>
      </c>
      <c r="BC7" s="313" t="str">
        <f>SUBSTITUTE(SUBSTITUTE(IFERROR(VLOOKUP($A7,単組回答!$E:$R,14,FALSE),""),"① 行った","○"),"② 行っていない","×")</f>
        <v/>
      </c>
      <c r="BD7" s="100" t="s">
        <v>25</v>
      </c>
      <c r="BE7" s="316" t="str">
        <f>SUBSTITUTE(SUBSTITUTE(IFERROR(VLOOKUP($A7,単組回答!$E:$T,16,FALSE),""),"① 行った","○"),"② 行っていない","×")</f>
        <v/>
      </c>
    </row>
    <row r="8" spans="1:57" ht="28.5" customHeight="1">
      <c r="A8" s="5">
        <v>49006</v>
      </c>
      <c r="B8" s="6" t="s">
        <v>680</v>
      </c>
      <c r="C8" s="2" t="s">
        <v>24</v>
      </c>
      <c r="D8" s="2" t="s">
        <v>24</v>
      </c>
      <c r="E8" s="2"/>
      <c r="F8" s="2"/>
      <c r="G8" s="2"/>
      <c r="H8" s="2"/>
      <c r="I8" s="2"/>
      <c r="J8" s="2"/>
      <c r="K8" s="2"/>
      <c r="L8" s="2"/>
      <c r="M8" s="2"/>
      <c r="N8" s="2" t="s">
        <v>24</v>
      </c>
      <c r="O8" s="2" t="s">
        <v>24</v>
      </c>
      <c r="P8" s="2"/>
      <c r="Q8" s="2"/>
      <c r="R8" s="2"/>
      <c r="S8" s="2"/>
      <c r="T8" s="2"/>
      <c r="U8" s="2"/>
      <c r="V8" s="2"/>
      <c r="W8" s="2"/>
      <c r="X8" s="2"/>
      <c r="Y8" s="2" t="s">
        <v>26</v>
      </c>
      <c r="Z8" s="2" t="s">
        <v>26</v>
      </c>
      <c r="AA8" s="2" t="e">
        <v>#N/A</v>
      </c>
      <c r="AB8" s="2" t="s">
        <v>26</v>
      </c>
      <c r="AC8" s="2" t="s">
        <v>26</v>
      </c>
      <c r="AD8" s="2" t="s">
        <v>26</v>
      </c>
      <c r="AE8" s="2" t="s">
        <v>26</v>
      </c>
      <c r="AF8" s="39" t="s">
        <v>26</v>
      </c>
      <c r="AG8" s="2" t="s">
        <v>26</v>
      </c>
      <c r="AH8" s="2" t="s">
        <v>26</v>
      </c>
      <c r="AI8" s="93" t="s">
        <v>26</v>
      </c>
      <c r="AJ8" s="102" t="s">
        <v>26</v>
      </c>
      <c r="AK8" s="100" t="s">
        <v>26</v>
      </c>
      <c r="AL8" s="100" t="s">
        <v>26</v>
      </c>
      <c r="AM8" s="100" t="s">
        <v>26</v>
      </c>
      <c r="AN8" s="100" t="s">
        <v>26</v>
      </c>
      <c r="AO8" s="100" t="s">
        <v>26</v>
      </c>
      <c r="AP8" s="100" t="s">
        <v>26</v>
      </c>
      <c r="AQ8" s="100" t="s">
        <v>26</v>
      </c>
      <c r="AR8" s="100" t="s">
        <v>26</v>
      </c>
      <c r="AS8" s="100" t="s">
        <v>26</v>
      </c>
      <c r="AT8" s="103" t="s">
        <v>26</v>
      </c>
      <c r="AU8" s="314" t="str">
        <f>SUBSTITUTE(SUBSTITUTE(IFERROR(VLOOKUP($A8,単組回答!$E:$F,2,FALSE),""),"あり","○"),"なし","×")</f>
        <v/>
      </c>
      <c r="AV8" s="317" t="str">
        <f>SUBSTITUTE(SUBSTITUTE(IFERROR(VLOOKUP($A8,単組回答!$E:$G,3,FALSE),""),"あり","○"),"なし","×")</f>
        <v/>
      </c>
      <c r="AW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8" s="313" t="str">
        <f>SUBSTITUTE(SUBSTITUTE(IFERROR(VLOOKUP($A8,単組回答!$E:$H,4,FALSE),""),"あり","○"),"なし","×")</f>
        <v/>
      </c>
      <c r="BB8" s="100" t="s">
        <v>25</v>
      </c>
      <c r="BC8" s="313" t="str">
        <f>SUBSTITUTE(SUBSTITUTE(IFERROR(VLOOKUP($A8,単組回答!$E:$R,14,FALSE),""),"① 行った","○"),"② 行っていない","×")</f>
        <v/>
      </c>
      <c r="BD8" s="100" t="s">
        <v>25</v>
      </c>
      <c r="BE8" s="316" t="str">
        <f>SUBSTITUTE(SUBSTITUTE(IFERROR(VLOOKUP($A8,単組回答!$E:$T,16,FALSE),""),"① 行った","○"),"② 行っていない","×")</f>
        <v/>
      </c>
    </row>
    <row r="9" spans="1:57" ht="28.5" customHeight="1">
      <c r="A9" s="5">
        <v>49007</v>
      </c>
      <c r="B9" s="6" t="s">
        <v>681</v>
      </c>
      <c r="C9" s="2" t="s">
        <v>23</v>
      </c>
      <c r="D9" s="2" t="s">
        <v>24</v>
      </c>
      <c r="E9" s="2">
        <v>1</v>
      </c>
      <c r="F9" s="2" t="s">
        <v>23</v>
      </c>
      <c r="G9" s="2" t="s">
        <v>23</v>
      </c>
      <c r="H9" s="2"/>
      <c r="I9" s="2" t="s">
        <v>23</v>
      </c>
      <c r="J9" s="2"/>
      <c r="K9" s="2" t="s">
        <v>23</v>
      </c>
      <c r="L9" s="2"/>
      <c r="M9" s="2"/>
      <c r="N9" s="2" t="s">
        <v>22</v>
      </c>
      <c r="O9" s="2" t="s">
        <v>24</v>
      </c>
      <c r="P9" s="2">
        <v>1</v>
      </c>
      <c r="Q9" s="2" t="s">
        <v>23</v>
      </c>
      <c r="R9" s="2"/>
      <c r="S9" s="2" t="s">
        <v>22</v>
      </c>
      <c r="T9" s="2"/>
      <c r="U9" s="2" t="s">
        <v>23</v>
      </c>
      <c r="V9" s="2" t="s">
        <v>23</v>
      </c>
      <c r="W9" s="2"/>
      <c r="X9" s="2"/>
      <c r="Y9" s="2" t="s">
        <v>22</v>
      </c>
      <c r="Z9" s="2" t="s">
        <v>25</v>
      </c>
      <c r="AA9" s="2" t="s">
        <v>25</v>
      </c>
      <c r="AB9" s="2" t="s">
        <v>22</v>
      </c>
      <c r="AC9" s="2" t="s">
        <v>22</v>
      </c>
      <c r="AD9" s="2" t="s">
        <v>25</v>
      </c>
      <c r="AE9" s="2" t="s">
        <v>22</v>
      </c>
      <c r="AF9" s="39" t="s">
        <v>26</v>
      </c>
      <c r="AG9" s="2" t="s">
        <v>25</v>
      </c>
      <c r="AH9" s="2" t="s">
        <v>25</v>
      </c>
      <c r="AI9" s="93" t="s">
        <v>25</v>
      </c>
      <c r="AJ9" s="102" t="s">
        <v>22</v>
      </c>
      <c r="AK9" s="100" t="s">
        <v>25</v>
      </c>
      <c r="AL9" s="100" t="s">
        <v>22</v>
      </c>
      <c r="AM9" s="100" t="s">
        <v>22</v>
      </c>
      <c r="AN9" s="100" t="s">
        <v>22</v>
      </c>
      <c r="AO9" s="100" t="s">
        <v>22</v>
      </c>
      <c r="AP9" s="100" t="s">
        <v>27</v>
      </c>
      <c r="AQ9" s="100" t="s">
        <v>28</v>
      </c>
      <c r="AR9" s="100" t="s">
        <v>22</v>
      </c>
      <c r="AS9" s="100" t="s">
        <v>25</v>
      </c>
      <c r="AT9" s="103" t="s">
        <v>25</v>
      </c>
      <c r="AU9" s="314" t="str">
        <f>SUBSTITUTE(SUBSTITUTE(IFERROR(VLOOKUP($A9,単組回答!$E:$F,2,FALSE),""),"あり","○"),"なし","×")</f>
        <v/>
      </c>
      <c r="AV9" s="317" t="str">
        <f>SUBSTITUTE(SUBSTITUTE(IFERROR(VLOOKUP($A9,単組回答!$E:$G,3,FALSE),""),"あり","○"),"なし","×")</f>
        <v/>
      </c>
      <c r="AW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9" s="313" t="str">
        <f>SUBSTITUTE(SUBSTITUTE(IFERROR(VLOOKUP($A9,単組回答!$E:$H,4,FALSE),""),"あり","○"),"なし","×")</f>
        <v/>
      </c>
      <c r="BB9" s="100" t="s">
        <v>25</v>
      </c>
      <c r="BC9" s="313" t="str">
        <f>SUBSTITUTE(SUBSTITUTE(IFERROR(VLOOKUP($A9,単組回答!$E:$R,14,FALSE),""),"① 行った","○"),"② 行っていない","×")</f>
        <v/>
      </c>
      <c r="BD9" s="100" t="s">
        <v>22</v>
      </c>
      <c r="BE9" s="316" t="str">
        <f>SUBSTITUTE(SUBSTITUTE(IFERROR(VLOOKUP($A9,単組回答!$E:$T,16,FALSE),""),"① 行った","○"),"② 行っていない","×")</f>
        <v/>
      </c>
    </row>
    <row r="10" spans="1:57" ht="28.5" customHeight="1">
      <c r="A10" s="5">
        <v>49008</v>
      </c>
      <c r="B10" s="6" t="s">
        <v>682</v>
      </c>
      <c r="C10" s="2" t="s">
        <v>23</v>
      </c>
      <c r="D10" s="2" t="s">
        <v>24</v>
      </c>
      <c r="E10" s="2">
        <v>1</v>
      </c>
      <c r="F10" s="2" t="s">
        <v>23</v>
      </c>
      <c r="G10" s="2" t="s">
        <v>23</v>
      </c>
      <c r="H10" s="2"/>
      <c r="I10" s="2"/>
      <c r="J10" s="2"/>
      <c r="K10" s="2"/>
      <c r="L10" s="2"/>
      <c r="M10" s="2"/>
      <c r="N10" s="2" t="s">
        <v>22</v>
      </c>
      <c r="O10" s="2" t="s">
        <v>24</v>
      </c>
      <c r="P10" s="2">
        <v>1</v>
      </c>
      <c r="Q10" s="2"/>
      <c r="R10" s="2"/>
      <c r="S10" s="2" t="s">
        <v>22</v>
      </c>
      <c r="T10" s="2"/>
      <c r="U10" s="2"/>
      <c r="V10" s="2"/>
      <c r="W10" s="2"/>
      <c r="X10" s="2"/>
      <c r="Y10" s="2" t="s">
        <v>22</v>
      </c>
      <c r="Z10" s="2" t="s">
        <v>25</v>
      </c>
      <c r="AA10" s="2" t="s">
        <v>25</v>
      </c>
      <c r="AB10" s="2" t="s">
        <v>22</v>
      </c>
      <c r="AC10" s="2" t="s">
        <v>22</v>
      </c>
      <c r="AD10" s="2" t="s">
        <v>25</v>
      </c>
      <c r="AE10" s="2" t="s">
        <v>25</v>
      </c>
      <c r="AF10" s="39" t="s">
        <v>26</v>
      </c>
      <c r="AG10" s="2"/>
      <c r="AH10" s="2" t="s">
        <v>25</v>
      </c>
      <c r="AI10" s="93" t="s">
        <v>25</v>
      </c>
      <c r="AJ10" s="102" t="s">
        <v>22</v>
      </c>
      <c r="AK10" s="100" t="s">
        <v>25</v>
      </c>
      <c r="AL10" s="100" t="s">
        <v>22</v>
      </c>
      <c r="AM10" s="100" t="s">
        <v>22</v>
      </c>
      <c r="AN10" s="100" t="s">
        <v>22</v>
      </c>
      <c r="AO10" s="100" t="s">
        <v>22</v>
      </c>
      <c r="AP10" s="100" t="s">
        <v>43</v>
      </c>
      <c r="AQ10" s="100"/>
      <c r="AR10" s="100" t="s">
        <v>28</v>
      </c>
      <c r="AS10" s="100"/>
      <c r="AT10" s="103" t="s">
        <v>25</v>
      </c>
      <c r="AU10" s="314" t="str">
        <f>SUBSTITUTE(SUBSTITUTE(IFERROR(VLOOKUP($A10,単組回答!$E:$F,2,FALSE),""),"あり","○"),"なし","×")</f>
        <v/>
      </c>
      <c r="AV10" s="317" t="str">
        <f>SUBSTITUTE(SUBSTITUTE(IFERROR(VLOOKUP($A10,単組回答!$E:$G,3,FALSE),""),"あり","○"),"なし","×")</f>
        <v/>
      </c>
      <c r="AW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0" s="313" t="str">
        <f>SUBSTITUTE(SUBSTITUTE(IFERROR(VLOOKUP($A10,単組回答!$E:$H,4,FALSE),""),"あり","○"),"なし","×")</f>
        <v/>
      </c>
      <c r="BB10" s="100" t="s">
        <v>25</v>
      </c>
      <c r="BC10" s="313" t="str">
        <f>SUBSTITUTE(SUBSTITUTE(IFERROR(VLOOKUP($A10,単組回答!$E:$R,14,FALSE),""),"① 行った","○"),"② 行っていない","×")</f>
        <v/>
      </c>
      <c r="BD10" s="100" t="s">
        <v>25</v>
      </c>
      <c r="BE10" s="316" t="str">
        <f>SUBSTITUTE(SUBSTITUTE(IFERROR(VLOOKUP($A10,単組回答!$E:$T,16,FALSE),""),"① 行った","○"),"② 行っていない","×")</f>
        <v/>
      </c>
    </row>
    <row r="11" spans="1:57" ht="28.5" customHeight="1">
      <c r="A11" s="5">
        <v>49009</v>
      </c>
      <c r="B11" s="6" t="s">
        <v>683</v>
      </c>
      <c r="C11" s="7"/>
      <c r="D11" s="2"/>
      <c r="E11" s="2"/>
      <c r="F11" s="2"/>
      <c r="G11" s="2"/>
      <c r="H11" s="2"/>
      <c r="I11" s="2"/>
      <c r="J11" s="2"/>
      <c r="K11" s="2"/>
      <c r="L11" s="2"/>
      <c r="M11" s="2"/>
      <c r="N11" s="2"/>
      <c r="O11" s="2"/>
      <c r="P11" s="2"/>
      <c r="Q11" s="2"/>
      <c r="R11" s="2"/>
      <c r="S11" s="2"/>
      <c r="T11" s="2"/>
      <c r="U11" s="2"/>
      <c r="V11" s="2"/>
      <c r="W11" s="2"/>
      <c r="X11" s="2"/>
      <c r="Y11" s="2" t="s">
        <v>26</v>
      </c>
      <c r="Z11" s="2" t="s">
        <v>26</v>
      </c>
      <c r="AA11" s="2" t="e">
        <v>#N/A</v>
      </c>
      <c r="AB11" s="2" t="s">
        <v>26</v>
      </c>
      <c r="AC11" s="2" t="s">
        <v>26</v>
      </c>
      <c r="AD11" s="2" t="s">
        <v>26</v>
      </c>
      <c r="AE11" s="2" t="s">
        <v>26</v>
      </c>
      <c r="AF11" s="39" t="s">
        <v>26</v>
      </c>
      <c r="AG11" s="2" t="s">
        <v>26</v>
      </c>
      <c r="AH11" s="2" t="s">
        <v>26</v>
      </c>
      <c r="AI11" s="93" t="s">
        <v>26</v>
      </c>
      <c r="AJ11" s="102" t="s">
        <v>26</v>
      </c>
      <c r="AK11" s="100" t="s">
        <v>26</v>
      </c>
      <c r="AL11" s="100" t="s">
        <v>26</v>
      </c>
      <c r="AM11" s="100" t="s">
        <v>26</v>
      </c>
      <c r="AN11" s="100" t="s">
        <v>26</v>
      </c>
      <c r="AO11" s="100" t="s">
        <v>26</v>
      </c>
      <c r="AP11" s="100" t="s">
        <v>26</v>
      </c>
      <c r="AQ11" s="100" t="s">
        <v>26</v>
      </c>
      <c r="AR11" s="100" t="s">
        <v>26</v>
      </c>
      <c r="AS11" s="100" t="s">
        <v>26</v>
      </c>
      <c r="AT11" s="103" t="s">
        <v>26</v>
      </c>
      <c r="AU11" s="314" t="str">
        <f>SUBSTITUTE(SUBSTITUTE(IFERROR(VLOOKUP($A11,単組回答!$E:$F,2,FALSE),""),"あり","○"),"なし","×")</f>
        <v/>
      </c>
      <c r="AV11" s="317" t="str">
        <f>SUBSTITUTE(SUBSTITUTE(IFERROR(VLOOKUP($A11,単組回答!$E:$G,3,FALSE),""),"あり","○"),"なし","×")</f>
        <v/>
      </c>
      <c r="AW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1" s="313" t="str">
        <f>SUBSTITUTE(SUBSTITUTE(IFERROR(VLOOKUP($A11,単組回答!$E:$H,4,FALSE),""),"あり","○"),"なし","×")</f>
        <v/>
      </c>
      <c r="BB11" s="100" t="s">
        <v>25</v>
      </c>
      <c r="BC11" s="313" t="str">
        <f>SUBSTITUTE(SUBSTITUTE(IFERROR(VLOOKUP($A11,単組回答!$E:$R,14,FALSE),""),"① 行った","○"),"② 行っていない","×")</f>
        <v/>
      </c>
      <c r="BD11" s="100" t="s">
        <v>25</v>
      </c>
      <c r="BE11" s="316" t="str">
        <f>SUBSTITUTE(SUBSTITUTE(IFERROR(VLOOKUP($A11,単組回答!$E:$T,16,FALSE),""),"① 行った","○"),"② 行っていない","×")</f>
        <v/>
      </c>
    </row>
    <row r="12" spans="1:57" ht="28.5" customHeight="1">
      <c r="A12" s="5">
        <v>49010</v>
      </c>
      <c r="B12" s="6" t="s">
        <v>684</v>
      </c>
      <c r="C12" s="7"/>
      <c r="D12" s="2"/>
      <c r="E12" s="2"/>
      <c r="F12" s="2"/>
      <c r="G12" s="2"/>
      <c r="H12" s="2"/>
      <c r="I12" s="2"/>
      <c r="J12" s="2"/>
      <c r="K12" s="2"/>
      <c r="L12" s="2"/>
      <c r="M12" s="2"/>
      <c r="N12" s="2"/>
      <c r="O12" s="2"/>
      <c r="P12" s="2"/>
      <c r="Q12" s="2"/>
      <c r="R12" s="2"/>
      <c r="S12" s="2"/>
      <c r="T12" s="2"/>
      <c r="U12" s="2"/>
      <c r="V12" s="2"/>
      <c r="W12" s="2"/>
      <c r="X12" s="2"/>
      <c r="Y12" s="2" t="s">
        <v>26</v>
      </c>
      <c r="Z12" s="2" t="s">
        <v>26</v>
      </c>
      <c r="AA12" s="2" t="e">
        <v>#N/A</v>
      </c>
      <c r="AB12" s="2" t="s">
        <v>26</v>
      </c>
      <c r="AC12" s="2" t="s">
        <v>26</v>
      </c>
      <c r="AD12" s="2" t="s">
        <v>26</v>
      </c>
      <c r="AE12" s="2" t="s">
        <v>26</v>
      </c>
      <c r="AF12" s="39" t="s">
        <v>26</v>
      </c>
      <c r="AG12" s="2" t="s">
        <v>26</v>
      </c>
      <c r="AH12" s="2" t="s">
        <v>26</v>
      </c>
      <c r="AI12" s="93" t="s">
        <v>26</v>
      </c>
      <c r="AJ12" s="102" t="s">
        <v>26</v>
      </c>
      <c r="AK12" s="100" t="s">
        <v>26</v>
      </c>
      <c r="AL12" s="100" t="s">
        <v>26</v>
      </c>
      <c r="AM12" s="100" t="s">
        <v>26</v>
      </c>
      <c r="AN12" s="100" t="s">
        <v>26</v>
      </c>
      <c r="AO12" s="100" t="s">
        <v>26</v>
      </c>
      <c r="AP12" s="100" t="s">
        <v>26</v>
      </c>
      <c r="AQ12" s="100" t="s">
        <v>26</v>
      </c>
      <c r="AR12" s="100" t="s">
        <v>26</v>
      </c>
      <c r="AS12" s="100" t="s">
        <v>26</v>
      </c>
      <c r="AT12" s="103" t="s">
        <v>26</v>
      </c>
      <c r="AU12" s="314" t="str">
        <f>SUBSTITUTE(SUBSTITUTE(IFERROR(VLOOKUP($A12,単組回答!$E:$F,2,FALSE),""),"あり","○"),"なし","×")</f>
        <v/>
      </c>
      <c r="AV12" s="317" t="str">
        <f>SUBSTITUTE(SUBSTITUTE(IFERROR(VLOOKUP($A12,単組回答!$E:$G,3,FALSE),""),"あり","○"),"なし","×")</f>
        <v/>
      </c>
      <c r="AW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2" s="313" t="str">
        <f>SUBSTITUTE(SUBSTITUTE(IFERROR(VLOOKUP($A12,単組回答!$E:$H,4,FALSE),""),"あり","○"),"なし","×")</f>
        <v/>
      </c>
      <c r="BB12" s="100" t="s">
        <v>25</v>
      </c>
      <c r="BC12" s="313" t="str">
        <f>SUBSTITUTE(SUBSTITUTE(IFERROR(VLOOKUP($A12,単組回答!$E:$R,14,FALSE),""),"① 行った","○"),"② 行っていない","×")</f>
        <v/>
      </c>
      <c r="BD12" s="100" t="s">
        <v>25</v>
      </c>
      <c r="BE12" s="316" t="str">
        <f>SUBSTITUTE(SUBSTITUTE(IFERROR(VLOOKUP($A12,単組回答!$E:$T,16,FALSE),""),"① 行った","○"),"② 行っていない","×")</f>
        <v/>
      </c>
    </row>
    <row r="13" spans="1:57" ht="28.5" customHeight="1">
      <c r="A13" s="5">
        <v>49011</v>
      </c>
      <c r="B13" s="6" t="s">
        <v>685</v>
      </c>
      <c r="C13" s="7"/>
      <c r="D13" s="2"/>
      <c r="E13" s="2"/>
      <c r="F13" s="2"/>
      <c r="G13" s="2"/>
      <c r="H13" s="2"/>
      <c r="I13" s="2"/>
      <c r="J13" s="2"/>
      <c r="K13" s="2"/>
      <c r="L13" s="2"/>
      <c r="M13" s="2"/>
      <c r="N13" s="2"/>
      <c r="O13" s="2"/>
      <c r="P13" s="2"/>
      <c r="Q13" s="2"/>
      <c r="R13" s="2"/>
      <c r="S13" s="2"/>
      <c r="T13" s="2"/>
      <c r="U13" s="2"/>
      <c r="V13" s="2"/>
      <c r="W13" s="2"/>
      <c r="X13" s="2"/>
      <c r="Y13" s="2" t="s">
        <v>26</v>
      </c>
      <c r="Z13" s="2" t="s">
        <v>26</v>
      </c>
      <c r="AA13" s="2" t="e">
        <v>#N/A</v>
      </c>
      <c r="AB13" s="2" t="s">
        <v>26</v>
      </c>
      <c r="AC13" s="2" t="s">
        <v>26</v>
      </c>
      <c r="AD13" s="2" t="s">
        <v>26</v>
      </c>
      <c r="AE13" s="2" t="s">
        <v>26</v>
      </c>
      <c r="AF13" s="39" t="s">
        <v>26</v>
      </c>
      <c r="AG13" s="2" t="s">
        <v>26</v>
      </c>
      <c r="AH13" s="2" t="s">
        <v>26</v>
      </c>
      <c r="AI13" s="93" t="s">
        <v>26</v>
      </c>
      <c r="AJ13" s="102" t="s">
        <v>25</v>
      </c>
      <c r="AK13" s="100" t="s">
        <v>25</v>
      </c>
      <c r="AL13" s="100" t="s">
        <v>22</v>
      </c>
      <c r="AM13" s="100" t="s">
        <v>22</v>
      </c>
      <c r="AN13" s="100" t="s">
        <v>22</v>
      </c>
      <c r="AO13" s="100" t="s">
        <v>22</v>
      </c>
      <c r="AP13" s="100" t="s">
        <v>43</v>
      </c>
      <c r="AQ13" s="100" t="s">
        <v>25</v>
      </c>
      <c r="AR13" s="100" t="s">
        <v>28</v>
      </c>
      <c r="AS13" s="100" t="s">
        <v>25</v>
      </c>
      <c r="AT13" s="103" t="s">
        <v>25</v>
      </c>
      <c r="AU13" s="314" t="str">
        <f>SUBSTITUTE(SUBSTITUTE(IFERROR(VLOOKUP($A13,単組回答!$E:$F,2,FALSE),""),"あり","○"),"なし","×")</f>
        <v/>
      </c>
      <c r="AV13" s="317" t="str">
        <f>SUBSTITUTE(SUBSTITUTE(IFERROR(VLOOKUP($A13,単組回答!$E:$G,3,FALSE),""),"あり","○"),"なし","×")</f>
        <v/>
      </c>
      <c r="AW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3" s="313" t="str">
        <f>SUBSTITUTE(SUBSTITUTE(IFERROR(VLOOKUP($A13,単組回答!$E:$H,4,FALSE),""),"あり","○"),"なし","×")</f>
        <v/>
      </c>
      <c r="BB13" s="100" t="s">
        <v>25</v>
      </c>
      <c r="BC13" s="313" t="str">
        <f>SUBSTITUTE(SUBSTITUTE(IFERROR(VLOOKUP($A13,単組回答!$E:$R,14,FALSE),""),"① 行った","○"),"② 行っていない","×")</f>
        <v/>
      </c>
      <c r="BD13" s="100" t="s">
        <v>25</v>
      </c>
      <c r="BE13" s="316" t="str">
        <f>SUBSTITUTE(SUBSTITUTE(IFERROR(VLOOKUP($A13,単組回答!$E:$T,16,FALSE),""),"① 行った","○"),"② 行っていない","×")</f>
        <v/>
      </c>
    </row>
    <row r="14" spans="1:57" ht="28.5" customHeight="1">
      <c r="A14" s="5">
        <v>49012</v>
      </c>
      <c r="B14" s="6" t="s">
        <v>686</v>
      </c>
      <c r="C14" s="7"/>
      <c r="D14" s="2"/>
      <c r="E14" s="2"/>
      <c r="F14" s="2"/>
      <c r="G14" s="2"/>
      <c r="H14" s="2"/>
      <c r="I14" s="2"/>
      <c r="J14" s="2"/>
      <c r="K14" s="2"/>
      <c r="L14" s="2"/>
      <c r="M14" s="2"/>
      <c r="N14" s="2"/>
      <c r="O14" s="2"/>
      <c r="P14" s="2"/>
      <c r="Q14" s="2"/>
      <c r="R14" s="2"/>
      <c r="S14" s="2"/>
      <c r="T14" s="2"/>
      <c r="U14" s="2"/>
      <c r="V14" s="2"/>
      <c r="W14" s="2"/>
      <c r="X14" s="2"/>
      <c r="Y14" s="2" t="s">
        <v>26</v>
      </c>
      <c r="Z14" s="2" t="s">
        <v>26</v>
      </c>
      <c r="AA14" s="2" t="e">
        <v>#N/A</v>
      </c>
      <c r="AB14" s="2" t="s">
        <v>26</v>
      </c>
      <c r="AC14" s="2" t="s">
        <v>26</v>
      </c>
      <c r="AD14" s="2" t="s">
        <v>26</v>
      </c>
      <c r="AE14" s="2" t="s">
        <v>26</v>
      </c>
      <c r="AF14" s="39" t="s">
        <v>26</v>
      </c>
      <c r="AG14" s="2" t="s">
        <v>26</v>
      </c>
      <c r="AH14" s="2" t="s">
        <v>26</v>
      </c>
      <c r="AI14" s="93" t="s">
        <v>26</v>
      </c>
      <c r="AJ14" s="102" t="s">
        <v>25</v>
      </c>
      <c r="AK14" s="100" t="s">
        <v>25</v>
      </c>
      <c r="AL14" s="100" t="s">
        <v>25</v>
      </c>
      <c r="AM14" s="100" t="s">
        <v>22</v>
      </c>
      <c r="AN14" s="100">
        <v>0</v>
      </c>
      <c r="AO14" s="100" t="s">
        <v>22</v>
      </c>
      <c r="AP14" s="100" t="s">
        <v>27</v>
      </c>
      <c r="AQ14" s="100" t="s">
        <v>26</v>
      </c>
      <c r="AR14" s="100" t="s">
        <v>22</v>
      </c>
      <c r="AS14" s="100" t="s">
        <v>26</v>
      </c>
      <c r="AT14" s="103" t="s">
        <v>25</v>
      </c>
      <c r="AU14" s="314" t="str">
        <f>SUBSTITUTE(SUBSTITUTE(IFERROR(VLOOKUP($A14,単組回答!$E:$F,2,FALSE),""),"あり","○"),"なし","×")</f>
        <v/>
      </c>
      <c r="AV14" s="317" t="str">
        <f>SUBSTITUTE(SUBSTITUTE(IFERROR(VLOOKUP($A14,単組回答!$E:$G,3,FALSE),""),"あり","○"),"なし","×")</f>
        <v/>
      </c>
      <c r="AW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4" s="313" t="str">
        <f>SUBSTITUTE(SUBSTITUTE(IFERROR(VLOOKUP($A14,単組回答!$E:$H,4,FALSE),""),"あり","○"),"なし","×")</f>
        <v/>
      </c>
      <c r="BB14" s="100" t="s">
        <v>25</v>
      </c>
      <c r="BC14" s="313" t="str">
        <f>SUBSTITUTE(SUBSTITUTE(IFERROR(VLOOKUP($A14,単組回答!$E:$R,14,FALSE),""),"① 行った","○"),"② 行っていない","×")</f>
        <v/>
      </c>
      <c r="BD14" s="100" t="s">
        <v>25</v>
      </c>
      <c r="BE14" s="316" t="str">
        <f>SUBSTITUTE(SUBSTITUTE(IFERROR(VLOOKUP($A14,単組回答!$E:$T,16,FALSE),""),"① 行った","○"),"② 行っていない","×")</f>
        <v/>
      </c>
    </row>
    <row r="15" spans="1:57" ht="28.5" customHeight="1">
      <c r="A15" s="5">
        <v>49013</v>
      </c>
      <c r="B15" s="6" t="s">
        <v>687</v>
      </c>
      <c r="C15" s="7"/>
      <c r="D15" s="2"/>
      <c r="E15" s="2"/>
      <c r="F15" s="2"/>
      <c r="G15" s="2"/>
      <c r="H15" s="2"/>
      <c r="I15" s="2"/>
      <c r="J15" s="2"/>
      <c r="K15" s="2"/>
      <c r="L15" s="2"/>
      <c r="M15" s="2"/>
      <c r="N15" s="2"/>
      <c r="O15" s="2"/>
      <c r="P15" s="2"/>
      <c r="Q15" s="2"/>
      <c r="R15" s="2"/>
      <c r="S15" s="2"/>
      <c r="T15" s="2"/>
      <c r="U15" s="2"/>
      <c r="V15" s="2"/>
      <c r="W15" s="2"/>
      <c r="X15" s="2"/>
      <c r="Y15" s="2" t="s">
        <v>26</v>
      </c>
      <c r="Z15" s="2" t="s">
        <v>26</v>
      </c>
      <c r="AA15" s="2" t="e">
        <v>#N/A</v>
      </c>
      <c r="AB15" s="2" t="s">
        <v>26</v>
      </c>
      <c r="AC15" s="2" t="s">
        <v>26</v>
      </c>
      <c r="AD15" s="2" t="s">
        <v>26</v>
      </c>
      <c r="AE15" s="2" t="s">
        <v>26</v>
      </c>
      <c r="AF15" s="39" t="s">
        <v>26</v>
      </c>
      <c r="AG15" s="2" t="s">
        <v>26</v>
      </c>
      <c r="AH15" s="2" t="s">
        <v>26</v>
      </c>
      <c r="AI15" s="93" t="s">
        <v>26</v>
      </c>
      <c r="AJ15" s="102" t="s">
        <v>26</v>
      </c>
      <c r="AK15" s="100" t="s">
        <v>26</v>
      </c>
      <c r="AL15" s="100" t="s">
        <v>26</v>
      </c>
      <c r="AM15" s="100" t="s">
        <v>26</v>
      </c>
      <c r="AN15" s="100" t="s">
        <v>26</v>
      </c>
      <c r="AO15" s="100" t="s">
        <v>26</v>
      </c>
      <c r="AP15" s="100" t="s">
        <v>26</v>
      </c>
      <c r="AQ15" s="100" t="s">
        <v>26</v>
      </c>
      <c r="AR15" s="100" t="s">
        <v>26</v>
      </c>
      <c r="AS15" s="100" t="s">
        <v>26</v>
      </c>
      <c r="AT15" s="103" t="s">
        <v>26</v>
      </c>
      <c r="AU15" s="314" t="str">
        <f>SUBSTITUTE(SUBSTITUTE(IFERROR(VLOOKUP($A15,単組回答!$E:$F,2,FALSE),""),"あり","○"),"なし","×")</f>
        <v/>
      </c>
      <c r="AV15" s="317" t="str">
        <f>SUBSTITUTE(SUBSTITUTE(IFERROR(VLOOKUP($A15,単組回答!$E:$G,3,FALSE),""),"あり","○"),"なし","×")</f>
        <v/>
      </c>
      <c r="AW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5" s="313" t="str">
        <f>SUBSTITUTE(SUBSTITUTE(IFERROR(VLOOKUP($A15,単組回答!$E:$H,4,FALSE),""),"あり","○"),"なし","×")</f>
        <v/>
      </c>
      <c r="BB15" s="100" t="s">
        <v>25</v>
      </c>
      <c r="BC15" s="313" t="str">
        <f>SUBSTITUTE(SUBSTITUTE(IFERROR(VLOOKUP($A15,単組回答!$E:$R,14,FALSE),""),"① 行った","○"),"② 行っていない","×")</f>
        <v/>
      </c>
      <c r="BD15" s="100" t="s">
        <v>25</v>
      </c>
      <c r="BE15" s="316" t="str">
        <f>SUBSTITUTE(SUBSTITUTE(IFERROR(VLOOKUP($A15,単組回答!$E:$T,16,FALSE),""),"① 行った","○"),"② 行っていない","×")</f>
        <v/>
      </c>
    </row>
    <row r="16" spans="1:57" ht="28.5" customHeight="1">
      <c r="A16" s="5">
        <v>49014</v>
      </c>
      <c r="B16" s="6" t="s">
        <v>688</v>
      </c>
      <c r="C16" s="7"/>
      <c r="D16" s="2"/>
      <c r="E16" s="2"/>
      <c r="F16" s="2"/>
      <c r="G16" s="2"/>
      <c r="H16" s="2"/>
      <c r="I16" s="2"/>
      <c r="J16" s="2"/>
      <c r="K16" s="2"/>
      <c r="L16" s="2"/>
      <c r="M16" s="2"/>
      <c r="N16" s="2"/>
      <c r="O16" s="2"/>
      <c r="P16" s="2"/>
      <c r="Q16" s="2"/>
      <c r="R16" s="2"/>
      <c r="S16" s="2"/>
      <c r="T16" s="2"/>
      <c r="U16" s="2"/>
      <c r="V16" s="2"/>
      <c r="W16" s="2"/>
      <c r="X16" s="2"/>
      <c r="Y16" s="2" t="s">
        <v>26</v>
      </c>
      <c r="Z16" s="2" t="s">
        <v>26</v>
      </c>
      <c r="AA16" s="2" t="e">
        <v>#N/A</v>
      </c>
      <c r="AB16" s="2" t="s">
        <v>26</v>
      </c>
      <c r="AC16" s="2" t="s">
        <v>26</v>
      </c>
      <c r="AD16" s="2" t="s">
        <v>26</v>
      </c>
      <c r="AE16" s="2" t="s">
        <v>26</v>
      </c>
      <c r="AF16" s="39" t="s">
        <v>26</v>
      </c>
      <c r="AG16" s="2" t="s">
        <v>26</v>
      </c>
      <c r="AH16" s="2" t="s">
        <v>26</v>
      </c>
      <c r="AI16" s="93" t="s">
        <v>26</v>
      </c>
      <c r="AJ16" s="102" t="s">
        <v>26</v>
      </c>
      <c r="AK16" s="100" t="s">
        <v>26</v>
      </c>
      <c r="AL16" s="100" t="s">
        <v>26</v>
      </c>
      <c r="AM16" s="100" t="s">
        <v>26</v>
      </c>
      <c r="AN16" s="100" t="s">
        <v>26</v>
      </c>
      <c r="AO16" s="100" t="s">
        <v>26</v>
      </c>
      <c r="AP16" s="100" t="s">
        <v>26</v>
      </c>
      <c r="AQ16" s="100" t="s">
        <v>26</v>
      </c>
      <c r="AR16" s="100" t="s">
        <v>26</v>
      </c>
      <c r="AS16" s="100" t="s">
        <v>26</v>
      </c>
      <c r="AT16" s="103" t="s">
        <v>26</v>
      </c>
      <c r="AU16" s="314" t="str">
        <f>SUBSTITUTE(SUBSTITUTE(IFERROR(VLOOKUP($A16,単組回答!$E:$F,2,FALSE),""),"あり","○"),"なし","×")</f>
        <v/>
      </c>
      <c r="AV16" s="317" t="str">
        <f>SUBSTITUTE(SUBSTITUTE(IFERROR(VLOOKUP($A16,単組回答!$E:$G,3,FALSE),""),"あり","○"),"なし","×")</f>
        <v/>
      </c>
      <c r="AW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6" s="313" t="str">
        <f>SUBSTITUTE(SUBSTITUTE(IFERROR(VLOOKUP($A16,単組回答!$E:$H,4,FALSE),""),"あり","○"),"なし","×")</f>
        <v/>
      </c>
      <c r="BB16" s="100" t="s">
        <v>25</v>
      </c>
      <c r="BC16" s="313" t="str">
        <f>SUBSTITUTE(SUBSTITUTE(IFERROR(VLOOKUP($A16,単組回答!$E:$R,14,FALSE),""),"① 行った","○"),"② 行っていない","×")</f>
        <v/>
      </c>
      <c r="BD16" s="100" t="s">
        <v>25</v>
      </c>
      <c r="BE16" s="316" t="str">
        <f>SUBSTITUTE(SUBSTITUTE(IFERROR(VLOOKUP($A16,単組回答!$E:$T,16,FALSE),""),"① 行った","○"),"② 行っていない","×")</f>
        <v/>
      </c>
    </row>
    <row r="17" spans="1:57" ht="28.5" customHeight="1">
      <c r="A17" s="5">
        <v>49021</v>
      </c>
      <c r="B17" s="6" t="s">
        <v>689</v>
      </c>
      <c r="C17" s="7"/>
      <c r="D17" s="2"/>
      <c r="E17" s="2"/>
      <c r="F17" s="2"/>
      <c r="G17" s="2"/>
      <c r="H17" s="2"/>
      <c r="I17" s="2"/>
      <c r="J17" s="2"/>
      <c r="K17" s="2"/>
      <c r="L17" s="2"/>
      <c r="M17" s="2"/>
      <c r="N17" s="2"/>
      <c r="O17" s="2"/>
      <c r="P17" s="2"/>
      <c r="Q17" s="2"/>
      <c r="R17" s="2"/>
      <c r="S17" s="2"/>
      <c r="T17" s="2"/>
      <c r="U17" s="2"/>
      <c r="V17" s="2"/>
      <c r="W17" s="2"/>
      <c r="X17" s="2"/>
      <c r="Y17" s="2" t="s">
        <v>26</v>
      </c>
      <c r="Z17" s="2" t="s">
        <v>26</v>
      </c>
      <c r="AA17" s="2" t="e">
        <v>#N/A</v>
      </c>
      <c r="AB17" s="2" t="s">
        <v>26</v>
      </c>
      <c r="AC17" s="2" t="s">
        <v>26</v>
      </c>
      <c r="AD17" s="2" t="s">
        <v>26</v>
      </c>
      <c r="AE17" s="2" t="s">
        <v>26</v>
      </c>
      <c r="AF17" s="39" t="s">
        <v>26</v>
      </c>
      <c r="AG17" s="2" t="s">
        <v>26</v>
      </c>
      <c r="AH17" s="2" t="s">
        <v>26</v>
      </c>
      <c r="AI17" s="93" t="s">
        <v>26</v>
      </c>
      <c r="AJ17" s="102" t="s">
        <v>26</v>
      </c>
      <c r="AK17" s="100" t="s">
        <v>26</v>
      </c>
      <c r="AL17" s="100" t="s">
        <v>26</v>
      </c>
      <c r="AM17" s="100" t="s">
        <v>26</v>
      </c>
      <c r="AN17" s="100" t="s">
        <v>26</v>
      </c>
      <c r="AO17" s="100" t="s">
        <v>26</v>
      </c>
      <c r="AP17" s="100" t="s">
        <v>26</v>
      </c>
      <c r="AQ17" s="100"/>
      <c r="AR17" s="100" t="s">
        <v>26</v>
      </c>
      <c r="AS17" s="100"/>
      <c r="AT17" s="103" t="s">
        <v>26</v>
      </c>
      <c r="AU17" s="314" t="str">
        <f>SUBSTITUTE(SUBSTITUTE(IFERROR(VLOOKUP($A17,単組回答!$E:$F,2,FALSE),""),"あり","○"),"なし","×")</f>
        <v/>
      </c>
      <c r="AV17" s="317" t="str">
        <f>SUBSTITUTE(SUBSTITUTE(IFERROR(VLOOKUP($A17,単組回答!$E:$G,3,FALSE),""),"あり","○"),"なし","×")</f>
        <v/>
      </c>
      <c r="AW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7" s="313" t="str">
        <f>SUBSTITUTE(SUBSTITUTE(IFERROR(VLOOKUP($A17,単組回答!$E:$H,4,FALSE),""),"あり","○"),"なし","×")</f>
        <v/>
      </c>
      <c r="BB17" s="100" t="s">
        <v>25</v>
      </c>
      <c r="BC17" s="313" t="str">
        <f>SUBSTITUTE(SUBSTITUTE(IFERROR(VLOOKUP($A17,単組回答!$E:$R,14,FALSE),""),"① 行った","○"),"② 行っていない","×")</f>
        <v/>
      </c>
      <c r="BD17" s="100" t="s">
        <v>25</v>
      </c>
      <c r="BE17" s="316" t="str">
        <f>SUBSTITUTE(SUBSTITUTE(IFERROR(VLOOKUP($A17,単組回答!$E:$T,16,FALSE),""),"① 行った","○"),"② 行っていない","×")</f>
        <v/>
      </c>
    </row>
    <row r="18" spans="1:57" ht="28.5" customHeight="1">
      <c r="A18" s="5">
        <v>49023</v>
      </c>
      <c r="B18" s="6" t="s">
        <v>690</v>
      </c>
      <c r="C18" s="2" t="s">
        <v>24</v>
      </c>
      <c r="D18" s="2" t="s">
        <v>24</v>
      </c>
      <c r="E18" s="2"/>
      <c r="F18" s="2"/>
      <c r="G18" s="2"/>
      <c r="H18" s="2"/>
      <c r="I18" s="2"/>
      <c r="J18" s="2"/>
      <c r="K18" s="2"/>
      <c r="L18" s="2"/>
      <c r="M18" s="2"/>
      <c r="N18" s="2"/>
      <c r="O18" s="2"/>
      <c r="P18" s="2"/>
      <c r="Q18" s="2"/>
      <c r="R18" s="2"/>
      <c r="S18" s="2"/>
      <c r="T18" s="2"/>
      <c r="U18" s="2"/>
      <c r="V18" s="2"/>
      <c r="W18" s="2"/>
      <c r="X18" s="2"/>
      <c r="Y18" s="2" t="s">
        <v>26</v>
      </c>
      <c r="Z18" s="2" t="s">
        <v>26</v>
      </c>
      <c r="AA18" s="2" t="e">
        <v>#N/A</v>
      </c>
      <c r="AB18" s="2" t="s">
        <v>26</v>
      </c>
      <c r="AC18" s="2" t="s">
        <v>26</v>
      </c>
      <c r="AD18" s="2" t="s">
        <v>26</v>
      </c>
      <c r="AE18" s="2" t="s">
        <v>26</v>
      </c>
      <c r="AF18" s="39" t="s">
        <v>26</v>
      </c>
      <c r="AG18" s="2" t="s">
        <v>26</v>
      </c>
      <c r="AH18" s="2" t="s">
        <v>26</v>
      </c>
      <c r="AI18" s="93" t="s">
        <v>26</v>
      </c>
      <c r="AJ18" s="102" t="s">
        <v>26</v>
      </c>
      <c r="AK18" s="100" t="s">
        <v>26</v>
      </c>
      <c r="AL18" s="100" t="s">
        <v>26</v>
      </c>
      <c r="AM18" s="100" t="s">
        <v>26</v>
      </c>
      <c r="AN18" s="100" t="s">
        <v>26</v>
      </c>
      <c r="AO18" s="100" t="s">
        <v>26</v>
      </c>
      <c r="AP18" s="100" t="s">
        <v>26</v>
      </c>
      <c r="AQ18" s="100"/>
      <c r="AR18" s="100" t="s">
        <v>26</v>
      </c>
      <c r="AS18" s="100"/>
      <c r="AT18" s="103" t="s">
        <v>26</v>
      </c>
      <c r="AU18" s="314" t="str">
        <f>SUBSTITUTE(SUBSTITUTE(IFERROR(VLOOKUP($A18,単組回答!$E:$F,2,FALSE),""),"あり","○"),"なし","×")</f>
        <v/>
      </c>
      <c r="AV18" s="317" t="str">
        <f>SUBSTITUTE(SUBSTITUTE(IFERROR(VLOOKUP($A18,単組回答!$E:$G,3,FALSE),""),"あり","○"),"なし","×")</f>
        <v/>
      </c>
      <c r="AW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8" s="313" t="str">
        <f>SUBSTITUTE(SUBSTITUTE(IFERROR(VLOOKUP($A18,単組回答!$E:$H,4,FALSE),""),"あり","○"),"なし","×")</f>
        <v/>
      </c>
      <c r="BB18" s="100" t="s">
        <v>25</v>
      </c>
      <c r="BC18" s="313" t="str">
        <f>SUBSTITUTE(SUBSTITUTE(IFERROR(VLOOKUP($A18,単組回答!$E:$R,14,FALSE),""),"① 行った","○"),"② 行っていない","×")</f>
        <v/>
      </c>
      <c r="BD18" s="100" t="s">
        <v>25</v>
      </c>
      <c r="BE18" s="316" t="str">
        <f>SUBSTITUTE(SUBSTITUTE(IFERROR(VLOOKUP($A18,単組回答!$E:$T,16,FALSE),""),"① 行った","○"),"② 行っていない","×")</f>
        <v/>
      </c>
    </row>
    <row r="19" spans="1:57" ht="28.5" customHeight="1">
      <c r="A19" s="5">
        <v>49025</v>
      </c>
      <c r="B19" s="6" t="s">
        <v>691</v>
      </c>
      <c r="C19" s="2" t="s">
        <v>23</v>
      </c>
      <c r="D19" s="2" t="s">
        <v>24</v>
      </c>
      <c r="E19" s="2">
        <v>1</v>
      </c>
      <c r="F19" s="2"/>
      <c r="G19" s="2" t="s">
        <v>23</v>
      </c>
      <c r="H19" s="2"/>
      <c r="I19" s="2" t="s">
        <v>23</v>
      </c>
      <c r="J19" s="2"/>
      <c r="K19" s="2" t="s">
        <v>23</v>
      </c>
      <c r="L19" s="2"/>
      <c r="M19" s="2"/>
      <c r="N19" s="2" t="s">
        <v>22</v>
      </c>
      <c r="O19" s="2" t="s">
        <v>24</v>
      </c>
      <c r="P19" s="2">
        <v>1</v>
      </c>
      <c r="Q19" s="2" t="s">
        <v>23</v>
      </c>
      <c r="R19" s="2" t="s">
        <v>23</v>
      </c>
      <c r="S19" s="2" t="s">
        <v>22</v>
      </c>
      <c r="T19" s="2" t="s">
        <v>23</v>
      </c>
      <c r="U19" s="2"/>
      <c r="V19" s="2"/>
      <c r="W19" s="2"/>
      <c r="X19" s="2"/>
      <c r="Y19" s="2" t="s">
        <v>22</v>
      </c>
      <c r="Z19" s="2" t="s">
        <v>25</v>
      </c>
      <c r="AA19" s="2" t="s">
        <v>25</v>
      </c>
      <c r="AB19" s="2" t="s">
        <v>22</v>
      </c>
      <c r="AC19" s="2" t="s">
        <v>22</v>
      </c>
      <c r="AD19" s="2" t="s">
        <v>22</v>
      </c>
      <c r="AE19" s="2" t="s">
        <v>22</v>
      </c>
      <c r="AF19" s="39" t="s">
        <v>25</v>
      </c>
      <c r="AG19" s="2"/>
      <c r="AH19" s="2" t="s">
        <v>25</v>
      </c>
      <c r="AI19" s="93" t="s">
        <v>25</v>
      </c>
      <c r="AJ19" s="102" t="s">
        <v>22</v>
      </c>
      <c r="AK19" s="100" t="s">
        <v>25</v>
      </c>
      <c r="AL19" s="100" t="s">
        <v>22</v>
      </c>
      <c r="AM19" s="100" t="s">
        <v>22</v>
      </c>
      <c r="AN19" s="100" t="s">
        <v>25</v>
      </c>
      <c r="AO19" s="100" t="s">
        <v>25</v>
      </c>
      <c r="AP19" s="100" t="s">
        <v>27</v>
      </c>
      <c r="AQ19" s="100" t="s">
        <v>28</v>
      </c>
      <c r="AR19" s="100" t="s">
        <v>28</v>
      </c>
      <c r="AS19" s="100" t="s">
        <v>25</v>
      </c>
      <c r="AT19" s="103" t="s">
        <v>22</v>
      </c>
      <c r="AU19" s="314" t="str">
        <f>SUBSTITUTE(SUBSTITUTE(IFERROR(VLOOKUP($A19,単組回答!$E:$F,2,FALSE),""),"あり","○"),"なし","×")</f>
        <v/>
      </c>
      <c r="AV19" s="317" t="str">
        <f>SUBSTITUTE(SUBSTITUTE(IFERROR(VLOOKUP($A19,単組回答!$E:$G,3,FALSE),""),"あり","○"),"なし","×")</f>
        <v/>
      </c>
      <c r="AW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19" s="313" t="str">
        <f>SUBSTITUTE(SUBSTITUTE(IFERROR(VLOOKUP($A19,単組回答!$E:$H,4,FALSE),""),"あり","○"),"なし","×")</f>
        <v/>
      </c>
      <c r="BB19" s="100" t="s">
        <v>25</v>
      </c>
      <c r="BC19" s="313" t="str">
        <f>SUBSTITUTE(SUBSTITUTE(IFERROR(VLOOKUP($A19,単組回答!$E:$R,14,FALSE),""),"① 行った","○"),"② 行っていない","×")</f>
        <v/>
      </c>
      <c r="BD19" s="100" t="s">
        <v>22</v>
      </c>
      <c r="BE19" s="316" t="str">
        <f>SUBSTITUTE(SUBSTITUTE(IFERROR(VLOOKUP($A19,単組回答!$E:$T,16,FALSE),""),"① 行った","○"),"② 行っていない","×")</f>
        <v/>
      </c>
    </row>
    <row r="20" spans="1:57" ht="28.5" customHeight="1">
      <c r="A20" s="5">
        <v>49026</v>
      </c>
      <c r="B20" s="6" t="s">
        <v>692</v>
      </c>
      <c r="C20" s="7"/>
      <c r="D20" s="2"/>
      <c r="E20" s="2"/>
      <c r="F20" s="2"/>
      <c r="G20" s="2"/>
      <c r="H20" s="2"/>
      <c r="I20" s="2"/>
      <c r="J20" s="2"/>
      <c r="K20" s="2"/>
      <c r="L20" s="2"/>
      <c r="M20" s="2"/>
      <c r="N20" s="2" t="s">
        <v>24</v>
      </c>
      <c r="O20" s="2" t="s">
        <v>24</v>
      </c>
      <c r="P20" s="2"/>
      <c r="Q20" s="2"/>
      <c r="R20" s="2" t="s">
        <v>23</v>
      </c>
      <c r="S20" s="2"/>
      <c r="T20" s="2" t="s">
        <v>23</v>
      </c>
      <c r="U20" s="2"/>
      <c r="V20" s="2"/>
      <c r="W20" s="2"/>
      <c r="X20" s="2"/>
      <c r="Y20" s="2" t="s">
        <v>26</v>
      </c>
      <c r="Z20" s="2" t="s">
        <v>26</v>
      </c>
      <c r="AA20" s="2" t="e">
        <v>#N/A</v>
      </c>
      <c r="AB20" s="2" t="s">
        <v>26</v>
      </c>
      <c r="AC20" s="2" t="s">
        <v>26</v>
      </c>
      <c r="AD20" s="2" t="s">
        <v>26</v>
      </c>
      <c r="AE20" s="2" t="s">
        <v>26</v>
      </c>
      <c r="AF20" s="39" t="s">
        <v>26</v>
      </c>
      <c r="AG20" s="2" t="s">
        <v>26</v>
      </c>
      <c r="AH20" s="2" t="s">
        <v>26</v>
      </c>
      <c r="AI20" s="93" t="s">
        <v>26</v>
      </c>
      <c r="AJ20" s="102" t="s">
        <v>26</v>
      </c>
      <c r="AK20" s="100" t="s">
        <v>26</v>
      </c>
      <c r="AL20" s="100" t="s">
        <v>26</v>
      </c>
      <c r="AM20" s="100" t="s">
        <v>26</v>
      </c>
      <c r="AN20" s="100" t="s">
        <v>26</v>
      </c>
      <c r="AO20" s="100" t="s">
        <v>26</v>
      </c>
      <c r="AP20" s="100" t="s">
        <v>26</v>
      </c>
      <c r="AQ20" s="100" t="s">
        <v>26</v>
      </c>
      <c r="AR20" s="100" t="s">
        <v>26</v>
      </c>
      <c r="AS20" s="100" t="s">
        <v>26</v>
      </c>
      <c r="AT20" s="103" t="s">
        <v>26</v>
      </c>
      <c r="AU20" s="314" t="str">
        <f>SUBSTITUTE(SUBSTITUTE(IFERROR(VLOOKUP($A20,単組回答!$E:$F,2,FALSE),""),"あり","○"),"なし","×")</f>
        <v/>
      </c>
      <c r="AV20" s="317" t="str">
        <f>SUBSTITUTE(SUBSTITUTE(IFERROR(VLOOKUP($A20,単組回答!$E:$G,3,FALSE),""),"あり","○"),"なし","×")</f>
        <v/>
      </c>
      <c r="AW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0" s="313" t="str">
        <f>SUBSTITUTE(SUBSTITUTE(IFERROR(VLOOKUP($A20,単組回答!$E:$H,4,FALSE),""),"あり","○"),"なし","×")</f>
        <v/>
      </c>
      <c r="BB20" s="100" t="s">
        <v>25</v>
      </c>
      <c r="BC20" s="313" t="str">
        <f>SUBSTITUTE(SUBSTITUTE(IFERROR(VLOOKUP($A20,単組回答!$E:$R,14,FALSE),""),"① 行った","○"),"② 行っていない","×")</f>
        <v/>
      </c>
      <c r="BD20" s="100" t="s">
        <v>25</v>
      </c>
      <c r="BE20" s="316" t="str">
        <f>SUBSTITUTE(SUBSTITUTE(IFERROR(VLOOKUP($A20,単組回答!$E:$T,16,FALSE),""),"① 行った","○"),"② 行っていない","×")</f>
        <v/>
      </c>
    </row>
    <row r="21" spans="1:57" ht="28.5" customHeight="1">
      <c r="A21" s="5">
        <v>49027</v>
      </c>
      <c r="B21" s="6" t="s">
        <v>693</v>
      </c>
      <c r="C21" s="7"/>
      <c r="D21" s="2"/>
      <c r="E21" s="2"/>
      <c r="F21" s="2"/>
      <c r="G21" s="2"/>
      <c r="H21" s="2"/>
      <c r="I21" s="2"/>
      <c r="J21" s="2"/>
      <c r="K21" s="2"/>
      <c r="L21" s="2"/>
      <c r="M21" s="2"/>
      <c r="N21" s="2"/>
      <c r="O21" s="2"/>
      <c r="P21" s="2"/>
      <c r="Q21" s="2"/>
      <c r="R21" s="2"/>
      <c r="S21" s="2"/>
      <c r="T21" s="2"/>
      <c r="U21" s="2"/>
      <c r="V21" s="2"/>
      <c r="W21" s="2"/>
      <c r="X21" s="2"/>
      <c r="Y21" s="2" t="s">
        <v>26</v>
      </c>
      <c r="Z21" s="2" t="s">
        <v>26</v>
      </c>
      <c r="AA21" s="2" t="e">
        <v>#N/A</v>
      </c>
      <c r="AB21" s="2" t="s">
        <v>26</v>
      </c>
      <c r="AC21" s="2" t="s">
        <v>26</v>
      </c>
      <c r="AD21" s="2" t="s">
        <v>26</v>
      </c>
      <c r="AE21" s="2" t="s">
        <v>26</v>
      </c>
      <c r="AF21" s="39" t="s">
        <v>26</v>
      </c>
      <c r="AG21" s="2" t="s">
        <v>26</v>
      </c>
      <c r="AH21" s="2" t="s">
        <v>26</v>
      </c>
      <c r="AI21" s="93" t="s">
        <v>26</v>
      </c>
      <c r="AJ21" s="102" t="s">
        <v>26</v>
      </c>
      <c r="AK21" s="100" t="s">
        <v>26</v>
      </c>
      <c r="AL21" s="100" t="s">
        <v>26</v>
      </c>
      <c r="AM21" s="100" t="s">
        <v>26</v>
      </c>
      <c r="AN21" s="100" t="s">
        <v>26</v>
      </c>
      <c r="AO21" s="100" t="s">
        <v>26</v>
      </c>
      <c r="AP21" s="100" t="s">
        <v>26</v>
      </c>
      <c r="AQ21" s="100" t="s">
        <v>26</v>
      </c>
      <c r="AR21" s="100" t="s">
        <v>26</v>
      </c>
      <c r="AS21" s="100" t="s">
        <v>26</v>
      </c>
      <c r="AT21" s="103" t="s">
        <v>26</v>
      </c>
      <c r="AU21" s="314" t="str">
        <f>SUBSTITUTE(SUBSTITUTE(IFERROR(VLOOKUP($A21,単組回答!$E:$F,2,FALSE),""),"あり","○"),"なし","×")</f>
        <v/>
      </c>
      <c r="AV21" s="317" t="str">
        <f>SUBSTITUTE(SUBSTITUTE(IFERROR(VLOOKUP($A21,単組回答!$E:$G,3,FALSE),""),"あり","○"),"なし","×")</f>
        <v/>
      </c>
      <c r="AW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1" s="313" t="str">
        <f>SUBSTITUTE(SUBSTITUTE(IFERROR(VLOOKUP($A21,単組回答!$E:$H,4,FALSE),""),"あり","○"),"なし","×")</f>
        <v/>
      </c>
      <c r="BB21" s="100" t="s">
        <v>25</v>
      </c>
      <c r="BC21" s="313" t="str">
        <f>SUBSTITUTE(SUBSTITUTE(IFERROR(VLOOKUP($A21,単組回答!$E:$R,14,FALSE),""),"① 行った","○"),"② 行っていない","×")</f>
        <v/>
      </c>
      <c r="BD21" s="100" t="s">
        <v>25</v>
      </c>
      <c r="BE21" s="316" t="str">
        <f>SUBSTITUTE(SUBSTITUTE(IFERROR(VLOOKUP($A21,単組回答!$E:$T,16,FALSE),""),"① 行った","○"),"② 行っていない","×")</f>
        <v/>
      </c>
    </row>
    <row r="22" spans="1:57" ht="28.5" customHeight="1">
      <c r="A22" s="5">
        <v>49028</v>
      </c>
      <c r="B22" s="6" t="s">
        <v>694</v>
      </c>
      <c r="C22" s="2" t="s">
        <v>23</v>
      </c>
      <c r="D22" s="2" t="s">
        <v>24</v>
      </c>
      <c r="E22" s="2">
        <v>1</v>
      </c>
      <c r="F22" s="2" t="s">
        <v>23</v>
      </c>
      <c r="G22" s="2"/>
      <c r="H22" s="2"/>
      <c r="I22" s="2"/>
      <c r="J22" s="2"/>
      <c r="K22" s="2"/>
      <c r="L22" s="2"/>
      <c r="M22" s="2"/>
      <c r="N22" s="2" t="s">
        <v>22</v>
      </c>
      <c r="O22" s="2" t="s">
        <v>24</v>
      </c>
      <c r="P22" s="2">
        <v>1</v>
      </c>
      <c r="Q22" s="2" t="s">
        <v>23</v>
      </c>
      <c r="R22" s="2"/>
      <c r="S22" s="2" t="s">
        <v>22</v>
      </c>
      <c r="T22" s="2"/>
      <c r="U22" s="2"/>
      <c r="V22" s="2"/>
      <c r="W22" s="2"/>
      <c r="X22" s="2"/>
      <c r="Y22" s="2" t="s">
        <v>22</v>
      </c>
      <c r="Z22" s="2" t="s">
        <v>25</v>
      </c>
      <c r="AA22" s="2" t="s">
        <v>25</v>
      </c>
      <c r="AB22" s="2" t="s">
        <v>22</v>
      </c>
      <c r="AC22" s="2" t="s">
        <v>22</v>
      </c>
      <c r="AD22" s="2" t="s">
        <v>25</v>
      </c>
      <c r="AE22" s="2" t="s">
        <v>25</v>
      </c>
      <c r="AF22" s="39" t="s">
        <v>26</v>
      </c>
      <c r="AG22" s="2"/>
      <c r="AH22" s="2" t="s">
        <v>25</v>
      </c>
      <c r="AI22" s="93" t="s">
        <v>25</v>
      </c>
      <c r="AJ22" s="102" t="s">
        <v>22</v>
      </c>
      <c r="AK22" s="100" t="s">
        <v>25</v>
      </c>
      <c r="AL22" s="100" t="s">
        <v>22</v>
      </c>
      <c r="AM22" s="100" t="s">
        <v>25</v>
      </c>
      <c r="AN22" s="100" t="s">
        <v>22</v>
      </c>
      <c r="AO22" s="100">
        <v>0</v>
      </c>
      <c r="AP22" s="100">
        <v>0</v>
      </c>
      <c r="AQ22" s="100" t="s">
        <v>28</v>
      </c>
      <c r="AR22" s="100">
        <v>0</v>
      </c>
      <c r="AS22" s="100" t="s">
        <v>25</v>
      </c>
      <c r="AT22" s="103">
        <v>0</v>
      </c>
      <c r="AU22" s="314" t="str">
        <f>SUBSTITUTE(SUBSTITUTE(IFERROR(VLOOKUP($A22,単組回答!$E:$F,2,FALSE),""),"あり","○"),"なし","×")</f>
        <v/>
      </c>
      <c r="AV22" s="317" t="str">
        <f>SUBSTITUTE(SUBSTITUTE(IFERROR(VLOOKUP($A22,単組回答!$E:$G,3,FALSE),""),"あり","○"),"なし","×")</f>
        <v/>
      </c>
      <c r="AW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2" s="313" t="str">
        <f>SUBSTITUTE(SUBSTITUTE(IFERROR(VLOOKUP($A22,単組回答!$E:$H,4,FALSE),""),"あり","○"),"なし","×")</f>
        <v/>
      </c>
      <c r="BB22" s="100" t="s">
        <v>25</v>
      </c>
      <c r="BC22" s="313" t="str">
        <f>SUBSTITUTE(SUBSTITUTE(IFERROR(VLOOKUP($A22,単組回答!$E:$R,14,FALSE),""),"① 行った","○"),"② 行っていない","×")</f>
        <v/>
      </c>
      <c r="BD22" s="100" t="s">
        <v>25</v>
      </c>
      <c r="BE22" s="316" t="str">
        <f>SUBSTITUTE(SUBSTITUTE(IFERROR(VLOOKUP($A22,単組回答!$E:$T,16,FALSE),""),"① 行った","○"),"② 行っていない","×")</f>
        <v/>
      </c>
    </row>
    <row r="23" spans="1:57" ht="28.5" customHeight="1">
      <c r="A23" s="5">
        <v>49030</v>
      </c>
      <c r="B23" s="6" t="s">
        <v>695</v>
      </c>
      <c r="C23" s="2" t="s">
        <v>23</v>
      </c>
      <c r="D23" s="2" t="s">
        <v>24</v>
      </c>
      <c r="E23" s="2">
        <v>1</v>
      </c>
      <c r="F23" s="2" t="s">
        <v>23</v>
      </c>
      <c r="G23" s="2"/>
      <c r="H23" s="2"/>
      <c r="I23" s="2"/>
      <c r="J23" s="2"/>
      <c r="K23" s="2"/>
      <c r="L23" s="2"/>
      <c r="M23" s="2"/>
      <c r="N23" s="2"/>
      <c r="O23" s="2"/>
      <c r="P23" s="2"/>
      <c r="Q23" s="2"/>
      <c r="R23" s="2"/>
      <c r="S23" s="2"/>
      <c r="T23" s="2"/>
      <c r="U23" s="2"/>
      <c r="V23" s="2"/>
      <c r="W23" s="2"/>
      <c r="X23" s="2"/>
      <c r="Y23" s="2" t="s">
        <v>22</v>
      </c>
      <c r="Z23" s="2" t="s">
        <v>22</v>
      </c>
      <c r="AA23" s="2" t="s">
        <v>22</v>
      </c>
      <c r="AB23" s="2" t="s">
        <v>26</v>
      </c>
      <c r="AC23" s="2" t="s">
        <v>26</v>
      </c>
      <c r="AD23" s="2" t="s">
        <v>26</v>
      </c>
      <c r="AE23" s="2" t="s">
        <v>26</v>
      </c>
      <c r="AF23" s="39" t="s">
        <v>26</v>
      </c>
      <c r="AG23" s="2" t="s">
        <v>26</v>
      </c>
      <c r="AH23" s="2" t="s">
        <v>25</v>
      </c>
      <c r="AI23" s="93" t="s">
        <v>26</v>
      </c>
      <c r="AJ23" s="102" t="s">
        <v>26</v>
      </c>
      <c r="AK23" s="100" t="s">
        <v>26</v>
      </c>
      <c r="AL23" s="100" t="s">
        <v>26</v>
      </c>
      <c r="AM23" s="100" t="s">
        <v>26</v>
      </c>
      <c r="AN23" s="100" t="s">
        <v>26</v>
      </c>
      <c r="AO23" s="100" t="s">
        <v>26</v>
      </c>
      <c r="AP23" s="100" t="s">
        <v>26</v>
      </c>
      <c r="AQ23" s="100" t="s">
        <v>26</v>
      </c>
      <c r="AR23" s="100" t="s">
        <v>26</v>
      </c>
      <c r="AS23" s="100" t="s">
        <v>26</v>
      </c>
      <c r="AT23" s="103" t="s">
        <v>26</v>
      </c>
      <c r="AU23" s="314" t="str">
        <f>SUBSTITUTE(SUBSTITUTE(IFERROR(VLOOKUP($A23,単組回答!$E:$F,2,FALSE),""),"あり","○"),"なし","×")</f>
        <v/>
      </c>
      <c r="AV23" s="317" t="str">
        <f>SUBSTITUTE(SUBSTITUTE(IFERROR(VLOOKUP($A23,単組回答!$E:$G,3,FALSE),""),"あり","○"),"なし","×")</f>
        <v/>
      </c>
      <c r="AW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3" s="313" t="str">
        <f>SUBSTITUTE(SUBSTITUTE(IFERROR(VLOOKUP($A23,単組回答!$E:$H,4,FALSE),""),"あり","○"),"なし","×")</f>
        <v/>
      </c>
      <c r="BB23" s="100" t="s">
        <v>25</v>
      </c>
      <c r="BC23" s="313" t="str">
        <f>SUBSTITUTE(SUBSTITUTE(IFERROR(VLOOKUP($A23,単組回答!$E:$R,14,FALSE),""),"① 行った","○"),"② 行っていない","×")</f>
        <v/>
      </c>
      <c r="BD23" s="100" t="s">
        <v>25</v>
      </c>
      <c r="BE23" s="316" t="str">
        <f>SUBSTITUTE(SUBSTITUTE(IFERROR(VLOOKUP($A23,単組回答!$E:$T,16,FALSE),""),"① 行った","○"),"② 行っていない","×")</f>
        <v/>
      </c>
    </row>
    <row r="24" spans="1:57" ht="28.5" customHeight="1">
      <c r="A24" s="5">
        <v>49031</v>
      </c>
      <c r="B24" s="6" t="s">
        <v>696</v>
      </c>
      <c r="C24" s="7"/>
      <c r="D24" s="2"/>
      <c r="E24" s="2"/>
      <c r="F24" s="2"/>
      <c r="G24" s="2"/>
      <c r="H24" s="2"/>
      <c r="I24" s="2"/>
      <c r="J24" s="2"/>
      <c r="K24" s="2"/>
      <c r="L24" s="2"/>
      <c r="M24" s="2"/>
      <c r="N24" s="2"/>
      <c r="O24" s="2"/>
      <c r="P24" s="2"/>
      <c r="Q24" s="2"/>
      <c r="R24" s="2"/>
      <c r="S24" s="2"/>
      <c r="T24" s="2"/>
      <c r="U24" s="2"/>
      <c r="V24" s="2"/>
      <c r="W24" s="2"/>
      <c r="X24" s="2"/>
      <c r="Y24" s="2" t="s">
        <v>26</v>
      </c>
      <c r="Z24" s="2" t="s">
        <v>26</v>
      </c>
      <c r="AA24" s="2" t="e">
        <v>#N/A</v>
      </c>
      <c r="AB24" s="2" t="s">
        <v>26</v>
      </c>
      <c r="AC24" s="2" t="s">
        <v>26</v>
      </c>
      <c r="AD24" s="2" t="s">
        <v>26</v>
      </c>
      <c r="AE24" s="2" t="s">
        <v>26</v>
      </c>
      <c r="AF24" s="39" t="s">
        <v>26</v>
      </c>
      <c r="AG24" s="2" t="s">
        <v>26</v>
      </c>
      <c r="AH24" s="2" t="s">
        <v>26</v>
      </c>
      <c r="AI24" s="93" t="s">
        <v>26</v>
      </c>
      <c r="AJ24" s="102" t="s">
        <v>26</v>
      </c>
      <c r="AK24" s="100" t="s">
        <v>26</v>
      </c>
      <c r="AL24" s="100" t="s">
        <v>26</v>
      </c>
      <c r="AM24" s="100" t="s">
        <v>26</v>
      </c>
      <c r="AN24" s="100" t="s">
        <v>26</v>
      </c>
      <c r="AO24" s="100" t="s">
        <v>26</v>
      </c>
      <c r="AP24" s="100" t="s">
        <v>26</v>
      </c>
      <c r="AQ24" s="100" t="s">
        <v>26</v>
      </c>
      <c r="AR24" s="100" t="s">
        <v>26</v>
      </c>
      <c r="AS24" s="100" t="s">
        <v>26</v>
      </c>
      <c r="AT24" s="103" t="s">
        <v>26</v>
      </c>
      <c r="AU24" s="314" t="str">
        <f>SUBSTITUTE(SUBSTITUTE(IFERROR(VLOOKUP($A24,単組回答!$E:$F,2,FALSE),""),"あり","○"),"なし","×")</f>
        <v/>
      </c>
      <c r="AV24" s="317" t="str">
        <f>SUBSTITUTE(SUBSTITUTE(IFERROR(VLOOKUP($A24,単組回答!$E:$G,3,FALSE),""),"あり","○"),"なし","×")</f>
        <v/>
      </c>
      <c r="AW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4" s="313" t="str">
        <f>SUBSTITUTE(SUBSTITUTE(IFERROR(VLOOKUP($A24,単組回答!$E:$H,4,FALSE),""),"あり","○"),"なし","×")</f>
        <v/>
      </c>
      <c r="BB24" s="100" t="s">
        <v>25</v>
      </c>
      <c r="BC24" s="313" t="str">
        <f>SUBSTITUTE(SUBSTITUTE(IFERROR(VLOOKUP($A24,単組回答!$E:$R,14,FALSE),""),"① 行った","○"),"② 行っていない","×")</f>
        <v/>
      </c>
      <c r="BD24" s="100" t="s">
        <v>25</v>
      </c>
      <c r="BE24" s="316" t="str">
        <f>SUBSTITUTE(SUBSTITUTE(IFERROR(VLOOKUP($A24,単組回答!$E:$T,16,FALSE),""),"① 行った","○"),"② 行っていない","×")</f>
        <v/>
      </c>
    </row>
    <row r="25" spans="1:57" ht="28.5" customHeight="1">
      <c r="A25" s="5">
        <v>49032</v>
      </c>
      <c r="B25" s="6" t="s">
        <v>697</v>
      </c>
      <c r="C25" s="2" t="s">
        <v>23</v>
      </c>
      <c r="D25" s="2" t="s">
        <v>24</v>
      </c>
      <c r="E25" s="2">
        <v>1</v>
      </c>
      <c r="F25" s="2" t="s">
        <v>23</v>
      </c>
      <c r="G25" s="2"/>
      <c r="H25" s="2"/>
      <c r="I25" s="2"/>
      <c r="J25" s="2"/>
      <c r="K25" s="2"/>
      <c r="L25" s="2"/>
      <c r="M25" s="2"/>
      <c r="N25" s="2" t="s">
        <v>23</v>
      </c>
      <c r="O25" s="2" t="s">
        <v>24</v>
      </c>
      <c r="P25" s="2">
        <v>1</v>
      </c>
      <c r="Q25" s="2" t="s">
        <v>23</v>
      </c>
      <c r="R25" s="2"/>
      <c r="S25" s="2"/>
      <c r="T25" s="2"/>
      <c r="U25" s="2"/>
      <c r="V25" s="2"/>
      <c r="W25" s="2"/>
      <c r="X25" s="2" t="s">
        <v>23</v>
      </c>
      <c r="Y25" s="2" t="s">
        <v>22</v>
      </c>
      <c r="Z25" s="2" t="s">
        <v>25</v>
      </c>
      <c r="AA25" s="2" t="s">
        <v>25</v>
      </c>
      <c r="AB25" s="2" t="s">
        <v>25</v>
      </c>
      <c r="AC25" s="2" t="s">
        <v>22</v>
      </c>
      <c r="AD25" s="2" t="s">
        <v>25</v>
      </c>
      <c r="AE25" s="2" t="s">
        <v>25</v>
      </c>
      <c r="AF25" s="39" t="s">
        <v>26</v>
      </c>
      <c r="AG25" s="2"/>
      <c r="AH25" s="2" t="s">
        <v>25</v>
      </c>
      <c r="AI25" s="93" t="s">
        <v>22</v>
      </c>
      <c r="AJ25" s="102" t="s">
        <v>22</v>
      </c>
      <c r="AK25" s="100" t="s">
        <v>25</v>
      </c>
      <c r="AL25" s="100" t="s">
        <v>22</v>
      </c>
      <c r="AM25" s="100" t="s">
        <v>25</v>
      </c>
      <c r="AN25" s="100" t="s">
        <v>22</v>
      </c>
      <c r="AO25" s="100">
        <v>0</v>
      </c>
      <c r="AP25" s="100">
        <v>0</v>
      </c>
      <c r="AQ25" s="100"/>
      <c r="AR25" s="100">
        <v>0</v>
      </c>
      <c r="AS25" s="100"/>
      <c r="AT25" s="103">
        <v>0</v>
      </c>
      <c r="AU25" s="314" t="str">
        <f>SUBSTITUTE(SUBSTITUTE(IFERROR(VLOOKUP($A25,単組回答!$E:$F,2,FALSE),""),"あり","○"),"なし","×")</f>
        <v/>
      </c>
      <c r="AV25" s="317" t="str">
        <f>SUBSTITUTE(SUBSTITUTE(IFERROR(VLOOKUP($A25,単組回答!$E:$G,3,FALSE),""),"あり","○"),"なし","×")</f>
        <v/>
      </c>
      <c r="AW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5" s="313" t="str">
        <f>SUBSTITUTE(SUBSTITUTE(IFERROR(VLOOKUP($A25,単組回答!$E:$H,4,FALSE),""),"あり","○"),"なし","×")</f>
        <v/>
      </c>
      <c r="BB25" s="100" t="s">
        <v>25</v>
      </c>
      <c r="BC25" s="313" t="str">
        <f>SUBSTITUTE(SUBSTITUTE(IFERROR(VLOOKUP($A25,単組回答!$E:$R,14,FALSE),""),"① 行った","○"),"② 行っていない","×")</f>
        <v/>
      </c>
      <c r="BD25" s="100" t="s">
        <v>25</v>
      </c>
      <c r="BE25" s="316" t="str">
        <f>SUBSTITUTE(SUBSTITUTE(IFERROR(VLOOKUP($A25,単組回答!$E:$T,16,FALSE),""),"① 行った","○"),"② 行っていない","×")</f>
        <v/>
      </c>
    </row>
    <row r="26" spans="1:57" ht="28.5" customHeight="1">
      <c r="A26" s="5">
        <v>49033</v>
      </c>
      <c r="B26" s="6" t="s">
        <v>698</v>
      </c>
      <c r="C26" s="7"/>
      <c r="D26" s="2"/>
      <c r="E26" s="2"/>
      <c r="F26" s="2"/>
      <c r="G26" s="2"/>
      <c r="H26" s="2"/>
      <c r="I26" s="2"/>
      <c r="J26" s="2"/>
      <c r="K26" s="2"/>
      <c r="L26" s="2"/>
      <c r="M26" s="2"/>
      <c r="N26" s="2"/>
      <c r="O26" s="2"/>
      <c r="P26" s="2"/>
      <c r="Q26" s="2"/>
      <c r="R26" s="2"/>
      <c r="S26" s="2"/>
      <c r="T26" s="2"/>
      <c r="U26" s="2"/>
      <c r="V26" s="2"/>
      <c r="W26" s="2"/>
      <c r="X26" s="2"/>
      <c r="Y26" s="2" t="s">
        <v>26</v>
      </c>
      <c r="Z26" s="2" t="s">
        <v>26</v>
      </c>
      <c r="AA26" s="2" t="e">
        <v>#N/A</v>
      </c>
      <c r="AB26" s="2" t="s">
        <v>26</v>
      </c>
      <c r="AC26" s="2" t="s">
        <v>26</v>
      </c>
      <c r="AD26" s="2" t="s">
        <v>26</v>
      </c>
      <c r="AE26" s="2" t="s">
        <v>26</v>
      </c>
      <c r="AF26" s="39" t="s">
        <v>26</v>
      </c>
      <c r="AG26" s="2" t="s">
        <v>26</v>
      </c>
      <c r="AH26" s="2" t="s">
        <v>26</v>
      </c>
      <c r="AI26" s="93" t="s">
        <v>26</v>
      </c>
      <c r="AJ26" s="102" t="s">
        <v>26</v>
      </c>
      <c r="AK26" s="100" t="s">
        <v>26</v>
      </c>
      <c r="AL26" s="100" t="s">
        <v>26</v>
      </c>
      <c r="AM26" s="100" t="s">
        <v>26</v>
      </c>
      <c r="AN26" s="100" t="s">
        <v>26</v>
      </c>
      <c r="AO26" s="100" t="s">
        <v>26</v>
      </c>
      <c r="AP26" s="100" t="s">
        <v>26</v>
      </c>
      <c r="AQ26" s="100" t="s">
        <v>26</v>
      </c>
      <c r="AR26" s="100" t="s">
        <v>26</v>
      </c>
      <c r="AS26" s="100" t="s">
        <v>26</v>
      </c>
      <c r="AT26" s="103" t="s">
        <v>26</v>
      </c>
      <c r="AU26" s="314" t="str">
        <f>SUBSTITUTE(SUBSTITUTE(IFERROR(VLOOKUP($A26,単組回答!$E:$F,2,FALSE),""),"あり","○"),"なし","×")</f>
        <v/>
      </c>
      <c r="AV26" s="317" t="str">
        <f>SUBSTITUTE(SUBSTITUTE(IFERROR(VLOOKUP($A26,単組回答!$E:$G,3,FALSE),""),"あり","○"),"なし","×")</f>
        <v/>
      </c>
      <c r="AW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6" s="313" t="str">
        <f>SUBSTITUTE(SUBSTITUTE(IFERROR(VLOOKUP($A26,単組回答!$E:$H,4,FALSE),""),"あり","○"),"なし","×")</f>
        <v/>
      </c>
      <c r="BB26" s="100" t="s">
        <v>25</v>
      </c>
      <c r="BC26" s="313" t="str">
        <f>SUBSTITUTE(SUBSTITUTE(IFERROR(VLOOKUP($A26,単組回答!$E:$R,14,FALSE),""),"① 行った","○"),"② 行っていない","×")</f>
        <v/>
      </c>
      <c r="BD26" s="100" t="s">
        <v>25</v>
      </c>
      <c r="BE26" s="316" t="str">
        <f>SUBSTITUTE(SUBSTITUTE(IFERROR(VLOOKUP($A26,単組回答!$E:$T,16,FALSE),""),"① 行った","○"),"② 行っていない","×")</f>
        <v/>
      </c>
    </row>
    <row r="27" spans="1:57" ht="28.5" customHeight="1">
      <c r="A27" s="5">
        <v>49035</v>
      </c>
      <c r="B27" s="6" t="s">
        <v>699</v>
      </c>
      <c r="C27" s="7"/>
      <c r="D27" s="2"/>
      <c r="E27" s="2"/>
      <c r="F27" s="2"/>
      <c r="G27" s="2"/>
      <c r="H27" s="2"/>
      <c r="I27" s="2"/>
      <c r="J27" s="2"/>
      <c r="K27" s="2"/>
      <c r="L27" s="2"/>
      <c r="M27" s="2"/>
      <c r="N27" s="2" t="s">
        <v>24</v>
      </c>
      <c r="O27" s="2" t="s">
        <v>25</v>
      </c>
      <c r="P27" s="2"/>
      <c r="Q27" s="2"/>
      <c r="R27" s="2"/>
      <c r="S27" s="2"/>
      <c r="T27" s="2"/>
      <c r="U27" s="2"/>
      <c r="V27" s="2"/>
      <c r="W27" s="2"/>
      <c r="X27" s="2"/>
      <c r="Y27" s="2" t="s">
        <v>26</v>
      </c>
      <c r="Z27" s="2" t="s">
        <v>26</v>
      </c>
      <c r="AA27" s="2" t="e">
        <v>#N/A</v>
      </c>
      <c r="AB27" s="2" t="s">
        <v>26</v>
      </c>
      <c r="AC27" s="2" t="s">
        <v>26</v>
      </c>
      <c r="AD27" s="2" t="s">
        <v>26</v>
      </c>
      <c r="AE27" s="2" t="s">
        <v>26</v>
      </c>
      <c r="AF27" s="39" t="s">
        <v>26</v>
      </c>
      <c r="AG27" s="2" t="s">
        <v>26</v>
      </c>
      <c r="AH27" s="2" t="s">
        <v>26</v>
      </c>
      <c r="AI27" s="93" t="s">
        <v>26</v>
      </c>
      <c r="AJ27" s="102" t="s">
        <v>25</v>
      </c>
      <c r="AK27" s="100" t="s">
        <v>25</v>
      </c>
      <c r="AL27" s="100" t="s">
        <v>25</v>
      </c>
      <c r="AM27" s="100" t="s">
        <v>25</v>
      </c>
      <c r="AN27" s="100">
        <v>0</v>
      </c>
      <c r="AO27" s="100">
        <v>0</v>
      </c>
      <c r="AP27" s="100">
        <v>0</v>
      </c>
      <c r="AQ27" s="100" t="s">
        <v>26</v>
      </c>
      <c r="AR27" s="100">
        <v>0</v>
      </c>
      <c r="AS27" s="100" t="s">
        <v>26</v>
      </c>
      <c r="AT27" s="103">
        <v>0</v>
      </c>
      <c r="AU27" s="314" t="str">
        <f>SUBSTITUTE(SUBSTITUTE(IFERROR(VLOOKUP($A27,単組回答!$E:$F,2,FALSE),""),"あり","○"),"なし","×")</f>
        <v/>
      </c>
      <c r="AV27" s="317" t="str">
        <f>SUBSTITUTE(SUBSTITUTE(IFERROR(VLOOKUP($A27,単組回答!$E:$G,3,FALSE),""),"あり","○"),"なし","×")</f>
        <v/>
      </c>
      <c r="AW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7" s="313" t="str">
        <f>SUBSTITUTE(SUBSTITUTE(IFERROR(VLOOKUP($A27,単組回答!$E:$H,4,FALSE),""),"あり","○"),"なし","×")</f>
        <v/>
      </c>
      <c r="BB27" s="100" t="s">
        <v>25</v>
      </c>
      <c r="BC27" s="313" t="str">
        <f>SUBSTITUTE(SUBSTITUTE(IFERROR(VLOOKUP($A27,単組回答!$E:$R,14,FALSE),""),"① 行った","○"),"② 行っていない","×")</f>
        <v/>
      </c>
      <c r="BD27" s="100" t="s">
        <v>25</v>
      </c>
      <c r="BE27" s="316" t="str">
        <f>SUBSTITUTE(SUBSTITUTE(IFERROR(VLOOKUP($A27,単組回答!$E:$T,16,FALSE),""),"① 行った","○"),"② 行っていない","×")</f>
        <v/>
      </c>
    </row>
    <row r="28" spans="1:57" ht="28.5" customHeight="1">
      <c r="A28" s="5">
        <v>49037</v>
      </c>
      <c r="B28" s="6" t="s">
        <v>700</v>
      </c>
      <c r="C28" s="7"/>
      <c r="D28" s="2"/>
      <c r="E28" s="2"/>
      <c r="F28" s="2"/>
      <c r="G28" s="2"/>
      <c r="H28" s="2"/>
      <c r="I28" s="2"/>
      <c r="J28" s="2"/>
      <c r="K28" s="2"/>
      <c r="L28" s="2"/>
      <c r="M28" s="2"/>
      <c r="N28" s="2"/>
      <c r="O28" s="2"/>
      <c r="P28" s="2"/>
      <c r="Q28" s="2"/>
      <c r="R28" s="2"/>
      <c r="S28" s="2"/>
      <c r="T28" s="2"/>
      <c r="U28" s="2"/>
      <c r="V28" s="2"/>
      <c r="W28" s="2"/>
      <c r="X28" s="2"/>
      <c r="Y28" s="2" t="s">
        <v>26</v>
      </c>
      <c r="Z28" s="2" t="s">
        <v>26</v>
      </c>
      <c r="AA28" s="2" t="e">
        <v>#N/A</v>
      </c>
      <c r="AB28" s="2" t="s">
        <v>26</v>
      </c>
      <c r="AC28" s="2" t="s">
        <v>26</v>
      </c>
      <c r="AD28" s="2" t="s">
        <v>26</v>
      </c>
      <c r="AE28" s="2" t="s">
        <v>26</v>
      </c>
      <c r="AF28" s="39" t="s">
        <v>26</v>
      </c>
      <c r="AG28" s="2" t="s">
        <v>26</v>
      </c>
      <c r="AH28" s="2" t="s">
        <v>26</v>
      </c>
      <c r="AI28" s="93" t="s">
        <v>26</v>
      </c>
      <c r="AJ28" s="102" t="s">
        <v>26</v>
      </c>
      <c r="AK28" s="100" t="s">
        <v>26</v>
      </c>
      <c r="AL28" s="100" t="s">
        <v>26</v>
      </c>
      <c r="AM28" s="100" t="s">
        <v>26</v>
      </c>
      <c r="AN28" s="100" t="s">
        <v>26</v>
      </c>
      <c r="AO28" s="100" t="s">
        <v>26</v>
      </c>
      <c r="AP28" s="100" t="s">
        <v>26</v>
      </c>
      <c r="AQ28" s="100" t="s">
        <v>26</v>
      </c>
      <c r="AR28" s="100" t="s">
        <v>26</v>
      </c>
      <c r="AS28" s="100" t="s">
        <v>26</v>
      </c>
      <c r="AT28" s="103" t="s">
        <v>26</v>
      </c>
      <c r="AU28" s="314" t="str">
        <f>SUBSTITUTE(SUBSTITUTE(IFERROR(VLOOKUP($A28,単組回答!$E:$F,2,FALSE),""),"あり","○"),"なし","×")</f>
        <v/>
      </c>
      <c r="AV28" s="317" t="str">
        <f>SUBSTITUTE(SUBSTITUTE(IFERROR(VLOOKUP($A28,単組回答!$E:$G,3,FALSE),""),"あり","○"),"なし","×")</f>
        <v/>
      </c>
      <c r="AW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8" s="313" t="str">
        <f>SUBSTITUTE(SUBSTITUTE(IFERROR(VLOOKUP($A28,単組回答!$E:$H,4,FALSE),""),"あり","○"),"なし","×")</f>
        <v/>
      </c>
      <c r="BB28" s="100" t="s">
        <v>25</v>
      </c>
      <c r="BC28" s="313" t="str">
        <f>SUBSTITUTE(SUBSTITUTE(IFERROR(VLOOKUP($A28,単組回答!$E:$R,14,FALSE),""),"① 行った","○"),"② 行っていない","×")</f>
        <v/>
      </c>
      <c r="BD28" s="100" t="s">
        <v>25</v>
      </c>
      <c r="BE28" s="316" t="str">
        <f>SUBSTITUTE(SUBSTITUTE(IFERROR(VLOOKUP($A28,単組回答!$E:$T,16,FALSE),""),"① 行った","○"),"② 行っていない","×")</f>
        <v/>
      </c>
    </row>
    <row r="29" spans="1:57" ht="28.5" customHeight="1">
      <c r="A29" s="5">
        <v>49038</v>
      </c>
      <c r="B29" s="6" t="s">
        <v>701</v>
      </c>
      <c r="C29" s="2" t="s">
        <v>23</v>
      </c>
      <c r="D29" s="2" t="s">
        <v>24</v>
      </c>
      <c r="E29" s="2">
        <v>1</v>
      </c>
      <c r="F29" s="2"/>
      <c r="G29" s="2"/>
      <c r="H29" s="2"/>
      <c r="I29" s="2" t="s">
        <v>23</v>
      </c>
      <c r="J29" s="2"/>
      <c r="K29" s="2" t="s">
        <v>23</v>
      </c>
      <c r="L29" s="2"/>
      <c r="M29" s="2"/>
      <c r="N29" s="2" t="s">
        <v>23</v>
      </c>
      <c r="O29" s="2" t="s">
        <v>24</v>
      </c>
      <c r="P29" s="2">
        <v>1</v>
      </c>
      <c r="Q29" s="2"/>
      <c r="R29" s="2"/>
      <c r="S29" s="2"/>
      <c r="T29" s="2" t="s">
        <v>23</v>
      </c>
      <c r="U29" s="2"/>
      <c r="V29" s="2"/>
      <c r="W29" s="2"/>
      <c r="X29" s="2"/>
      <c r="Y29" s="2" t="s">
        <v>22</v>
      </c>
      <c r="Z29" s="2" t="s">
        <v>25</v>
      </c>
      <c r="AA29" s="2" t="s">
        <v>25</v>
      </c>
      <c r="AB29" s="2" t="s">
        <v>25</v>
      </c>
      <c r="AC29" s="2" t="s">
        <v>22</v>
      </c>
      <c r="AD29" s="2" t="s">
        <v>22</v>
      </c>
      <c r="AE29" s="2" t="s">
        <v>22</v>
      </c>
      <c r="AF29" s="39" t="s">
        <v>22</v>
      </c>
      <c r="AG29" s="2" t="s">
        <v>22</v>
      </c>
      <c r="AH29" s="2" t="s">
        <v>25</v>
      </c>
      <c r="AI29" s="93" t="s">
        <v>25</v>
      </c>
      <c r="AJ29" s="102" t="s">
        <v>25</v>
      </c>
      <c r="AK29" s="100" t="s">
        <v>25</v>
      </c>
      <c r="AL29" s="100" t="s">
        <v>22</v>
      </c>
      <c r="AM29" s="100" t="s">
        <v>22</v>
      </c>
      <c r="AN29" s="100" t="s">
        <v>22</v>
      </c>
      <c r="AO29" s="100" t="s">
        <v>22</v>
      </c>
      <c r="AP29" s="100" t="s">
        <v>27</v>
      </c>
      <c r="AQ29" s="100"/>
      <c r="AR29" s="100" t="s">
        <v>22</v>
      </c>
      <c r="AS29" s="100"/>
      <c r="AT29" s="103" t="s">
        <v>25</v>
      </c>
      <c r="AU29" s="314" t="str">
        <f>SUBSTITUTE(SUBSTITUTE(IFERROR(VLOOKUP($A29,単組回答!$E:$F,2,FALSE),""),"あり","○"),"なし","×")</f>
        <v/>
      </c>
      <c r="AV29" s="317" t="str">
        <f>SUBSTITUTE(SUBSTITUTE(IFERROR(VLOOKUP($A29,単組回答!$E:$G,3,FALSE),""),"あり","○"),"なし","×")</f>
        <v/>
      </c>
      <c r="AW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29" s="313" t="str">
        <f>SUBSTITUTE(SUBSTITUTE(IFERROR(VLOOKUP($A29,単組回答!$E:$H,4,FALSE),""),"あり","○"),"なし","×")</f>
        <v/>
      </c>
      <c r="BB29" s="100" t="s">
        <v>25</v>
      </c>
      <c r="BC29" s="313" t="str">
        <f>SUBSTITUTE(SUBSTITUTE(IFERROR(VLOOKUP($A29,単組回答!$E:$R,14,FALSE),""),"① 行った","○"),"② 行っていない","×")</f>
        <v/>
      </c>
      <c r="BD29" s="100" t="s">
        <v>25</v>
      </c>
      <c r="BE29" s="316" t="str">
        <f>SUBSTITUTE(SUBSTITUTE(IFERROR(VLOOKUP($A29,単組回答!$E:$T,16,FALSE),""),"① 行った","○"),"② 行っていない","×")</f>
        <v/>
      </c>
    </row>
    <row r="30" spans="1:57" ht="28.5" customHeight="1">
      <c r="A30" s="5">
        <v>49040</v>
      </c>
      <c r="B30" s="6" t="s">
        <v>702</v>
      </c>
      <c r="C30" s="2" t="s">
        <v>24</v>
      </c>
      <c r="D30" s="2" t="s">
        <v>24</v>
      </c>
      <c r="E30" s="2"/>
      <c r="F30" s="2"/>
      <c r="G30" s="2"/>
      <c r="H30" s="2"/>
      <c r="I30" s="2"/>
      <c r="J30" s="2"/>
      <c r="K30" s="2"/>
      <c r="L30" s="2"/>
      <c r="M30" s="2"/>
      <c r="N30" s="2"/>
      <c r="O30" s="2"/>
      <c r="P30" s="2"/>
      <c r="Q30" s="2"/>
      <c r="R30" s="2"/>
      <c r="S30" s="2"/>
      <c r="T30" s="2"/>
      <c r="U30" s="2"/>
      <c r="V30" s="2"/>
      <c r="W30" s="2"/>
      <c r="X30" s="2"/>
      <c r="Y30" s="2" t="s">
        <v>22</v>
      </c>
      <c r="Z30" s="2" t="s">
        <v>25</v>
      </c>
      <c r="AA30" s="2" t="s">
        <v>25</v>
      </c>
      <c r="AB30" s="2" t="s">
        <v>26</v>
      </c>
      <c r="AC30" s="2" t="s">
        <v>22</v>
      </c>
      <c r="AD30" s="2" t="s">
        <v>26</v>
      </c>
      <c r="AE30" s="2" t="s">
        <v>25</v>
      </c>
      <c r="AF30" s="39" t="s">
        <v>26</v>
      </c>
      <c r="AG30" s="2"/>
      <c r="AH30" s="2" t="s">
        <v>25</v>
      </c>
      <c r="AI30" s="93" t="s">
        <v>25</v>
      </c>
      <c r="AJ30" s="102" t="s">
        <v>25</v>
      </c>
      <c r="AK30" s="100" t="s">
        <v>25</v>
      </c>
      <c r="AL30" s="100" t="s">
        <v>25</v>
      </c>
      <c r="AM30" s="100" t="s">
        <v>25</v>
      </c>
      <c r="AN30" s="100">
        <v>0</v>
      </c>
      <c r="AO30" s="100">
        <v>0</v>
      </c>
      <c r="AP30" s="100">
        <v>0</v>
      </c>
      <c r="AQ30" s="100"/>
      <c r="AR30" s="100">
        <v>0</v>
      </c>
      <c r="AS30" s="100"/>
      <c r="AT30" s="103">
        <v>0</v>
      </c>
      <c r="AU30" s="314" t="str">
        <f>SUBSTITUTE(SUBSTITUTE(IFERROR(VLOOKUP($A30,単組回答!$E:$F,2,FALSE),""),"あり","○"),"なし","×")</f>
        <v/>
      </c>
      <c r="AV30" s="317" t="str">
        <f>SUBSTITUTE(SUBSTITUTE(IFERROR(VLOOKUP($A30,単組回答!$E:$G,3,FALSE),""),"あり","○"),"なし","×")</f>
        <v/>
      </c>
      <c r="AW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0" s="313" t="str">
        <f>SUBSTITUTE(SUBSTITUTE(IFERROR(VLOOKUP($A30,単組回答!$E:$H,4,FALSE),""),"あり","○"),"なし","×")</f>
        <v/>
      </c>
      <c r="BB30" s="100" t="s">
        <v>25</v>
      </c>
      <c r="BC30" s="313" t="str">
        <f>SUBSTITUTE(SUBSTITUTE(IFERROR(VLOOKUP($A30,単組回答!$E:$R,14,FALSE),""),"① 行った","○"),"② 行っていない","×")</f>
        <v/>
      </c>
      <c r="BD30" s="100" t="s">
        <v>25</v>
      </c>
      <c r="BE30" s="316" t="str">
        <f>SUBSTITUTE(SUBSTITUTE(IFERROR(VLOOKUP($A30,単組回答!$E:$T,16,FALSE),""),"① 行った","○"),"② 行っていない","×")</f>
        <v/>
      </c>
    </row>
    <row r="31" spans="1:57" ht="28.5" customHeight="1">
      <c r="A31" s="5">
        <v>49041</v>
      </c>
      <c r="B31" s="6" t="s">
        <v>703</v>
      </c>
      <c r="C31" s="7"/>
      <c r="D31" s="2"/>
      <c r="E31" s="2"/>
      <c r="F31" s="2"/>
      <c r="G31" s="2"/>
      <c r="H31" s="2"/>
      <c r="I31" s="2"/>
      <c r="J31" s="2"/>
      <c r="K31" s="2"/>
      <c r="L31" s="2"/>
      <c r="M31" s="2"/>
      <c r="N31" s="2"/>
      <c r="O31" s="2"/>
      <c r="P31" s="2"/>
      <c r="Q31" s="2"/>
      <c r="R31" s="2"/>
      <c r="S31" s="2"/>
      <c r="T31" s="2"/>
      <c r="U31" s="2"/>
      <c r="V31" s="2"/>
      <c r="W31" s="2"/>
      <c r="X31" s="2"/>
      <c r="Y31" s="2" t="s">
        <v>26</v>
      </c>
      <c r="Z31" s="2" t="s">
        <v>26</v>
      </c>
      <c r="AA31" s="2" t="e">
        <v>#N/A</v>
      </c>
      <c r="AB31" s="2" t="s">
        <v>26</v>
      </c>
      <c r="AC31" s="2" t="s">
        <v>26</v>
      </c>
      <c r="AD31" s="2" t="s">
        <v>26</v>
      </c>
      <c r="AE31" s="2" t="s">
        <v>26</v>
      </c>
      <c r="AF31" s="39" t="s">
        <v>26</v>
      </c>
      <c r="AG31" s="2" t="s">
        <v>26</v>
      </c>
      <c r="AH31" s="2" t="s">
        <v>26</v>
      </c>
      <c r="AI31" s="93" t="s">
        <v>26</v>
      </c>
      <c r="AJ31" s="102" t="s">
        <v>26</v>
      </c>
      <c r="AK31" s="100" t="s">
        <v>26</v>
      </c>
      <c r="AL31" s="100" t="s">
        <v>26</v>
      </c>
      <c r="AM31" s="100" t="s">
        <v>26</v>
      </c>
      <c r="AN31" s="100" t="s">
        <v>26</v>
      </c>
      <c r="AO31" s="100" t="s">
        <v>26</v>
      </c>
      <c r="AP31" s="100" t="s">
        <v>26</v>
      </c>
      <c r="AQ31" s="100" t="s">
        <v>26</v>
      </c>
      <c r="AR31" s="100" t="s">
        <v>26</v>
      </c>
      <c r="AS31" s="100" t="s">
        <v>26</v>
      </c>
      <c r="AT31" s="103" t="s">
        <v>26</v>
      </c>
      <c r="AU31" s="314" t="str">
        <f>SUBSTITUTE(SUBSTITUTE(IFERROR(VLOOKUP($A31,単組回答!$E:$F,2,FALSE),""),"あり","○"),"なし","×")</f>
        <v/>
      </c>
      <c r="AV31" s="317" t="str">
        <f>SUBSTITUTE(SUBSTITUTE(IFERROR(VLOOKUP($A31,単組回答!$E:$G,3,FALSE),""),"あり","○"),"なし","×")</f>
        <v/>
      </c>
      <c r="AW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1" s="313" t="str">
        <f>SUBSTITUTE(SUBSTITUTE(IFERROR(VLOOKUP($A31,単組回答!$E:$H,4,FALSE),""),"あり","○"),"なし","×")</f>
        <v/>
      </c>
      <c r="BB31" s="100" t="s">
        <v>25</v>
      </c>
      <c r="BC31" s="313" t="str">
        <f>SUBSTITUTE(SUBSTITUTE(IFERROR(VLOOKUP($A31,単組回答!$E:$R,14,FALSE),""),"① 行った","○"),"② 行っていない","×")</f>
        <v/>
      </c>
      <c r="BD31" s="100" t="s">
        <v>25</v>
      </c>
      <c r="BE31" s="316" t="str">
        <f>SUBSTITUTE(SUBSTITUTE(IFERROR(VLOOKUP($A31,単組回答!$E:$T,16,FALSE),""),"① 行った","○"),"② 行っていない","×")</f>
        <v/>
      </c>
    </row>
    <row r="32" spans="1:57" ht="28.5" customHeight="1">
      <c r="A32" s="5">
        <v>49043</v>
      </c>
      <c r="B32" s="6" t="s">
        <v>704</v>
      </c>
      <c r="C32" s="7"/>
      <c r="D32" s="2"/>
      <c r="E32" s="2"/>
      <c r="F32" s="2"/>
      <c r="G32" s="2"/>
      <c r="H32" s="2"/>
      <c r="I32" s="2"/>
      <c r="J32" s="2"/>
      <c r="K32" s="2"/>
      <c r="L32" s="2"/>
      <c r="M32" s="2"/>
      <c r="N32" s="2"/>
      <c r="O32" s="2"/>
      <c r="P32" s="2"/>
      <c r="Q32" s="2"/>
      <c r="R32" s="2"/>
      <c r="S32" s="2"/>
      <c r="T32" s="2"/>
      <c r="U32" s="2"/>
      <c r="V32" s="2"/>
      <c r="W32" s="2"/>
      <c r="X32" s="2"/>
      <c r="Y32" s="2" t="s">
        <v>26</v>
      </c>
      <c r="Z32" s="2" t="s">
        <v>26</v>
      </c>
      <c r="AA32" s="2" t="e">
        <v>#N/A</v>
      </c>
      <c r="AB32" s="2" t="s">
        <v>26</v>
      </c>
      <c r="AC32" s="2" t="s">
        <v>26</v>
      </c>
      <c r="AD32" s="2" t="s">
        <v>26</v>
      </c>
      <c r="AE32" s="2" t="s">
        <v>26</v>
      </c>
      <c r="AF32" s="39" t="s">
        <v>26</v>
      </c>
      <c r="AG32" s="2" t="s">
        <v>26</v>
      </c>
      <c r="AH32" s="2" t="s">
        <v>26</v>
      </c>
      <c r="AI32" s="93" t="s">
        <v>26</v>
      </c>
      <c r="AJ32" s="102" t="s">
        <v>26</v>
      </c>
      <c r="AK32" s="100" t="s">
        <v>26</v>
      </c>
      <c r="AL32" s="100" t="s">
        <v>26</v>
      </c>
      <c r="AM32" s="100" t="s">
        <v>26</v>
      </c>
      <c r="AN32" s="100" t="s">
        <v>26</v>
      </c>
      <c r="AO32" s="100" t="s">
        <v>26</v>
      </c>
      <c r="AP32" s="100" t="s">
        <v>26</v>
      </c>
      <c r="AQ32" s="100" t="s">
        <v>26</v>
      </c>
      <c r="AR32" s="100" t="s">
        <v>26</v>
      </c>
      <c r="AS32" s="100" t="s">
        <v>26</v>
      </c>
      <c r="AT32" s="103" t="s">
        <v>26</v>
      </c>
      <c r="AU32" s="314" t="str">
        <f>SUBSTITUTE(SUBSTITUTE(IFERROR(VLOOKUP($A32,単組回答!$E:$F,2,FALSE),""),"あり","○"),"なし","×")</f>
        <v/>
      </c>
      <c r="AV32" s="317" t="str">
        <f>SUBSTITUTE(SUBSTITUTE(IFERROR(VLOOKUP($A32,単組回答!$E:$G,3,FALSE),""),"あり","○"),"なし","×")</f>
        <v/>
      </c>
      <c r="AW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2" s="313" t="str">
        <f>SUBSTITUTE(SUBSTITUTE(IFERROR(VLOOKUP($A32,単組回答!$E:$H,4,FALSE),""),"あり","○"),"なし","×")</f>
        <v/>
      </c>
      <c r="BB32" s="100" t="s">
        <v>25</v>
      </c>
      <c r="BC32" s="313" t="str">
        <f>SUBSTITUTE(SUBSTITUTE(IFERROR(VLOOKUP($A32,単組回答!$E:$R,14,FALSE),""),"① 行った","○"),"② 行っていない","×")</f>
        <v/>
      </c>
      <c r="BD32" s="100" t="s">
        <v>25</v>
      </c>
      <c r="BE32" s="316" t="str">
        <f>SUBSTITUTE(SUBSTITUTE(IFERROR(VLOOKUP($A32,単組回答!$E:$T,16,FALSE),""),"① 行った","○"),"② 行っていない","×")</f>
        <v/>
      </c>
    </row>
    <row r="33" spans="1:57" ht="28.5" customHeight="1">
      <c r="A33" s="5">
        <v>49044</v>
      </c>
      <c r="B33" s="6" t="s">
        <v>705</v>
      </c>
      <c r="C33" s="7"/>
      <c r="D33" s="2"/>
      <c r="E33" s="2"/>
      <c r="F33" s="2"/>
      <c r="G33" s="2"/>
      <c r="H33" s="2"/>
      <c r="I33" s="2"/>
      <c r="J33" s="2"/>
      <c r="K33" s="2"/>
      <c r="L33" s="2"/>
      <c r="M33" s="2"/>
      <c r="N33" s="2"/>
      <c r="O33" s="2"/>
      <c r="P33" s="2"/>
      <c r="Q33" s="2"/>
      <c r="R33" s="2"/>
      <c r="S33" s="2"/>
      <c r="T33" s="2"/>
      <c r="U33" s="2"/>
      <c r="V33" s="2"/>
      <c r="W33" s="2"/>
      <c r="X33" s="2"/>
      <c r="Y33" s="2" t="s">
        <v>26</v>
      </c>
      <c r="Z33" s="2" t="s">
        <v>26</v>
      </c>
      <c r="AA33" s="2" t="e">
        <v>#N/A</v>
      </c>
      <c r="AB33" s="2" t="s">
        <v>26</v>
      </c>
      <c r="AC33" s="2" t="s">
        <v>26</v>
      </c>
      <c r="AD33" s="2" t="s">
        <v>26</v>
      </c>
      <c r="AE33" s="2" t="s">
        <v>26</v>
      </c>
      <c r="AF33" s="39" t="s">
        <v>26</v>
      </c>
      <c r="AG33" s="2" t="s">
        <v>26</v>
      </c>
      <c r="AH33" s="2" t="s">
        <v>26</v>
      </c>
      <c r="AI33" s="93" t="s">
        <v>26</v>
      </c>
      <c r="AJ33" s="102" t="s">
        <v>26</v>
      </c>
      <c r="AK33" s="100" t="s">
        <v>26</v>
      </c>
      <c r="AL33" s="100" t="s">
        <v>26</v>
      </c>
      <c r="AM33" s="100" t="s">
        <v>26</v>
      </c>
      <c r="AN33" s="100" t="s">
        <v>26</v>
      </c>
      <c r="AO33" s="100" t="s">
        <v>26</v>
      </c>
      <c r="AP33" s="100" t="s">
        <v>26</v>
      </c>
      <c r="AQ33" s="100" t="s">
        <v>26</v>
      </c>
      <c r="AR33" s="100" t="s">
        <v>26</v>
      </c>
      <c r="AS33" s="100" t="s">
        <v>26</v>
      </c>
      <c r="AT33" s="103" t="s">
        <v>26</v>
      </c>
      <c r="AU33" s="314" t="str">
        <f>SUBSTITUTE(SUBSTITUTE(IFERROR(VLOOKUP($A33,単組回答!$E:$F,2,FALSE),""),"あり","○"),"なし","×")</f>
        <v/>
      </c>
      <c r="AV33" s="317" t="str">
        <f>SUBSTITUTE(SUBSTITUTE(IFERROR(VLOOKUP($A33,単組回答!$E:$G,3,FALSE),""),"あり","○"),"なし","×")</f>
        <v/>
      </c>
      <c r="AW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3" s="313" t="str">
        <f>SUBSTITUTE(SUBSTITUTE(IFERROR(VLOOKUP($A33,単組回答!$E:$H,4,FALSE),""),"あり","○"),"なし","×")</f>
        <v/>
      </c>
      <c r="BB33" s="100" t="s">
        <v>25</v>
      </c>
      <c r="BC33" s="313" t="str">
        <f>SUBSTITUTE(SUBSTITUTE(IFERROR(VLOOKUP($A33,単組回答!$E:$R,14,FALSE),""),"① 行った","○"),"② 行っていない","×")</f>
        <v/>
      </c>
      <c r="BD33" s="100" t="s">
        <v>25</v>
      </c>
      <c r="BE33" s="316" t="str">
        <f>SUBSTITUTE(SUBSTITUTE(IFERROR(VLOOKUP($A33,単組回答!$E:$T,16,FALSE),""),"① 行った","○"),"② 行っていない","×")</f>
        <v/>
      </c>
    </row>
    <row r="34" spans="1:57" ht="28.5" customHeight="1">
      <c r="A34" s="5">
        <v>49047</v>
      </c>
      <c r="B34" s="6" t="s">
        <v>706</v>
      </c>
      <c r="C34" s="7"/>
      <c r="D34" s="2"/>
      <c r="E34" s="2"/>
      <c r="F34" s="2"/>
      <c r="G34" s="2"/>
      <c r="H34" s="2"/>
      <c r="I34" s="2"/>
      <c r="J34" s="2"/>
      <c r="K34" s="2"/>
      <c r="L34" s="2"/>
      <c r="M34" s="2"/>
      <c r="N34" s="2"/>
      <c r="O34" s="2"/>
      <c r="P34" s="2"/>
      <c r="Q34" s="2"/>
      <c r="R34" s="2"/>
      <c r="S34" s="2"/>
      <c r="T34" s="2"/>
      <c r="U34" s="2"/>
      <c r="V34" s="2"/>
      <c r="W34" s="2"/>
      <c r="X34" s="2"/>
      <c r="Y34" s="2" t="s">
        <v>26</v>
      </c>
      <c r="Z34" s="2" t="s">
        <v>26</v>
      </c>
      <c r="AA34" s="2" t="e">
        <v>#N/A</v>
      </c>
      <c r="AB34" s="2" t="s">
        <v>26</v>
      </c>
      <c r="AC34" s="2" t="s">
        <v>26</v>
      </c>
      <c r="AD34" s="2" t="s">
        <v>26</v>
      </c>
      <c r="AE34" s="2" t="s">
        <v>26</v>
      </c>
      <c r="AF34" s="39" t="s">
        <v>26</v>
      </c>
      <c r="AG34" s="2" t="s">
        <v>26</v>
      </c>
      <c r="AH34" s="2" t="s">
        <v>26</v>
      </c>
      <c r="AI34" s="93" t="s">
        <v>26</v>
      </c>
      <c r="AJ34" s="102" t="s">
        <v>26</v>
      </c>
      <c r="AK34" s="100" t="s">
        <v>26</v>
      </c>
      <c r="AL34" s="100" t="s">
        <v>26</v>
      </c>
      <c r="AM34" s="100" t="s">
        <v>26</v>
      </c>
      <c r="AN34" s="100" t="s">
        <v>26</v>
      </c>
      <c r="AO34" s="100" t="s">
        <v>26</v>
      </c>
      <c r="AP34" s="100" t="s">
        <v>26</v>
      </c>
      <c r="AQ34" s="100" t="s">
        <v>26</v>
      </c>
      <c r="AR34" s="100" t="s">
        <v>26</v>
      </c>
      <c r="AS34" s="100" t="s">
        <v>26</v>
      </c>
      <c r="AT34" s="103" t="s">
        <v>26</v>
      </c>
      <c r="AU34" s="314" t="str">
        <f>SUBSTITUTE(SUBSTITUTE(IFERROR(VLOOKUP($A34,単組回答!$E:$F,2,FALSE),""),"あり","○"),"なし","×")</f>
        <v/>
      </c>
      <c r="AV34" s="317" t="str">
        <f>SUBSTITUTE(SUBSTITUTE(IFERROR(VLOOKUP($A34,単組回答!$E:$G,3,FALSE),""),"あり","○"),"なし","×")</f>
        <v/>
      </c>
      <c r="AW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4" s="313" t="str">
        <f>SUBSTITUTE(SUBSTITUTE(IFERROR(VLOOKUP($A34,単組回答!$E:$H,4,FALSE),""),"あり","○"),"なし","×")</f>
        <v/>
      </c>
      <c r="BB34" s="100" t="s">
        <v>25</v>
      </c>
      <c r="BC34" s="313" t="str">
        <f>SUBSTITUTE(SUBSTITUTE(IFERROR(VLOOKUP($A34,単組回答!$E:$R,14,FALSE),""),"① 行った","○"),"② 行っていない","×")</f>
        <v/>
      </c>
      <c r="BD34" s="100" t="s">
        <v>25</v>
      </c>
      <c r="BE34" s="316" t="str">
        <f>SUBSTITUTE(SUBSTITUTE(IFERROR(VLOOKUP($A34,単組回答!$E:$T,16,FALSE),""),"① 行った","○"),"② 行っていない","×")</f>
        <v/>
      </c>
    </row>
    <row r="35" spans="1:57" ht="28.5" customHeight="1">
      <c r="A35" s="5">
        <v>49051</v>
      </c>
      <c r="B35" s="6" t="s">
        <v>707</v>
      </c>
      <c r="C35" s="2" t="s">
        <v>24</v>
      </c>
      <c r="D35" s="2" t="s">
        <v>24</v>
      </c>
      <c r="E35" s="2"/>
      <c r="F35" s="2"/>
      <c r="G35" s="2"/>
      <c r="H35" s="2"/>
      <c r="I35" s="2"/>
      <c r="J35" s="2"/>
      <c r="K35" s="2"/>
      <c r="L35" s="2"/>
      <c r="M35" s="2"/>
      <c r="N35" s="2" t="s">
        <v>24</v>
      </c>
      <c r="O35" s="2" t="s">
        <v>25</v>
      </c>
      <c r="P35" s="2"/>
      <c r="Q35" s="2"/>
      <c r="R35" s="2"/>
      <c r="S35" s="2"/>
      <c r="T35" s="2"/>
      <c r="U35" s="2"/>
      <c r="V35" s="2"/>
      <c r="W35" s="2"/>
      <c r="X35" s="2"/>
      <c r="Y35" s="2" t="s">
        <v>26</v>
      </c>
      <c r="Z35" s="2" t="s">
        <v>26</v>
      </c>
      <c r="AA35" s="2" t="e">
        <v>#N/A</v>
      </c>
      <c r="AB35" s="2" t="s">
        <v>26</v>
      </c>
      <c r="AC35" s="2" t="s">
        <v>26</v>
      </c>
      <c r="AD35" s="2" t="s">
        <v>26</v>
      </c>
      <c r="AE35" s="2" t="s">
        <v>26</v>
      </c>
      <c r="AF35" s="39" t="s">
        <v>26</v>
      </c>
      <c r="AG35" s="2" t="s">
        <v>26</v>
      </c>
      <c r="AH35" s="2" t="s">
        <v>26</v>
      </c>
      <c r="AI35" s="93" t="s">
        <v>26</v>
      </c>
      <c r="AJ35" s="102" t="s">
        <v>26</v>
      </c>
      <c r="AK35" s="100" t="s">
        <v>26</v>
      </c>
      <c r="AL35" s="100" t="s">
        <v>26</v>
      </c>
      <c r="AM35" s="100" t="s">
        <v>26</v>
      </c>
      <c r="AN35" s="100" t="s">
        <v>26</v>
      </c>
      <c r="AO35" s="100" t="s">
        <v>26</v>
      </c>
      <c r="AP35" s="100" t="s">
        <v>26</v>
      </c>
      <c r="AQ35" s="100" t="s">
        <v>26</v>
      </c>
      <c r="AR35" s="100" t="s">
        <v>26</v>
      </c>
      <c r="AS35" s="100" t="s">
        <v>26</v>
      </c>
      <c r="AT35" s="103" t="s">
        <v>26</v>
      </c>
      <c r="AU35" s="314" t="str">
        <f>SUBSTITUTE(SUBSTITUTE(IFERROR(VLOOKUP($A35,単組回答!$E:$F,2,FALSE),""),"あり","○"),"なし","×")</f>
        <v/>
      </c>
      <c r="AV35" s="317" t="str">
        <f>SUBSTITUTE(SUBSTITUTE(IFERROR(VLOOKUP($A35,単組回答!$E:$G,3,FALSE),""),"あり","○"),"なし","×")</f>
        <v/>
      </c>
      <c r="AW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5" s="313" t="str">
        <f>SUBSTITUTE(SUBSTITUTE(IFERROR(VLOOKUP($A35,単組回答!$E:$H,4,FALSE),""),"あり","○"),"なし","×")</f>
        <v/>
      </c>
      <c r="BB35" s="100" t="s">
        <v>25</v>
      </c>
      <c r="BC35" s="313" t="str">
        <f>SUBSTITUTE(SUBSTITUTE(IFERROR(VLOOKUP($A35,単組回答!$E:$R,14,FALSE),""),"① 行った","○"),"② 行っていない","×")</f>
        <v/>
      </c>
      <c r="BD35" s="100" t="s">
        <v>25</v>
      </c>
      <c r="BE35" s="316" t="str">
        <f>SUBSTITUTE(SUBSTITUTE(IFERROR(VLOOKUP($A35,単組回答!$E:$T,16,FALSE),""),"① 行った","○"),"② 行っていない","×")</f>
        <v/>
      </c>
    </row>
    <row r="36" spans="1:57" ht="28.5" customHeight="1">
      <c r="A36" s="5">
        <v>49052</v>
      </c>
      <c r="B36" s="6" t="s">
        <v>708</v>
      </c>
      <c r="C36" s="7"/>
      <c r="D36" s="2"/>
      <c r="E36" s="2"/>
      <c r="F36" s="2"/>
      <c r="G36" s="2"/>
      <c r="H36" s="2"/>
      <c r="I36" s="2"/>
      <c r="J36" s="2"/>
      <c r="K36" s="2"/>
      <c r="L36" s="2"/>
      <c r="M36" s="2"/>
      <c r="N36" s="2"/>
      <c r="O36" s="2"/>
      <c r="P36" s="2"/>
      <c r="Q36" s="2"/>
      <c r="R36" s="2"/>
      <c r="S36" s="2"/>
      <c r="T36" s="2"/>
      <c r="U36" s="2"/>
      <c r="V36" s="2"/>
      <c r="W36" s="2"/>
      <c r="X36" s="2"/>
      <c r="Y36" s="2" t="s">
        <v>26</v>
      </c>
      <c r="Z36" s="2" t="s">
        <v>26</v>
      </c>
      <c r="AA36" s="2" t="e">
        <v>#N/A</v>
      </c>
      <c r="AB36" s="2" t="s">
        <v>26</v>
      </c>
      <c r="AC36" s="2" t="s">
        <v>26</v>
      </c>
      <c r="AD36" s="2" t="s">
        <v>26</v>
      </c>
      <c r="AE36" s="2" t="s">
        <v>26</v>
      </c>
      <c r="AF36" s="39" t="s">
        <v>26</v>
      </c>
      <c r="AG36" s="2" t="s">
        <v>26</v>
      </c>
      <c r="AH36" s="2" t="s">
        <v>26</v>
      </c>
      <c r="AI36" s="93" t="s">
        <v>26</v>
      </c>
      <c r="AJ36" s="102" t="s">
        <v>25</v>
      </c>
      <c r="AK36" s="100" t="s">
        <v>25</v>
      </c>
      <c r="AL36" s="100" t="s">
        <v>25</v>
      </c>
      <c r="AM36" s="100" t="s">
        <v>25</v>
      </c>
      <c r="AN36" s="100">
        <v>0</v>
      </c>
      <c r="AO36" s="100">
        <v>0</v>
      </c>
      <c r="AP36" s="100">
        <v>0</v>
      </c>
      <c r="AQ36" s="100" t="s">
        <v>26</v>
      </c>
      <c r="AR36" s="100">
        <v>0</v>
      </c>
      <c r="AS36" s="100" t="s">
        <v>26</v>
      </c>
      <c r="AT36" s="103">
        <v>0</v>
      </c>
      <c r="AU36" s="314" t="str">
        <f>SUBSTITUTE(SUBSTITUTE(IFERROR(VLOOKUP($A36,単組回答!$E:$F,2,FALSE),""),"あり","○"),"なし","×")</f>
        <v/>
      </c>
      <c r="AV36" s="317" t="str">
        <f>SUBSTITUTE(SUBSTITUTE(IFERROR(VLOOKUP($A36,単組回答!$E:$G,3,FALSE),""),"あり","○"),"なし","×")</f>
        <v/>
      </c>
      <c r="AW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6" s="313" t="str">
        <f>SUBSTITUTE(SUBSTITUTE(IFERROR(VLOOKUP($A36,単組回答!$E:$H,4,FALSE),""),"あり","○"),"なし","×")</f>
        <v/>
      </c>
      <c r="BB36" s="100" t="s">
        <v>25</v>
      </c>
      <c r="BC36" s="313" t="str">
        <f>SUBSTITUTE(SUBSTITUTE(IFERROR(VLOOKUP($A36,単組回答!$E:$R,14,FALSE),""),"① 行った","○"),"② 行っていない","×")</f>
        <v/>
      </c>
      <c r="BD36" s="100" t="s">
        <v>25</v>
      </c>
      <c r="BE36" s="316" t="str">
        <f>SUBSTITUTE(SUBSTITUTE(IFERROR(VLOOKUP($A36,単組回答!$E:$T,16,FALSE),""),"① 行った","○"),"② 行っていない","×")</f>
        <v/>
      </c>
    </row>
    <row r="37" spans="1:57" ht="28.5" customHeight="1">
      <c r="A37" s="5">
        <v>49058</v>
      </c>
      <c r="B37" s="6" t="s">
        <v>709</v>
      </c>
      <c r="C37" s="7"/>
      <c r="D37" s="2"/>
      <c r="E37" s="2"/>
      <c r="F37" s="2"/>
      <c r="G37" s="2"/>
      <c r="H37" s="2"/>
      <c r="I37" s="2"/>
      <c r="J37" s="2"/>
      <c r="K37" s="2"/>
      <c r="L37" s="2"/>
      <c r="M37" s="2"/>
      <c r="N37" s="2"/>
      <c r="O37" s="2"/>
      <c r="P37" s="2"/>
      <c r="Q37" s="2"/>
      <c r="R37" s="2"/>
      <c r="S37" s="2"/>
      <c r="T37" s="2"/>
      <c r="U37" s="2"/>
      <c r="V37" s="2"/>
      <c r="W37" s="2"/>
      <c r="X37" s="2"/>
      <c r="Y37" s="2" t="s">
        <v>26</v>
      </c>
      <c r="Z37" s="2" t="s">
        <v>26</v>
      </c>
      <c r="AA37" s="2" t="e">
        <v>#N/A</v>
      </c>
      <c r="AB37" s="2" t="s">
        <v>26</v>
      </c>
      <c r="AC37" s="2" t="s">
        <v>26</v>
      </c>
      <c r="AD37" s="2" t="s">
        <v>26</v>
      </c>
      <c r="AE37" s="2" t="s">
        <v>26</v>
      </c>
      <c r="AF37" s="39" t="s">
        <v>26</v>
      </c>
      <c r="AG37" s="2" t="s">
        <v>26</v>
      </c>
      <c r="AH37" s="2" t="s">
        <v>26</v>
      </c>
      <c r="AI37" s="93" t="s">
        <v>26</v>
      </c>
      <c r="AJ37" s="102" t="s">
        <v>26</v>
      </c>
      <c r="AK37" s="100" t="s">
        <v>26</v>
      </c>
      <c r="AL37" s="100" t="s">
        <v>26</v>
      </c>
      <c r="AM37" s="100" t="s">
        <v>26</v>
      </c>
      <c r="AN37" s="100" t="s">
        <v>26</v>
      </c>
      <c r="AO37" s="100" t="s">
        <v>26</v>
      </c>
      <c r="AP37" s="100" t="s">
        <v>26</v>
      </c>
      <c r="AQ37" s="100" t="s">
        <v>26</v>
      </c>
      <c r="AR37" s="100" t="s">
        <v>26</v>
      </c>
      <c r="AS37" s="100" t="s">
        <v>26</v>
      </c>
      <c r="AT37" s="103" t="s">
        <v>26</v>
      </c>
      <c r="AU37" s="314" t="str">
        <f>SUBSTITUTE(SUBSTITUTE(IFERROR(VLOOKUP($A37,単組回答!$E:$F,2,FALSE),""),"あり","○"),"なし","×")</f>
        <v/>
      </c>
      <c r="AV37" s="317" t="str">
        <f>SUBSTITUTE(SUBSTITUTE(IFERROR(VLOOKUP($A37,単組回答!$E:$G,3,FALSE),""),"あり","○"),"なし","×")</f>
        <v/>
      </c>
      <c r="AW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7" s="313" t="str">
        <f>SUBSTITUTE(SUBSTITUTE(IFERROR(VLOOKUP($A37,単組回答!$E:$H,4,FALSE),""),"あり","○"),"なし","×")</f>
        <v/>
      </c>
      <c r="BB37" s="100" t="s">
        <v>25</v>
      </c>
      <c r="BC37" s="313" t="str">
        <f>SUBSTITUTE(SUBSTITUTE(IFERROR(VLOOKUP($A37,単組回答!$E:$R,14,FALSE),""),"① 行った","○"),"② 行っていない","×")</f>
        <v/>
      </c>
      <c r="BD37" s="100" t="s">
        <v>25</v>
      </c>
      <c r="BE37" s="316" t="str">
        <f>SUBSTITUTE(SUBSTITUTE(IFERROR(VLOOKUP($A37,単組回答!$E:$T,16,FALSE),""),"① 行った","○"),"② 行っていない","×")</f>
        <v/>
      </c>
    </row>
    <row r="38" spans="1:57" ht="28.5" customHeight="1">
      <c r="A38" s="5">
        <v>49066</v>
      </c>
      <c r="B38" s="6" t="s">
        <v>710</v>
      </c>
      <c r="C38" s="7"/>
      <c r="D38" s="2"/>
      <c r="E38" s="2"/>
      <c r="F38" s="2"/>
      <c r="G38" s="2"/>
      <c r="H38" s="2"/>
      <c r="I38" s="2"/>
      <c r="J38" s="2"/>
      <c r="K38" s="2"/>
      <c r="L38" s="2"/>
      <c r="M38" s="2"/>
      <c r="N38" s="2"/>
      <c r="O38" s="2"/>
      <c r="P38" s="2"/>
      <c r="Q38" s="2"/>
      <c r="R38" s="2"/>
      <c r="S38" s="2"/>
      <c r="T38" s="2"/>
      <c r="U38" s="2"/>
      <c r="V38" s="2"/>
      <c r="W38" s="2"/>
      <c r="X38" s="2"/>
      <c r="Y38" s="2" t="s">
        <v>26</v>
      </c>
      <c r="Z38" s="2" t="s">
        <v>26</v>
      </c>
      <c r="AA38" s="2" t="e">
        <v>#N/A</v>
      </c>
      <c r="AB38" s="2" t="s">
        <v>26</v>
      </c>
      <c r="AC38" s="2" t="s">
        <v>26</v>
      </c>
      <c r="AD38" s="2" t="s">
        <v>26</v>
      </c>
      <c r="AE38" s="2" t="s">
        <v>26</v>
      </c>
      <c r="AF38" s="39" t="s">
        <v>26</v>
      </c>
      <c r="AG38" s="2" t="s">
        <v>26</v>
      </c>
      <c r="AH38" s="2" t="s">
        <v>26</v>
      </c>
      <c r="AI38" s="93" t="s">
        <v>26</v>
      </c>
      <c r="AJ38" s="102" t="s">
        <v>26</v>
      </c>
      <c r="AK38" s="100" t="s">
        <v>26</v>
      </c>
      <c r="AL38" s="100" t="s">
        <v>26</v>
      </c>
      <c r="AM38" s="100" t="s">
        <v>26</v>
      </c>
      <c r="AN38" s="100" t="s">
        <v>26</v>
      </c>
      <c r="AO38" s="100" t="s">
        <v>26</v>
      </c>
      <c r="AP38" s="100" t="s">
        <v>26</v>
      </c>
      <c r="AQ38" s="100" t="s">
        <v>26</v>
      </c>
      <c r="AR38" s="100" t="s">
        <v>26</v>
      </c>
      <c r="AS38" s="100" t="s">
        <v>26</v>
      </c>
      <c r="AT38" s="103" t="s">
        <v>26</v>
      </c>
      <c r="AU38" s="314" t="str">
        <f>SUBSTITUTE(SUBSTITUTE(IFERROR(VLOOKUP($A38,単組回答!$E:$F,2,FALSE),""),"あり","○"),"なし","×")</f>
        <v/>
      </c>
      <c r="AV38" s="317" t="str">
        <f>SUBSTITUTE(SUBSTITUTE(IFERROR(VLOOKUP($A38,単組回答!$E:$G,3,FALSE),""),"あり","○"),"なし","×")</f>
        <v/>
      </c>
      <c r="AW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8" s="313" t="str">
        <f>SUBSTITUTE(SUBSTITUTE(IFERROR(VLOOKUP($A38,単組回答!$E:$H,4,FALSE),""),"あり","○"),"なし","×")</f>
        <v/>
      </c>
      <c r="BB38" s="100" t="s">
        <v>25</v>
      </c>
      <c r="BC38" s="313" t="str">
        <f>SUBSTITUTE(SUBSTITUTE(IFERROR(VLOOKUP($A38,単組回答!$E:$R,14,FALSE),""),"① 行った","○"),"② 行っていない","×")</f>
        <v/>
      </c>
      <c r="BD38" s="100" t="s">
        <v>25</v>
      </c>
      <c r="BE38" s="316" t="str">
        <f>SUBSTITUTE(SUBSTITUTE(IFERROR(VLOOKUP($A38,単組回答!$E:$T,16,FALSE),""),"① 行った","○"),"② 行っていない","×")</f>
        <v/>
      </c>
    </row>
    <row r="39" spans="1:57" ht="28.5" customHeight="1">
      <c r="A39" s="5">
        <v>49067</v>
      </c>
      <c r="B39" s="6" t="s">
        <v>711</v>
      </c>
      <c r="C39" s="7"/>
      <c r="D39" s="2"/>
      <c r="E39" s="2"/>
      <c r="F39" s="2"/>
      <c r="G39" s="2"/>
      <c r="H39" s="2"/>
      <c r="I39" s="2"/>
      <c r="J39" s="2"/>
      <c r="K39" s="2"/>
      <c r="L39" s="2"/>
      <c r="M39" s="2"/>
      <c r="N39" s="2"/>
      <c r="O39" s="2"/>
      <c r="P39" s="2"/>
      <c r="Q39" s="2"/>
      <c r="R39" s="2"/>
      <c r="S39" s="2"/>
      <c r="T39" s="2"/>
      <c r="U39" s="2"/>
      <c r="V39" s="2"/>
      <c r="W39" s="2"/>
      <c r="X39" s="2"/>
      <c r="Y39" s="2" t="s">
        <v>26</v>
      </c>
      <c r="Z39" s="2" t="s">
        <v>26</v>
      </c>
      <c r="AA39" s="2" t="e">
        <v>#N/A</v>
      </c>
      <c r="AB39" s="2" t="s">
        <v>26</v>
      </c>
      <c r="AC39" s="2" t="s">
        <v>26</v>
      </c>
      <c r="AD39" s="2" t="s">
        <v>26</v>
      </c>
      <c r="AE39" s="2" t="s">
        <v>26</v>
      </c>
      <c r="AF39" s="39" t="s">
        <v>26</v>
      </c>
      <c r="AG39" s="2" t="s">
        <v>26</v>
      </c>
      <c r="AH39" s="2" t="s">
        <v>26</v>
      </c>
      <c r="AI39" s="93" t="s">
        <v>26</v>
      </c>
      <c r="AJ39" s="102" t="s">
        <v>26</v>
      </c>
      <c r="AK39" s="100" t="s">
        <v>26</v>
      </c>
      <c r="AL39" s="100" t="s">
        <v>26</v>
      </c>
      <c r="AM39" s="100" t="s">
        <v>26</v>
      </c>
      <c r="AN39" s="100" t="s">
        <v>26</v>
      </c>
      <c r="AO39" s="100" t="s">
        <v>26</v>
      </c>
      <c r="AP39" s="100" t="s">
        <v>26</v>
      </c>
      <c r="AQ39" s="100" t="s">
        <v>26</v>
      </c>
      <c r="AR39" s="100" t="s">
        <v>26</v>
      </c>
      <c r="AS39" s="100" t="s">
        <v>26</v>
      </c>
      <c r="AT39" s="103" t="s">
        <v>26</v>
      </c>
      <c r="AU39" s="314" t="str">
        <f>SUBSTITUTE(SUBSTITUTE(IFERROR(VLOOKUP($A39,単組回答!$E:$F,2,FALSE),""),"あり","○"),"なし","×")</f>
        <v/>
      </c>
      <c r="AV39" s="317" t="str">
        <f>SUBSTITUTE(SUBSTITUTE(IFERROR(VLOOKUP($A39,単組回答!$E:$G,3,FALSE),""),"あり","○"),"なし","×")</f>
        <v/>
      </c>
      <c r="AW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39" s="313" t="str">
        <f>SUBSTITUTE(SUBSTITUTE(IFERROR(VLOOKUP($A39,単組回答!$E:$H,4,FALSE),""),"あり","○"),"なし","×")</f>
        <v/>
      </c>
      <c r="BB39" s="100" t="s">
        <v>25</v>
      </c>
      <c r="BC39" s="313" t="str">
        <f>SUBSTITUTE(SUBSTITUTE(IFERROR(VLOOKUP($A39,単組回答!$E:$R,14,FALSE),""),"① 行った","○"),"② 行っていない","×")</f>
        <v/>
      </c>
      <c r="BD39" s="100" t="s">
        <v>25</v>
      </c>
      <c r="BE39" s="316" t="str">
        <f>SUBSTITUTE(SUBSTITUTE(IFERROR(VLOOKUP($A39,単組回答!$E:$T,16,FALSE),""),"① 行った","○"),"② 行っていない","×")</f>
        <v/>
      </c>
    </row>
    <row r="40" spans="1:57" ht="28.5" customHeight="1">
      <c r="A40" s="5">
        <v>49077</v>
      </c>
      <c r="B40" s="6" t="s">
        <v>712</v>
      </c>
      <c r="C40" s="7"/>
      <c r="D40" s="2"/>
      <c r="E40" s="2"/>
      <c r="F40" s="2"/>
      <c r="G40" s="2"/>
      <c r="H40" s="2"/>
      <c r="I40" s="2"/>
      <c r="J40" s="2"/>
      <c r="K40" s="2"/>
      <c r="L40" s="2"/>
      <c r="M40" s="2"/>
      <c r="N40" s="2"/>
      <c r="O40" s="2"/>
      <c r="P40" s="2"/>
      <c r="Q40" s="2"/>
      <c r="R40" s="2"/>
      <c r="S40" s="2"/>
      <c r="T40" s="2"/>
      <c r="U40" s="2"/>
      <c r="V40" s="2"/>
      <c r="W40" s="2"/>
      <c r="X40" s="2"/>
      <c r="Y40" s="2" t="s">
        <v>26</v>
      </c>
      <c r="Z40" s="2" t="s">
        <v>26</v>
      </c>
      <c r="AA40" s="2" t="e">
        <v>#N/A</v>
      </c>
      <c r="AB40" s="2" t="s">
        <v>26</v>
      </c>
      <c r="AC40" s="2" t="s">
        <v>26</v>
      </c>
      <c r="AD40" s="2" t="s">
        <v>26</v>
      </c>
      <c r="AE40" s="2" t="s">
        <v>26</v>
      </c>
      <c r="AF40" s="39" t="s">
        <v>26</v>
      </c>
      <c r="AG40" s="2" t="s">
        <v>26</v>
      </c>
      <c r="AH40" s="2" t="s">
        <v>26</v>
      </c>
      <c r="AI40" s="93" t="s">
        <v>26</v>
      </c>
      <c r="AJ40" s="102" t="s">
        <v>26</v>
      </c>
      <c r="AK40" s="100" t="s">
        <v>26</v>
      </c>
      <c r="AL40" s="100" t="s">
        <v>26</v>
      </c>
      <c r="AM40" s="100" t="s">
        <v>26</v>
      </c>
      <c r="AN40" s="100" t="s">
        <v>26</v>
      </c>
      <c r="AO40" s="100" t="s">
        <v>26</v>
      </c>
      <c r="AP40" s="100" t="s">
        <v>26</v>
      </c>
      <c r="AQ40" s="100" t="s">
        <v>26</v>
      </c>
      <c r="AR40" s="100" t="s">
        <v>26</v>
      </c>
      <c r="AS40" s="100" t="s">
        <v>26</v>
      </c>
      <c r="AT40" s="103" t="s">
        <v>26</v>
      </c>
      <c r="AU40" s="314" t="str">
        <f>SUBSTITUTE(SUBSTITUTE(IFERROR(VLOOKUP($A40,単組回答!$E:$F,2,FALSE),""),"あり","○"),"なし","×")</f>
        <v/>
      </c>
      <c r="AV40" s="317" t="str">
        <f>SUBSTITUTE(SUBSTITUTE(IFERROR(VLOOKUP($A40,単組回答!$E:$G,3,FALSE),""),"あり","○"),"なし","×")</f>
        <v/>
      </c>
      <c r="AW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X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Y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AZ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A40" s="313" t="str">
        <f>SUBSTITUTE(SUBSTITUTE(IFERROR(VLOOKUP($A40,単組回答!$E:$H,4,FALSE),""),"あり","○"),"なし","×")</f>
        <v/>
      </c>
      <c r="BB40" s="100" t="s">
        <v>26</v>
      </c>
      <c r="BC40" s="313" t="str">
        <f>SUBSTITUTE(SUBSTITUTE(IFERROR(VLOOKUP($A40,単組回答!$E:$R,14,FALSE),""),"① 行った","○"),"② 行っていない","×")</f>
        <v/>
      </c>
      <c r="BD40" s="100" t="s">
        <v>26</v>
      </c>
      <c r="BE40" s="316" t="str">
        <f>SUBSTITUTE(SUBSTITUTE(IFERROR(VLOOKUP($A40,単組回答!$E:$T,16,FALSE),""),"① 行った","○"),"② 行っていない","×")</f>
        <v/>
      </c>
    </row>
    <row r="41" spans="1:57" ht="28.5" customHeight="1">
      <c r="A41" s="5"/>
      <c r="B41" s="6"/>
      <c r="C41" s="7"/>
      <c r="D41" s="2"/>
      <c r="E41" s="2"/>
      <c r="F41" s="2"/>
      <c r="G41" s="2"/>
      <c r="H41" s="2"/>
      <c r="I41" s="2"/>
      <c r="J41" s="2"/>
      <c r="K41" s="2"/>
      <c r="L41" s="2"/>
      <c r="M41" s="2"/>
      <c r="N41" s="2"/>
      <c r="O41" s="2"/>
      <c r="P41" s="2"/>
      <c r="Q41" s="2"/>
      <c r="R41" s="2"/>
      <c r="S41" s="2"/>
      <c r="T41" s="2"/>
      <c r="U41" s="2"/>
      <c r="V41" s="2"/>
      <c r="W41" s="2"/>
      <c r="X41" s="2"/>
      <c r="Y41" s="2" t="s">
        <v>26</v>
      </c>
      <c r="Z41" s="2" t="s">
        <v>26</v>
      </c>
      <c r="AA41" s="2" t="e">
        <v>#N/A</v>
      </c>
      <c r="AB41" s="2" t="s">
        <v>26</v>
      </c>
      <c r="AC41" s="2" t="s">
        <v>26</v>
      </c>
      <c r="AD41" s="2" t="s">
        <v>26</v>
      </c>
      <c r="AE41" s="2" t="s">
        <v>26</v>
      </c>
      <c r="AF41" s="39" t="s">
        <v>26</v>
      </c>
      <c r="AG41" s="2" t="s">
        <v>26</v>
      </c>
      <c r="AH41" s="2" t="s">
        <v>26</v>
      </c>
      <c r="AI41" s="93" t="s">
        <v>26</v>
      </c>
      <c r="AJ41" s="102" t="s">
        <v>26</v>
      </c>
      <c r="AK41" s="100" t="s">
        <v>26</v>
      </c>
      <c r="AL41" s="100" t="s">
        <v>26</v>
      </c>
      <c r="AM41" s="100" t="s">
        <v>26</v>
      </c>
      <c r="AN41" s="100" t="s">
        <v>26</v>
      </c>
      <c r="AO41" s="100" t="s">
        <v>26</v>
      </c>
      <c r="AP41" s="100" t="s">
        <v>26</v>
      </c>
      <c r="AQ41" s="100" t="s">
        <v>26</v>
      </c>
      <c r="AR41" s="100" t="s">
        <v>26</v>
      </c>
      <c r="AS41" s="100" t="s">
        <v>26</v>
      </c>
      <c r="AT41" s="103" t="s">
        <v>26</v>
      </c>
      <c r="AU41" s="102" t="s">
        <v>26</v>
      </c>
      <c r="AV41" s="100" t="s">
        <v>26</v>
      </c>
      <c r="AW41" s="100" t="s">
        <v>26</v>
      </c>
      <c r="AX41" s="100"/>
      <c r="AY41" s="100" t="s">
        <v>26</v>
      </c>
      <c r="AZ41" s="100"/>
      <c r="BA41" s="100" t="s">
        <v>26</v>
      </c>
      <c r="BB41" s="100" t="s">
        <v>26</v>
      </c>
      <c r="BC41" s="100"/>
      <c r="BD41" s="100" t="s">
        <v>26</v>
      </c>
      <c r="BE41" s="103"/>
    </row>
    <row r="42" spans="1:57" ht="28.5" customHeight="1">
      <c r="A42" s="5"/>
      <c r="B42" s="6"/>
      <c r="C42" s="7"/>
      <c r="D42" s="2"/>
      <c r="E42" s="2"/>
      <c r="F42" s="2"/>
      <c r="G42" s="2"/>
      <c r="H42" s="2"/>
      <c r="I42" s="2"/>
      <c r="J42" s="2"/>
      <c r="K42" s="2"/>
      <c r="L42" s="2"/>
      <c r="M42" s="2"/>
      <c r="N42" s="2"/>
      <c r="O42" s="2"/>
      <c r="P42" s="2"/>
      <c r="Q42" s="2"/>
      <c r="R42" s="2"/>
      <c r="S42" s="2"/>
      <c r="T42" s="2"/>
      <c r="U42" s="2"/>
      <c r="V42" s="2"/>
      <c r="W42" s="2"/>
      <c r="X42" s="2"/>
      <c r="Y42" s="2" t="s">
        <v>26</v>
      </c>
      <c r="Z42" s="2" t="s">
        <v>26</v>
      </c>
      <c r="AA42" s="2" t="e">
        <v>#N/A</v>
      </c>
      <c r="AB42" s="2" t="s">
        <v>26</v>
      </c>
      <c r="AC42" s="2" t="s">
        <v>26</v>
      </c>
      <c r="AD42" s="2" t="s">
        <v>26</v>
      </c>
      <c r="AE42" s="2" t="s">
        <v>26</v>
      </c>
      <c r="AF42" s="39" t="s">
        <v>26</v>
      </c>
      <c r="AG42" s="2" t="s">
        <v>26</v>
      </c>
      <c r="AH42" s="2" t="s">
        <v>26</v>
      </c>
      <c r="AI42" s="93" t="s">
        <v>26</v>
      </c>
      <c r="AJ42" s="102" t="s">
        <v>26</v>
      </c>
      <c r="AK42" s="100" t="s">
        <v>26</v>
      </c>
      <c r="AL42" s="100" t="s">
        <v>26</v>
      </c>
      <c r="AM42" s="100" t="s">
        <v>26</v>
      </c>
      <c r="AN42" s="100" t="s">
        <v>26</v>
      </c>
      <c r="AO42" s="100" t="s">
        <v>26</v>
      </c>
      <c r="AP42" s="100" t="s">
        <v>26</v>
      </c>
      <c r="AQ42" s="100" t="s">
        <v>26</v>
      </c>
      <c r="AR42" s="100" t="s">
        <v>26</v>
      </c>
      <c r="AS42" s="100" t="s">
        <v>26</v>
      </c>
      <c r="AT42" s="103" t="s">
        <v>26</v>
      </c>
      <c r="AU42" s="102" t="s">
        <v>26</v>
      </c>
      <c r="AV42" s="100" t="s">
        <v>26</v>
      </c>
      <c r="AW42" s="100" t="s">
        <v>26</v>
      </c>
      <c r="AX42" s="100"/>
      <c r="AY42" s="100" t="s">
        <v>26</v>
      </c>
      <c r="AZ42" s="100"/>
      <c r="BA42" s="100" t="s">
        <v>26</v>
      </c>
      <c r="BB42" s="100" t="s">
        <v>26</v>
      </c>
      <c r="BC42" s="100"/>
      <c r="BD42" s="100" t="s">
        <v>26</v>
      </c>
      <c r="BE42" s="103"/>
    </row>
    <row r="43" spans="1:57" ht="28.5" customHeight="1">
      <c r="A43" s="5"/>
      <c r="B43" s="6"/>
      <c r="C43" s="7"/>
      <c r="D43" s="2"/>
      <c r="E43" s="2"/>
      <c r="F43" s="2"/>
      <c r="G43" s="2"/>
      <c r="H43" s="2"/>
      <c r="I43" s="2"/>
      <c r="J43" s="2"/>
      <c r="K43" s="2"/>
      <c r="L43" s="2"/>
      <c r="M43" s="2"/>
      <c r="N43" s="2"/>
      <c r="O43" s="2"/>
      <c r="P43" s="2"/>
      <c r="Q43" s="2"/>
      <c r="R43" s="2"/>
      <c r="S43" s="2"/>
      <c r="T43" s="2"/>
      <c r="U43" s="2"/>
      <c r="V43" s="2"/>
      <c r="W43" s="2"/>
      <c r="X43" s="2"/>
      <c r="Y43" s="2" t="s">
        <v>26</v>
      </c>
      <c r="Z43" s="2" t="s">
        <v>26</v>
      </c>
      <c r="AA43" s="2" t="e">
        <v>#N/A</v>
      </c>
      <c r="AB43" s="2" t="s">
        <v>26</v>
      </c>
      <c r="AC43" s="2" t="s">
        <v>26</v>
      </c>
      <c r="AD43" s="2" t="s">
        <v>26</v>
      </c>
      <c r="AE43" s="2" t="s">
        <v>26</v>
      </c>
      <c r="AF43" s="39" t="s">
        <v>26</v>
      </c>
      <c r="AG43" s="2" t="s">
        <v>26</v>
      </c>
      <c r="AH43" s="2" t="s">
        <v>26</v>
      </c>
      <c r="AI43" s="93" t="s">
        <v>26</v>
      </c>
      <c r="AJ43" s="102" t="s">
        <v>26</v>
      </c>
      <c r="AK43" s="100" t="s">
        <v>26</v>
      </c>
      <c r="AL43" s="100" t="s">
        <v>26</v>
      </c>
      <c r="AM43" s="100" t="s">
        <v>26</v>
      </c>
      <c r="AN43" s="100" t="s">
        <v>26</v>
      </c>
      <c r="AO43" s="100" t="s">
        <v>26</v>
      </c>
      <c r="AP43" s="100" t="s">
        <v>26</v>
      </c>
      <c r="AQ43" s="100" t="s">
        <v>26</v>
      </c>
      <c r="AR43" s="100" t="s">
        <v>26</v>
      </c>
      <c r="AS43" s="100" t="s">
        <v>26</v>
      </c>
      <c r="AT43" s="103" t="s">
        <v>26</v>
      </c>
      <c r="AU43" s="102" t="s">
        <v>26</v>
      </c>
      <c r="AV43" s="100" t="s">
        <v>26</v>
      </c>
      <c r="AW43" s="100" t="s">
        <v>26</v>
      </c>
      <c r="AX43" s="100"/>
      <c r="AY43" s="100" t="s">
        <v>26</v>
      </c>
      <c r="AZ43" s="100"/>
      <c r="BA43" s="100" t="s">
        <v>26</v>
      </c>
      <c r="BB43" s="100" t="s">
        <v>26</v>
      </c>
      <c r="BC43" s="100"/>
      <c r="BD43" s="100" t="s">
        <v>26</v>
      </c>
      <c r="BE43" s="103"/>
    </row>
    <row r="44" spans="1:57" ht="28.5" customHeight="1" thickBot="1">
      <c r="A44" s="280" t="s">
        <v>90</v>
      </c>
      <c r="B44" s="281"/>
      <c r="C44" s="280">
        <v>8</v>
      </c>
      <c r="D44" s="281">
        <v>0</v>
      </c>
      <c r="N44" s="280">
        <v>8</v>
      </c>
      <c r="O44" s="281">
        <v>0</v>
      </c>
      <c r="Y44" s="280"/>
      <c r="Z44" s="281">
        <v>0</v>
      </c>
      <c r="AJ44" s="245"/>
      <c r="AK44" s="246">
        <v>0</v>
      </c>
      <c r="AL44" s="216"/>
      <c r="AM44" s="105"/>
      <c r="AN44" s="216"/>
      <c r="AO44" s="105"/>
      <c r="AP44" s="216"/>
      <c r="AQ44" s="216"/>
      <c r="AR44" s="105"/>
      <c r="AS44" s="216"/>
      <c r="AT44" s="106"/>
      <c r="AU44" s="245">
        <f>AU45-AV45</f>
        <v>0</v>
      </c>
      <c r="AV44" s="246"/>
      <c r="AW44" s="109" t="s">
        <v>26</v>
      </c>
      <c r="AX44" s="109"/>
      <c r="AY44" s="109" t="s">
        <v>26</v>
      </c>
      <c r="AZ44" s="109"/>
      <c r="BA44" s="109" t="s">
        <v>26</v>
      </c>
      <c r="BB44" s="109" t="s">
        <v>26</v>
      </c>
      <c r="BC44" s="109"/>
      <c r="BD44" s="109" t="s">
        <v>26</v>
      </c>
      <c r="BE44" s="110"/>
    </row>
    <row r="45" spans="1:57" ht="28.5" customHeight="1">
      <c r="AU45" s="12">
        <f>(COUNTIF(AU5:AU40,"○")+COUNTIF(AV5:AV40,"○"))</f>
        <v>0</v>
      </c>
      <c r="AV45" s="12">
        <f>COUNTIFS(AU5:AU40,"○",AV5:AV40,"○")</f>
        <v>0</v>
      </c>
      <c r="AW45" s="1" t="s">
        <v>26</v>
      </c>
      <c r="AY45" s="1" t="s">
        <v>26</v>
      </c>
      <c r="BA45" s="1" t="s">
        <v>26</v>
      </c>
      <c r="BB45" s="1" t="s">
        <v>26</v>
      </c>
      <c r="BD45" s="1" t="s">
        <v>26</v>
      </c>
    </row>
    <row r="46" spans="1:57" ht="28.5" customHeight="1">
      <c r="AU46" s="1" t="s">
        <v>26</v>
      </c>
      <c r="AV46" s="1" t="s">
        <v>26</v>
      </c>
      <c r="AW46" s="1" t="s">
        <v>26</v>
      </c>
      <c r="AY46" s="1" t="s">
        <v>26</v>
      </c>
      <c r="BA46" s="1" t="s">
        <v>26</v>
      </c>
      <c r="BB46" s="1" t="s">
        <v>26</v>
      </c>
      <c r="BD46" s="1" t="s">
        <v>26</v>
      </c>
    </row>
    <row r="47" spans="1:57" ht="28.5" customHeight="1">
      <c r="AU47" s="1" t="s">
        <v>26</v>
      </c>
      <c r="AV47" s="1" t="s">
        <v>26</v>
      </c>
      <c r="AW47" s="1" t="s">
        <v>26</v>
      </c>
      <c r="AY47" s="1" t="s">
        <v>26</v>
      </c>
      <c r="BA47" s="1" t="s">
        <v>26</v>
      </c>
      <c r="BB47" s="1" t="s">
        <v>26</v>
      </c>
      <c r="BD47" s="1" t="s">
        <v>26</v>
      </c>
    </row>
    <row r="48" spans="1:57" ht="28.5" customHeight="1">
      <c r="AU48" s="1" t="s">
        <v>26</v>
      </c>
      <c r="AV48" s="1" t="s">
        <v>26</v>
      </c>
      <c r="AW48" s="1" t="s">
        <v>26</v>
      </c>
      <c r="AY48" s="1" t="s">
        <v>26</v>
      </c>
      <c r="BA48" s="1" t="s">
        <v>26</v>
      </c>
      <c r="BB48" s="1" t="s">
        <v>26</v>
      </c>
      <c r="BD48" s="1" t="s">
        <v>26</v>
      </c>
    </row>
    <row r="49" spans="47:56" ht="28.5" customHeight="1">
      <c r="AU49" s="1" t="s">
        <v>26</v>
      </c>
      <c r="AV49" s="1" t="s">
        <v>26</v>
      </c>
      <c r="AW49" s="1" t="s">
        <v>26</v>
      </c>
      <c r="AY49" s="1" t="s">
        <v>26</v>
      </c>
      <c r="BA49" s="1" t="s">
        <v>26</v>
      </c>
      <c r="BB49" s="1" t="s">
        <v>26</v>
      </c>
      <c r="BD49" s="1" t="s">
        <v>26</v>
      </c>
    </row>
    <row r="50" spans="47:56" ht="28.5" customHeight="1">
      <c r="AU50" s="1" t="s">
        <v>26</v>
      </c>
      <c r="AV50" s="1" t="s">
        <v>26</v>
      </c>
      <c r="AW50" s="1" t="s">
        <v>26</v>
      </c>
      <c r="AY50" s="1" t="s">
        <v>26</v>
      </c>
      <c r="BA50" s="1" t="s">
        <v>26</v>
      </c>
      <c r="BB50" s="1" t="s">
        <v>26</v>
      </c>
      <c r="BD50" s="1" t="s">
        <v>26</v>
      </c>
    </row>
    <row r="51" spans="47:56" ht="28.5" customHeight="1">
      <c r="AU51" s="1" t="s">
        <v>26</v>
      </c>
      <c r="AV51" s="1" t="s">
        <v>26</v>
      </c>
      <c r="AW51" s="1" t="s">
        <v>26</v>
      </c>
      <c r="AY51" s="1" t="s">
        <v>26</v>
      </c>
      <c r="BA51" s="1" t="s">
        <v>26</v>
      </c>
      <c r="BB51" s="1" t="s">
        <v>26</v>
      </c>
      <c r="BD51" s="1" t="s">
        <v>26</v>
      </c>
    </row>
    <row r="52" spans="47:56" ht="28.5" customHeight="1">
      <c r="AU52" s="1" t="s">
        <v>26</v>
      </c>
      <c r="AV52" s="1" t="s">
        <v>26</v>
      </c>
      <c r="AW52" s="1" t="s">
        <v>26</v>
      </c>
      <c r="AY52" s="1" t="s">
        <v>26</v>
      </c>
      <c r="BA52" s="1" t="s">
        <v>26</v>
      </c>
      <c r="BB52" s="1" t="s">
        <v>26</v>
      </c>
      <c r="BD52" s="1" t="s">
        <v>26</v>
      </c>
    </row>
    <row r="53" spans="47:56" ht="28.5" customHeight="1">
      <c r="AU53" s="1" t="s">
        <v>26</v>
      </c>
      <c r="AV53" s="1" t="s">
        <v>26</v>
      </c>
      <c r="AW53" s="1" t="s">
        <v>26</v>
      </c>
      <c r="AY53" s="1" t="s">
        <v>26</v>
      </c>
      <c r="BA53" s="1" t="s">
        <v>26</v>
      </c>
      <c r="BB53" s="1" t="s">
        <v>26</v>
      </c>
      <c r="BD53" s="1" t="s">
        <v>26</v>
      </c>
    </row>
    <row r="54" spans="47:56" ht="28.5" customHeight="1">
      <c r="AU54" s="1" t="s">
        <v>26</v>
      </c>
      <c r="AV54" s="1" t="s">
        <v>26</v>
      </c>
      <c r="AW54" s="1" t="s">
        <v>26</v>
      </c>
      <c r="AY54" s="1" t="s">
        <v>26</v>
      </c>
      <c r="BA54" s="1" t="s">
        <v>26</v>
      </c>
      <c r="BB54" s="1" t="s">
        <v>26</v>
      </c>
      <c r="BD54" s="1" t="s">
        <v>26</v>
      </c>
    </row>
    <row r="55" spans="47:56" ht="28.5" customHeight="1">
      <c r="AU55" s="1" t="s">
        <v>26</v>
      </c>
      <c r="AV55" s="1" t="s">
        <v>26</v>
      </c>
      <c r="AW55" s="1" t="s">
        <v>26</v>
      </c>
      <c r="AY55" s="1" t="s">
        <v>26</v>
      </c>
      <c r="BA55" s="1" t="s">
        <v>26</v>
      </c>
      <c r="BB55" s="1" t="s">
        <v>26</v>
      </c>
      <c r="BD55" s="1" t="s">
        <v>26</v>
      </c>
    </row>
    <row r="56" spans="47:56" ht="28.5" customHeight="1">
      <c r="AU56" s="1" t="s">
        <v>26</v>
      </c>
      <c r="AV56" s="1" t="s">
        <v>26</v>
      </c>
      <c r="AW56" s="1" t="s">
        <v>26</v>
      </c>
      <c r="AY56" s="1" t="s">
        <v>26</v>
      </c>
      <c r="BA56" s="1" t="s">
        <v>26</v>
      </c>
      <c r="BB56" s="1" t="s">
        <v>26</v>
      </c>
      <c r="BD56" s="1" t="s">
        <v>26</v>
      </c>
    </row>
    <row r="57" spans="47:56" ht="28.5" customHeight="1">
      <c r="AU57" s="1" t="s">
        <v>26</v>
      </c>
      <c r="AV57" s="1" t="s">
        <v>26</v>
      </c>
      <c r="AW57" s="1" t="s">
        <v>26</v>
      </c>
      <c r="AY57" s="1" t="s">
        <v>26</v>
      </c>
      <c r="BA57" s="1" t="s">
        <v>26</v>
      </c>
      <c r="BB57" s="1" t="s">
        <v>26</v>
      </c>
      <c r="BD57" s="1" t="s">
        <v>26</v>
      </c>
    </row>
    <row r="58" spans="47:56" ht="28.5" customHeight="1">
      <c r="AU58" s="1" t="s">
        <v>26</v>
      </c>
      <c r="AV58" s="1" t="s">
        <v>26</v>
      </c>
      <c r="AW58" s="1" t="s">
        <v>26</v>
      </c>
      <c r="AY58" s="1" t="s">
        <v>26</v>
      </c>
      <c r="BA58" s="1" t="s">
        <v>26</v>
      </c>
      <c r="BB58" s="1" t="s">
        <v>26</v>
      </c>
      <c r="BD58" s="1" t="s">
        <v>26</v>
      </c>
    </row>
    <row r="59" spans="47:56" ht="28.5" customHeight="1">
      <c r="AU59" s="1" t="s">
        <v>26</v>
      </c>
      <c r="AV59" s="1" t="s">
        <v>26</v>
      </c>
      <c r="AW59" s="1" t="s">
        <v>26</v>
      </c>
      <c r="AY59" s="1" t="s">
        <v>26</v>
      </c>
      <c r="BA59" s="1" t="s">
        <v>26</v>
      </c>
      <c r="BB59" s="1" t="s">
        <v>26</v>
      </c>
      <c r="BD59" s="1" t="s">
        <v>26</v>
      </c>
    </row>
    <row r="60" spans="47:56" ht="28.5" customHeight="1">
      <c r="AU60" s="1" t="s">
        <v>26</v>
      </c>
      <c r="AV60" s="1" t="s">
        <v>26</v>
      </c>
      <c r="AW60" s="1" t="s">
        <v>26</v>
      </c>
      <c r="AY60" s="1" t="s">
        <v>26</v>
      </c>
      <c r="BA60" s="1" t="s">
        <v>26</v>
      </c>
      <c r="BB60" s="1" t="s">
        <v>26</v>
      </c>
      <c r="BD60" s="1" t="s">
        <v>26</v>
      </c>
    </row>
    <row r="61" spans="47:56" ht="28.5" customHeight="1">
      <c r="AU61" s="1" t="s">
        <v>26</v>
      </c>
      <c r="AV61" s="1" t="s">
        <v>26</v>
      </c>
      <c r="AW61" s="1" t="s">
        <v>26</v>
      </c>
      <c r="AY61" s="1" t="s">
        <v>26</v>
      </c>
      <c r="BA61" s="1" t="s">
        <v>26</v>
      </c>
      <c r="BB61" s="1" t="s">
        <v>26</v>
      </c>
      <c r="BD61" s="1" t="s">
        <v>26</v>
      </c>
    </row>
    <row r="62" spans="47:56" ht="28.5" customHeight="1">
      <c r="AU62" s="1" t="s">
        <v>26</v>
      </c>
      <c r="AV62" s="1" t="s">
        <v>26</v>
      </c>
      <c r="AW62" s="1" t="s">
        <v>26</v>
      </c>
      <c r="AY62" s="1" t="s">
        <v>26</v>
      </c>
      <c r="BA62" s="1" t="s">
        <v>26</v>
      </c>
      <c r="BB62" s="1" t="s">
        <v>26</v>
      </c>
      <c r="BD62" s="1" t="s">
        <v>26</v>
      </c>
    </row>
    <row r="63" spans="47:56" ht="28.5" customHeight="1">
      <c r="AU63" s="1" t="s">
        <v>26</v>
      </c>
      <c r="AV63" s="1" t="s">
        <v>26</v>
      </c>
      <c r="AW63" s="1" t="s">
        <v>26</v>
      </c>
      <c r="AY63" s="1" t="s">
        <v>26</v>
      </c>
      <c r="BA63" s="1" t="s">
        <v>26</v>
      </c>
      <c r="BB63" s="1" t="s">
        <v>26</v>
      </c>
      <c r="BD63" s="1" t="s">
        <v>26</v>
      </c>
    </row>
    <row r="64" spans="47:56" ht="28.5" customHeight="1">
      <c r="AU64" s="1" t="s">
        <v>26</v>
      </c>
      <c r="AV64" s="1" t="s">
        <v>26</v>
      </c>
      <c r="AW64" s="1" t="s">
        <v>26</v>
      </c>
      <c r="AY64" s="1" t="s">
        <v>26</v>
      </c>
      <c r="BA64" s="1" t="s">
        <v>26</v>
      </c>
      <c r="BB64" s="1" t="s">
        <v>26</v>
      </c>
      <c r="BD64" s="1" t="s">
        <v>26</v>
      </c>
    </row>
    <row r="65" spans="47:56" ht="28.5" customHeight="1">
      <c r="AU65" s="1" t="s">
        <v>26</v>
      </c>
      <c r="AV65" s="1" t="s">
        <v>26</v>
      </c>
      <c r="AW65" s="1" t="s">
        <v>26</v>
      </c>
      <c r="AY65" s="1" t="s">
        <v>26</v>
      </c>
      <c r="BA65" s="1" t="s">
        <v>26</v>
      </c>
      <c r="BB65" s="1" t="s">
        <v>26</v>
      </c>
      <c r="BD65" s="1" t="s">
        <v>26</v>
      </c>
    </row>
    <row r="66" spans="47:56" ht="28.5" customHeight="1">
      <c r="AU66" s="1" t="s">
        <v>26</v>
      </c>
      <c r="AV66" s="1" t="s">
        <v>26</v>
      </c>
      <c r="AW66" s="1" t="s">
        <v>26</v>
      </c>
      <c r="AY66" s="1" t="s">
        <v>26</v>
      </c>
      <c r="BA66" s="1" t="s">
        <v>26</v>
      </c>
      <c r="BB66" s="1" t="s">
        <v>26</v>
      </c>
      <c r="BD66" s="1" t="s">
        <v>26</v>
      </c>
    </row>
    <row r="67" spans="47:56" ht="28.5" customHeight="1">
      <c r="AU67" s="1" t="s">
        <v>26</v>
      </c>
      <c r="AV67" s="1" t="s">
        <v>26</v>
      </c>
      <c r="AW67" s="1" t="s">
        <v>26</v>
      </c>
      <c r="AY67" s="1" t="s">
        <v>26</v>
      </c>
      <c r="BA67" s="1" t="s">
        <v>26</v>
      </c>
      <c r="BB67" s="1" t="s">
        <v>26</v>
      </c>
      <c r="BD67" s="1" t="s">
        <v>26</v>
      </c>
    </row>
    <row r="68" spans="47:56" ht="28.5" customHeight="1">
      <c r="AU68" s="1" t="s">
        <v>26</v>
      </c>
      <c r="AV68" s="1" t="s">
        <v>26</v>
      </c>
      <c r="AW68" s="1" t="s">
        <v>26</v>
      </c>
      <c r="AY68" s="1" t="s">
        <v>26</v>
      </c>
      <c r="BA68" s="1" t="s">
        <v>26</v>
      </c>
      <c r="BB68" s="1" t="s">
        <v>26</v>
      </c>
      <c r="BD68" s="1" t="s">
        <v>26</v>
      </c>
    </row>
    <row r="69" spans="47:56" ht="28.5" customHeight="1">
      <c r="AU69" s="1" t="s">
        <v>26</v>
      </c>
      <c r="AV69" s="1" t="s">
        <v>26</v>
      </c>
      <c r="AW69" s="1" t="s">
        <v>26</v>
      </c>
      <c r="AY69" s="1" t="s">
        <v>26</v>
      </c>
      <c r="BA69" s="1" t="s">
        <v>26</v>
      </c>
      <c r="BB69" s="1" t="s">
        <v>26</v>
      </c>
      <c r="BD69" s="1" t="s">
        <v>26</v>
      </c>
    </row>
    <row r="70" spans="47:56" ht="28.5" customHeight="1">
      <c r="AU70" s="1" t="s">
        <v>26</v>
      </c>
      <c r="AV70" s="1" t="s">
        <v>26</v>
      </c>
      <c r="AW70" s="1" t="s">
        <v>26</v>
      </c>
      <c r="AY70" s="1" t="s">
        <v>26</v>
      </c>
      <c r="BA70" s="1" t="s">
        <v>26</v>
      </c>
      <c r="BB70" s="1" t="s">
        <v>26</v>
      </c>
      <c r="BD70" s="1" t="s">
        <v>26</v>
      </c>
    </row>
    <row r="71" spans="47:56" ht="28.5" customHeight="1">
      <c r="AU71" s="1" t="s">
        <v>26</v>
      </c>
      <c r="AV71" s="1" t="s">
        <v>26</v>
      </c>
      <c r="AW71" s="1" t="s">
        <v>26</v>
      </c>
      <c r="AY71" s="1" t="s">
        <v>26</v>
      </c>
      <c r="BA71" s="1" t="s">
        <v>26</v>
      </c>
      <c r="BB71" s="1" t="s">
        <v>26</v>
      </c>
      <c r="BD71" s="1" t="s">
        <v>26</v>
      </c>
    </row>
    <row r="72" spans="47:56" ht="28.5" customHeight="1">
      <c r="AU72" s="1" t="s">
        <v>26</v>
      </c>
      <c r="AV72" s="1" t="s">
        <v>26</v>
      </c>
      <c r="AW72" s="1" t="s">
        <v>26</v>
      </c>
      <c r="AY72" s="1" t="s">
        <v>26</v>
      </c>
      <c r="BA72" s="1" t="s">
        <v>26</v>
      </c>
      <c r="BB72" s="1" t="s">
        <v>26</v>
      </c>
      <c r="BD72" s="1" t="s">
        <v>26</v>
      </c>
    </row>
    <row r="73" spans="47:56" ht="28.5" customHeight="1">
      <c r="AU73" s="1" t="s">
        <v>26</v>
      </c>
      <c r="AV73" s="1" t="s">
        <v>26</v>
      </c>
      <c r="AW73" s="1" t="s">
        <v>26</v>
      </c>
      <c r="AY73" s="1" t="s">
        <v>26</v>
      </c>
      <c r="BA73" s="1" t="s">
        <v>26</v>
      </c>
      <c r="BB73" s="1" t="s">
        <v>26</v>
      </c>
      <c r="BD73" s="1" t="s">
        <v>26</v>
      </c>
    </row>
    <row r="74" spans="47:56" ht="28.5" customHeight="1">
      <c r="AU74" s="1" t="s">
        <v>26</v>
      </c>
      <c r="AV74" s="1" t="s">
        <v>26</v>
      </c>
      <c r="AW74" s="1" t="s">
        <v>26</v>
      </c>
      <c r="AY74" s="1" t="s">
        <v>26</v>
      </c>
      <c r="BA74" s="1" t="s">
        <v>26</v>
      </c>
      <c r="BB74" s="1" t="s">
        <v>26</v>
      </c>
      <c r="BD74" s="1" t="s">
        <v>26</v>
      </c>
    </row>
    <row r="75" spans="47:56" ht="28.5" customHeight="1">
      <c r="AU75" s="1" t="s">
        <v>26</v>
      </c>
      <c r="AV75" s="1" t="s">
        <v>26</v>
      </c>
      <c r="AW75" s="1" t="s">
        <v>26</v>
      </c>
      <c r="AY75" s="1" t="s">
        <v>26</v>
      </c>
      <c r="BA75" s="1" t="s">
        <v>26</v>
      </c>
      <c r="BB75" s="1" t="s">
        <v>26</v>
      </c>
      <c r="BD75" s="1" t="s">
        <v>26</v>
      </c>
    </row>
    <row r="76" spans="47:56" ht="28.5" customHeight="1">
      <c r="AU76" s="1" t="s">
        <v>26</v>
      </c>
      <c r="AV76" s="1" t="s">
        <v>26</v>
      </c>
      <c r="AW76" s="1" t="s">
        <v>26</v>
      </c>
      <c r="AY76" s="1" t="s">
        <v>26</v>
      </c>
      <c r="BA76" s="1" t="s">
        <v>26</v>
      </c>
      <c r="BB76" s="1" t="s">
        <v>26</v>
      </c>
      <c r="BD76" s="1" t="s">
        <v>26</v>
      </c>
    </row>
    <row r="77" spans="47:56" ht="28.5" customHeight="1">
      <c r="AU77" s="1" t="s">
        <v>26</v>
      </c>
      <c r="AV77" s="1" t="s">
        <v>26</v>
      </c>
      <c r="AW77" s="1" t="s">
        <v>26</v>
      </c>
      <c r="AY77" s="1" t="s">
        <v>26</v>
      </c>
      <c r="BA77" s="1" t="s">
        <v>26</v>
      </c>
      <c r="BB77" s="1" t="s">
        <v>26</v>
      </c>
      <c r="BD77" s="1" t="s">
        <v>26</v>
      </c>
    </row>
    <row r="78" spans="47:56" ht="28.5" customHeight="1">
      <c r="AU78" s="1" t="s">
        <v>26</v>
      </c>
      <c r="AV78" s="1" t="s">
        <v>26</v>
      </c>
      <c r="AW78" s="1" t="s">
        <v>26</v>
      </c>
      <c r="AY78" s="1" t="s">
        <v>26</v>
      </c>
      <c r="BA78" s="1" t="s">
        <v>26</v>
      </c>
      <c r="BB78" s="1" t="s">
        <v>26</v>
      </c>
      <c r="BD78" s="1" t="s">
        <v>26</v>
      </c>
    </row>
    <row r="79" spans="47:56" ht="28.5" customHeight="1">
      <c r="AU79" s="1" t="s">
        <v>26</v>
      </c>
      <c r="AV79" s="1" t="s">
        <v>26</v>
      </c>
      <c r="AW79" s="1" t="s">
        <v>26</v>
      </c>
      <c r="AY79" s="1" t="s">
        <v>26</v>
      </c>
      <c r="BA79" s="1" t="s">
        <v>26</v>
      </c>
      <c r="BB79" s="1" t="s">
        <v>26</v>
      </c>
      <c r="BD79" s="1" t="s">
        <v>26</v>
      </c>
    </row>
    <row r="80" spans="47:56" ht="28.5" customHeight="1">
      <c r="AU80" s="1" t="s">
        <v>26</v>
      </c>
      <c r="AV80" s="1" t="s">
        <v>26</v>
      </c>
      <c r="AW80" s="1" t="s">
        <v>26</v>
      </c>
      <c r="AY80" s="1" t="s">
        <v>26</v>
      </c>
      <c r="BA80" s="1" t="s">
        <v>26</v>
      </c>
      <c r="BB80" s="1" t="s">
        <v>26</v>
      </c>
      <c r="BD80" s="1" t="s">
        <v>26</v>
      </c>
    </row>
    <row r="81" spans="47:56" ht="28.5" customHeight="1">
      <c r="AU81" s="1" t="s">
        <v>26</v>
      </c>
      <c r="AV81" s="1" t="s">
        <v>26</v>
      </c>
      <c r="AW81" s="1" t="s">
        <v>26</v>
      </c>
      <c r="AY81" s="1" t="s">
        <v>26</v>
      </c>
      <c r="BA81" s="1" t="s">
        <v>26</v>
      </c>
      <c r="BB81" s="1" t="s">
        <v>26</v>
      </c>
      <c r="BD81" s="1" t="s">
        <v>26</v>
      </c>
    </row>
    <row r="82" spans="47:56" ht="28.5" customHeight="1">
      <c r="AU82" s="1" t="s">
        <v>26</v>
      </c>
      <c r="AV82" s="1" t="s">
        <v>26</v>
      </c>
      <c r="AW82" s="1" t="s">
        <v>26</v>
      </c>
      <c r="AY82" s="1" t="s">
        <v>26</v>
      </c>
      <c r="BA82" s="1" t="s">
        <v>26</v>
      </c>
      <c r="BB82" s="1" t="s">
        <v>26</v>
      </c>
      <c r="BD82" s="1" t="s">
        <v>26</v>
      </c>
    </row>
    <row r="83" spans="47:56" ht="28.5" customHeight="1">
      <c r="AU83" s="1" t="s">
        <v>26</v>
      </c>
      <c r="AV83" s="1" t="s">
        <v>26</v>
      </c>
      <c r="AW83" s="1" t="s">
        <v>26</v>
      </c>
      <c r="AY83" s="1" t="s">
        <v>26</v>
      </c>
      <c r="BA83" s="1" t="s">
        <v>26</v>
      </c>
      <c r="BB83" s="1" t="s">
        <v>26</v>
      </c>
      <c r="BD83" s="1" t="s">
        <v>26</v>
      </c>
    </row>
    <row r="84" spans="47:56" ht="28.5" customHeight="1">
      <c r="AU84" s="1" t="s">
        <v>26</v>
      </c>
      <c r="AV84" s="1" t="s">
        <v>26</v>
      </c>
      <c r="AW84" s="1" t="s">
        <v>26</v>
      </c>
      <c r="AY84" s="1" t="s">
        <v>26</v>
      </c>
      <c r="BA84" s="1" t="s">
        <v>26</v>
      </c>
      <c r="BB84" s="1" t="s">
        <v>26</v>
      </c>
      <c r="BD84" s="1" t="s">
        <v>26</v>
      </c>
    </row>
    <row r="85" spans="47:56" ht="28.5" customHeight="1">
      <c r="AU85" s="1" t="s">
        <v>26</v>
      </c>
      <c r="AV85" s="1" t="s">
        <v>26</v>
      </c>
      <c r="AW85" s="1" t="s">
        <v>26</v>
      </c>
      <c r="AY85" s="1" t="s">
        <v>26</v>
      </c>
      <c r="BA85" s="1" t="s">
        <v>26</v>
      </c>
      <c r="BB85" s="1" t="s">
        <v>26</v>
      </c>
      <c r="BD85" s="1" t="s">
        <v>26</v>
      </c>
    </row>
    <row r="86" spans="47:56" ht="28.5" customHeight="1">
      <c r="AU86" s="1" t="s">
        <v>26</v>
      </c>
      <c r="AV86" s="1" t="s">
        <v>26</v>
      </c>
      <c r="AW86" s="1" t="s">
        <v>26</v>
      </c>
      <c r="AY86" s="1" t="s">
        <v>26</v>
      </c>
      <c r="BA86" s="1" t="s">
        <v>26</v>
      </c>
      <c r="BB86" s="1" t="s">
        <v>26</v>
      </c>
      <c r="BD86" s="1" t="s">
        <v>26</v>
      </c>
    </row>
    <row r="87" spans="47:56" ht="28.5" customHeight="1">
      <c r="AU87" s="1" t="s">
        <v>26</v>
      </c>
      <c r="AV87" s="1" t="s">
        <v>26</v>
      </c>
      <c r="AW87" s="1" t="s">
        <v>26</v>
      </c>
      <c r="AY87" s="1" t="s">
        <v>26</v>
      </c>
      <c r="BA87" s="1" t="s">
        <v>26</v>
      </c>
      <c r="BB87" s="1" t="s">
        <v>26</v>
      </c>
      <c r="BD87" s="1" t="s">
        <v>26</v>
      </c>
    </row>
    <row r="88" spans="47:56" ht="28.5" customHeight="1">
      <c r="AU88" s="1" t="s">
        <v>26</v>
      </c>
      <c r="AV88" s="1" t="s">
        <v>26</v>
      </c>
      <c r="AW88" s="1" t="s">
        <v>26</v>
      </c>
      <c r="AY88" s="1" t="s">
        <v>26</v>
      </c>
      <c r="BA88" s="1" t="s">
        <v>26</v>
      </c>
      <c r="BB88" s="1" t="s">
        <v>26</v>
      </c>
      <c r="BD88" s="1" t="s">
        <v>26</v>
      </c>
    </row>
    <row r="89" spans="47:56" ht="28.5" customHeight="1">
      <c r="AU89" s="1" t="s">
        <v>26</v>
      </c>
      <c r="AV89" s="1" t="s">
        <v>26</v>
      </c>
      <c r="AW89" s="1" t="s">
        <v>26</v>
      </c>
      <c r="AY89" s="1" t="s">
        <v>26</v>
      </c>
      <c r="BA89" s="1" t="s">
        <v>26</v>
      </c>
      <c r="BB89" s="1" t="s">
        <v>26</v>
      </c>
      <c r="BD89" s="1" t="s">
        <v>26</v>
      </c>
    </row>
    <row r="90" spans="47:56" ht="28.5" customHeight="1">
      <c r="AU90" s="1" t="s">
        <v>26</v>
      </c>
      <c r="AV90" s="1" t="s">
        <v>26</v>
      </c>
      <c r="AW90" s="1" t="s">
        <v>26</v>
      </c>
      <c r="AY90" s="1" t="s">
        <v>26</v>
      </c>
      <c r="BA90" s="1" t="s">
        <v>26</v>
      </c>
      <c r="BB90" s="1" t="s">
        <v>26</v>
      </c>
      <c r="BD90" s="1" t="s">
        <v>26</v>
      </c>
    </row>
    <row r="91" spans="47:56" ht="28.5" customHeight="1">
      <c r="AU91" s="1" t="s">
        <v>26</v>
      </c>
      <c r="AV91" s="1" t="s">
        <v>26</v>
      </c>
      <c r="AW91" s="1" t="s">
        <v>26</v>
      </c>
      <c r="AY91" s="1" t="s">
        <v>26</v>
      </c>
      <c r="BA91" s="1" t="s">
        <v>26</v>
      </c>
      <c r="BB91" s="1" t="s">
        <v>26</v>
      </c>
      <c r="BD91" s="1" t="s">
        <v>26</v>
      </c>
    </row>
    <row r="92" spans="47:56" ht="28.5" customHeight="1">
      <c r="AU92" s="1" t="s">
        <v>26</v>
      </c>
      <c r="AV92" s="1" t="s">
        <v>26</v>
      </c>
      <c r="AW92" s="1" t="s">
        <v>26</v>
      </c>
      <c r="AY92" s="1" t="s">
        <v>26</v>
      </c>
      <c r="BA92" s="1" t="s">
        <v>26</v>
      </c>
      <c r="BB92" s="1" t="s">
        <v>26</v>
      </c>
      <c r="BD92" s="1" t="s">
        <v>26</v>
      </c>
    </row>
    <row r="93" spans="47:56" ht="28.5" customHeight="1">
      <c r="AU93" s="1" t="s">
        <v>26</v>
      </c>
      <c r="AV93" s="1" t="s">
        <v>26</v>
      </c>
      <c r="AW93" s="1" t="s">
        <v>26</v>
      </c>
      <c r="AY93" s="1" t="s">
        <v>26</v>
      </c>
      <c r="BA93" s="1" t="s">
        <v>26</v>
      </c>
      <c r="BB93" s="1" t="s">
        <v>26</v>
      </c>
      <c r="BD93" s="1" t="s">
        <v>26</v>
      </c>
    </row>
    <row r="94" spans="47:56" ht="28.5" customHeight="1">
      <c r="AU94" s="1" t="s">
        <v>26</v>
      </c>
      <c r="AV94" s="1" t="s">
        <v>26</v>
      </c>
      <c r="AW94" s="1" t="s">
        <v>26</v>
      </c>
      <c r="AY94" s="1" t="s">
        <v>26</v>
      </c>
      <c r="BA94" s="1" t="s">
        <v>26</v>
      </c>
      <c r="BB94" s="1" t="s">
        <v>26</v>
      </c>
      <c r="BD94" s="1" t="s">
        <v>26</v>
      </c>
    </row>
    <row r="95" spans="47:56" ht="28.5" customHeight="1">
      <c r="AU95" s="1" t="s">
        <v>26</v>
      </c>
      <c r="AV95" s="1" t="s">
        <v>26</v>
      </c>
      <c r="AW95" s="1" t="s">
        <v>26</v>
      </c>
      <c r="AY95" s="1" t="s">
        <v>26</v>
      </c>
      <c r="BA95" s="1" t="s">
        <v>26</v>
      </c>
      <c r="BB95" s="1" t="s">
        <v>26</v>
      </c>
      <c r="BD95" s="1" t="s">
        <v>26</v>
      </c>
    </row>
    <row r="96" spans="47:56" ht="28.5" customHeight="1">
      <c r="AU96" s="1" t="s">
        <v>26</v>
      </c>
      <c r="AV96" s="1" t="s">
        <v>26</v>
      </c>
      <c r="AW96" s="1" t="s">
        <v>26</v>
      </c>
      <c r="AY96" s="1" t="s">
        <v>26</v>
      </c>
      <c r="BA96" s="1" t="s">
        <v>26</v>
      </c>
      <c r="BB96" s="1" t="s">
        <v>26</v>
      </c>
      <c r="BD96" s="1" t="s">
        <v>26</v>
      </c>
    </row>
    <row r="97" spans="47:56" ht="28.5" customHeight="1">
      <c r="AU97" s="1" t="s">
        <v>26</v>
      </c>
      <c r="AV97" s="1" t="s">
        <v>26</v>
      </c>
      <c r="AW97" s="1" t="s">
        <v>26</v>
      </c>
      <c r="AY97" s="1" t="s">
        <v>26</v>
      </c>
      <c r="BA97" s="1" t="s">
        <v>26</v>
      </c>
      <c r="BB97" s="1" t="s">
        <v>26</v>
      </c>
      <c r="BD97" s="1" t="s">
        <v>26</v>
      </c>
    </row>
    <row r="98" spans="47:56" ht="28.5" customHeight="1">
      <c r="AU98" s="1" t="s">
        <v>26</v>
      </c>
      <c r="AV98" s="1" t="s">
        <v>26</v>
      </c>
      <c r="AW98" s="1" t="s">
        <v>26</v>
      </c>
      <c r="AY98" s="1" t="s">
        <v>26</v>
      </c>
      <c r="BA98" s="1" t="s">
        <v>26</v>
      </c>
      <c r="BB98" s="1" t="s">
        <v>26</v>
      </c>
      <c r="BD98" s="1" t="s">
        <v>26</v>
      </c>
    </row>
    <row r="99" spans="47:56" ht="28.5" customHeight="1">
      <c r="AU99" s="1" t="s">
        <v>26</v>
      </c>
      <c r="AV99" s="1" t="s">
        <v>26</v>
      </c>
      <c r="AW99" s="1" t="s">
        <v>26</v>
      </c>
      <c r="AY99" s="1" t="s">
        <v>26</v>
      </c>
      <c r="BA99" s="1" t="s">
        <v>26</v>
      </c>
      <c r="BB99" s="1" t="s">
        <v>26</v>
      </c>
      <c r="BD99" s="1" t="s">
        <v>26</v>
      </c>
    </row>
    <row r="100" spans="47:56" ht="28.5" customHeight="1">
      <c r="AU100" s="1" t="s">
        <v>26</v>
      </c>
      <c r="AV100" s="1" t="s">
        <v>26</v>
      </c>
      <c r="AW100" s="1" t="s">
        <v>26</v>
      </c>
      <c r="AY100" s="1" t="s">
        <v>26</v>
      </c>
      <c r="BA100" s="1" t="s">
        <v>26</v>
      </c>
      <c r="BB100" s="1" t="s">
        <v>26</v>
      </c>
      <c r="BD100" s="1" t="s">
        <v>26</v>
      </c>
    </row>
    <row r="101" spans="47:56" ht="28.5" customHeight="1">
      <c r="AU101" s="1" t="s">
        <v>26</v>
      </c>
      <c r="AV101" s="1" t="s">
        <v>26</v>
      </c>
      <c r="AW101" s="1" t="s">
        <v>26</v>
      </c>
      <c r="AY101" s="1" t="s">
        <v>26</v>
      </c>
      <c r="BA101" s="1" t="s">
        <v>26</v>
      </c>
      <c r="BB101" s="1" t="s">
        <v>26</v>
      </c>
      <c r="BD101" s="1" t="s">
        <v>26</v>
      </c>
    </row>
    <row r="102" spans="47:56" ht="28.5" customHeight="1">
      <c r="AU102" s="1" t="s">
        <v>26</v>
      </c>
      <c r="AV102" s="1" t="s">
        <v>26</v>
      </c>
      <c r="AW102" s="1" t="s">
        <v>26</v>
      </c>
      <c r="AY102" s="1" t="s">
        <v>26</v>
      </c>
      <c r="BA102" s="1" t="s">
        <v>26</v>
      </c>
      <c r="BB102" s="1" t="s">
        <v>26</v>
      </c>
      <c r="BD102" s="1" t="s">
        <v>26</v>
      </c>
    </row>
    <row r="103" spans="47:56" ht="28.5" customHeight="1">
      <c r="AU103" s="1" t="s">
        <v>26</v>
      </c>
      <c r="AV103" s="1" t="s">
        <v>26</v>
      </c>
      <c r="AW103" s="1" t="s">
        <v>26</v>
      </c>
      <c r="AY103" s="1" t="s">
        <v>26</v>
      </c>
      <c r="BA103" s="1" t="s">
        <v>26</v>
      </c>
      <c r="BB103" s="1" t="s">
        <v>26</v>
      </c>
      <c r="BD103" s="1" t="s">
        <v>26</v>
      </c>
    </row>
    <row r="104" spans="47:56" ht="28.5" customHeight="1">
      <c r="AU104" s="1" t="s">
        <v>26</v>
      </c>
      <c r="AV104" s="1" t="s">
        <v>26</v>
      </c>
      <c r="AW104" s="1" t="s">
        <v>26</v>
      </c>
      <c r="AY104" s="1" t="s">
        <v>26</v>
      </c>
      <c r="BA104" s="1" t="s">
        <v>26</v>
      </c>
      <c r="BB104" s="1" t="s">
        <v>26</v>
      </c>
      <c r="BD104" s="1" t="s">
        <v>26</v>
      </c>
    </row>
    <row r="105" spans="47:56" ht="28.5" customHeight="1">
      <c r="AU105" s="1" t="s">
        <v>26</v>
      </c>
      <c r="AV105" s="1" t="s">
        <v>26</v>
      </c>
      <c r="AW105" s="1" t="s">
        <v>26</v>
      </c>
      <c r="AY105" s="1" t="s">
        <v>26</v>
      </c>
      <c r="BA105" s="1" t="s">
        <v>26</v>
      </c>
      <c r="BB105" s="1" t="s">
        <v>26</v>
      </c>
      <c r="BD105" s="1" t="s">
        <v>26</v>
      </c>
    </row>
    <row r="106" spans="47:56" ht="28.5" customHeight="1">
      <c r="AU106" s="1" t="s">
        <v>26</v>
      </c>
      <c r="AV106" s="1" t="s">
        <v>26</v>
      </c>
      <c r="AW106" s="1" t="s">
        <v>26</v>
      </c>
      <c r="AY106" s="1" t="s">
        <v>26</v>
      </c>
      <c r="BA106" s="1" t="s">
        <v>26</v>
      </c>
      <c r="BB106" s="1" t="s">
        <v>26</v>
      </c>
      <c r="BD106" s="1" t="s">
        <v>26</v>
      </c>
    </row>
    <row r="107" spans="47:56" ht="28.5" customHeight="1">
      <c r="AU107" s="1" t="s">
        <v>26</v>
      </c>
      <c r="AV107" s="1" t="s">
        <v>26</v>
      </c>
      <c r="AW107" s="1" t="s">
        <v>26</v>
      </c>
      <c r="AY107" s="1" t="s">
        <v>26</v>
      </c>
      <c r="BA107" s="1" t="s">
        <v>26</v>
      </c>
      <c r="BB107" s="1" t="s">
        <v>26</v>
      </c>
      <c r="BD107" s="1" t="s">
        <v>26</v>
      </c>
    </row>
    <row r="108" spans="47:56" ht="28.5" customHeight="1">
      <c r="AU108" s="1" t="s">
        <v>26</v>
      </c>
      <c r="AV108" s="1" t="s">
        <v>26</v>
      </c>
      <c r="AW108" s="1" t="s">
        <v>26</v>
      </c>
      <c r="AY108" s="1" t="s">
        <v>26</v>
      </c>
      <c r="BA108" s="1" t="s">
        <v>26</v>
      </c>
      <c r="BB108" s="1" t="s">
        <v>26</v>
      </c>
      <c r="BD108" s="1" t="s">
        <v>26</v>
      </c>
    </row>
    <row r="109" spans="47:56" ht="28.5" customHeight="1">
      <c r="AU109" s="1" t="s">
        <v>26</v>
      </c>
      <c r="AV109" s="1" t="s">
        <v>26</v>
      </c>
      <c r="AW109" s="1" t="s">
        <v>26</v>
      </c>
      <c r="AY109" s="1" t="s">
        <v>26</v>
      </c>
      <c r="BA109" s="1" t="s">
        <v>26</v>
      </c>
      <c r="BB109" s="1" t="s">
        <v>26</v>
      </c>
      <c r="BD109" s="1" t="s">
        <v>26</v>
      </c>
    </row>
    <row r="110" spans="47:56" ht="28.5" customHeight="1">
      <c r="AU110" s="1" t="s">
        <v>26</v>
      </c>
      <c r="AV110" s="1" t="s">
        <v>26</v>
      </c>
      <c r="AW110" s="1" t="s">
        <v>26</v>
      </c>
      <c r="AY110" s="1" t="s">
        <v>26</v>
      </c>
      <c r="BA110" s="1" t="s">
        <v>26</v>
      </c>
      <c r="BB110" s="1" t="s">
        <v>26</v>
      </c>
      <c r="BD110" s="1" t="s">
        <v>26</v>
      </c>
    </row>
    <row r="111" spans="47:56" ht="28.5" customHeight="1">
      <c r="AU111" s="1" t="s">
        <v>26</v>
      </c>
      <c r="AV111" s="1" t="s">
        <v>26</v>
      </c>
      <c r="AW111" s="1" t="s">
        <v>26</v>
      </c>
      <c r="AY111" s="1" t="s">
        <v>26</v>
      </c>
      <c r="BA111" s="1" t="s">
        <v>26</v>
      </c>
      <c r="BB111" s="1" t="s">
        <v>26</v>
      </c>
      <c r="BD111" s="1" t="s">
        <v>26</v>
      </c>
    </row>
    <row r="112" spans="47:56" ht="28.5" customHeight="1">
      <c r="AU112" s="1" t="s">
        <v>26</v>
      </c>
      <c r="AV112" s="1" t="s">
        <v>26</v>
      </c>
      <c r="AW112" s="1" t="s">
        <v>26</v>
      </c>
      <c r="AY112" s="1" t="s">
        <v>26</v>
      </c>
      <c r="BA112" s="1" t="s">
        <v>26</v>
      </c>
      <c r="BB112" s="1" t="s">
        <v>26</v>
      </c>
      <c r="BD112" s="1" t="s">
        <v>26</v>
      </c>
    </row>
    <row r="113" spans="47:56" ht="28.5" customHeight="1">
      <c r="AU113" s="1" t="s">
        <v>26</v>
      </c>
      <c r="AV113" s="1" t="s">
        <v>26</v>
      </c>
      <c r="AW113" s="1" t="s">
        <v>26</v>
      </c>
      <c r="AY113" s="1" t="s">
        <v>26</v>
      </c>
      <c r="BA113" s="1" t="s">
        <v>26</v>
      </c>
      <c r="BB113" s="1" t="s">
        <v>26</v>
      </c>
      <c r="BD113" s="1" t="s">
        <v>26</v>
      </c>
    </row>
    <row r="114" spans="47:56" ht="28.5" customHeight="1">
      <c r="AU114" s="1" t="s">
        <v>26</v>
      </c>
      <c r="AV114" s="1" t="s">
        <v>26</v>
      </c>
      <c r="AW114" s="1" t="s">
        <v>26</v>
      </c>
      <c r="AY114" s="1" t="s">
        <v>26</v>
      </c>
      <c r="BA114" s="1" t="s">
        <v>26</v>
      </c>
      <c r="BB114" s="1" t="s">
        <v>26</v>
      </c>
      <c r="BD114" s="1" t="s">
        <v>26</v>
      </c>
    </row>
    <row r="115" spans="47:56" ht="28.5" customHeight="1">
      <c r="AU115" s="1" t="s">
        <v>26</v>
      </c>
      <c r="AV115" s="1" t="s">
        <v>26</v>
      </c>
      <c r="AW115" s="1" t="s">
        <v>26</v>
      </c>
      <c r="AY115" s="1" t="s">
        <v>26</v>
      </c>
      <c r="BA115" s="1" t="s">
        <v>26</v>
      </c>
      <c r="BB115" s="1" t="s">
        <v>26</v>
      </c>
      <c r="BD115" s="1" t="s">
        <v>26</v>
      </c>
    </row>
    <row r="116" spans="47:56" ht="28.5" customHeight="1">
      <c r="AU116" s="1" t="s">
        <v>26</v>
      </c>
      <c r="AV116" s="1" t="s">
        <v>26</v>
      </c>
      <c r="AW116" s="1" t="s">
        <v>26</v>
      </c>
      <c r="AY116" s="1" t="s">
        <v>26</v>
      </c>
      <c r="BA116" s="1" t="s">
        <v>26</v>
      </c>
      <c r="BB116" s="1" t="s">
        <v>26</v>
      </c>
      <c r="BD116" s="1" t="s">
        <v>26</v>
      </c>
    </row>
    <row r="117" spans="47:56" ht="28.5" customHeight="1">
      <c r="AU117" s="1" t="s">
        <v>26</v>
      </c>
      <c r="AV117" s="1" t="s">
        <v>26</v>
      </c>
      <c r="AW117" s="1" t="s">
        <v>26</v>
      </c>
      <c r="AY117" s="1" t="s">
        <v>26</v>
      </c>
      <c r="BA117" s="1" t="s">
        <v>26</v>
      </c>
      <c r="BB117" s="1" t="s">
        <v>26</v>
      </c>
      <c r="BD117" s="1" t="s">
        <v>26</v>
      </c>
    </row>
    <row r="118" spans="47:56" ht="28.5" customHeight="1">
      <c r="AU118" s="1" t="s">
        <v>26</v>
      </c>
      <c r="AV118" s="1" t="s">
        <v>26</v>
      </c>
      <c r="AW118" s="1" t="s">
        <v>26</v>
      </c>
      <c r="AY118" s="1" t="s">
        <v>26</v>
      </c>
      <c r="BA118" s="1" t="s">
        <v>26</v>
      </c>
      <c r="BB118" s="1" t="s">
        <v>26</v>
      </c>
      <c r="BD118" s="1" t="s">
        <v>26</v>
      </c>
    </row>
    <row r="119" spans="47:56" ht="28.5" customHeight="1">
      <c r="AU119" s="1" t="s">
        <v>26</v>
      </c>
      <c r="AV119" s="1" t="s">
        <v>26</v>
      </c>
      <c r="AW119" s="1" t="s">
        <v>26</v>
      </c>
      <c r="AY119" s="1" t="s">
        <v>26</v>
      </c>
      <c r="BA119" s="1" t="s">
        <v>26</v>
      </c>
      <c r="BB119" s="1" t="s">
        <v>26</v>
      </c>
      <c r="BD119" s="1" t="s">
        <v>26</v>
      </c>
    </row>
    <row r="120" spans="47:56" ht="28.5" customHeight="1">
      <c r="AU120" s="1" t="s">
        <v>26</v>
      </c>
      <c r="AV120" s="1" t="s">
        <v>26</v>
      </c>
      <c r="AW120" s="1" t="s">
        <v>26</v>
      </c>
      <c r="AY120" s="1" t="s">
        <v>26</v>
      </c>
      <c r="BA120" s="1" t="s">
        <v>26</v>
      </c>
      <c r="BB120" s="1" t="s">
        <v>26</v>
      </c>
      <c r="BD120" s="1" t="s">
        <v>26</v>
      </c>
    </row>
    <row r="121" spans="47:56" ht="28.5" customHeight="1">
      <c r="AU121" s="1" t="s">
        <v>26</v>
      </c>
      <c r="AV121" s="1" t="s">
        <v>26</v>
      </c>
      <c r="AW121" s="1" t="s">
        <v>26</v>
      </c>
      <c r="AY121" s="1" t="s">
        <v>26</v>
      </c>
      <c r="BA121" s="1" t="s">
        <v>26</v>
      </c>
      <c r="BB121" s="1" t="s">
        <v>26</v>
      </c>
      <c r="BD121" s="1" t="s">
        <v>26</v>
      </c>
    </row>
    <row r="122" spans="47:56" ht="28.5" customHeight="1">
      <c r="AU122" s="1" t="s">
        <v>26</v>
      </c>
      <c r="AV122" s="1" t="s">
        <v>26</v>
      </c>
      <c r="AW122" s="1" t="s">
        <v>26</v>
      </c>
      <c r="AY122" s="1" t="s">
        <v>26</v>
      </c>
      <c r="BA122" s="1" t="s">
        <v>26</v>
      </c>
      <c r="BB122" s="1" t="s">
        <v>26</v>
      </c>
      <c r="BD122" s="1" t="s">
        <v>26</v>
      </c>
    </row>
    <row r="123" spans="47:56" ht="28.5" customHeight="1">
      <c r="AU123" s="1" t="s">
        <v>26</v>
      </c>
      <c r="AV123" s="1" t="s">
        <v>26</v>
      </c>
      <c r="AW123" s="1" t="s">
        <v>26</v>
      </c>
      <c r="AY123" s="1" t="s">
        <v>26</v>
      </c>
      <c r="BA123" s="1" t="s">
        <v>26</v>
      </c>
      <c r="BB123" s="1" t="s">
        <v>26</v>
      </c>
      <c r="BD123" s="1" t="s">
        <v>26</v>
      </c>
    </row>
    <row r="124" spans="47:56" ht="28.5" customHeight="1">
      <c r="AU124" s="1" t="s">
        <v>26</v>
      </c>
      <c r="AV124" s="1" t="s">
        <v>26</v>
      </c>
      <c r="AW124" s="1" t="s">
        <v>26</v>
      </c>
      <c r="AY124" s="1" t="s">
        <v>26</v>
      </c>
      <c r="BA124" s="1" t="s">
        <v>26</v>
      </c>
      <c r="BB124" s="1" t="s">
        <v>26</v>
      </c>
      <c r="BD124" s="1" t="s">
        <v>26</v>
      </c>
    </row>
    <row r="125" spans="47:56" ht="28.5" customHeight="1">
      <c r="AU125" s="1" t="s">
        <v>26</v>
      </c>
      <c r="AV125" s="1" t="s">
        <v>26</v>
      </c>
      <c r="AW125" s="1" t="s">
        <v>26</v>
      </c>
      <c r="AY125" s="1" t="s">
        <v>26</v>
      </c>
      <c r="BA125" s="1" t="s">
        <v>26</v>
      </c>
      <c r="BB125" s="1" t="s">
        <v>26</v>
      </c>
      <c r="BD125" s="1" t="s">
        <v>26</v>
      </c>
    </row>
    <row r="126" spans="47:56" ht="28.5" customHeight="1">
      <c r="AU126" s="1" t="s">
        <v>26</v>
      </c>
      <c r="AV126" s="1" t="s">
        <v>26</v>
      </c>
      <c r="AW126" s="1" t="s">
        <v>26</v>
      </c>
      <c r="AY126" s="1" t="s">
        <v>26</v>
      </c>
      <c r="BA126" s="1" t="s">
        <v>26</v>
      </c>
      <c r="BB126" s="1" t="s">
        <v>26</v>
      </c>
      <c r="BD126" s="1" t="s">
        <v>26</v>
      </c>
    </row>
    <row r="127" spans="47:56" ht="28.5" customHeight="1">
      <c r="AU127" s="1" t="s">
        <v>26</v>
      </c>
      <c r="AV127" s="1" t="s">
        <v>26</v>
      </c>
      <c r="AW127" s="1" t="s">
        <v>26</v>
      </c>
      <c r="AY127" s="1" t="s">
        <v>26</v>
      </c>
      <c r="BA127" s="1" t="s">
        <v>26</v>
      </c>
      <c r="BB127" s="1" t="s">
        <v>26</v>
      </c>
      <c r="BD127" s="1" t="s">
        <v>26</v>
      </c>
    </row>
    <row r="128" spans="47:56" ht="28.5" customHeight="1">
      <c r="AU128" s="1" t="s">
        <v>26</v>
      </c>
      <c r="AV128" s="1" t="s">
        <v>26</v>
      </c>
      <c r="AW128" s="1" t="s">
        <v>26</v>
      </c>
      <c r="AY128" s="1" t="s">
        <v>26</v>
      </c>
      <c r="BA128" s="1" t="s">
        <v>26</v>
      </c>
      <c r="BB128" s="1" t="s">
        <v>26</v>
      </c>
      <c r="BD128" s="1" t="s">
        <v>26</v>
      </c>
    </row>
    <row r="129" spans="47:56" ht="28.5" customHeight="1">
      <c r="AU129" s="1" t="s">
        <v>26</v>
      </c>
      <c r="AV129" s="1" t="s">
        <v>26</v>
      </c>
      <c r="AW129" s="1" t="s">
        <v>26</v>
      </c>
      <c r="AY129" s="1" t="s">
        <v>26</v>
      </c>
      <c r="BA129" s="1" t="s">
        <v>26</v>
      </c>
      <c r="BB129" s="1" t="s">
        <v>26</v>
      </c>
      <c r="BD129" s="1" t="s">
        <v>26</v>
      </c>
    </row>
    <row r="130" spans="47:56" ht="28.5" customHeight="1">
      <c r="AU130" s="1" t="s">
        <v>26</v>
      </c>
      <c r="AV130" s="1" t="s">
        <v>26</v>
      </c>
      <c r="AW130" s="1" t="s">
        <v>26</v>
      </c>
      <c r="AY130" s="1" t="s">
        <v>26</v>
      </c>
      <c r="BA130" s="1" t="s">
        <v>26</v>
      </c>
      <c r="BB130" s="1" t="s">
        <v>26</v>
      </c>
      <c r="BD130" s="1" t="s">
        <v>26</v>
      </c>
    </row>
    <row r="131" spans="47:56" ht="28.5" customHeight="1">
      <c r="AU131" s="1" t="s">
        <v>26</v>
      </c>
      <c r="AV131" s="1" t="s">
        <v>26</v>
      </c>
      <c r="AW131" s="1" t="s">
        <v>26</v>
      </c>
      <c r="AY131" s="1" t="s">
        <v>26</v>
      </c>
      <c r="BA131" s="1" t="s">
        <v>26</v>
      </c>
      <c r="BB131" s="1" t="s">
        <v>26</v>
      </c>
      <c r="BD131" s="1" t="s">
        <v>26</v>
      </c>
    </row>
    <row r="132" spans="47:56" ht="28.5" customHeight="1">
      <c r="AU132" s="1" t="s">
        <v>26</v>
      </c>
      <c r="AV132" s="1" t="s">
        <v>26</v>
      </c>
      <c r="AW132" s="1" t="s">
        <v>26</v>
      </c>
      <c r="AY132" s="1" t="s">
        <v>26</v>
      </c>
      <c r="BA132" s="1" t="s">
        <v>26</v>
      </c>
      <c r="BB132" s="1" t="s">
        <v>26</v>
      </c>
      <c r="BD132" s="1" t="s">
        <v>26</v>
      </c>
    </row>
    <row r="133" spans="47:56" ht="28.5" customHeight="1">
      <c r="AU133" s="1" t="s">
        <v>26</v>
      </c>
      <c r="AV133" s="1" t="s">
        <v>26</v>
      </c>
      <c r="AW133" s="1" t="s">
        <v>26</v>
      </c>
      <c r="AY133" s="1" t="s">
        <v>26</v>
      </c>
      <c r="BA133" s="1" t="s">
        <v>26</v>
      </c>
      <c r="BB133" s="1" t="s">
        <v>26</v>
      </c>
      <c r="BD133" s="1" t="s">
        <v>26</v>
      </c>
    </row>
    <row r="134" spans="47:56" ht="28.5" customHeight="1">
      <c r="AU134" s="1" t="s">
        <v>26</v>
      </c>
      <c r="AV134" s="1" t="s">
        <v>26</v>
      </c>
      <c r="AW134" s="1" t="s">
        <v>26</v>
      </c>
      <c r="AY134" s="1" t="s">
        <v>26</v>
      </c>
      <c r="BA134" s="1" t="s">
        <v>26</v>
      </c>
      <c r="BB134" s="1" t="s">
        <v>26</v>
      </c>
      <c r="BD134" s="1" t="s">
        <v>26</v>
      </c>
    </row>
    <row r="135" spans="47:56" ht="28.5" customHeight="1">
      <c r="AU135" s="1" t="s">
        <v>26</v>
      </c>
      <c r="AV135" s="1" t="s">
        <v>26</v>
      </c>
      <c r="AW135" s="1" t="s">
        <v>26</v>
      </c>
      <c r="AY135" s="1" t="s">
        <v>26</v>
      </c>
      <c r="BA135" s="1" t="s">
        <v>26</v>
      </c>
      <c r="BB135" s="1" t="s">
        <v>26</v>
      </c>
      <c r="BD135" s="1" t="s">
        <v>26</v>
      </c>
    </row>
    <row r="136" spans="47:56" ht="28.5" customHeight="1">
      <c r="AU136" s="1" t="s">
        <v>26</v>
      </c>
      <c r="AV136" s="1" t="s">
        <v>26</v>
      </c>
      <c r="AW136" s="1" t="s">
        <v>26</v>
      </c>
      <c r="AY136" s="1" t="s">
        <v>26</v>
      </c>
      <c r="BA136" s="1" t="s">
        <v>26</v>
      </c>
      <c r="BB136" s="1" t="s">
        <v>26</v>
      </c>
      <c r="BD136" s="1" t="s">
        <v>26</v>
      </c>
    </row>
    <row r="137" spans="47:56" ht="28.5" customHeight="1">
      <c r="AU137" s="1" t="s">
        <v>26</v>
      </c>
      <c r="AV137" s="1" t="s">
        <v>26</v>
      </c>
      <c r="AW137" s="1" t="s">
        <v>26</v>
      </c>
      <c r="AY137" s="1" t="s">
        <v>26</v>
      </c>
      <c r="BA137" s="1" t="s">
        <v>26</v>
      </c>
      <c r="BB137" s="1" t="s">
        <v>26</v>
      </c>
      <c r="BD137" s="1" t="s">
        <v>26</v>
      </c>
    </row>
    <row r="138" spans="47:56" ht="28.5" customHeight="1">
      <c r="AU138" s="1" t="s">
        <v>26</v>
      </c>
      <c r="AV138" s="1" t="s">
        <v>26</v>
      </c>
      <c r="AW138" s="1" t="s">
        <v>26</v>
      </c>
      <c r="AY138" s="1" t="s">
        <v>26</v>
      </c>
      <c r="BA138" s="1" t="s">
        <v>26</v>
      </c>
      <c r="BB138" s="1" t="s">
        <v>26</v>
      </c>
      <c r="BD138" s="1" t="s">
        <v>26</v>
      </c>
    </row>
    <row r="139" spans="47:56" ht="28.5" customHeight="1">
      <c r="AU139" s="1" t="s">
        <v>26</v>
      </c>
      <c r="AV139" s="1" t="s">
        <v>26</v>
      </c>
      <c r="AW139" s="1" t="s">
        <v>26</v>
      </c>
      <c r="AY139" s="1" t="s">
        <v>26</v>
      </c>
      <c r="BA139" s="1" t="s">
        <v>26</v>
      </c>
      <c r="BB139" s="1" t="s">
        <v>26</v>
      </c>
      <c r="BD139" s="1" t="s">
        <v>26</v>
      </c>
    </row>
    <row r="140" spans="47:56" ht="28.5" customHeight="1">
      <c r="AU140" s="1" t="s">
        <v>26</v>
      </c>
      <c r="AV140" s="1" t="s">
        <v>26</v>
      </c>
      <c r="AW140" s="1" t="s">
        <v>26</v>
      </c>
      <c r="AY140" s="1" t="s">
        <v>26</v>
      </c>
      <c r="BA140" s="1" t="s">
        <v>26</v>
      </c>
      <c r="BB140" s="1" t="s">
        <v>26</v>
      </c>
      <c r="BD140" s="1" t="s">
        <v>26</v>
      </c>
    </row>
    <row r="141" spans="47:56" ht="28.5" customHeight="1">
      <c r="AU141" s="1" t="s">
        <v>26</v>
      </c>
      <c r="AV141" s="1" t="s">
        <v>26</v>
      </c>
      <c r="AW141" s="1" t="s">
        <v>26</v>
      </c>
      <c r="AY141" s="1" t="s">
        <v>26</v>
      </c>
      <c r="BA141" s="1" t="s">
        <v>26</v>
      </c>
      <c r="BB141" s="1" t="s">
        <v>26</v>
      </c>
      <c r="BD141" s="1" t="s">
        <v>26</v>
      </c>
    </row>
    <row r="142" spans="47:56" ht="28.5" customHeight="1">
      <c r="AU142" s="1" t="s">
        <v>26</v>
      </c>
      <c r="AV142" s="1" t="s">
        <v>26</v>
      </c>
      <c r="AW142" s="1" t="s">
        <v>26</v>
      </c>
      <c r="AY142" s="1" t="s">
        <v>26</v>
      </c>
      <c r="BA142" s="1" t="s">
        <v>26</v>
      </c>
      <c r="BB142" s="1" t="s">
        <v>26</v>
      </c>
      <c r="BD142" s="1" t="s">
        <v>26</v>
      </c>
    </row>
    <row r="143" spans="47:56" ht="28.5" customHeight="1">
      <c r="AU143" s="1" t="s">
        <v>26</v>
      </c>
      <c r="AV143" s="1" t="s">
        <v>26</v>
      </c>
      <c r="AW143" s="1" t="s">
        <v>26</v>
      </c>
      <c r="AY143" s="1" t="s">
        <v>26</v>
      </c>
      <c r="BA143" s="1" t="s">
        <v>26</v>
      </c>
      <c r="BB143" s="1" t="s">
        <v>26</v>
      </c>
      <c r="BD143" s="1" t="s">
        <v>26</v>
      </c>
    </row>
    <row r="144" spans="47:56" ht="28.5" customHeight="1">
      <c r="AU144" s="1" t="s">
        <v>26</v>
      </c>
      <c r="AV144" s="1" t="s">
        <v>26</v>
      </c>
      <c r="AW144" s="1" t="s">
        <v>26</v>
      </c>
      <c r="AY144" s="1" t="s">
        <v>26</v>
      </c>
      <c r="BA144" s="1" t="s">
        <v>26</v>
      </c>
      <c r="BB144" s="1" t="s">
        <v>26</v>
      </c>
      <c r="BD144" s="1" t="s">
        <v>26</v>
      </c>
    </row>
  </sheetData>
  <mergeCells count="40">
    <mergeCell ref="AU44:AV44"/>
    <mergeCell ref="A44:B44"/>
    <mergeCell ref="C44:D44"/>
    <mergeCell ref="N44:O44"/>
    <mergeCell ref="Y44:Z44"/>
    <mergeCell ref="AJ44:AK44"/>
    <mergeCell ref="AW2:AX2"/>
    <mergeCell ref="AY2:AZ2"/>
    <mergeCell ref="BA2:BA3"/>
    <mergeCell ref="BB2:BC2"/>
    <mergeCell ref="BD2:BE2"/>
    <mergeCell ref="A4:B4"/>
    <mergeCell ref="AL2:AM2"/>
    <mergeCell ref="AN2:AO2"/>
    <mergeCell ref="AP2:AP3"/>
    <mergeCell ref="AQ2:AR2"/>
    <mergeCell ref="L2:M2"/>
    <mergeCell ref="N2:O2"/>
    <mergeCell ref="Q2:R2"/>
    <mergeCell ref="S2:T2"/>
    <mergeCell ref="U2:V2"/>
    <mergeCell ref="W2:X2"/>
    <mergeCell ref="A2:B2"/>
    <mergeCell ref="C2:D2"/>
    <mergeCell ref="F2:G2"/>
    <mergeCell ref="H2:I2"/>
    <mergeCell ref="J2:K2"/>
    <mergeCell ref="AS2:AT2"/>
    <mergeCell ref="AU2:AV2"/>
    <mergeCell ref="Y2:Z2"/>
    <mergeCell ref="AB2:AC2"/>
    <mergeCell ref="AD2:AE2"/>
    <mergeCell ref="AF2:AG2"/>
    <mergeCell ref="AH2:AI2"/>
    <mergeCell ref="AJ2:AK2"/>
    <mergeCell ref="C1:M1"/>
    <mergeCell ref="N1:X1"/>
    <mergeCell ref="Y1:AI1"/>
    <mergeCell ref="AJ1:AT1"/>
    <mergeCell ref="AU1:BE1"/>
  </mergeCells>
  <phoneticPr fontId="3"/>
  <conditionalFormatting sqref="AU46:BE144 AW44:BE45 A41:XFD43 A5:AT40 BB5:BB40 BD5:BD40 BF5:XFD40">
    <cfRule type="cellIs" dxfId="110" priority="6" operator="equal">
      <formula>0</formula>
    </cfRule>
  </conditionalFormatting>
  <conditionalFormatting sqref="AU45:AV45 AU44">
    <cfRule type="cellIs" dxfId="109" priority="4" operator="equal">
      <formula>0</formula>
    </cfRule>
  </conditionalFormatting>
  <conditionalFormatting sqref="AU5:BA40">
    <cfRule type="cellIs" dxfId="2" priority="3" operator="equal">
      <formula>0</formula>
    </cfRule>
  </conditionalFormatting>
  <conditionalFormatting sqref="BC5:BC40">
    <cfRule type="cellIs" dxfId="1" priority="2" operator="equal">
      <formula>0</formula>
    </cfRule>
  </conditionalFormatting>
  <conditionalFormatting sqref="BE5:BE40">
    <cfRule type="cellIs" dxfId="0" priority="1" operator="equal">
      <formula>0</formula>
    </cfRule>
  </conditionalFormatting>
  <pageMargins left="0.70866141732283472" right="0.70866141732283472" top="0.74803149606299213" bottom="0.74803149606299213" header="0.31496062992125984" footer="0.31496062992125984"/>
  <pageSetup paperSize="8" scale="5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AE68-5261-4FB8-8778-EF408368FBA0}">
  <sheetPr>
    <tabColor rgb="FFFFFF00"/>
  </sheetPr>
  <dimension ref="A1:BN250"/>
  <sheetViews>
    <sheetView tabSelected="1" workbookViewId="0">
      <pane xSplit="4" ySplit="1" topLeftCell="E2" activePane="bottomRight" state="frozen"/>
      <selection pane="topRight" activeCell="E1" sqref="E1"/>
      <selection pane="bottomLeft" activeCell="A2" sqref="A2"/>
      <selection pane="bottomRight"/>
    </sheetView>
  </sheetViews>
  <sheetFormatPr defaultRowHeight="18"/>
  <cols>
    <col min="1" max="1" width="11.25" style="223" customWidth="1"/>
    <col min="2" max="2" width="19.58203125" style="223" customWidth="1"/>
    <col min="3" max="3" width="9.4140625" style="223" customWidth="1"/>
    <col min="4" max="4" width="14" style="223" customWidth="1"/>
    <col min="5" max="5" width="17" style="223" customWidth="1"/>
    <col min="6" max="6" width="13.08203125" style="223" customWidth="1"/>
    <col min="7" max="7" width="11.08203125" style="223" customWidth="1"/>
    <col min="8" max="8" width="8.6640625" style="223"/>
    <col min="9" max="9" width="16.33203125" style="223" customWidth="1"/>
    <col min="10" max="10" width="16.4140625" style="223" customWidth="1"/>
    <col min="11" max="11" width="14.58203125" style="223" customWidth="1"/>
    <col min="12" max="12" width="18.58203125" style="223" customWidth="1"/>
    <col min="13" max="13" width="17.25" style="223" customWidth="1"/>
    <col min="14" max="14" width="18.83203125" style="223" customWidth="1"/>
    <col min="15" max="16" width="15.33203125" style="223" customWidth="1"/>
    <col min="17" max="17" width="14.83203125" style="223" customWidth="1"/>
    <col min="18" max="18" width="14.1640625" style="223" customWidth="1"/>
    <col min="19" max="19" width="15.4140625" style="223" customWidth="1"/>
    <col min="20" max="20" width="11.4140625" style="223" customWidth="1"/>
    <col min="21" max="21" width="15" style="223" customWidth="1"/>
    <col min="22" max="22" width="14.33203125" style="223" customWidth="1"/>
    <col min="23" max="23" width="14" style="223" customWidth="1"/>
    <col min="24" max="24" width="13.4140625" style="223" customWidth="1"/>
    <col min="25" max="25" width="13" style="223" customWidth="1"/>
    <col min="26" max="26" width="10.58203125" style="223" customWidth="1"/>
    <col min="27" max="27" width="16.6640625" style="223" customWidth="1"/>
    <col min="28" max="28" width="17.1640625" style="223" customWidth="1"/>
    <col min="29" max="29" width="15.4140625" style="223" customWidth="1"/>
    <col min="30" max="30" width="29" style="223" customWidth="1"/>
    <col min="31" max="31" width="21.83203125" style="223" customWidth="1"/>
    <col min="32" max="32" width="15.6640625" style="223" customWidth="1"/>
    <col min="33" max="33" width="22.33203125" style="223" customWidth="1"/>
    <col min="34" max="34" width="16.1640625" style="223" customWidth="1"/>
    <col min="35" max="35" width="21.1640625" style="223" customWidth="1"/>
    <col min="36" max="36" width="16.6640625" style="223" customWidth="1"/>
    <col min="37" max="37" width="20.83203125" style="223" customWidth="1"/>
    <col min="38" max="38" width="15.1640625" style="223" customWidth="1"/>
    <col min="39" max="39" width="20.58203125" style="223" customWidth="1"/>
    <col min="40" max="40" width="15.58203125" style="223" customWidth="1"/>
    <col min="41" max="41" width="20.58203125" style="223" customWidth="1"/>
    <col min="42" max="42" width="15.58203125" style="223" customWidth="1"/>
    <col min="43" max="43" width="20.58203125" style="223" customWidth="1"/>
    <col min="44" max="44" width="15.58203125" style="223" customWidth="1"/>
    <col min="45" max="45" width="20.58203125" style="223" customWidth="1"/>
    <col min="46" max="46" width="15.58203125" style="223" customWidth="1"/>
    <col min="47" max="47" width="20.58203125" style="223" customWidth="1"/>
    <col min="48" max="48" width="15.58203125" style="223" customWidth="1"/>
    <col min="49" max="49" width="20.58203125" style="223" customWidth="1"/>
    <col min="50" max="51" width="15.58203125" style="223" customWidth="1"/>
    <col min="52" max="52" width="20.58203125" style="223" customWidth="1"/>
    <col min="53" max="53" width="15.58203125" style="223" customWidth="1"/>
    <col min="54" max="54" width="20.58203125" style="223" customWidth="1"/>
    <col min="55" max="55" width="15.58203125" style="223" customWidth="1"/>
    <col min="56" max="56" width="20.58203125" style="223" customWidth="1"/>
    <col min="57" max="57" width="15.58203125" style="223" customWidth="1"/>
    <col min="58" max="58" width="20.58203125" style="223" customWidth="1"/>
    <col min="59" max="60" width="15.58203125" style="223" customWidth="1"/>
    <col min="61" max="65" width="16.58203125" style="223" customWidth="1"/>
    <col min="66" max="66" width="15.83203125" style="223" customWidth="1"/>
    <col min="67" max="16384" width="8.6640625" style="223"/>
  </cols>
  <sheetData>
    <row r="1" spans="1:66" ht="133" thickTop="1" thickBot="1">
      <c r="A1" s="220" t="s">
        <v>1808</v>
      </c>
      <c r="B1" s="221" t="s">
        <v>1809</v>
      </c>
      <c r="C1" s="222" t="s">
        <v>1810</v>
      </c>
      <c r="D1" s="222" t="s">
        <v>1811</v>
      </c>
      <c r="E1" s="221" t="s">
        <v>1812</v>
      </c>
      <c r="F1" s="222" t="s">
        <v>1813</v>
      </c>
      <c r="G1" s="222" t="s">
        <v>1814</v>
      </c>
      <c r="H1" s="221" t="s">
        <v>1815</v>
      </c>
      <c r="I1" s="222" t="s">
        <v>1816</v>
      </c>
      <c r="J1" s="221" t="s">
        <v>1817</v>
      </c>
      <c r="K1" s="222" t="s">
        <v>1818</v>
      </c>
      <c r="L1" s="221" t="s">
        <v>1819</v>
      </c>
      <c r="M1" s="222" t="s">
        <v>1820</v>
      </c>
      <c r="N1" s="222" t="s">
        <v>1821</v>
      </c>
      <c r="O1" s="222" t="s">
        <v>1822</v>
      </c>
      <c r="P1" s="222" t="s">
        <v>1823</v>
      </c>
      <c r="Q1" s="222" t="s">
        <v>1824</v>
      </c>
      <c r="R1" s="222" t="s">
        <v>1825</v>
      </c>
      <c r="S1" s="222" t="s">
        <v>1826</v>
      </c>
      <c r="T1" s="222" t="s">
        <v>1827</v>
      </c>
      <c r="U1" s="222" t="s">
        <v>1828</v>
      </c>
      <c r="V1" s="222" t="s">
        <v>1829</v>
      </c>
      <c r="W1" s="222" t="s">
        <v>1830</v>
      </c>
      <c r="X1" s="222" t="s">
        <v>1831</v>
      </c>
      <c r="Y1" s="222" t="s">
        <v>1832</v>
      </c>
      <c r="Z1" s="222" t="s">
        <v>1833</v>
      </c>
      <c r="AA1" s="222" t="s">
        <v>1834</v>
      </c>
      <c r="AB1" s="222" t="s">
        <v>1835</v>
      </c>
      <c r="AC1" s="222" t="s">
        <v>1836</v>
      </c>
      <c r="AD1" s="222" t="s">
        <v>1837</v>
      </c>
      <c r="AE1" s="222" t="s">
        <v>1838</v>
      </c>
      <c r="AF1" s="222" t="s">
        <v>1839</v>
      </c>
      <c r="AG1" s="222" t="s">
        <v>1840</v>
      </c>
      <c r="AH1" s="222" t="s">
        <v>1841</v>
      </c>
      <c r="AI1" s="222" t="s">
        <v>1842</v>
      </c>
      <c r="AJ1" s="222" t="s">
        <v>1843</v>
      </c>
      <c r="AK1" s="222" t="s">
        <v>1844</v>
      </c>
      <c r="AL1" s="222" t="s">
        <v>1845</v>
      </c>
      <c r="AM1" s="222" t="s">
        <v>1846</v>
      </c>
      <c r="AN1" s="222" t="s">
        <v>1847</v>
      </c>
      <c r="AO1" s="222" t="s">
        <v>1848</v>
      </c>
      <c r="AP1" s="222" t="s">
        <v>1849</v>
      </c>
      <c r="AQ1" s="222" t="s">
        <v>1850</v>
      </c>
      <c r="AR1" s="222" t="s">
        <v>1851</v>
      </c>
      <c r="AS1" s="222" t="s">
        <v>1852</v>
      </c>
      <c r="AT1" s="222" t="s">
        <v>1853</v>
      </c>
      <c r="AU1" s="222" t="s">
        <v>1854</v>
      </c>
      <c r="AV1" s="222" t="s">
        <v>1855</v>
      </c>
      <c r="AW1" s="222" t="s">
        <v>1856</v>
      </c>
      <c r="AX1" s="222" t="s">
        <v>1857</v>
      </c>
      <c r="AY1" s="222" t="s">
        <v>1858</v>
      </c>
      <c r="AZ1" s="222" t="s">
        <v>1859</v>
      </c>
      <c r="BA1" s="222" t="s">
        <v>1860</v>
      </c>
      <c r="BB1" s="222" t="s">
        <v>1861</v>
      </c>
      <c r="BC1" s="222" t="s">
        <v>1862</v>
      </c>
      <c r="BD1" s="222" t="s">
        <v>1863</v>
      </c>
      <c r="BE1" s="222" t="s">
        <v>1864</v>
      </c>
      <c r="BF1" s="222" t="s">
        <v>1865</v>
      </c>
      <c r="BG1" s="222" t="s">
        <v>1866</v>
      </c>
      <c r="BH1" s="222" t="s">
        <v>1867</v>
      </c>
      <c r="BI1" s="222" t="s">
        <v>1868</v>
      </c>
      <c r="BJ1" s="222" t="s">
        <v>1869</v>
      </c>
      <c r="BK1" s="222" t="s">
        <v>1870</v>
      </c>
      <c r="BL1" s="222" t="s">
        <v>1871</v>
      </c>
      <c r="BM1" s="222" t="s">
        <v>1872</v>
      </c>
      <c r="BN1" s="222" t="s">
        <v>1873</v>
      </c>
    </row>
    <row r="2" spans="1:66" ht="216.5" thickTop="1">
      <c r="A2" s="224" t="s">
        <v>1874</v>
      </c>
      <c r="B2" s="224" t="s">
        <v>1875</v>
      </c>
      <c r="C2" s="224" t="s">
        <v>1876</v>
      </c>
      <c r="D2" s="224" t="s">
        <v>1877</v>
      </c>
      <c r="E2" s="311" t="s">
        <v>1878</v>
      </c>
      <c r="F2" s="224" t="s">
        <v>1879</v>
      </c>
      <c r="G2" s="224" t="s">
        <v>1879</v>
      </c>
      <c r="H2" s="224" t="s">
        <v>1879</v>
      </c>
      <c r="I2" s="225" t="s">
        <v>1898</v>
      </c>
      <c r="J2" s="225" t="s">
        <v>1899</v>
      </c>
      <c r="K2" s="224"/>
      <c r="L2" s="225" t="s">
        <v>1900</v>
      </c>
      <c r="M2" s="225" t="s">
        <v>1901</v>
      </c>
      <c r="N2" s="225" t="s">
        <v>1902</v>
      </c>
      <c r="O2" s="224"/>
      <c r="P2" s="225" t="s">
        <v>1899</v>
      </c>
      <c r="Q2" s="224"/>
      <c r="R2" s="225" t="s">
        <v>1903</v>
      </c>
      <c r="S2" s="224"/>
      <c r="T2" s="224" t="s">
        <v>1903</v>
      </c>
      <c r="U2" s="224" t="s">
        <v>1904</v>
      </c>
      <c r="V2" s="224" t="s">
        <v>1905</v>
      </c>
      <c r="W2" s="224"/>
      <c r="X2" s="225" t="s">
        <v>1906</v>
      </c>
      <c r="Y2" s="224"/>
      <c r="Z2" s="224"/>
      <c r="AA2" s="224" t="s">
        <v>1907</v>
      </c>
      <c r="AB2" s="225" t="s">
        <v>1908</v>
      </c>
      <c r="AC2" s="224" t="s">
        <v>1880</v>
      </c>
      <c r="AD2" s="224" t="s">
        <v>1881</v>
      </c>
      <c r="AE2" s="224" t="s">
        <v>23</v>
      </c>
      <c r="AF2" s="225" t="s">
        <v>1882</v>
      </c>
      <c r="AG2" s="224" t="s">
        <v>23</v>
      </c>
      <c r="AH2" s="225" t="s">
        <v>1883</v>
      </c>
      <c r="AI2" s="224" t="s">
        <v>23</v>
      </c>
      <c r="AJ2" s="225" t="s">
        <v>1884</v>
      </c>
      <c r="AK2" s="224" t="s">
        <v>23</v>
      </c>
      <c r="AL2" s="225" t="s">
        <v>1885</v>
      </c>
      <c r="AM2" s="224" t="s">
        <v>23</v>
      </c>
      <c r="AN2" s="225" t="s">
        <v>1886</v>
      </c>
      <c r="AO2" s="224" t="s">
        <v>23</v>
      </c>
      <c r="AP2" s="225" t="s">
        <v>1887</v>
      </c>
      <c r="AQ2" s="224" t="s">
        <v>23</v>
      </c>
      <c r="AR2" s="225" t="s">
        <v>1888</v>
      </c>
      <c r="AS2" s="224" t="s">
        <v>23</v>
      </c>
      <c r="AT2" s="225" t="s">
        <v>1889</v>
      </c>
      <c r="AU2" s="224" t="s">
        <v>23</v>
      </c>
      <c r="AV2" s="225" t="s">
        <v>1890</v>
      </c>
      <c r="AW2" s="224" t="s">
        <v>23</v>
      </c>
      <c r="AX2" s="225" t="s">
        <v>1891</v>
      </c>
      <c r="AY2" s="225" t="s">
        <v>1892</v>
      </c>
      <c r="AZ2" s="224" t="s">
        <v>23</v>
      </c>
      <c r="BA2" s="225" t="s">
        <v>1893</v>
      </c>
      <c r="BB2" s="224" t="s">
        <v>23</v>
      </c>
      <c r="BC2" s="225" t="s">
        <v>1894</v>
      </c>
      <c r="BD2" s="224" t="s">
        <v>23</v>
      </c>
      <c r="BE2" s="225" t="s">
        <v>1895</v>
      </c>
      <c r="BF2" s="224" t="s">
        <v>23</v>
      </c>
      <c r="BG2" s="225" t="s">
        <v>1896</v>
      </c>
      <c r="BH2" s="224"/>
      <c r="BI2" s="224"/>
      <c r="BJ2" s="225" t="s">
        <v>1909</v>
      </c>
      <c r="BK2" s="224" t="s">
        <v>1910</v>
      </c>
      <c r="BL2" s="224"/>
      <c r="BM2" s="224"/>
      <c r="BN2" s="226" t="s">
        <v>1897</v>
      </c>
    </row>
    <row r="3" spans="1:66">
      <c r="E3" s="312"/>
    </row>
    <row r="4" spans="1:66">
      <c r="E4" s="312"/>
    </row>
    <row r="5" spans="1:66">
      <c r="E5" s="312"/>
    </row>
    <row r="6" spans="1:66">
      <c r="E6" s="312"/>
    </row>
    <row r="7" spans="1:66">
      <c r="E7" s="312"/>
    </row>
    <row r="8" spans="1:66">
      <c r="E8" s="312"/>
    </row>
    <row r="9" spans="1:66">
      <c r="E9" s="312"/>
    </row>
    <row r="10" spans="1:66">
      <c r="E10" s="312"/>
    </row>
    <row r="11" spans="1:66">
      <c r="E11" s="312"/>
    </row>
    <row r="12" spans="1:66">
      <c r="E12" s="312"/>
    </row>
    <row r="13" spans="1:66">
      <c r="E13" s="312"/>
    </row>
    <row r="14" spans="1:66">
      <c r="E14" s="312"/>
    </row>
    <row r="15" spans="1:66">
      <c r="E15" s="312"/>
    </row>
    <row r="16" spans="1:66">
      <c r="E16" s="312"/>
    </row>
    <row r="17" spans="5:5">
      <c r="E17" s="312"/>
    </row>
    <row r="18" spans="5:5">
      <c r="E18" s="312"/>
    </row>
    <row r="19" spans="5:5">
      <c r="E19" s="312"/>
    </row>
    <row r="20" spans="5:5">
      <c r="E20" s="312"/>
    </row>
    <row r="21" spans="5:5">
      <c r="E21" s="312"/>
    </row>
    <row r="22" spans="5:5">
      <c r="E22" s="312"/>
    </row>
    <row r="23" spans="5:5">
      <c r="E23" s="312"/>
    </row>
    <row r="24" spans="5:5">
      <c r="E24" s="312"/>
    </row>
    <row r="25" spans="5:5">
      <c r="E25" s="312"/>
    </row>
    <row r="26" spans="5:5">
      <c r="E26" s="312"/>
    </row>
    <row r="27" spans="5:5">
      <c r="E27" s="312"/>
    </row>
    <row r="28" spans="5:5">
      <c r="E28" s="312"/>
    </row>
    <row r="29" spans="5:5">
      <c r="E29" s="312"/>
    </row>
    <row r="30" spans="5:5">
      <c r="E30" s="312"/>
    </row>
    <row r="31" spans="5:5">
      <c r="E31" s="312"/>
    </row>
    <row r="32" spans="5:5">
      <c r="E32" s="312"/>
    </row>
    <row r="33" spans="5:5">
      <c r="E33" s="312"/>
    </row>
    <row r="34" spans="5:5">
      <c r="E34" s="312"/>
    </row>
    <row r="35" spans="5:5">
      <c r="E35" s="312"/>
    </row>
    <row r="36" spans="5:5">
      <c r="E36" s="312"/>
    </row>
    <row r="37" spans="5:5">
      <c r="E37" s="312"/>
    </row>
    <row r="38" spans="5:5">
      <c r="E38" s="312"/>
    </row>
    <row r="39" spans="5:5">
      <c r="E39" s="312"/>
    </row>
    <row r="40" spans="5:5">
      <c r="E40" s="312"/>
    </row>
    <row r="41" spans="5:5">
      <c r="E41" s="312"/>
    </row>
    <row r="42" spans="5:5">
      <c r="E42" s="312"/>
    </row>
    <row r="43" spans="5:5">
      <c r="E43" s="312"/>
    </row>
    <row r="44" spans="5:5">
      <c r="E44" s="312"/>
    </row>
    <row r="45" spans="5:5">
      <c r="E45" s="312"/>
    </row>
    <row r="46" spans="5:5">
      <c r="E46" s="312"/>
    </row>
    <row r="47" spans="5:5">
      <c r="E47" s="312"/>
    </row>
    <row r="48" spans="5:5">
      <c r="E48" s="312"/>
    </row>
    <row r="49" spans="5:5">
      <c r="E49" s="312"/>
    </row>
    <row r="50" spans="5:5">
      <c r="E50" s="312"/>
    </row>
    <row r="51" spans="5:5">
      <c r="E51" s="312"/>
    </row>
    <row r="52" spans="5:5">
      <c r="E52" s="312"/>
    </row>
    <row r="53" spans="5:5">
      <c r="E53" s="312"/>
    </row>
    <row r="54" spans="5:5">
      <c r="E54" s="312"/>
    </row>
    <row r="55" spans="5:5">
      <c r="E55" s="312"/>
    </row>
    <row r="56" spans="5:5">
      <c r="E56" s="312"/>
    </row>
    <row r="57" spans="5:5">
      <c r="E57" s="312"/>
    </row>
    <row r="58" spans="5:5">
      <c r="E58" s="312"/>
    </row>
    <row r="59" spans="5:5">
      <c r="E59" s="312"/>
    </row>
    <row r="60" spans="5:5">
      <c r="E60" s="312"/>
    </row>
    <row r="61" spans="5:5">
      <c r="E61" s="312"/>
    </row>
    <row r="62" spans="5:5">
      <c r="E62" s="312"/>
    </row>
    <row r="63" spans="5:5">
      <c r="E63" s="312"/>
    </row>
    <row r="64" spans="5:5">
      <c r="E64" s="312"/>
    </row>
    <row r="65" spans="5:5">
      <c r="E65" s="312"/>
    </row>
    <row r="66" spans="5:5">
      <c r="E66" s="312"/>
    </row>
    <row r="67" spans="5:5">
      <c r="E67" s="312"/>
    </row>
    <row r="68" spans="5:5">
      <c r="E68" s="312"/>
    </row>
    <row r="69" spans="5:5">
      <c r="E69" s="312"/>
    </row>
    <row r="70" spans="5:5">
      <c r="E70" s="312"/>
    </row>
    <row r="71" spans="5:5">
      <c r="E71" s="312"/>
    </row>
    <row r="72" spans="5:5">
      <c r="E72" s="312"/>
    </row>
    <row r="73" spans="5:5">
      <c r="E73" s="312"/>
    </row>
    <row r="74" spans="5:5">
      <c r="E74" s="312"/>
    </row>
    <row r="75" spans="5:5">
      <c r="E75" s="312"/>
    </row>
    <row r="76" spans="5:5">
      <c r="E76" s="312"/>
    </row>
    <row r="77" spans="5:5">
      <c r="E77" s="312"/>
    </row>
    <row r="78" spans="5:5">
      <c r="E78" s="312"/>
    </row>
    <row r="79" spans="5:5">
      <c r="E79" s="312"/>
    </row>
    <row r="80" spans="5:5">
      <c r="E80" s="312"/>
    </row>
    <row r="81" spans="5:5">
      <c r="E81" s="312"/>
    </row>
    <row r="82" spans="5:5">
      <c r="E82" s="312"/>
    </row>
    <row r="83" spans="5:5">
      <c r="E83" s="312"/>
    </row>
    <row r="84" spans="5:5">
      <c r="E84" s="312"/>
    </row>
    <row r="85" spans="5:5">
      <c r="E85" s="312"/>
    </row>
    <row r="86" spans="5:5">
      <c r="E86" s="312"/>
    </row>
    <row r="87" spans="5:5">
      <c r="E87" s="312"/>
    </row>
    <row r="88" spans="5:5">
      <c r="E88" s="312"/>
    </row>
    <row r="89" spans="5:5">
      <c r="E89" s="312"/>
    </row>
    <row r="90" spans="5:5">
      <c r="E90" s="312"/>
    </row>
    <row r="91" spans="5:5">
      <c r="E91" s="312"/>
    </row>
    <row r="92" spans="5:5">
      <c r="E92" s="312"/>
    </row>
    <row r="93" spans="5:5">
      <c r="E93" s="312"/>
    </row>
    <row r="94" spans="5:5">
      <c r="E94" s="312"/>
    </row>
    <row r="95" spans="5:5">
      <c r="E95" s="312"/>
    </row>
    <row r="96" spans="5:5">
      <c r="E96" s="312"/>
    </row>
    <row r="97" spans="5:5">
      <c r="E97" s="312"/>
    </row>
    <row r="98" spans="5:5">
      <c r="E98" s="312"/>
    </row>
    <row r="99" spans="5:5">
      <c r="E99" s="312"/>
    </row>
    <row r="100" spans="5:5">
      <c r="E100" s="312"/>
    </row>
    <row r="101" spans="5:5">
      <c r="E101" s="312"/>
    </row>
    <row r="102" spans="5:5">
      <c r="E102" s="312"/>
    </row>
    <row r="103" spans="5:5">
      <c r="E103" s="312"/>
    </row>
    <row r="104" spans="5:5">
      <c r="E104" s="312"/>
    </row>
    <row r="105" spans="5:5">
      <c r="E105" s="312"/>
    </row>
    <row r="106" spans="5:5">
      <c r="E106" s="312"/>
    </row>
    <row r="107" spans="5:5">
      <c r="E107" s="312"/>
    </row>
    <row r="108" spans="5:5">
      <c r="E108" s="312"/>
    </row>
    <row r="109" spans="5:5">
      <c r="E109" s="312"/>
    </row>
    <row r="110" spans="5:5">
      <c r="E110" s="312"/>
    </row>
    <row r="111" spans="5:5">
      <c r="E111" s="312"/>
    </row>
    <row r="112" spans="5:5">
      <c r="E112" s="312"/>
    </row>
    <row r="113" spans="5:5">
      <c r="E113" s="312"/>
    </row>
    <row r="114" spans="5:5">
      <c r="E114" s="312"/>
    </row>
    <row r="115" spans="5:5">
      <c r="E115" s="312"/>
    </row>
    <row r="116" spans="5:5">
      <c r="E116" s="312"/>
    </row>
    <row r="117" spans="5:5">
      <c r="E117" s="312"/>
    </row>
    <row r="118" spans="5:5">
      <c r="E118" s="312"/>
    </row>
    <row r="119" spans="5:5">
      <c r="E119" s="312"/>
    </row>
    <row r="120" spans="5:5">
      <c r="E120" s="312"/>
    </row>
    <row r="121" spans="5:5">
      <c r="E121" s="312"/>
    </row>
    <row r="122" spans="5:5">
      <c r="E122" s="312"/>
    </row>
    <row r="123" spans="5:5">
      <c r="E123" s="312"/>
    </row>
    <row r="124" spans="5:5">
      <c r="E124" s="312"/>
    </row>
    <row r="125" spans="5:5">
      <c r="E125" s="312"/>
    </row>
    <row r="126" spans="5:5">
      <c r="E126" s="312"/>
    </row>
    <row r="127" spans="5:5">
      <c r="E127" s="312"/>
    </row>
    <row r="128" spans="5:5">
      <c r="E128" s="312"/>
    </row>
    <row r="129" spans="5:5">
      <c r="E129" s="312"/>
    </row>
    <row r="130" spans="5:5">
      <c r="E130" s="312"/>
    </row>
    <row r="131" spans="5:5">
      <c r="E131" s="312"/>
    </row>
    <row r="132" spans="5:5">
      <c r="E132" s="312"/>
    </row>
    <row r="133" spans="5:5">
      <c r="E133" s="312"/>
    </row>
    <row r="134" spans="5:5">
      <c r="E134" s="312"/>
    </row>
    <row r="135" spans="5:5">
      <c r="E135" s="312"/>
    </row>
    <row r="136" spans="5:5">
      <c r="E136" s="312"/>
    </row>
    <row r="137" spans="5:5">
      <c r="E137" s="312"/>
    </row>
    <row r="138" spans="5:5">
      <c r="E138" s="312"/>
    </row>
    <row r="139" spans="5:5">
      <c r="E139" s="312"/>
    </row>
    <row r="140" spans="5:5">
      <c r="E140" s="312"/>
    </row>
    <row r="141" spans="5:5">
      <c r="E141" s="312"/>
    </row>
    <row r="142" spans="5:5">
      <c r="E142" s="312"/>
    </row>
    <row r="143" spans="5:5">
      <c r="E143" s="312"/>
    </row>
    <row r="144" spans="5:5">
      <c r="E144" s="312"/>
    </row>
    <row r="145" spans="5:5">
      <c r="E145" s="312"/>
    </row>
    <row r="146" spans="5:5">
      <c r="E146" s="312"/>
    </row>
    <row r="147" spans="5:5">
      <c r="E147" s="312"/>
    </row>
    <row r="148" spans="5:5">
      <c r="E148" s="312"/>
    </row>
    <row r="149" spans="5:5">
      <c r="E149" s="312"/>
    </row>
    <row r="150" spans="5:5">
      <c r="E150" s="312"/>
    </row>
    <row r="151" spans="5:5">
      <c r="E151" s="312"/>
    </row>
    <row r="152" spans="5:5">
      <c r="E152" s="312"/>
    </row>
    <row r="153" spans="5:5">
      <c r="E153" s="312"/>
    </row>
    <row r="154" spans="5:5">
      <c r="E154" s="312"/>
    </row>
    <row r="155" spans="5:5">
      <c r="E155" s="312"/>
    </row>
    <row r="156" spans="5:5">
      <c r="E156" s="312"/>
    </row>
    <row r="157" spans="5:5">
      <c r="E157" s="312"/>
    </row>
    <row r="158" spans="5:5">
      <c r="E158" s="312"/>
    </row>
    <row r="159" spans="5:5">
      <c r="E159" s="312"/>
    </row>
    <row r="160" spans="5:5">
      <c r="E160" s="312"/>
    </row>
    <row r="161" spans="5:5">
      <c r="E161" s="312"/>
    </row>
    <row r="162" spans="5:5">
      <c r="E162" s="312"/>
    </row>
    <row r="163" spans="5:5">
      <c r="E163" s="312"/>
    </row>
    <row r="164" spans="5:5">
      <c r="E164" s="312"/>
    </row>
    <row r="165" spans="5:5">
      <c r="E165" s="312"/>
    </row>
    <row r="166" spans="5:5">
      <c r="E166" s="312"/>
    </row>
    <row r="167" spans="5:5">
      <c r="E167" s="312"/>
    </row>
    <row r="168" spans="5:5">
      <c r="E168" s="312"/>
    </row>
    <row r="169" spans="5:5">
      <c r="E169" s="312"/>
    </row>
    <row r="170" spans="5:5">
      <c r="E170" s="312"/>
    </row>
    <row r="171" spans="5:5">
      <c r="E171" s="312"/>
    </row>
    <row r="172" spans="5:5">
      <c r="E172" s="312"/>
    </row>
    <row r="173" spans="5:5">
      <c r="E173" s="312"/>
    </row>
    <row r="174" spans="5:5">
      <c r="E174" s="312"/>
    </row>
    <row r="175" spans="5:5">
      <c r="E175" s="312"/>
    </row>
    <row r="176" spans="5:5">
      <c r="E176" s="312"/>
    </row>
    <row r="177" spans="5:5">
      <c r="E177" s="312"/>
    </row>
    <row r="178" spans="5:5">
      <c r="E178" s="312"/>
    </row>
    <row r="179" spans="5:5">
      <c r="E179" s="312"/>
    </row>
    <row r="180" spans="5:5">
      <c r="E180" s="312"/>
    </row>
    <row r="181" spans="5:5">
      <c r="E181" s="312"/>
    </row>
    <row r="182" spans="5:5">
      <c r="E182" s="312"/>
    </row>
    <row r="183" spans="5:5">
      <c r="E183" s="312"/>
    </row>
    <row r="184" spans="5:5">
      <c r="E184" s="312"/>
    </row>
    <row r="185" spans="5:5">
      <c r="E185" s="312"/>
    </row>
    <row r="186" spans="5:5">
      <c r="E186" s="312"/>
    </row>
    <row r="187" spans="5:5">
      <c r="E187" s="312"/>
    </row>
    <row r="188" spans="5:5">
      <c r="E188" s="312"/>
    </row>
    <row r="189" spans="5:5">
      <c r="E189" s="312"/>
    </row>
    <row r="190" spans="5:5">
      <c r="E190" s="312"/>
    </row>
    <row r="191" spans="5:5">
      <c r="E191" s="312"/>
    </row>
    <row r="192" spans="5:5">
      <c r="E192" s="312"/>
    </row>
    <row r="193" spans="5:5">
      <c r="E193" s="312"/>
    </row>
    <row r="194" spans="5:5">
      <c r="E194" s="312"/>
    </row>
    <row r="195" spans="5:5">
      <c r="E195" s="312"/>
    </row>
    <row r="196" spans="5:5">
      <c r="E196" s="312"/>
    </row>
    <row r="197" spans="5:5">
      <c r="E197" s="312"/>
    </row>
    <row r="198" spans="5:5">
      <c r="E198" s="312"/>
    </row>
    <row r="199" spans="5:5">
      <c r="E199" s="312"/>
    </row>
    <row r="200" spans="5:5">
      <c r="E200" s="312"/>
    </row>
    <row r="201" spans="5:5">
      <c r="E201" s="312"/>
    </row>
    <row r="202" spans="5:5">
      <c r="E202" s="312"/>
    </row>
    <row r="203" spans="5:5">
      <c r="E203" s="312"/>
    </row>
    <row r="204" spans="5:5">
      <c r="E204" s="312"/>
    </row>
    <row r="205" spans="5:5">
      <c r="E205" s="312"/>
    </row>
    <row r="206" spans="5:5">
      <c r="E206" s="312"/>
    </row>
    <row r="207" spans="5:5">
      <c r="E207" s="312"/>
    </row>
    <row r="208" spans="5:5">
      <c r="E208" s="312"/>
    </row>
    <row r="209" spans="5:5">
      <c r="E209" s="312"/>
    </row>
    <row r="210" spans="5:5">
      <c r="E210" s="312"/>
    </row>
    <row r="211" spans="5:5">
      <c r="E211" s="312"/>
    </row>
    <row r="212" spans="5:5">
      <c r="E212" s="312"/>
    </row>
    <row r="213" spans="5:5">
      <c r="E213" s="312"/>
    </row>
    <row r="214" spans="5:5">
      <c r="E214" s="312"/>
    </row>
    <row r="215" spans="5:5">
      <c r="E215" s="312"/>
    </row>
    <row r="216" spans="5:5">
      <c r="E216" s="312"/>
    </row>
    <row r="217" spans="5:5">
      <c r="E217" s="312"/>
    </row>
    <row r="218" spans="5:5">
      <c r="E218" s="312"/>
    </row>
    <row r="219" spans="5:5">
      <c r="E219" s="312"/>
    </row>
    <row r="220" spans="5:5">
      <c r="E220" s="312"/>
    </row>
    <row r="221" spans="5:5">
      <c r="E221" s="312"/>
    </row>
    <row r="222" spans="5:5">
      <c r="E222" s="312"/>
    </row>
    <row r="223" spans="5:5">
      <c r="E223" s="312"/>
    </row>
    <row r="224" spans="5:5">
      <c r="E224" s="312"/>
    </row>
    <row r="225" spans="5:5">
      <c r="E225" s="312"/>
    </row>
    <row r="226" spans="5:5">
      <c r="E226" s="312"/>
    </row>
    <row r="227" spans="5:5">
      <c r="E227" s="312"/>
    </row>
    <row r="228" spans="5:5">
      <c r="E228" s="312"/>
    </row>
    <row r="229" spans="5:5">
      <c r="E229" s="312"/>
    </row>
    <row r="230" spans="5:5">
      <c r="E230" s="312"/>
    </row>
    <row r="231" spans="5:5">
      <c r="E231" s="312"/>
    </row>
    <row r="232" spans="5:5">
      <c r="E232" s="312"/>
    </row>
    <row r="233" spans="5:5">
      <c r="E233" s="312"/>
    </row>
    <row r="234" spans="5:5">
      <c r="E234" s="312"/>
    </row>
    <row r="235" spans="5:5">
      <c r="E235" s="312"/>
    </row>
    <row r="236" spans="5:5">
      <c r="E236" s="312"/>
    </row>
    <row r="237" spans="5:5">
      <c r="E237" s="312"/>
    </row>
    <row r="238" spans="5:5">
      <c r="E238" s="312"/>
    </row>
    <row r="239" spans="5:5">
      <c r="E239" s="312"/>
    </row>
    <row r="240" spans="5:5">
      <c r="E240" s="312"/>
    </row>
    <row r="241" spans="5:5">
      <c r="E241" s="312"/>
    </row>
    <row r="242" spans="5:5">
      <c r="E242" s="312"/>
    </row>
    <row r="243" spans="5:5">
      <c r="E243" s="312"/>
    </row>
    <row r="244" spans="5:5">
      <c r="E244" s="312"/>
    </row>
    <row r="245" spans="5:5">
      <c r="E245" s="312"/>
    </row>
    <row r="246" spans="5:5">
      <c r="E246" s="312"/>
    </row>
    <row r="247" spans="5:5">
      <c r="E247" s="312"/>
    </row>
    <row r="248" spans="5:5">
      <c r="E248" s="312"/>
    </row>
    <row r="249" spans="5:5">
      <c r="E249" s="312"/>
    </row>
    <row r="250" spans="5:5">
      <c r="E250" s="312"/>
    </row>
  </sheetData>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9267-0658-47BC-B8F4-C942B5C42B48}">
  <dimension ref="A1:BF147"/>
  <sheetViews>
    <sheetView view="pageBreakPreview" zoomScale="90" zoomScaleNormal="85" zoomScaleSheetLayoutView="90" workbookViewId="0">
      <pane xSplit="36" ySplit="4" topLeftCell="AV5" activePane="bottomRight" state="frozen"/>
      <selection activeCell="AV37" sqref="AV37:AW38"/>
      <selection pane="topRight" activeCell="AV37" sqref="AV37:AW38"/>
      <selection pane="bottomLeft" activeCell="AV37" sqref="AV37:AW38"/>
      <selection pane="bottomRight" activeCell="AV1" sqref="AV1:BF1"/>
    </sheetView>
  </sheetViews>
  <sheetFormatPr defaultColWidth="9" defaultRowHeight="28.5" customHeight="1" outlineLevelCol="1"/>
  <cols>
    <col min="1" max="1" width="6.5" style="17" bestFit="1" customWidth="1"/>
    <col min="2" max="2" width="30" style="30" customWidth="1"/>
    <col min="3" max="24" width="8.4140625" style="25" hidden="1" customWidth="1" outlineLevel="1"/>
    <col min="25" max="36" width="8.4140625" style="26" hidden="1" customWidth="1" outlineLevel="1"/>
    <col min="37" max="37" width="8.4140625" style="17" customWidth="1" collapsed="1"/>
    <col min="38" max="42" width="8.4140625" style="17" customWidth="1"/>
    <col min="43" max="46" width="8.4140625" style="30" customWidth="1"/>
    <col min="47" max="48" width="8.4140625" style="1" customWidth="1"/>
    <col min="49"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60"/>
      <c r="B1" s="193"/>
      <c r="C1" s="269" t="s">
        <v>1</v>
      </c>
      <c r="D1" s="270"/>
      <c r="E1" s="270"/>
      <c r="F1" s="270"/>
      <c r="G1" s="270"/>
      <c r="H1" s="270"/>
      <c r="I1" s="270"/>
      <c r="J1" s="270"/>
      <c r="K1" s="270"/>
      <c r="L1" s="270"/>
      <c r="M1" s="271"/>
      <c r="N1" s="269" t="s">
        <v>2</v>
      </c>
      <c r="O1" s="270"/>
      <c r="P1" s="270"/>
      <c r="Q1" s="270"/>
      <c r="R1" s="270"/>
      <c r="S1" s="270"/>
      <c r="T1" s="270"/>
      <c r="U1" s="270"/>
      <c r="V1" s="270"/>
      <c r="W1" s="270"/>
      <c r="X1" s="271"/>
      <c r="Y1" s="273" t="s">
        <v>3</v>
      </c>
      <c r="Z1" s="274"/>
      <c r="AA1" s="274"/>
      <c r="AB1" s="274"/>
      <c r="AC1" s="274"/>
      <c r="AD1" s="274"/>
      <c r="AE1" s="274"/>
      <c r="AF1" s="274"/>
      <c r="AG1" s="274"/>
      <c r="AH1" s="274"/>
      <c r="AI1" s="274"/>
      <c r="AJ1" s="274"/>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72"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62" t="s">
        <v>14</v>
      </c>
      <c r="B3" s="189"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15</v>
      </c>
      <c r="D4" s="132">
        <v>1</v>
      </c>
      <c r="E4" s="132"/>
      <c r="F4" s="132">
        <v>0</v>
      </c>
      <c r="G4" s="132">
        <v>15</v>
      </c>
      <c r="H4" s="132">
        <v>0</v>
      </c>
      <c r="I4" s="132">
        <v>6</v>
      </c>
      <c r="J4" s="132">
        <v>0</v>
      </c>
      <c r="K4" s="132">
        <v>0</v>
      </c>
      <c r="L4" s="132">
        <v>0</v>
      </c>
      <c r="M4" s="132">
        <v>18</v>
      </c>
      <c r="N4" s="132">
        <v>8</v>
      </c>
      <c r="O4" s="132">
        <v>1</v>
      </c>
      <c r="P4" s="132"/>
      <c r="Q4" s="132">
        <v>1</v>
      </c>
      <c r="R4" s="132">
        <v>11</v>
      </c>
      <c r="S4" s="132">
        <v>0</v>
      </c>
      <c r="T4" s="132">
        <v>5</v>
      </c>
      <c r="U4" s="132">
        <v>0</v>
      </c>
      <c r="V4" s="132">
        <v>0</v>
      </c>
      <c r="W4" s="132">
        <v>0</v>
      </c>
      <c r="X4" s="132">
        <v>0</v>
      </c>
      <c r="Y4" s="134">
        <v>13</v>
      </c>
      <c r="Z4" s="134">
        <v>1</v>
      </c>
      <c r="AA4" s="134"/>
      <c r="AB4" s="134">
        <v>2</v>
      </c>
      <c r="AC4" s="134">
        <v>15</v>
      </c>
      <c r="AD4" s="134">
        <v>1</v>
      </c>
      <c r="AE4" s="134">
        <v>11</v>
      </c>
      <c r="AF4" s="134"/>
      <c r="AG4" s="134">
        <v>1</v>
      </c>
      <c r="AH4" s="134">
        <v>2</v>
      </c>
      <c r="AI4" s="134"/>
      <c r="AJ4" s="136"/>
      <c r="AK4" s="137">
        <v>11</v>
      </c>
      <c r="AL4" s="138">
        <v>3</v>
      </c>
      <c r="AM4" s="138">
        <v>8</v>
      </c>
      <c r="AN4" s="138">
        <v>11</v>
      </c>
      <c r="AO4" s="138">
        <v>6</v>
      </c>
      <c r="AP4" s="138">
        <v>10</v>
      </c>
      <c r="AQ4" s="158">
        <v>11</v>
      </c>
      <c r="AR4" s="158">
        <v>0</v>
      </c>
      <c r="AS4" s="158">
        <v>0</v>
      </c>
      <c r="AT4" s="158">
        <v>2</v>
      </c>
      <c r="AU4" s="159">
        <v>0</v>
      </c>
      <c r="AV4" s="137">
        <f t="shared" ref="AV4:BF4" si="0">COUNTIF(AV5:AV43,"○")</f>
        <v>0</v>
      </c>
      <c r="AW4" s="138">
        <f t="shared" si="0"/>
        <v>0</v>
      </c>
      <c r="AX4" s="138">
        <f t="shared" si="0"/>
        <v>0</v>
      </c>
      <c r="AY4" s="138">
        <f t="shared" si="0"/>
        <v>0</v>
      </c>
      <c r="AZ4" s="138">
        <f t="shared" si="0"/>
        <v>0</v>
      </c>
      <c r="BA4" s="138">
        <f t="shared" si="0"/>
        <v>0</v>
      </c>
      <c r="BB4" s="138">
        <f t="shared" si="0"/>
        <v>0</v>
      </c>
      <c r="BC4" s="138">
        <f t="shared" si="0"/>
        <v>2</v>
      </c>
      <c r="BD4" s="138">
        <f t="shared" si="0"/>
        <v>0</v>
      </c>
      <c r="BE4" s="138">
        <f t="shared" si="0"/>
        <v>7</v>
      </c>
      <c r="BF4" s="139">
        <f t="shared" si="0"/>
        <v>0</v>
      </c>
    </row>
    <row r="5" spans="1:58" ht="28.5" customHeight="1">
      <c r="A5" s="123">
        <v>5001</v>
      </c>
      <c r="B5" s="190" t="s">
        <v>959</v>
      </c>
      <c r="C5" s="125" t="s">
        <v>22</v>
      </c>
      <c r="D5" s="78" t="s">
        <v>25</v>
      </c>
      <c r="E5" s="78">
        <v>1</v>
      </c>
      <c r="F5" s="78"/>
      <c r="G5" s="78" t="s">
        <v>22</v>
      </c>
      <c r="H5" s="78"/>
      <c r="I5" s="78"/>
      <c r="J5" s="78"/>
      <c r="K5" s="78"/>
      <c r="L5" s="78"/>
      <c r="M5" s="78" t="s">
        <v>22</v>
      </c>
      <c r="N5" s="125" t="s">
        <v>23</v>
      </c>
      <c r="O5" s="78" t="s">
        <v>24</v>
      </c>
      <c r="P5" s="78">
        <v>1</v>
      </c>
      <c r="Q5" s="78"/>
      <c r="R5" s="78" t="s">
        <v>23</v>
      </c>
      <c r="S5" s="78"/>
      <c r="T5" s="78"/>
      <c r="U5" s="78"/>
      <c r="V5" s="78"/>
      <c r="W5" s="78"/>
      <c r="X5" s="78"/>
      <c r="Y5" s="77" t="s">
        <v>23</v>
      </c>
      <c r="Z5" s="77" t="s">
        <v>26</v>
      </c>
      <c r="AA5" s="77" t="e">
        <v>#N/A</v>
      </c>
      <c r="AB5" s="77" t="s">
        <v>26</v>
      </c>
      <c r="AC5" s="77" t="s">
        <v>22</v>
      </c>
      <c r="AD5" s="77" t="s">
        <v>26</v>
      </c>
      <c r="AE5" s="77" t="s">
        <v>22</v>
      </c>
      <c r="AF5" s="77"/>
      <c r="AG5" s="77" t="s">
        <v>26</v>
      </c>
      <c r="AH5" s="77" t="s">
        <v>25</v>
      </c>
      <c r="AI5" s="77" t="s">
        <v>26</v>
      </c>
      <c r="AJ5" s="127" t="s">
        <v>25</v>
      </c>
      <c r="AK5" s="128" t="s">
        <v>22</v>
      </c>
      <c r="AL5" s="74" t="s">
        <v>22</v>
      </c>
      <c r="AM5" s="74" t="s">
        <v>22</v>
      </c>
      <c r="AN5" s="74" t="s">
        <v>22</v>
      </c>
      <c r="AO5" s="74" t="s">
        <v>22</v>
      </c>
      <c r="AP5" s="74" t="s">
        <v>22</v>
      </c>
      <c r="AQ5" s="76" t="s">
        <v>27</v>
      </c>
      <c r="AR5" s="76" t="s">
        <v>26</v>
      </c>
      <c r="AS5" s="76" t="s">
        <v>22</v>
      </c>
      <c r="AT5" s="76" t="s">
        <v>26</v>
      </c>
      <c r="AU5" s="131" t="s">
        <v>25</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1728</v>
      </c>
      <c r="BD5" s="313" t="str">
        <f>SUBSTITUTE(SUBSTITUTE(IFERROR(VLOOKUP($A5,単組回答!$E:$R,14,FALSE),""),"① 行った","○"),"② 行っていない","×")</f>
        <v/>
      </c>
      <c r="BE5" s="74" t="s">
        <v>1728</v>
      </c>
      <c r="BF5" s="316" t="str">
        <f>SUBSTITUTE(SUBSTITUTE(IFERROR(VLOOKUP($A5,単組回答!$E:$T,16,FALSE),""),"① 行った","○"),"② 行っていない","×")</f>
        <v/>
      </c>
    </row>
    <row r="6" spans="1:58" ht="28.5" customHeight="1">
      <c r="A6" s="20">
        <v>5002</v>
      </c>
      <c r="B6" s="65" t="s">
        <v>960</v>
      </c>
      <c r="C6" s="45" t="s">
        <v>22</v>
      </c>
      <c r="D6" s="18" t="s">
        <v>25</v>
      </c>
      <c r="E6" s="18">
        <v>1</v>
      </c>
      <c r="F6" s="18"/>
      <c r="G6" s="18" t="s">
        <v>22</v>
      </c>
      <c r="H6" s="18"/>
      <c r="I6" s="18" t="s">
        <v>22</v>
      </c>
      <c r="J6" s="18"/>
      <c r="K6" s="18"/>
      <c r="L6" s="18"/>
      <c r="M6" s="18" t="s">
        <v>22</v>
      </c>
      <c r="N6" s="45" t="s">
        <v>23</v>
      </c>
      <c r="O6" s="18" t="s">
        <v>23</v>
      </c>
      <c r="P6" s="18">
        <v>2</v>
      </c>
      <c r="Q6" s="18"/>
      <c r="R6" s="18" t="s">
        <v>23</v>
      </c>
      <c r="S6" s="18"/>
      <c r="T6" s="18" t="s">
        <v>23</v>
      </c>
      <c r="U6" s="18"/>
      <c r="V6" s="18"/>
      <c r="W6" s="18"/>
      <c r="X6" s="18"/>
      <c r="Y6" s="19" t="s">
        <v>22</v>
      </c>
      <c r="Z6" s="19" t="s">
        <v>22</v>
      </c>
      <c r="AA6" s="19" t="s">
        <v>22</v>
      </c>
      <c r="AB6" s="19" t="s">
        <v>22</v>
      </c>
      <c r="AC6" s="19" t="s">
        <v>22</v>
      </c>
      <c r="AD6" s="19" t="s">
        <v>22</v>
      </c>
      <c r="AE6" s="19" t="s">
        <v>22</v>
      </c>
      <c r="AF6" s="19"/>
      <c r="AG6" s="19" t="s">
        <v>22</v>
      </c>
      <c r="AH6" s="19" t="s">
        <v>22</v>
      </c>
      <c r="AI6" s="19" t="s">
        <v>25</v>
      </c>
      <c r="AJ6" s="75" t="s">
        <v>25</v>
      </c>
      <c r="AK6" s="102" t="s">
        <v>22</v>
      </c>
      <c r="AL6" s="83" t="s">
        <v>25</v>
      </c>
      <c r="AM6" s="83" t="s">
        <v>25</v>
      </c>
      <c r="AN6" s="83" t="s">
        <v>25</v>
      </c>
      <c r="AO6" s="83">
        <v>0</v>
      </c>
      <c r="AP6" s="83">
        <v>0</v>
      </c>
      <c r="AQ6" s="3">
        <v>0</v>
      </c>
      <c r="AR6" s="3" t="s">
        <v>26</v>
      </c>
      <c r="AS6" s="3">
        <v>0</v>
      </c>
      <c r="AT6" s="3" t="s">
        <v>23</v>
      </c>
      <c r="AU6" s="112">
        <v>0</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23</v>
      </c>
      <c r="BD6" s="313" t="str">
        <f>SUBSTITUTE(SUBSTITUTE(IFERROR(VLOOKUP($A6,単組回答!$E:$R,14,FALSE),""),"① 行った","○"),"② 行っていない","×")</f>
        <v/>
      </c>
      <c r="BE6" s="83" t="s">
        <v>23</v>
      </c>
      <c r="BF6" s="316" t="str">
        <f>SUBSTITUTE(SUBSTITUTE(IFERROR(VLOOKUP($A6,単組回答!$E:$T,16,FALSE),""),"① 行った","○"),"② 行っていない","×")</f>
        <v/>
      </c>
    </row>
    <row r="7" spans="1:58" ht="28.5" customHeight="1">
      <c r="A7" s="20">
        <v>5003</v>
      </c>
      <c r="B7" s="65" t="s">
        <v>961</v>
      </c>
      <c r="C7" s="45" t="s">
        <v>22</v>
      </c>
      <c r="D7" s="18" t="s">
        <v>25</v>
      </c>
      <c r="E7" s="18">
        <v>1</v>
      </c>
      <c r="F7" s="18"/>
      <c r="G7" s="18"/>
      <c r="H7" s="18"/>
      <c r="I7" s="18"/>
      <c r="J7" s="18"/>
      <c r="K7" s="18"/>
      <c r="L7" s="18"/>
      <c r="M7" s="18" t="s">
        <v>22</v>
      </c>
      <c r="N7" s="18" t="s">
        <v>24</v>
      </c>
      <c r="O7" s="18" t="s">
        <v>24</v>
      </c>
      <c r="P7" s="18">
        <v>0</v>
      </c>
      <c r="Q7" s="18"/>
      <c r="R7" s="18"/>
      <c r="S7" s="18"/>
      <c r="T7" s="18"/>
      <c r="U7" s="18"/>
      <c r="V7" s="18"/>
      <c r="W7" s="18"/>
      <c r="X7" s="18"/>
      <c r="Y7" s="19" t="s">
        <v>26</v>
      </c>
      <c r="Z7" s="19" t="s">
        <v>26</v>
      </c>
      <c r="AA7" s="19" t="e">
        <v>#N/A</v>
      </c>
      <c r="AB7" s="19" t="s">
        <v>26</v>
      </c>
      <c r="AC7" s="19" t="s">
        <v>25</v>
      </c>
      <c r="AD7" s="19" t="s">
        <v>26</v>
      </c>
      <c r="AE7" s="19" t="s">
        <v>26</v>
      </c>
      <c r="AF7" s="19"/>
      <c r="AG7" s="19" t="s">
        <v>26</v>
      </c>
      <c r="AH7" s="19" t="s">
        <v>26</v>
      </c>
      <c r="AI7" s="19" t="s">
        <v>26</v>
      </c>
      <c r="AJ7" s="75" t="s">
        <v>25</v>
      </c>
      <c r="AK7" s="102" t="s">
        <v>22</v>
      </c>
      <c r="AL7" s="83" t="s">
        <v>25</v>
      </c>
      <c r="AM7" s="83" t="s">
        <v>22</v>
      </c>
      <c r="AN7" s="83" t="s">
        <v>22</v>
      </c>
      <c r="AO7" s="83" t="s">
        <v>22</v>
      </c>
      <c r="AP7" s="83" t="s">
        <v>22</v>
      </c>
      <c r="AQ7" s="3" t="s">
        <v>27</v>
      </c>
      <c r="AR7" s="3" t="s">
        <v>26</v>
      </c>
      <c r="AS7" s="3" t="s">
        <v>25</v>
      </c>
      <c r="AT7" s="3" t="s">
        <v>26</v>
      </c>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1728</v>
      </c>
      <c r="BD7" s="313" t="str">
        <f>SUBSTITUTE(SUBSTITUTE(IFERROR(VLOOKUP($A7,単組回答!$E:$R,14,FALSE),""),"① 行った","○"),"② 行っていない","×")</f>
        <v/>
      </c>
      <c r="BE7" s="83" t="s">
        <v>1728</v>
      </c>
      <c r="BF7" s="316" t="str">
        <f>SUBSTITUTE(SUBSTITUTE(IFERROR(VLOOKUP($A7,単組回答!$E:$T,16,FALSE),""),"① 行った","○"),"② 行っていない","×")</f>
        <v/>
      </c>
    </row>
    <row r="8" spans="1:58" ht="28.5" customHeight="1">
      <c r="A8" s="20">
        <v>5004</v>
      </c>
      <c r="B8" s="65" t="s">
        <v>962</v>
      </c>
      <c r="C8" s="45" t="s">
        <v>22</v>
      </c>
      <c r="D8" s="18" t="s">
        <v>25</v>
      </c>
      <c r="E8" s="18">
        <v>1</v>
      </c>
      <c r="F8" s="18"/>
      <c r="G8" s="18"/>
      <c r="H8" s="18"/>
      <c r="I8" s="18"/>
      <c r="J8" s="18"/>
      <c r="K8" s="18"/>
      <c r="L8" s="18"/>
      <c r="M8" s="45" t="s">
        <v>22</v>
      </c>
      <c r="N8" s="18" t="s">
        <v>23</v>
      </c>
      <c r="O8" s="18" t="s">
        <v>24</v>
      </c>
      <c r="P8" s="18">
        <v>1</v>
      </c>
      <c r="Q8" s="18"/>
      <c r="R8" s="18" t="s">
        <v>23</v>
      </c>
      <c r="S8" s="18"/>
      <c r="T8" s="18"/>
      <c r="U8" s="18"/>
      <c r="V8" s="18"/>
      <c r="W8" s="18"/>
      <c r="X8" s="18"/>
      <c r="Y8" s="19" t="s">
        <v>22</v>
      </c>
      <c r="Z8" s="19" t="s">
        <v>26</v>
      </c>
      <c r="AA8" s="19" t="e">
        <v>#N/A</v>
      </c>
      <c r="AB8" s="19" t="s">
        <v>26</v>
      </c>
      <c r="AC8" s="19" t="s">
        <v>22</v>
      </c>
      <c r="AD8" s="19" t="s">
        <v>26</v>
      </c>
      <c r="AE8" s="19" t="s">
        <v>25</v>
      </c>
      <c r="AF8" s="19"/>
      <c r="AG8" s="19" t="s">
        <v>26</v>
      </c>
      <c r="AH8" s="19"/>
      <c r="AI8" s="19" t="s">
        <v>26</v>
      </c>
      <c r="AJ8" s="75" t="s">
        <v>25</v>
      </c>
      <c r="AK8" s="102" t="s">
        <v>22</v>
      </c>
      <c r="AL8" s="83" t="s">
        <v>25</v>
      </c>
      <c r="AM8" s="83" t="s">
        <v>25</v>
      </c>
      <c r="AN8" s="83" t="s">
        <v>25</v>
      </c>
      <c r="AO8" s="83">
        <v>0</v>
      </c>
      <c r="AP8" s="83">
        <v>0</v>
      </c>
      <c r="AQ8" s="3">
        <v>0</v>
      </c>
      <c r="AR8" s="3" t="s">
        <v>26</v>
      </c>
      <c r="AS8" s="3">
        <v>0</v>
      </c>
      <c r="AT8" s="3" t="s">
        <v>26</v>
      </c>
      <c r="AU8" s="112">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1728</v>
      </c>
      <c r="BD8" s="313" t="str">
        <f>SUBSTITUTE(SUBSTITUTE(IFERROR(VLOOKUP($A8,単組回答!$E:$R,14,FALSE),""),"① 行った","○"),"② 行っていない","×")</f>
        <v/>
      </c>
      <c r="BE8" s="83" t="s">
        <v>23</v>
      </c>
      <c r="BF8" s="316" t="str">
        <f>SUBSTITUTE(SUBSTITUTE(IFERROR(VLOOKUP($A8,単組回答!$E:$T,16,FALSE),""),"① 行った","○"),"② 行っていない","×")</f>
        <v/>
      </c>
    </row>
    <row r="9" spans="1:58" ht="28.5" customHeight="1">
      <c r="A9" s="20">
        <v>5005</v>
      </c>
      <c r="B9" s="65" t="s">
        <v>963</v>
      </c>
      <c r="C9" s="45" t="s">
        <v>22</v>
      </c>
      <c r="D9" s="18" t="s">
        <v>25</v>
      </c>
      <c r="E9" s="18">
        <v>1</v>
      </c>
      <c r="F9" s="18"/>
      <c r="G9" s="18" t="s">
        <v>22</v>
      </c>
      <c r="H9" s="18"/>
      <c r="I9" s="18"/>
      <c r="J9" s="18"/>
      <c r="K9" s="18"/>
      <c r="L9" s="18"/>
      <c r="M9" s="18" t="s">
        <v>22</v>
      </c>
      <c r="N9" s="18" t="s">
        <v>23</v>
      </c>
      <c r="O9" s="18" t="s">
        <v>24</v>
      </c>
      <c r="P9" s="18">
        <v>1</v>
      </c>
      <c r="Q9" s="18"/>
      <c r="R9" s="18" t="s">
        <v>23</v>
      </c>
      <c r="S9" s="18"/>
      <c r="T9" s="18"/>
      <c r="U9" s="18"/>
      <c r="V9" s="18"/>
      <c r="W9" s="18"/>
      <c r="X9" s="18"/>
      <c r="Y9" s="19" t="s">
        <v>22</v>
      </c>
      <c r="Z9" s="19" t="s">
        <v>26</v>
      </c>
      <c r="AA9" s="19" t="e">
        <v>#N/A</v>
      </c>
      <c r="AB9" s="19" t="s">
        <v>26</v>
      </c>
      <c r="AC9" s="19" t="s">
        <v>22</v>
      </c>
      <c r="AD9" s="19" t="s">
        <v>26</v>
      </c>
      <c r="AE9" s="19" t="s">
        <v>22</v>
      </c>
      <c r="AF9" s="19"/>
      <c r="AG9" s="19" t="s">
        <v>26</v>
      </c>
      <c r="AH9" s="19"/>
      <c r="AI9" s="19" t="s">
        <v>26</v>
      </c>
      <c r="AJ9" s="75" t="s">
        <v>25</v>
      </c>
      <c r="AK9" s="102" t="s">
        <v>22</v>
      </c>
      <c r="AL9" s="83" t="s">
        <v>25</v>
      </c>
      <c r="AM9" s="83" t="s">
        <v>25</v>
      </c>
      <c r="AN9" s="83" t="s">
        <v>22</v>
      </c>
      <c r="AO9" s="83">
        <v>0</v>
      </c>
      <c r="AP9" s="83" t="s">
        <v>22</v>
      </c>
      <c r="AQ9" s="3" t="s">
        <v>27</v>
      </c>
      <c r="AR9" s="3" t="s">
        <v>26</v>
      </c>
      <c r="AS9" s="3" t="s">
        <v>25</v>
      </c>
      <c r="AT9" s="3" t="s">
        <v>26</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1728</v>
      </c>
      <c r="BD9" s="313" t="str">
        <f>SUBSTITUTE(SUBSTITUTE(IFERROR(VLOOKUP($A9,単組回答!$E:$R,14,FALSE),""),"① 行った","○"),"② 行っていない","×")</f>
        <v/>
      </c>
      <c r="BE9" s="83" t="s">
        <v>23</v>
      </c>
      <c r="BF9" s="316" t="str">
        <f>SUBSTITUTE(SUBSTITUTE(IFERROR(VLOOKUP($A9,単組回答!$E:$T,16,FALSE),""),"① 行った","○"),"② 行っていない","×")</f>
        <v/>
      </c>
    </row>
    <row r="10" spans="1:58" ht="28.5" customHeight="1">
      <c r="A10" s="20">
        <v>5006</v>
      </c>
      <c r="B10" s="65" t="s">
        <v>964</v>
      </c>
      <c r="C10" s="18" t="s">
        <v>22</v>
      </c>
      <c r="D10" s="18" t="s">
        <v>25</v>
      </c>
      <c r="E10" s="18">
        <v>1</v>
      </c>
      <c r="F10" s="18"/>
      <c r="G10" s="18" t="s">
        <v>22</v>
      </c>
      <c r="H10" s="18"/>
      <c r="I10" s="18"/>
      <c r="J10" s="18"/>
      <c r="K10" s="18"/>
      <c r="L10" s="18"/>
      <c r="M10" s="18" t="s">
        <v>22</v>
      </c>
      <c r="N10" s="18" t="s">
        <v>23</v>
      </c>
      <c r="O10" s="18" t="s">
        <v>24</v>
      </c>
      <c r="P10" s="18">
        <v>1</v>
      </c>
      <c r="Q10" s="18"/>
      <c r="R10" s="18" t="s">
        <v>23</v>
      </c>
      <c r="S10" s="18"/>
      <c r="T10" s="18" t="s">
        <v>23</v>
      </c>
      <c r="U10" s="18"/>
      <c r="V10" s="18"/>
      <c r="W10" s="18"/>
      <c r="X10" s="18"/>
      <c r="Y10" s="19" t="s">
        <v>22</v>
      </c>
      <c r="Z10" s="19" t="s">
        <v>26</v>
      </c>
      <c r="AA10" s="19" t="e">
        <v>#N/A</v>
      </c>
      <c r="AB10" s="19" t="s">
        <v>26</v>
      </c>
      <c r="AC10" s="19" t="s">
        <v>22</v>
      </c>
      <c r="AD10" s="19" t="s">
        <v>26</v>
      </c>
      <c r="AE10" s="19" t="s">
        <v>25</v>
      </c>
      <c r="AF10" s="19"/>
      <c r="AG10" s="19" t="s">
        <v>26</v>
      </c>
      <c r="AH10" s="19"/>
      <c r="AI10" s="19" t="s">
        <v>26</v>
      </c>
      <c r="AJ10" s="75" t="s">
        <v>25</v>
      </c>
      <c r="AK10" s="102" t="s">
        <v>25</v>
      </c>
      <c r="AL10" s="83" t="s">
        <v>25</v>
      </c>
      <c r="AM10" s="83" t="s">
        <v>22</v>
      </c>
      <c r="AN10" s="83" t="s">
        <v>22</v>
      </c>
      <c r="AO10" s="83">
        <v>0</v>
      </c>
      <c r="AP10" s="83" t="s">
        <v>22</v>
      </c>
      <c r="AQ10" s="3" t="s">
        <v>27</v>
      </c>
      <c r="AR10" s="3" t="s">
        <v>26</v>
      </c>
      <c r="AS10" s="3" t="s">
        <v>22</v>
      </c>
      <c r="AT10" s="3" t="s">
        <v>26</v>
      </c>
      <c r="AU10" s="112" t="s">
        <v>25</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1728</v>
      </c>
      <c r="BD10" s="313" t="str">
        <f>SUBSTITUTE(SUBSTITUTE(IFERROR(VLOOKUP($A10,単組回答!$E:$R,14,FALSE),""),"① 行った","○"),"② 行っていない","×")</f>
        <v/>
      </c>
      <c r="BE10" s="83" t="s">
        <v>1728</v>
      </c>
      <c r="BF10" s="316" t="str">
        <f>SUBSTITUTE(SUBSTITUTE(IFERROR(VLOOKUP($A10,単組回答!$E:$T,16,FALSE),""),"① 行った","○"),"② 行っていない","×")</f>
        <v/>
      </c>
    </row>
    <row r="11" spans="1:58" ht="28.5" customHeight="1">
      <c r="A11" s="20">
        <v>5007</v>
      </c>
      <c r="B11" s="65" t="s">
        <v>965</v>
      </c>
      <c r="C11" s="45" t="s">
        <v>22</v>
      </c>
      <c r="D11" s="18" t="s">
        <v>25</v>
      </c>
      <c r="E11" s="18">
        <v>1</v>
      </c>
      <c r="F11" s="18"/>
      <c r="G11" s="45" t="s">
        <v>22</v>
      </c>
      <c r="H11" s="18"/>
      <c r="I11" s="18"/>
      <c r="J11" s="18"/>
      <c r="K11" s="18"/>
      <c r="L11" s="18"/>
      <c r="M11" s="45" t="s">
        <v>22</v>
      </c>
      <c r="N11" s="18" t="s">
        <v>24</v>
      </c>
      <c r="O11" s="18" t="s">
        <v>24</v>
      </c>
      <c r="P11" s="18">
        <v>0</v>
      </c>
      <c r="Q11" s="18"/>
      <c r="R11" s="18"/>
      <c r="S11" s="18"/>
      <c r="T11" s="18"/>
      <c r="U11" s="18"/>
      <c r="V11" s="18"/>
      <c r="W11" s="18"/>
      <c r="X11" s="18"/>
      <c r="Y11" s="19" t="s">
        <v>22</v>
      </c>
      <c r="Z11" s="19" t="s">
        <v>25</v>
      </c>
      <c r="AA11" s="19" t="s">
        <v>25</v>
      </c>
      <c r="AB11" s="19" t="s">
        <v>22</v>
      </c>
      <c r="AC11" s="19" t="s">
        <v>25</v>
      </c>
      <c r="AD11" s="19" t="s">
        <v>25</v>
      </c>
      <c r="AE11" s="19" t="s">
        <v>25</v>
      </c>
      <c r="AF11" s="19"/>
      <c r="AG11" s="19" t="s">
        <v>26</v>
      </c>
      <c r="AH11" s="19"/>
      <c r="AI11" s="19" t="s">
        <v>25</v>
      </c>
      <c r="AJ11" s="75" t="s">
        <v>25</v>
      </c>
      <c r="AK11" s="102" t="s">
        <v>22</v>
      </c>
      <c r="AL11" s="83" t="s">
        <v>25</v>
      </c>
      <c r="AM11" s="83" t="s">
        <v>25</v>
      </c>
      <c r="AN11" s="83" t="s">
        <v>25</v>
      </c>
      <c r="AO11" s="83">
        <v>0</v>
      </c>
      <c r="AP11" s="83">
        <v>0</v>
      </c>
      <c r="AQ11" s="3">
        <v>0</v>
      </c>
      <c r="AR11" s="3" t="s">
        <v>26</v>
      </c>
      <c r="AS11" s="3">
        <v>0</v>
      </c>
      <c r="AT11" s="3" t="s">
        <v>26</v>
      </c>
      <c r="AU11" s="112">
        <v>0</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1728</v>
      </c>
      <c r="BD11" s="313" t="str">
        <f>SUBSTITUTE(SUBSTITUTE(IFERROR(VLOOKUP($A11,単組回答!$E:$R,14,FALSE),""),"① 行った","○"),"② 行っていない","×")</f>
        <v/>
      </c>
      <c r="BE11" s="83" t="s">
        <v>1728</v>
      </c>
      <c r="BF11" s="316" t="str">
        <f>SUBSTITUTE(SUBSTITUTE(IFERROR(VLOOKUP($A11,単組回答!$E:$T,16,FALSE),""),"① 行った","○"),"② 行っていない","×")</f>
        <v/>
      </c>
    </row>
    <row r="12" spans="1:58" ht="28.5" customHeight="1">
      <c r="A12" s="20">
        <v>5009</v>
      </c>
      <c r="B12" s="65" t="s">
        <v>966</v>
      </c>
      <c r="C12" s="18" t="s">
        <v>25</v>
      </c>
      <c r="D12" s="18" t="s">
        <v>25</v>
      </c>
      <c r="E12" s="18">
        <v>0</v>
      </c>
      <c r="F12" s="18"/>
      <c r="G12" s="18"/>
      <c r="H12" s="18"/>
      <c r="I12" s="18"/>
      <c r="J12" s="18"/>
      <c r="K12" s="18"/>
      <c r="L12" s="18"/>
      <c r="M12" s="18" t="s">
        <v>22</v>
      </c>
      <c r="N12" s="18" t="s">
        <v>24</v>
      </c>
      <c r="O12" s="18" t="s">
        <v>24</v>
      </c>
      <c r="P12" s="18">
        <v>0</v>
      </c>
      <c r="Q12" s="18"/>
      <c r="R12" s="18"/>
      <c r="S12" s="18"/>
      <c r="T12" s="18"/>
      <c r="U12" s="18"/>
      <c r="V12" s="18"/>
      <c r="W12" s="18"/>
      <c r="X12" s="18"/>
      <c r="Y12" s="19" t="s">
        <v>26</v>
      </c>
      <c r="Z12" s="19" t="s">
        <v>26</v>
      </c>
      <c r="AA12" s="19" t="e">
        <v>#N/A</v>
      </c>
      <c r="AB12" s="19" t="s">
        <v>26</v>
      </c>
      <c r="AC12" s="19" t="s">
        <v>25</v>
      </c>
      <c r="AD12" s="19" t="s">
        <v>26</v>
      </c>
      <c r="AE12" s="19" t="s">
        <v>25</v>
      </c>
      <c r="AF12" s="19"/>
      <c r="AG12" s="19" t="s">
        <v>26</v>
      </c>
      <c r="AH12" s="19"/>
      <c r="AI12" s="19" t="s">
        <v>26</v>
      </c>
      <c r="AJ12" s="75" t="s">
        <v>25</v>
      </c>
      <c r="AK12" s="102" t="s">
        <v>25</v>
      </c>
      <c r="AL12" s="83" t="s">
        <v>25</v>
      </c>
      <c r="AM12" s="83" t="s">
        <v>25</v>
      </c>
      <c r="AN12" s="83" t="s">
        <v>22</v>
      </c>
      <c r="AO12" s="83">
        <v>0</v>
      </c>
      <c r="AP12" s="83" t="s">
        <v>22</v>
      </c>
      <c r="AQ12" s="3" t="s">
        <v>25</v>
      </c>
      <c r="AR12" s="3" t="s">
        <v>26</v>
      </c>
      <c r="AS12" s="3" t="s">
        <v>22</v>
      </c>
      <c r="AT12" s="3" t="s">
        <v>26</v>
      </c>
      <c r="AU12" s="112" t="s">
        <v>25</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1728</v>
      </c>
      <c r="BD12" s="313" t="str">
        <f>SUBSTITUTE(SUBSTITUTE(IFERROR(VLOOKUP($A12,単組回答!$E:$R,14,FALSE),""),"① 行った","○"),"② 行っていない","×")</f>
        <v/>
      </c>
      <c r="BE12" s="83" t="s">
        <v>1728</v>
      </c>
      <c r="BF12" s="316" t="str">
        <f>SUBSTITUTE(SUBSTITUTE(IFERROR(VLOOKUP($A12,単組回答!$E:$T,16,FALSE),""),"① 行った","○"),"② 行っていない","×")</f>
        <v/>
      </c>
    </row>
    <row r="13" spans="1:58" ht="28.5" customHeight="1">
      <c r="A13" s="20">
        <v>5010</v>
      </c>
      <c r="B13" s="65" t="s">
        <v>967</v>
      </c>
      <c r="C13" s="18" t="s">
        <v>25</v>
      </c>
      <c r="D13" s="18" t="s">
        <v>25</v>
      </c>
      <c r="E13" s="18">
        <v>0</v>
      </c>
      <c r="F13" s="18"/>
      <c r="G13" s="18"/>
      <c r="H13" s="18"/>
      <c r="I13" s="18"/>
      <c r="J13" s="18"/>
      <c r="K13" s="18"/>
      <c r="L13" s="18"/>
      <c r="M13" s="18"/>
      <c r="N13" s="18" t="s">
        <v>24</v>
      </c>
      <c r="O13" s="18" t="s">
        <v>24</v>
      </c>
      <c r="P13" s="18">
        <v>0</v>
      </c>
      <c r="Q13" s="18"/>
      <c r="R13" s="18"/>
      <c r="S13" s="18"/>
      <c r="T13" s="18"/>
      <c r="U13" s="18"/>
      <c r="V13" s="18"/>
      <c r="W13" s="18"/>
      <c r="X13" s="18"/>
      <c r="Y13" s="19" t="s">
        <v>26</v>
      </c>
      <c r="Z13" s="19" t="s">
        <v>26</v>
      </c>
      <c r="AA13" s="19" t="e">
        <v>#N/A</v>
      </c>
      <c r="AB13" s="19" t="s">
        <v>26</v>
      </c>
      <c r="AC13" s="19" t="s">
        <v>25</v>
      </c>
      <c r="AD13" s="19" t="s">
        <v>26</v>
      </c>
      <c r="AE13" s="19" t="s">
        <v>25</v>
      </c>
      <c r="AF13" s="19"/>
      <c r="AG13" s="19" t="s">
        <v>26</v>
      </c>
      <c r="AH13" s="19" t="s">
        <v>26</v>
      </c>
      <c r="AI13" s="19" t="s">
        <v>26</v>
      </c>
      <c r="AJ13" s="75" t="s">
        <v>25</v>
      </c>
      <c r="AK13" s="102" t="s">
        <v>25</v>
      </c>
      <c r="AL13" s="83" t="s">
        <v>25</v>
      </c>
      <c r="AM13" s="83" t="s">
        <v>22</v>
      </c>
      <c r="AN13" s="83" t="s">
        <v>25</v>
      </c>
      <c r="AO13" s="83">
        <v>0</v>
      </c>
      <c r="AP13" s="83" t="s">
        <v>22</v>
      </c>
      <c r="AQ13" s="3" t="s">
        <v>27</v>
      </c>
      <c r="AR13" s="3" t="s">
        <v>26</v>
      </c>
      <c r="AS13" s="3" t="s">
        <v>25</v>
      </c>
      <c r="AT13" s="3" t="s">
        <v>26</v>
      </c>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1728</v>
      </c>
      <c r="BD13" s="313" t="str">
        <f>SUBSTITUTE(SUBSTITUTE(IFERROR(VLOOKUP($A13,単組回答!$E:$R,14,FALSE),""),"① 行った","○"),"② 行っていない","×")</f>
        <v/>
      </c>
      <c r="BE13" s="83" t="s">
        <v>1728</v>
      </c>
      <c r="BF13" s="316" t="str">
        <f>SUBSTITUTE(SUBSTITUTE(IFERROR(VLOOKUP($A13,単組回答!$E:$T,16,FALSE),""),"① 行った","○"),"② 行っていない","×")</f>
        <v/>
      </c>
    </row>
    <row r="14" spans="1:58" ht="28.5" customHeight="1">
      <c r="A14" s="20">
        <v>5011</v>
      </c>
      <c r="B14" s="65" t="s">
        <v>968</v>
      </c>
      <c r="C14" s="18" t="s">
        <v>25</v>
      </c>
      <c r="D14" s="18" t="s">
        <v>25</v>
      </c>
      <c r="E14" s="18">
        <v>0</v>
      </c>
      <c r="F14" s="18"/>
      <c r="G14" s="18"/>
      <c r="H14" s="18"/>
      <c r="I14" s="18"/>
      <c r="J14" s="18"/>
      <c r="K14" s="18"/>
      <c r="L14" s="18"/>
      <c r="M14" s="18" t="s">
        <v>22</v>
      </c>
      <c r="N14" s="18" t="s">
        <v>24</v>
      </c>
      <c r="O14" s="18" t="s">
        <v>24</v>
      </c>
      <c r="P14" s="18">
        <v>0</v>
      </c>
      <c r="Q14" s="18"/>
      <c r="R14" s="18"/>
      <c r="S14" s="18"/>
      <c r="T14" s="18"/>
      <c r="U14" s="18"/>
      <c r="V14" s="18"/>
      <c r="W14" s="18"/>
      <c r="X14" s="18"/>
      <c r="Y14" s="19" t="s">
        <v>26</v>
      </c>
      <c r="Z14" s="19" t="s">
        <v>26</v>
      </c>
      <c r="AA14" s="19" t="e">
        <v>#N/A</v>
      </c>
      <c r="AB14" s="19" t="s">
        <v>26</v>
      </c>
      <c r="AC14" s="19" t="s">
        <v>25</v>
      </c>
      <c r="AD14" s="19" t="s">
        <v>26</v>
      </c>
      <c r="AE14" s="19" t="s">
        <v>25</v>
      </c>
      <c r="AF14" s="19"/>
      <c r="AG14" s="19" t="s">
        <v>26</v>
      </c>
      <c r="AH14" s="19"/>
      <c r="AI14" s="19" t="s">
        <v>26</v>
      </c>
      <c r="AJ14" s="75" t="s">
        <v>25</v>
      </c>
      <c r="AK14" s="102" t="s">
        <v>25</v>
      </c>
      <c r="AL14" s="83" t="s">
        <v>22</v>
      </c>
      <c r="AM14" s="83" t="s">
        <v>25</v>
      </c>
      <c r="AN14" s="83" t="s">
        <v>22</v>
      </c>
      <c r="AO14" s="83">
        <v>0</v>
      </c>
      <c r="AP14" s="83" t="s">
        <v>22</v>
      </c>
      <c r="AQ14" s="3" t="s">
        <v>27</v>
      </c>
      <c r="AR14" s="3" t="s">
        <v>26</v>
      </c>
      <c r="AS14" s="3" t="s">
        <v>28</v>
      </c>
      <c r="AT14" s="3" t="s">
        <v>26</v>
      </c>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1728</v>
      </c>
      <c r="BD14" s="313" t="str">
        <f>SUBSTITUTE(SUBSTITUTE(IFERROR(VLOOKUP($A14,単組回答!$E:$R,14,FALSE),""),"① 行った","○"),"② 行っていない","×")</f>
        <v/>
      </c>
      <c r="BE14" s="83" t="s">
        <v>1728</v>
      </c>
      <c r="BF14" s="316" t="str">
        <f>SUBSTITUTE(SUBSTITUTE(IFERROR(VLOOKUP($A14,単組回答!$E:$T,16,FALSE),""),"① 行った","○"),"② 行っていない","×")</f>
        <v/>
      </c>
    </row>
    <row r="15" spans="1:58" ht="28.5" customHeight="1">
      <c r="A15" s="20">
        <v>5014</v>
      </c>
      <c r="B15" s="65" t="s">
        <v>969</v>
      </c>
      <c r="C15" s="45" t="s">
        <v>25</v>
      </c>
      <c r="D15" s="18" t="s">
        <v>25</v>
      </c>
      <c r="E15" s="18">
        <v>0</v>
      </c>
      <c r="F15" s="18"/>
      <c r="G15" s="18"/>
      <c r="H15" s="18"/>
      <c r="I15" s="18"/>
      <c r="J15" s="18"/>
      <c r="K15" s="18"/>
      <c r="L15" s="18"/>
      <c r="M15" s="18"/>
      <c r="N15" s="18" t="s">
        <v>24</v>
      </c>
      <c r="O15" s="18" t="s">
        <v>24</v>
      </c>
      <c r="P15" s="18">
        <v>0</v>
      </c>
      <c r="Q15" s="18"/>
      <c r="R15" s="18"/>
      <c r="S15" s="18"/>
      <c r="T15" s="18"/>
      <c r="U15" s="18"/>
      <c r="V15" s="18"/>
      <c r="W15" s="18"/>
      <c r="X15" s="18"/>
      <c r="Y15" s="19" t="s">
        <v>26</v>
      </c>
      <c r="Z15" s="19" t="s">
        <v>26</v>
      </c>
      <c r="AA15" s="19" t="e">
        <v>#N/A</v>
      </c>
      <c r="AB15" s="19" t="s">
        <v>26</v>
      </c>
      <c r="AC15" s="19" t="s">
        <v>25</v>
      </c>
      <c r="AD15" s="19" t="s">
        <v>26</v>
      </c>
      <c r="AE15" s="19" t="s">
        <v>25</v>
      </c>
      <c r="AF15" s="19"/>
      <c r="AG15" s="19" t="s">
        <v>26</v>
      </c>
      <c r="AH15" s="19" t="s">
        <v>26</v>
      </c>
      <c r="AI15" s="19" t="s">
        <v>26</v>
      </c>
      <c r="AJ15" s="75" t="s">
        <v>25</v>
      </c>
      <c r="AK15" s="102" t="s">
        <v>22</v>
      </c>
      <c r="AL15" s="83" t="s">
        <v>25</v>
      </c>
      <c r="AM15" s="83" t="s">
        <v>25</v>
      </c>
      <c r="AN15" s="83" t="s">
        <v>25</v>
      </c>
      <c r="AO15" s="83">
        <v>0</v>
      </c>
      <c r="AP15" s="83">
        <v>0</v>
      </c>
      <c r="AQ15" s="3">
        <v>0</v>
      </c>
      <c r="AR15" s="3" t="s">
        <v>26</v>
      </c>
      <c r="AS15" s="3">
        <v>0</v>
      </c>
      <c r="AT15" s="3" t="s">
        <v>26</v>
      </c>
      <c r="AU15" s="112">
        <v>0</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1728</v>
      </c>
      <c r="BD15" s="313" t="str">
        <f>SUBSTITUTE(SUBSTITUTE(IFERROR(VLOOKUP($A15,単組回答!$E:$R,14,FALSE),""),"① 行った","○"),"② 行っていない","×")</f>
        <v/>
      </c>
      <c r="BE15" s="83" t="s">
        <v>1728</v>
      </c>
      <c r="BF15" s="316" t="str">
        <f>SUBSTITUTE(SUBSTITUTE(IFERROR(VLOOKUP($A15,単組回答!$E:$T,16,FALSE),""),"① 行った","○"),"② 行っていない","×")</f>
        <v/>
      </c>
    </row>
    <row r="16" spans="1:58" ht="28.5" customHeight="1">
      <c r="A16" s="20">
        <v>5016</v>
      </c>
      <c r="B16" s="65" t="s">
        <v>970</v>
      </c>
      <c r="C16" s="45" t="s">
        <v>22</v>
      </c>
      <c r="D16" s="18" t="s">
        <v>25</v>
      </c>
      <c r="E16" s="18">
        <v>1</v>
      </c>
      <c r="F16" s="18"/>
      <c r="G16" s="45" t="s">
        <v>22</v>
      </c>
      <c r="H16" s="18"/>
      <c r="I16" s="45" t="s">
        <v>22</v>
      </c>
      <c r="J16" s="18"/>
      <c r="K16" s="18"/>
      <c r="L16" s="18"/>
      <c r="M16" s="45" t="s">
        <v>22</v>
      </c>
      <c r="N16" s="18" t="s">
        <v>23</v>
      </c>
      <c r="O16" s="18" t="s">
        <v>24</v>
      </c>
      <c r="P16" s="18">
        <v>1</v>
      </c>
      <c r="Q16" s="18"/>
      <c r="R16" s="18" t="s">
        <v>23</v>
      </c>
      <c r="S16" s="18"/>
      <c r="T16" s="18"/>
      <c r="U16" s="18"/>
      <c r="V16" s="18"/>
      <c r="W16" s="18"/>
      <c r="X16" s="18"/>
      <c r="Y16" s="19" t="s">
        <v>22</v>
      </c>
      <c r="Z16" s="19" t="s">
        <v>26</v>
      </c>
      <c r="AA16" s="19" t="e">
        <v>#N/A</v>
      </c>
      <c r="AB16" s="19" t="s">
        <v>26</v>
      </c>
      <c r="AC16" s="19" t="s">
        <v>22</v>
      </c>
      <c r="AD16" s="19" t="s">
        <v>26</v>
      </c>
      <c r="AE16" s="19" t="s">
        <v>22</v>
      </c>
      <c r="AF16" s="19"/>
      <c r="AG16" s="19" t="s">
        <v>26</v>
      </c>
      <c r="AH16" s="19" t="s">
        <v>26</v>
      </c>
      <c r="AI16" s="19" t="s">
        <v>26</v>
      </c>
      <c r="AJ16" s="75" t="s">
        <v>25</v>
      </c>
      <c r="AK16" s="102" t="s">
        <v>25</v>
      </c>
      <c r="AL16" s="83" t="s">
        <v>25</v>
      </c>
      <c r="AM16" s="83" t="s">
        <v>25</v>
      </c>
      <c r="AN16" s="83" t="s">
        <v>25</v>
      </c>
      <c r="AO16" s="83">
        <v>0</v>
      </c>
      <c r="AP16" s="83">
        <v>0</v>
      </c>
      <c r="AQ16" s="3">
        <v>0</v>
      </c>
      <c r="AR16" s="3" t="s">
        <v>26</v>
      </c>
      <c r="AS16" s="3">
        <v>0</v>
      </c>
      <c r="AT16" s="3" t="s">
        <v>23</v>
      </c>
      <c r="AU16" s="112">
        <v>0</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1728</v>
      </c>
      <c r="BD16" s="313" t="str">
        <f>SUBSTITUTE(SUBSTITUTE(IFERROR(VLOOKUP($A16,単組回答!$E:$R,14,FALSE),""),"① 行った","○"),"② 行っていない","×")</f>
        <v/>
      </c>
      <c r="BE16" s="83" t="s">
        <v>23</v>
      </c>
      <c r="BF16" s="316" t="str">
        <f>SUBSTITUTE(SUBSTITUTE(IFERROR(VLOOKUP($A16,単組回答!$E:$T,16,FALSE),""),"① 行った","○"),"② 行っていない","×")</f>
        <v/>
      </c>
    </row>
    <row r="17" spans="1:58" ht="28.5" customHeight="1">
      <c r="A17" s="20">
        <v>5017</v>
      </c>
      <c r="B17" s="65" t="s">
        <v>971</v>
      </c>
      <c r="C17" s="45" t="s">
        <v>22</v>
      </c>
      <c r="D17" s="18" t="s">
        <v>25</v>
      </c>
      <c r="E17" s="18">
        <v>1</v>
      </c>
      <c r="F17" s="18"/>
      <c r="G17" s="45" t="s">
        <v>22</v>
      </c>
      <c r="H17" s="18"/>
      <c r="I17" s="18"/>
      <c r="J17" s="18"/>
      <c r="K17" s="18"/>
      <c r="L17" s="18"/>
      <c r="M17" s="18" t="s">
        <v>22</v>
      </c>
      <c r="N17" s="18" t="s">
        <v>23</v>
      </c>
      <c r="O17" s="18" t="s">
        <v>24</v>
      </c>
      <c r="P17" s="18">
        <v>1</v>
      </c>
      <c r="Q17" s="18"/>
      <c r="R17" s="18" t="s">
        <v>23</v>
      </c>
      <c r="S17" s="18"/>
      <c r="T17" s="18"/>
      <c r="U17" s="18"/>
      <c r="V17" s="18"/>
      <c r="W17" s="18"/>
      <c r="X17" s="18"/>
      <c r="Y17" s="19" t="s">
        <v>22</v>
      </c>
      <c r="Z17" s="19" t="s">
        <v>26</v>
      </c>
      <c r="AA17" s="19" t="e">
        <v>#N/A</v>
      </c>
      <c r="AB17" s="19" t="s">
        <v>26</v>
      </c>
      <c r="AC17" s="19" t="s">
        <v>22</v>
      </c>
      <c r="AD17" s="19" t="s">
        <v>26</v>
      </c>
      <c r="AE17" s="19" t="s">
        <v>22</v>
      </c>
      <c r="AF17" s="19"/>
      <c r="AG17" s="19" t="s">
        <v>26</v>
      </c>
      <c r="AH17" s="19"/>
      <c r="AI17" s="19" t="s">
        <v>26</v>
      </c>
      <c r="AJ17" s="75" t="s">
        <v>25</v>
      </c>
      <c r="AK17" s="102" t="s">
        <v>25</v>
      </c>
      <c r="AL17" s="83" t="s">
        <v>25</v>
      </c>
      <c r="AM17" s="83" t="s">
        <v>25</v>
      </c>
      <c r="AN17" s="83" t="s">
        <v>25</v>
      </c>
      <c r="AO17" s="83">
        <v>0</v>
      </c>
      <c r="AP17" s="83">
        <v>0</v>
      </c>
      <c r="AQ17" s="3">
        <v>0</v>
      </c>
      <c r="AR17" s="3" t="s">
        <v>26</v>
      </c>
      <c r="AS17" s="3">
        <v>0</v>
      </c>
      <c r="AT17" s="3" t="s">
        <v>26</v>
      </c>
      <c r="AU17" s="112">
        <v>0</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1728</v>
      </c>
      <c r="BD17" s="313" t="str">
        <f>SUBSTITUTE(SUBSTITUTE(IFERROR(VLOOKUP($A17,単組回答!$E:$R,14,FALSE),""),"① 行った","○"),"② 行っていない","×")</f>
        <v/>
      </c>
      <c r="BE17" s="83" t="s">
        <v>23</v>
      </c>
      <c r="BF17" s="316" t="str">
        <f>SUBSTITUTE(SUBSTITUTE(IFERROR(VLOOKUP($A17,単組回答!$E:$T,16,FALSE),""),"① 行った","○"),"② 行っていない","×")</f>
        <v/>
      </c>
    </row>
    <row r="18" spans="1:58" ht="28.5" customHeight="1">
      <c r="A18" s="20">
        <v>5018</v>
      </c>
      <c r="B18" s="65" t="s">
        <v>972</v>
      </c>
      <c r="C18" s="45" t="s">
        <v>25</v>
      </c>
      <c r="D18" s="18" t="s">
        <v>25</v>
      </c>
      <c r="E18" s="18">
        <v>0</v>
      </c>
      <c r="F18" s="18"/>
      <c r="G18" s="18"/>
      <c r="H18" s="18"/>
      <c r="I18" s="18"/>
      <c r="J18" s="18"/>
      <c r="K18" s="18"/>
      <c r="L18" s="18"/>
      <c r="M18" s="18"/>
      <c r="N18" s="18" t="s">
        <v>24</v>
      </c>
      <c r="O18" s="18" t="s">
        <v>24</v>
      </c>
      <c r="P18" s="18">
        <v>0</v>
      </c>
      <c r="Q18" s="18"/>
      <c r="R18" s="18"/>
      <c r="S18" s="18"/>
      <c r="T18" s="18"/>
      <c r="U18" s="18"/>
      <c r="V18" s="18"/>
      <c r="W18" s="18"/>
      <c r="X18" s="18"/>
      <c r="Y18" s="19" t="s">
        <v>26</v>
      </c>
      <c r="Z18" s="19" t="s">
        <v>26</v>
      </c>
      <c r="AA18" s="19" t="e">
        <v>#N/A</v>
      </c>
      <c r="AB18" s="19" t="s">
        <v>26</v>
      </c>
      <c r="AC18" s="19" t="s">
        <v>25</v>
      </c>
      <c r="AD18" s="19" t="s">
        <v>26</v>
      </c>
      <c r="AE18" s="19" t="s">
        <v>25</v>
      </c>
      <c r="AF18" s="19"/>
      <c r="AG18" s="19" t="s">
        <v>26</v>
      </c>
      <c r="AH18" s="19"/>
      <c r="AI18" s="19" t="s">
        <v>26</v>
      </c>
      <c r="AJ18" s="75" t="s">
        <v>25</v>
      </c>
      <c r="AK18" s="102" t="s">
        <v>25</v>
      </c>
      <c r="AL18" s="83" t="s">
        <v>25</v>
      </c>
      <c r="AM18" s="83" t="s">
        <v>25</v>
      </c>
      <c r="AN18" s="83" t="s">
        <v>25</v>
      </c>
      <c r="AO18" s="83">
        <v>0</v>
      </c>
      <c r="AP18" s="83">
        <v>0</v>
      </c>
      <c r="AQ18" s="3">
        <v>0</v>
      </c>
      <c r="AR18" s="3" t="s">
        <v>26</v>
      </c>
      <c r="AS18" s="3">
        <v>0</v>
      </c>
      <c r="AT18" s="3" t="s">
        <v>26</v>
      </c>
      <c r="AU18" s="112">
        <v>0</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1728</v>
      </c>
      <c r="BD18" s="313" t="str">
        <f>SUBSTITUTE(SUBSTITUTE(IFERROR(VLOOKUP($A18,単組回答!$E:$R,14,FALSE),""),"① 行った","○"),"② 行っていない","×")</f>
        <v/>
      </c>
      <c r="BE18" s="83" t="s">
        <v>1728</v>
      </c>
      <c r="BF18" s="316" t="str">
        <f>SUBSTITUTE(SUBSTITUTE(IFERROR(VLOOKUP($A18,単組回答!$E:$T,16,FALSE),""),"① 行った","○"),"② 行っていない","×")</f>
        <v/>
      </c>
    </row>
    <row r="19" spans="1:58" ht="28.5" customHeight="1">
      <c r="A19" s="20">
        <v>5021</v>
      </c>
      <c r="B19" s="65" t="s">
        <v>973</v>
      </c>
      <c r="C19" s="45" t="s">
        <v>25</v>
      </c>
      <c r="D19" s="18" t="s">
        <v>25</v>
      </c>
      <c r="E19" s="18">
        <v>0</v>
      </c>
      <c r="F19" s="18"/>
      <c r="G19" s="18"/>
      <c r="H19" s="18"/>
      <c r="I19" s="18"/>
      <c r="J19" s="18"/>
      <c r="K19" s="18"/>
      <c r="L19" s="18"/>
      <c r="M19" s="18" t="s">
        <v>22</v>
      </c>
      <c r="N19" s="18" t="s">
        <v>23</v>
      </c>
      <c r="O19" s="18" t="s">
        <v>24</v>
      </c>
      <c r="P19" s="18">
        <v>1</v>
      </c>
      <c r="Q19" s="18" t="s">
        <v>23</v>
      </c>
      <c r="R19" s="18" t="s">
        <v>23</v>
      </c>
      <c r="S19" s="18"/>
      <c r="T19" s="18" t="s">
        <v>23</v>
      </c>
      <c r="U19" s="18"/>
      <c r="V19" s="18"/>
      <c r="W19" s="18"/>
      <c r="X19" s="18"/>
      <c r="Y19" s="19" t="s">
        <v>22</v>
      </c>
      <c r="Z19" s="19" t="s">
        <v>26</v>
      </c>
      <c r="AA19" s="19" t="e">
        <v>#N/A</v>
      </c>
      <c r="AB19" s="19" t="s">
        <v>26</v>
      </c>
      <c r="AC19" s="19" t="s">
        <v>22</v>
      </c>
      <c r="AD19" s="19" t="s">
        <v>26</v>
      </c>
      <c r="AE19" s="19" t="s">
        <v>22</v>
      </c>
      <c r="AF19" s="19"/>
      <c r="AG19" s="19" t="s">
        <v>26</v>
      </c>
      <c r="AH19" s="19"/>
      <c r="AI19" s="19" t="s">
        <v>26</v>
      </c>
      <c r="AJ19" s="75" t="s">
        <v>25</v>
      </c>
      <c r="AK19" s="102" t="s">
        <v>25</v>
      </c>
      <c r="AL19" s="83" t="s">
        <v>25</v>
      </c>
      <c r="AM19" s="83" t="s">
        <v>25</v>
      </c>
      <c r="AN19" s="83" t="s">
        <v>25</v>
      </c>
      <c r="AO19" s="83">
        <v>0</v>
      </c>
      <c r="AP19" s="83">
        <v>0</v>
      </c>
      <c r="AQ19" s="3">
        <v>0</v>
      </c>
      <c r="AR19" s="3" t="s">
        <v>26</v>
      </c>
      <c r="AS19" s="3">
        <v>0</v>
      </c>
      <c r="AT19" s="3" t="s">
        <v>26</v>
      </c>
      <c r="AU19" s="112">
        <v>0</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1728</v>
      </c>
      <c r="BD19" s="313" t="str">
        <f>SUBSTITUTE(SUBSTITUTE(IFERROR(VLOOKUP($A19,単組回答!$E:$R,14,FALSE),""),"① 行った","○"),"② 行っていない","×")</f>
        <v/>
      </c>
      <c r="BE19" s="83" t="s">
        <v>1728</v>
      </c>
      <c r="BF19" s="316" t="str">
        <f>SUBSTITUTE(SUBSTITUTE(IFERROR(VLOOKUP($A19,単組回答!$E:$T,16,FALSE),""),"① 行った","○"),"② 行っていない","×")</f>
        <v/>
      </c>
    </row>
    <row r="20" spans="1:58" ht="30.75" customHeight="1">
      <c r="A20" s="20">
        <v>5025</v>
      </c>
      <c r="B20" s="65" t="s">
        <v>974</v>
      </c>
      <c r="C20" s="45" t="s">
        <v>25</v>
      </c>
      <c r="D20" s="18" t="s">
        <v>25</v>
      </c>
      <c r="E20" s="18">
        <v>0</v>
      </c>
      <c r="F20" s="18"/>
      <c r="G20" s="18"/>
      <c r="H20" s="18"/>
      <c r="I20" s="18"/>
      <c r="J20" s="18"/>
      <c r="K20" s="18"/>
      <c r="L20" s="18"/>
      <c r="M20" s="18"/>
      <c r="N20" s="18" t="s">
        <v>24</v>
      </c>
      <c r="O20" s="18" t="s">
        <v>24</v>
      </c>
      <c r="P20" s="18">
        <v>0</v>
      </c>
      <c r="Q20" s="18"/>
      <c r="R20" s="18"/>
      <c r="S20" s="18"/>
      <c r="T20" s="18"/>
      <c r="U20" s="18"/>
      <c r="V20" s="18"/>
      <c r="W20" s="18"/>
      <c r="X20" s="18"/>
      <c r="Y20" s="19" t="s">
        <v>26</v>
      </c>
      <c r="Z20" s="19" t="s">
        <v>26</v>
      </c>
      <c r="AA20" s="19" t="e">
        <v>#N/A</v>
      </c>
      <c r="AB20" s="19" t="s">
        <v>26</v>
      </c>
      <c r="AC20" s="19" t="s">
        <v>25</v>
      </c>
      <c r="AD20" s="19" t="s">
        <v>26</v>
      </c>
      <c r="AE20" s="19" t="s">
        <v>25</v>
      </c>
      <c r="AF20" s="19"/>
      <c r="AG20" s="19" t="s">
        <v>26</v>
      </c>
      <c r="AH20" s="19" t="s">
        <v>26</v>
      </c>
      <c r="AI20" s="19" t="s">
        <v>26</v>
      </c>
      <c r="AJ20" s="75" t="s">
        <v>25</v>
      </c>
      <c r="AK20" s="102" t="s">
        <v>25</v>
      </c>
      <c r="AL20" s="83" t="s">
        <v>25</v>
      </c>
      <c r="AM20" s="83" t="s">
        <v>25</v>
      </c>
      <c r="AN20" s="83" t="s">
        <v>25</v>
      </c>
      <c r="AO20" s="83">
        <v>0</v>
      </c>
      <c r="AP20" s="83">
        <v>0</v>
      </c>
      <c r="AQ20" s="3">
        <v>0</v>
      </c>
      <c r="AR20" s="3" t="s">
        <v>26</v>
      </c>
      <c r="AS20" s="3">
        <v>0</v>
      </c>
      <c r="AT20" s="3" t="s">
        <v>26</v>
      </c>
      <c r="AU20" s="112">
        <v>0</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1728</v>
      </c>
      <c r="BD20" s="313" t="str">
        <f>SUBSTITUTE(SUBSTITUTE(IFERROR(VLOOKUP($A20,単組回答!$E:$R,14,FALSE),""),"① 行った","○"),"② 行っていない","×")</f>
        <v/>
      </c>
      <c r="BE20" s="83" t="s">
        <v>1728</v>
      </c>
      <c r="BF20" s="316" t="str">
        <f>SUBSTITUTE(SUBSTITUTE(IFERROR(VLOOKUP($A20,単組回答!$E:$T,16,FALSE),""),"① 行った","○"),"② 行っていない","×")</f>
        <v/>
      </c>
    </row>
    <row r="21" spans="1:58" ht="28.5" customHeight="1">
      <c r="A21" s="20">
        <v>5029</v>
      </c>
      <c r="B21" s="65" t="s">
        <v>975</v>
      </c>
      <c r="C21" s="45" t="s">
        <v>25</v>
      </c>
      <c r="D21" s="18" t="s">
        <v>22</v>
      </c>
      <c r="E21" s="18">
        <v>1</v>
      </c>
      <c r="F21" s="18"/>
      <c r="G21" s="18" t="s">
        <v>22</v>
      </c>
      <c r="H21" s="18"/>
      <c r="I21" s="18"/>
      <c r="J21" s="18"/>
      <c r="K21" s="18"/>
      <c r="L21" s="18"/>
      <c r="M21" s="18" t="s">
        <v>22</v>
      </c>
      <c r="N21" s="18" t="s">
        <v>24</v>
      </c>
      <c r="O21" s="18" t="s">
        <v>24</v>
      </c>
      <c r="P21" s="18">
        <v>0</v>
      </c>
      <c r="Q21" s="18"/>
      <c r="R21" s="18"/>
      <c r="S21" s="18"/>
      <c r="T21" s="18"/>
      <c r="U21" s="18"/>
      <c r="V21" s="18"/>
      <c r="W21" s="18"/>
      <c r="X21" s="18"/>
      <c r="Y21" s="19" t="s">
        <v>26</v>
      </c>
      <c r="Z21" s="19" t="s">
        <v>26</v>
      </c>
      <c r="AA21" s="19" t="e">
        <v>#N/A</v>
      </c>
      <c r="AB21" s="19" t="s">
        <v>26</v>
      </c>
      <c r="AC21" s="19" t="s">
        <v>22</v>
      </c>
      <c r="AD21" s="19" t="s">
        <v>26</v>
      </c>
      <c r="AE21" s="19" t="s">
        <v>22</v>
      </c>
      <c r="AF21" s="19"/>
      <c r="AG21" s="19" t="s">
        <v>26</v>
      </c>
      <c r="AH21" s="19" t="s">
        <v>26</v>
      </c>
      <c r="AI21" s="19" t="s">
        <v>26</v>
      </c>
      <c r="AJ21" s="75" t="s">
        <v>25</v>
      </c>
      <c r="AK21" s="102" t="s">
        <v>25</v>
      </c>
      <c r="AL21" s="83" t="s">
        <v>25</v>
      </c>
      <c r="AM21" s="83" t="s">
        <v>25</v>
      </c>
      <c r="AN21" s="83" t="s">
        <v>25</v>
      </c>
      <c r="AO21" s="83">
        <v>0</v>
      </c>
      <c r="AP21" s="83">
        <v>0</v>
      </c>
      <c r="AQ21" s="3">
        <v>0</v>
      </c>
      <c r="AR21" s="3" t="s">
        <v>26</v>
      </c>
      <c r="AS21" s="3">
        <v>0</v>
      </c>
      <c r="AT21" s="3" t="s">
        <v>26</v>
      </c>
      <c r="AU21" s="112">
        <v>0</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1728</v>
      </c>
      <c r="BD21" s="313" t="str">
        <f>SUBSTITUTE(SUBSTITUTE(IFERROR(VLOOKUP($A21,単組回答!$E:$R,14,FALSE),""),"① 行った","○"),"② 行っていない","×")</f>
        <v/>
      </c>
      <c r="BE21" s="83" t="s">
        <v>1728</v>
      </c>
      <c r="BF21" s="316" t="str">
        <f>SUBSTITUTE(SUBSTITUTE(IFERROR(VLOOKUP($A21,単組回答!$E:$T,16,FALSE),""),"① 行った","○"),"② 行っていない","×")</f>
        <v/>
      </c>
    </row>
    <row r="22" spans="1:58" ht="28.5" customHeight="1">
      <c r="A22" s="20">
        <v>5036</v>
      </c>
      <c r="B22" s="65" t="s">
        <v>976</v>
      </c>
      <c r="C22" s="45" t="s">
        <v>22</v>
      </c>
      <c r="D22" s="18" t="s">
        <v>25</v>
      </c>
      <c r="E22" s="18">
        <v>1</v>
      </c>
      <c r="F22" s="18"/>
      <c r="G22" s="18" t="s">
        <v>22</v>
      </c>
      <c r="H22" s="18"/>
      <c r="I22" s="18"/>
      <c r="J22" s="18"/>
      <c r="K22" s="18"/>
      <c r="L22" s="18"/>
      <c r="M22" s="18"/>
      <c r="N22" s="18" t="s">
        <v>24</v>
      </c>
      <c r="O22" s="18" t="s">
        <v>24</v>
      </c>
      <c r="P22" s="18">
        <v>0</v>
      </c>
      <c r="Q22" s="18"/>
      <c r="R22" s="18"/>
      <c r="S22" s="18"/>
      <c r="T22" s="18"/>
      <c r="U22" s="18"/>
      <c r="V22" s="18"/>
      <c r="W22" s="18"/>
      <c r="X22" s="18"/>
      <c r="Y22" s="19" t="s">
        <v>26</v>
      </c>
      <c r="Z22" s="19" t="s">
        <v>26</v>
      </c>
      <c r="AA22" s="19" t="e">
        <v>#N/A</v>
      </c>
      <c r="AB22" s="19" t="s">
        <v>26</v>
      </c>
      <c r="AC22" s="19" t="s">
        <v>25</v>
      </c>
      <c r="AD22" s="19" t="s">
        <v>26</v>
      </c>
      <c r="AE22" s="19" t="s">
        <v>25</v>
      </c>
      <c r="AF22" s="19"/>
      <c r="AG22" s="19" t="s">
        <v>26</v>
      </c>
      <c r="AH22" s="19" t="s">
        <v>26</v>
      </c>
      <c r="AI22" s="19" t="s">
        <v>26</v>
      </c>
      <c r="AJ22" s="75" t="s">
        <v>25</v>
      </c>
      <c r="AK22" s="102" t="s">
        <v>25</v>
      </c>
      <c r="AL22" s="83" t="s">
        <v>25</v>
      </c>
      <c r="AM22" s="83" t="s">
        <v>25</v>
      </c>
      <c r="AN22" s="83" t="s">
        <v>25</v>
      </c>
      <c r="AO22" s="83">
        <v>0</v>
      </c>
      <c r="AP22" s="83">
        <v>0</v>
      </c>
      <c r="AQ22" s="3">
        <v>0</v>
      </c>
      <c r="AR22" s="3" t="s">
        <v>26</v>
      </c>
      <c r="AS22" s="3">
        <v>0</v>
      </c>
      <c r="AT22" s="3" t="s">
        <v>26</v>
      </c>
      <c r="AU22" s="112">
        <v>0</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1728</v>
      </c>
      <c r="BD22" s="313" t="str">
        <f>SUBSTITUTE(SUBSTITUTE(IFERROR(VLOOKUP($A22,単組回答!$E:$R,14,FALSE),""),"① 行った","○"),"② 行っていない","×")</f>
        <v/>
      </c>
      <c r="BE22" s="83" t="s">
        <v>1728</v>
      </c>
      <c r="BF22" s="316" t="str">
        <f>SUBSTITUTE(SUBSTITUTE(IFERROR(VLOOKUP($A22,単組回答!$E:$T,16,FALSE),""),"① 行った","○"),"② 行っていない","×")</f>
        <v/>
      </c>
    </row>
    <row r="23" spans="1:58" ht="28.5" customHeight="1">
      <c r="A23" s="20">
        <v>5037</v>
      </c>
      <c r="B23" s="65" t="s">
        <v>977</v>
      </c>
      <c r="C23" s="45"/>
      <c r="D23" s="18"/>
      <c r="E23" s="18"/>
      <c r="F23" s="18"/>
      <c r="G23" s="18"/>
      <c r="H23" s="18"/>
      <c r="I23" s="18"/>
      <c r="J23" s="18"/>
      <c r="K23" s="18"/>
      <c r="L23" s="18"/>
      <c r="M23" s="18"/>
      <c r="N23" s="18"/>
      <c r="O23" s="18"/>
      <c r="P23" s="18"/>
      <c r="Q23" s="18"/>
      <c r="R23" s="18"/>
      <c r="S23" s="18"/>
      <c r="T23" s="18"/>
      <c r="U23" s="18"/>
      <c r="V23" s="18"/>
      <c r="W23" s="18"/>
      <c r="X23" s="18"/>
      <c r="Y23" s="19"/>
      <c r="Z23" s="19"/>
      <c r="AA23" s="19"/>
      <c r="AB23" s="19"/>
      <c r="AC23" s="19"/>
      <c r="AD23" s="19"/>
      <c r="AE23" s="19"/>
      <c r="AF23" s="19"/>
      <c r="AG23" s="19"/>
      <c r="AH23" s="19"/>
      <c r="AI23" s="19"/>
      <c r="AJ23" s="75" t="s">
        <v>25</v>
      </c>
      <c r="AK23" s="102" t="s">
        <v>25</v>
      </c>
      <c r="AL23" s="83" t="s">
        <v>25</v>
      </c>
      <c r="AM23" s="83" t="s">
        <v>25</v>
      </c>
      <c r="AN23" s="83" t="s">
        <v>25</v>
      </c>
      <c r="AO23" s="83">
        <v>0</v>
      </c>
      <c r="AP23" s="83">
        <v>0</v>
      </c>
      <c r="AQ23" s="3">
        <v>0</v>
      </c>
      <c r="AR23" s="3" t="s">
        <v>26</v>
      </c>
      <c r="AS23" s="3">
        <v>0</v>
      </c>
      <c r="AT23" s="3" t="s">
        <v>26</v>
      </c>
      <c r="AU23" s="112">
        <v>0</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1728</v>
      </c>
      <c r="BD23" s="313" t="str">
        <f>SUBSTITUTE(SUBSTITUTE(IFERROR(VLOOKUP($A23,単組回答!$E:$R,14,FALSE),""),"① 行った","○"),"② 行っていない","×")</f>
        <v/>
      </c>
      <c r="BE23" s="83" t="s">
        <v>1728</v>
      </c>
      <c r="BF23" s="316" t="str">
        <f>SUBSTITUTE(SUBSTITUTE(IFERROR(VLOOKUP($A23,単組回答!$E:$T,16,FALSE),""),"① 行った","○"),"② 行っていない","×")</f>
        <v/>
      </c>
    </row>
    <row r="24" spans="1:58" ht="28.5" customHeight="1">
      <c r="A24" s="20">
        <v>5039</v>
      </c>
      <c r="B24" s="65" t="s">
        <v>978</v>
      </c>
      <c r="C24" s="18" t="s">
        <v>22</v>
      </c>
      <c r="D24" s="18" t="s">
        <v>25</v>
      </c>
      <c r="E24" s="18">
        <v>1</v>
      </c>
      <c r="F24" s="18"/>
      <c r="G24" s="18" t="s">
        <v>22</v>
      </c>
      <c r="H24" s="18"/>
      <c r="I24" s="18" t="s">
        <v>22</v>
      </c>
      <c r="J24" s="18"/>
      <c r="K24" s="18"/>
      <c r="L24" s="18"/>
      <c r="M24" s="18"/>
      <c r="N24" s="18" t="s">
        <v>24</v>
      </c>
      <c r="O24" s="18" t="s">
        <v>24</v>
      </c>
      <c r="P24" s="18">
        <v>0</v>
      </c>
      <c r="Q24" s="18"/>
      <c r="R24" s="18" t="s">
        <v>23</v>
      </c>
      <c r="S24" s="18"/>
      <c r="T24" s="18" t="s">
        <v>23</v>
      </c>
      <c r="U24" s="18"/>
      <c r="V24" s="18"/>
      <c r="W24" s="18"/>
      <c r="X24" s="18"/>
      <c r="Y24" s="19" t="s">
        <v>26</v>
      </c>
      <c r="Z24" s="19" t="s">
        <v>26</v>
      </c>
      <c r="AA24" s="19" t="e">
        <v>#N/A</v>
      </c>
      <c r="AB24" s="19" t="s">
        <v>26</v>
      </c>
      <c r="AC24" s="19" t="s">
        <v>22</v>
      </c>
      <c r="AD24" s="19" t="s">
        <v>26</v>
      </c>
      <c r="AE24" s="19" t="s">
        <v>22</v>
      </c>
      <c r="AF24" s="19"/>
      <c r="AG24" s="19" t="s">
        <v>26</v>
      </c>
      <c r="AH24" s="19" t="s">
        <v>22</v>
      </c>
      <c r="AI24" s="19" t="s">
        <v>26</v>
      </c>
      <c r="AJ24" s="75" t="s">
        <v>25</v>
      </c>
      <c r="AK24" s="102" t="s">
        <v>22</v>
      </c>
      <c r="AL24" s="83" t="s">
        <v>22</v>
      </c>
      <c r="AM24" s="83" t="s">
        <v>22</v>
      </c>
      <c r="AN24" s="83" t="s">
        <v>22</v>
      </c>
      <c r="AO24" s="83" t="s">
        <v>22</v>
      </c>
      <c r="AP24" s="83" t="s">
        <v>22</v>
      </c>
      <c r="AQ24" s="3" t="s">
        <v>27</v>
      </c>
      <c r="AR24" s="3" t="s">
        <v>26</v>
      </c>
      <c r="AS24" s="3" t="s">
        <v>25</v>
      </c>
      <c r="AT24" s="3" t="s">
        <v>26</v>
      </c>
      <c r="AU24" s="112" t="s">
        <v>22</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23</v>
      </c>
      <c r="BD24" s="313" t="str">
        <f>SUBSTITUTE(SUBSTITUTE(IFERROR(VLOOKUP($A24,単組回答!$E:$R,14,FALSE),""),"① 行った","○"),"② 行っていない","×")</f>
        <v/>
      </c>
      <c r="BE24" s="83" t="s">
        <v>23</v>
      </c>
      <c r="BF24" s="316" t="str">
        <f>SUBSTITUTE(SUBSTITUTE(IFERROR(VLOOKUP($A24,単組回答!$E:$T,16,FALSE),""),"① 行った","○"),"② 行っていない","×")</f>
        <v/>
      </c>
    </row>
    <row r="25" spans="1:58" ht="28.5" customHeight="1">
      <c r="A25" s="20">
        <v>5040</v>
      </c>
      <c r="B25" s="65" t="s">
        <v>979</v>
      </c>
      <c r="C25" s="18" t="s">
        <v>22</v>
      </c>
      <c r="D25" s="18" t="s">
        <v>25</v>
      </c>
      <c r="E25" s="18">
        <v>1</v>
      </c>
      <c r="F25" s="18"/>
      <c r="G25" s="18"/>
      <c r="H25" s="18"/>
      <c r="I25" s="18"/>
      <c r="J25" s="18"/>
      <c r="K25" s="18"/>
      <c r="L25" s="18"/>
      <c r="M25" s="18"/>
      <c r="N25" s="18" t="s">
        <v>24</v>
      </c>
      <c r="O25" s="18" t="s">
        <v>24</v>
      </c>
      <c r="P25" s="18">
        <v>0</v>
      </c>
      <c r="Q25" s="18"/>
      <c r="R25" s="18"/>
      <c r="S25" s="18"/>
      <c r="T25" s="18"/>
      <c r="U25" s="18"/>
      <c r="V25" s="18"/>
      <c r="W25" s="18"/>
      <c r="X25" s="18"/>
      <c r="Y25" s="19" t="s">
        <v>22</v>
      </c>
      <c r="Z25" s="19" t="s">
        <v>26</v>
      </c>
      <c r="AA25" s="19" t="e">
        <v>#N/A</v>
      </c>
      <c r="AB25" s="19" t="s">
        <v>26</v>
      </c>
      <c r="AC25" s="19" t="s">
        <v>25</v>
      </c>
      <c r="AD25" s="19" t="s">
        <v>26</v>
      </c>
      <c r="AE25" s="19" t="s">
        <v>25</v>
      </c>
      <c r="AF25" s="19"/>
      <c r="AG25" s="19" t="s">
        <v>26</v>
      </c>
      <c r="AH25" s="19" t="s">
        <v>26</v>
      </c>
      <c r="AI25" s="19" t="s">
        <v>26</v>
      </c>
      <c r="AJ25" s="75" t="s">
        <v>25</v>
      </c>
      <c r="AK25" s="102" t="s">
        <v>22</v>
      </c>
      <c r="AL25" s="83" t="s">
        <v>25</v>
      </c>
      <c r="AM25" s="83" t="s">
        <v>22</v>
      </c>
      <c r="AN25" s="83" t="s">
        <v>22</v>
      </c>
      <c r="AO25" s="83" t="s">
        <v>22</v>
      </c>
      <c r="AP25" s="83" t="s">
        <v>22</v>
      </c>
      <c r="AQ25" s="3" t="s">
        <v>27</v>
      </c>
      <c r="AR25" s="3" t="s">
        <v>26</v>
      </c>
      <c r="AS25" s="3" t="s">
        <v>22</v>
      </c>
      <c r="AT25" s="3" t="s">
        <v>26</v>
      </c>
      <c r="AU25" s="112" t="s">
        <v>25</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1728</v>
      </c>
      <c r="BD25" s="313" t="str">
        <f>SUBSTITUTE(SUBSTITUTE(IFERROR(VLOOKUP($A25,単組回答!$E:$R,14,FALSE),""),"① 行った","○"),"② 行っていない","×")</f>
        <v/>
      </c>
      <c r="BE25" s="83" t="s">
        <v>1728</v>
      </c>
      <c r="BF25" s="316" t="str">
        <f>SUBSTITUTE(SUBSTITUTE(IFERROR(VLOOKUP($A25,単組回答!$E:$T,16,FALSE),""),"① 行った","○"),"② 行っていない","×")</f>
        <v/>
      </c>
    </row>
    <row r="26" spans="1:58" ht="28.5" customHeight="1">
      <c r="A26" s="20">
        <v>5042</v>
      </c>
      <c r="B26" s="65" t="s">
        <v>980</v>
      </c>
      <c r="C26" s="18"/>
      <c r="D26" s="18"/>
      <c r="E26" s="18"/>
      <c r="F26" s="18"/>
      <c r="G26" s="18"/>
      <c r="H26" s="18"/>
      <c r="I26" s="18"/>
      <c r="J26" s="18"/>
      <c r="K26" s="18"/>
      <c r="L26" s="18"/>
      <c r="M26" s="18"/>
      <c r="N26" s="18"/>
      <c r="O26" s="18"/>
      <c r="P26" s="18"/>
      <c r="Q26" s="18"/>
      <c r="R26" s="18"/>
      <c r="S26" s="18"/>
      <c r="T26" s="18"/>
      <c r="U26" s="18"/>
      <c r="V26" s="18"/>
      <c r="W26" s="18"/>
      <c r="X26" s="18"/>
      <c r="Y26" s="19"/>
      <c r="Z26" s="19"/>
      <c r="AA26" s="19"/>
      <c r="AB26" s="19"/>
      <c r="AC26" s="19"/>
      <c r="AD26" s="19"/>
      <c r="AE26" s="19"/>
      <c r="AF26" s="19"/>
      <c r="AG26" s="19"/>
      <c r="AH26" s="19"/>
      <c r="AI26" s="19"/>
      <c r="AJ26" s="75"/>
      <c r="AK26" s="102" t="s">
        <v>22</v>
      </c>
      <c r="AL26" s="83" t="s">
        <v>25</v>
      </c>
      <c r="AM26" s="83" t="s">
        <v>22</v>
      </c>
      <c r="AN26" s="83" t="s">
        <v>22</v>
      </c>
      <c r="AO26" s="83" t="s">
        <v>22</v>
      </c>
      <c r="AP26" s="83" t="s">
        <v>22</v>
      </c>
      <c r="AQ26" s="3" t="s">
        <v>27</v>
      </c>
      <c r="AR26" s="3" t="s">
        <v>26</v>
      </c>
      <c r="AS26" s="3" t="s">
        <v>22</v>
      </c>
      <c r="AT26" s="3" t="s">
        <v>26</v>
      </c>
      <c r="AU26" s="112" t="s">
        <v>25</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1728</v>
      </c>
      <c r="BD26" s="313" t="str">
        <f>SUBSTITUTE(SUBSTITUTE(IFERROR(VLOOKUP($A26,単組回答!$E:$R,14,FALSE),""),"① 行った","○"),"② 行っていない","×")</f>
        <v/>
      </c>
      <c r="BE26" s="83" t="s">
        <v>1728</v>
      </c>
      <c r="BF26" s="316" t="str">
        <f>SUBSTITUTE(SUBSTITUTE(IFERROR(VLOOKUP($A26,単組回答!$E:$T,16,FALSE),""),"① 行った","○"),"② 行っていない","×")</f>
        <v/>
      </c>
    </row>
    <row r="27" spans="1:58" ht="28.5" customHeight="1">
      <c r="A27" s="20">
        <v>5043</v>
      </c>
      <c r="B27" s="65" t="s">
        <v>981</v>
      </c>
      <c r="C27" s="18"/>
      <c r="D27" s="18"/>
      <c r="E27" s="18"/>
      <c r="F27" s="18"/>
      <c r="G27" s="18"/>
      <c r="H27" s="18"/>
      <c r="I27" s="18"/>
      <c r="J27" s="18"/>
      <c r="K27" s="18"/>
      <c r="L27" s="18"/>
      <c r="M27" s="18"/>
      <c r="N27" s="18"/>
      <c r="O27" s="18"/>
      <c r="P27" s="18"/>
      <c r="Q27" s="18"/>
      <c r="R27" s="18"/>
      <c r="S27" s="18"/>
      <c r="T27" s="18"/>
      <c r="U27" s="18"/>
      <c r="V27" s="18"/>
      <c r="W27" s="18"/>
      <c r="X27" s="18"/>
      <c r="Y27" s="19"/>
      <c r="Z27" s="19"/>
      <c r="AA27" s="19"/>
      <c r="AB27" s="19"/>
      <c r="AC27" s="19"/>
      <c r="AD27" s="19"/>
      <c r="AE27" s="19"/>
      <c r="AF27" s="19"/>
      <c r="AG27" s="19"/>
      <c r="AH27" s="19"/>
      <c r="AI27" s="19"/>
      <c r="AJ27" s="75"/>
      <c r="AK27" s="102" t="s">
        <v>25</v>
      </c>
      <c r="AL27" s="83" t="s">
        <v>25</v>
      </c>
      <c r="AM27" s="83" t="s">
        <v>25</v>
      </c>
      <c r="AN27" s="83" t="s">
        <v>25</v>
      </c>
      <c r="AO27" s="83">
        <v>0</v>
      </c>
      <c r="AP27" s="83">
        <v>0</v>
      </c>
      <c r="AQ27" s="3">
        <v>0</v>
      </c>
      <c r="AR27" s="3" t="s">
        <v>26</v>
      </c>
      <c r="AS27" s="3">
        <v>0</v>
      </c>
      <c r="AT27" s="3" t="s">
        <v>26</v>
      </c>
      <c r="AU27" s="112">
        <v>0</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1728</v>
      </c>
      <c r="BD27" s="313" t="str">
        <f>SUBSTITUTE(SUBSTITUTE(IFERROR(VLOOKUP($A27,単組回答!$E:$R,14,FALSE),""),"① 行った","○"),"② 行っていない","×")</f>
        <v/>
      </c>
      <c r="BE27" s="83" t="s">
        <v>1728</v>
      </c>
      <c r="BF27" s="316" t="str">
        <f>SUBSTITUTE(SUBSTITUTE(IFERROR(VLOOKUP($A27,単組回答!$E:$T,16,FALSE),""),"① 行った","○"),"② 行っていない","×")</f>
        <v/>
      </c>
    </row>
    <row r="28" spans="1:58" ht="28.5" customHeight="1">
      <c r="A28" s="20">
        <v>5045</v>
      </c>
      <c r="B28" s="65" t="s">
        <v>982</v>
      </c>
      <c r="C28" s="18" t="s">
        <v>25</v>
      </c>
      <c r="D28" s="18" t="s">
        <v>25</v>
      </c>
      <c r="E28" s="18">
        <v>0</v>
      </c>
      <c r="F28" s="18"/>
      <c r="G28" s="18" t="s">
        <v>22</v>
      </c>
      <c r="H28" s="18"/>
      <c r="I28" s="18" t="s">
        <v>22</v>
      </c>
      <c r="J28" s="18"/>
      <c r="K28" s="18"/>
      <c r="L28" s="18"/>
      <c r="M28" s="18"/>
      <c r="N28" s="18" t="s">
        <v>24</v>
      </c>
      <c r="O28" s="18" t="s">
        <v>24</v>
      </c>
      <c r="P28" s="18">
        <v>0</v>
      </c>
      <c r="Q28" s="18"/>
      <c r="R28" s="18" t="s">
        <v>23</v>
      </c>
      <c r="S28" s="18"/>
      <c r="T28" s="18"/>
      <c r="U28" s="18"/>
      <c r="V28" s="18"/>
      <c r="W28" s="18"/>
      <c r="X28" s="18"/>
      <c r="Y28" s="19" t="s">
        <v>25</v>
      </c>
      <c r="Z28" s="19" t="s">
        <v>26</v>
      </c>
      <c r="AA28" s="19" t="e">
        <v>#N/A</v>
      </c>
      <c r="AB28" s="19" t="s">
        <v>26</v>
      </c>
      <c r="AC28" s="19" t="s">
        <v>22</v>
      </c>
      <c r="AD28" s="19" t="s">
        <v>26</v>
      </c>
      <c r="AE28" s="19" t="s">
        <v>22</v>
      </c>
      <c r="AF28" s="19"/>
      <c r="AG28" s="19" t="s">
        <v>26</v>
      </c>
      <c r="AH28" s="19" t="s">
        <v>25</v>
      </c>
      <c r="AI28" s="19" t="s">
        <v>26</v>
      </c>
      <c r="AJ28" s="75" t="s">
        <v>25</v>
      </c>
      <c r="AK28" s="102" t="s">
        <v>22</v>
      </c>
      <c r="AL28" s="83" t="s">
        <v>25</v>
      </c>
      <c r="AM28" s="83" t="s">
        <v>25</v>
      </c>
      <c r="AN28" s="83" t="s">
        <v>22</v>
      </c>
      <c r="AO28" s="83">
        <v>0</v>
      </c>
      <c r="AP28" s="83" t="s">
        <v>25</v>
      </c>
      <c r="AQ28" s="3" t="s">
        <v>27</v>
      </c>
      <c r="AR28" s="3" t="s">
        <v>26</v>
      </c>
      <c r="AS28" s="3" t="s">
        <v>28</v>
      </c>
      <c r="AT28" s="3" t="s">
        <v>26</v>
      </c>
      <c r="AU28" s="112" t="s">
        <v>25</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1728</v>
      </c>
      <c r="BD28" s="313" t="str">
        <f>SUBSTITUTE(SUBSTITUTE(IFERROR(VLOOKUP($A28,単組回答!$E:$R,14,FALSE),""),"① 行った","○"),"② 行っていない","×")</f>
        <v/>
      </c>
      <c r="BE28" s="83" t="s">
        <v>1728</v>
      </c>
      <c r="BF28" s="316" t="str">
        <f>SUBSTITUTE(SUBSTITUTE(IFERROR(VLOOKUP($A28,単組回答!$E:$T,16,FALSE),""),"① 行った","○"),"② 行っていない","×")</f>
        <v/>
      </c>
    </row>
    <row r="29" spans="1:58" ht="28.5" customHeight="1">
      <c r="A29" s="20">
        <v>5046</v>
      </c>
      <c r="B29" s="65" t="s">
        <v>983</v>
      </c>
      <c r="C29" s="18"/>
      <c r="D29" s="18"/>
      <c r="E29" s="18"/>
      <c r="F29" s="18"/>
      <c r="G29" s="18"/>
      <c r="H29" s="18"/>
      <c r="I29" s="18"/>
      <c r="J29" s="18"/>
      <c r="K29" s="18"/>
      <c r="L29" s="18"/>
      <c r="M29" s="18"/>
      <c r="N29" s="18"/>
      <c r="O29" s="18"/>
      <c r="P29" s="18"/>
      <c r="Q29" s="18"/>
      <c r="R29" s="18"/>
      <c r="S29" s="18"/>
      <c r="T29" s="18"/>
      <c r="U29" s="18"/>
      <c r="V29" s="18"/>
      <c r="W29" s="18"/>
      <c r="X29" s="18"/>
      <c r="Y29" s="19"/>
      <c r="Z29" s="19"/>
      <c r="AA29" s="19"/>
      <c r="AB29" s="19"/>
      <c r="AC29" s="19"/>
      <c r="AD29" s="19"/>
      <c r="AE29" s="19"/>
      <c r="AF29" s="19"/>
      <c r="AG29" s="19"/>
      <c r="AH29" s="19"/>
      <c r="AI29" s="19"/>
      <c r="AJ29" s="75"/>
      <c r="AK29" s="102" t="s">
        <v>25</v>
      </c>
      <c r="AL29" s="83" t="s">
        <v>25</v>
      </c>
      <c r="AM29" s="83" t="s">
        <v>25</v>
      </c>
      <c r="AN29" s="83" t="s">
        <v>25</v>
      </c>
      <c r="AO29" s="83">
        <v>0</v>
      </c>
      <c r="AP29" s="83">
        <v>0</v>
      </c>
      <c r="AQ29" s="3">
        <v>0</v>
      </c>
      <c r="AR29" s="3" t="s">
        <v>26</v>
      </c>
      <c r="AS29" s="3">
        <v>0</v>
      </c>
      <c r="AT29" s="3" t="s">
        <v>26</v>
      </c>
      <c r="AU29" s="112">
        <v>0</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1728</v>
      </c>
      <c r="BD29" s="313" t="str">
        <f>SUBSTITUTE(SUBSTITUTE(IFERROR(VLOOKUP($A29,単組回答!$E:$R,14,FALSE),""),"① 行った","○"),"② 行っていない","×")</f>
        <v/>
      </c>
      <c r="BE29" s="83" t="s">
        <v>1728</v>
      </c>
      <c r="BF29" s="316" t="str">
        <f>SUBSTITUTE(SUBSTITUTE(IFERROR(VLOOKUP($A29,単組回答!$E:$T,16,FALSE),""),"① 行った","○"),"② 行っていない","×")</f>
        <v/>
      </c>
    </row>
    <row r="30" spans="1:58" ht="28.5" customHeight="1">
      <c r="A30" s="20">
        <v>5047</v>
      </c>
      <c r="B30" s="65" t="s">
        <v>984</v>
      </c>
      <c r="C30" s="45" t="s">
        <v>25</v>
      </c>
      <c r="D30" s="18" t="s">
        <v>25</v>
      </c>
      <c r="E30" s="18">
        <v>0</v>
      </c>
      <c r="F30" s="18"/>
      <c r="G30" s="18"/>
      <c r="H30" s="18"/>
      <c r="I30" s="18"/>
      <c r="J30" s="18"/>
      <c r="K30" s="18"/>
      <c r="L30" s="18"/>
      <c r="M30" s="18"/>
      <c r="N30" s="18" t="s">
        <v>24</v>
      </c>
      <c r="O30" s="18" t="s">
        <v>24</v>
      </c>
      <c r="P30" s="18">
        <v>0</v>
      </c>
      <c r="Q30" s="18"/>
      <c r="R30" s="18"/>
      <c r="S30" s="18"/>
      <c r="T30" s="18"/>
      <c r="U30" s="18"/>
      <c r="V30" s="18"/>
      <c r="W30" s="18"/>
      <c r="X30" s="18"/>
      <c r="Y30" s="19" t="s">
        <v>25</v>
      </c>
      <c r="Z30" s="19" t="s">
        <v>26</v>
      </c>
      <c r="AA30" s="19" t="e">
        <v>#N/A</v>
      </c>
      <c r="AB30" s="19" t="s">
        <v>26</v>
      </c>
      <c r="AC30" s="19" t="s">
        <v>25</v>
      </c>
      <c r="AD30" s="19" t="s">
        <v>26</v>
      </c>
      <c r="AE30" s="19" t="s">
        <v>25</v>
      </c>
      <c r="AF30" s="19"/>
      <c r="AG30" s="19" t="s">
        <v>26</v>
      </c>
      <c r="AH30" s="19" t="s">
        <v>26</v>
      </c>
      <c r="AI30" s="19" t="s">
        <v>26</v>
      </c>
      <c r="AJ30" s="75" t="s">
        <v>25</v>
      </c>
      <c r="AK30" s="102" t="s">
        <v>25</v>
      </c>
      <c r="AL30" s="83" t="s">
        <v>25</v>
      </c>
      <c r="AM30" s="83" t="s">
        <v>25</v>
      </c>
      <c r="AN30" s="83" t="s">
        <v>25</v>
      </c>
      <c r="AO30" s="83">
        <v>0</v>
      </c>
      <c r="AP30" s="83">
        <v>0</v>
      </c>
      <c r="AQ30" s="3">
        <v>0</v>
      </c>
      <c r="AR30" s="3" t="s">
        <v>26</v>
      </c>
      <c r="AS30" s="3">
        <v>0</v>
      </c>
      <c r="AT30" s="3" t="s">
        <v>26</v>
      </c>
      <c r="AU30" s="112">
        <v>0</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1728</v>
      </c>
      <c r="BD30" s="313" t="str">
        <f>SUBSTITUTE(SUBSTITUTE(IFERROR(VLOOKUP($A30,単組回答!$E:$R,14,FALSE),""),"① 行った","○"),"② 行っていない","×")</f>
        <v/>
      </c>
      <c r="BE30" s="83" t="s">
        <v>1728</v>
      </c>
      <c r="BF30" s="316" t="str">
        <f>SUBSTITUTE(SUBSTITUTE(IFERROR(VLOOKUP($A30,単組回答!$E:$T,16,FALSE),""),"① 行った","○"),"② 行っていない","×")</f>
        <v/>
      </c>
    </row>
    <row r="31" spans="1:58" ht="28.5" customHeight="1">
      <c r="A31" s="20">
        <v>5048</v>
      </c>
      <c r="B31" s="65" t="s">
        <v>985</v>
      </c>
      <c r="C31" s="18" t="s">
        <v>25</v>
      </c>
      <c r="D31" s="18" t="s">
        <v>25</v>
      </c>
      <c r="E31" s="18">
        <v>0</v>
      </c>
      <c r="F31" s="18"/>
      <c r="G31" s="18" t="s">
        <v>22</v>
      </c>
      <c r="H31" s="18"/>
      <c r="I31" s="18" t="s">
        <v>22</v>
      </c>
      <c r="J31" s="18"/>
      <c r="K31" s="18"/>
      <c r="L31" s="18"/>
      <c r="M31" s="18" t="s">
        <v>22</v>
      </c>
      <c r="N31" s="18" t="s">
        <v>24</v>
      </c>
      <c r="O31" s="18" t="s">
        <v>24</v>
      </c>
      <c r="P31" s="18">
        <v>0</v>
      </c>
      <c r="Q31" s="18"/>
      <c r="R31" s="18"/>
      <c r="S31" s="18"/>
      <c r="T31" s="18"/>
      <c r="U31" s="18"/>
      <c r="V31" s="18"/>
      <c r="W31" s="18"/>
      <c r="X31" s="18"/>
      <c r="Y31" s="19" t="s">
        <v>25</v>
      </c>
      <c r="Z31" s="19" t="s">
        <v>26</v>
      </c>
      <c r="AA31" s="19" t="e">
        <v>#N/A</v>
      </c>
      <c r="AB31" s="19" t="s">
        <v>26</v>
      </c>
      <c r="AC31" s="19" t="s">
        <v>22</v>
      </c>
      <c r="AD31" s="19" t="s">
        <v>26</v>
      </c>
      <c r="AE31" s="19" t="s">
        <v>22</v>
      </c>
      <c r="AF31" s="19"/>
      <c r="AG31" s="19" t="s">
        <v>26</v>
      </c>
      <c r="AH31" s="19" t="s">
        <v>26</v>
      </c>
      <c r="AI31" s="19" t="s">
        <v>26</v>
      </c>
      <c r="AJ31" s="75" t="s">
        <v>25</v>
      </c>
      <c r="AK31" s="102" t="s">
        <v>25</v>
      </c>
      <c r="AL31" s="83" t="s">
        <v>25</v>
      </c>
      <c r="AM31" s="83" t="s">
        <v>22</v>
      </c>
      <c r="AN31" s="83" t="s">
        <v>22</v>
      </c>
      <c r="AO31" s="83" t="s">
        <v>22</v>
      </c>
      <c r="AP31" s="83" t="s">
        <v>25</v>
      </c>
      <c r="AQ31" s="3" t="s">
        <v>27</v>
      </c>
      <c r="AR31" s="3" t="s">
        <v>26</v>
      </c>
      <c r="AS31" s="3" t="s">
        <v>22</v>
      </c>
      <c r="AT31" s="3" t="s">
        <v>26</v>
      </c>
      <c r="AU31" s="112" t="s">
        <v>25</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1728</v>
      </c>
      <c r="BD31" s="313" t="str">
        <f>SUBSTITUTE(SUBSTITUTE(IFERROR(VLOOKUP($A31,単組回答!$E:$R,14,FALSE),""),"① 行った","○"),"② 行っていない","×")</f>
        <v/>
      </c>
      <c r="BE31" s="83" t="s">
        <v>1728</v>
      </c>
      <c r="BF31" s="316" t="str">
        <f>SUBSTITUTE(SUBSTITUTE(IFERROR(VLOOKUP($A31,単組回答!$E:$T,16,FALSE),""),"① 行った","○"),"② 行っていない","×")</f>
        <v/>
      </c>
    </row>
    <row r="32" spans="1:58" ht="28.5" customHeight="1">
      <c r="A32" s="20">
        <v>5051</v>
      </c>
      <c r="B32" s="65" t="s">
        <v>986</v>
      </c>
      <c r="C32" s="18" t="s">
        <v>22</v>
      </c>
      <c r="D32" s="18" t="s">
        <v>25</v>
      </c>
      <c r="E32" s="18">
        <v>1</v>
      </c>
      <c r="F32" s="18"/>
      <c r="G32" s="45" t="s">
        <v>22</v>
      </c>
      <c r="H32" s="18"/>
      <c r="I32" s="45" t="s">
        <v>22</v>
      </c>
      <c r="J32" s="18"/>
      <c r="K32" s="18"/>
      <c r="L32" s="18"/>
      <c r="M32" s="45" t="s">
        <v>22</v>
      </c>
      <c r="N32" s="18" t="s">
        <v>24</v>
      </c>
      <c r="O32" s="18" t="s">
        <v>24</v>
      </c>
      <c r="P32" s="18">
        <v>0</v>
      </c>
      <c r="Q32" s="18"/>
      <c r="R32" s="18" t="s">
        <v>23</v>
      </c>
      <c r="S32" s="18"/>
      <c r="T32" s="18" t="s">
        <v>23</v>
      </c>
      <c r="U32" s="18"/>
      <c r="V32" s="18"/>
      <c r="W32" s="18"/>
      <c r="X32" s="18"/>
      <c r="Y32" s="19" t="s">
        <v>22</v>
      </c>
      <c r="Z32" s="19" t="s">
        <v>26</v>
      </c>
      <c r="AA32" s="19" t="e">
        <v>#N/A</v>
      </c>
      <c r="AB32" s="19" t="s">
        <v>26</v>
      </c>
      <c r="AC32" s="19" t="s">
        <v>22</v>
      </c>
      <c r="AD32" s="19" t="s">
        <v>26</v>
      </c>
      <c r="AE32" s="19" t="s">
        <v>22</v>
      </c>
      <c r="AF32" s="19"/>
      <c r="AG32" s="19" t="s">
        <v>26</v>
      </c>
      <c r="AH32" s="19"/>
      <c r="AI32" s="19" t="s">
        <v>26</v>
      </c>
      <c r="AJ32" s="75" t="s">
        <v>25</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1728</v>
      </c>
      <c r="BD32" s="313" t="str">
        <f>SUBSTITUTE(SUBSTITUTE(IFERROR(VLOOKUP($A32,単組回答!$E:$R,14,FALSE),""),"① 行った","○"),"② 行っていない","×")</f>
        <v/>
      </c>
      <c r="BE32" s="83" t="s">
        <v>23</v>
      </c>
      <c r="BF32" s="316" t="str">
        <f>SUBSTITUTE(SUBSTITUTE(IFERROR(VLOOKUP($A32,単組回答!$E:$T,16,FALSE),""),"① 行った","○"),"② 行っていない","×")</f>
        <v/>
      </c>
    </row>
    <row r="33" spans="1:58" ht="28.5" customHeight="1">
      <c r="A33" s="20">
        <v>5052</v>
      </c>
      <c r="B33" s="65" t="s">
        <v>987</v>
      </c>
      <c r="C33" s="18"/>
      <c r="D33" s="18"/>
      <c r="E33" s="18">
        <v>0</v>
      </c>
      <c r="F33" s="18"/>
      <c r="G33" s="18"/>
      <c r="H33" s="18"/>
      <c r="I33" s="18"/>
      <c r="J33" s="18"/>
      <c r="K33" s="18"/>
      <c r="L33" s="18"/>
      <c r="M33" s="18" t="s">
        <v>22</v>
      </c>
      <c r="N33" s="18" t="s">
        <v>24</v>
      </c>
      <c r="O33" s="18" t="s">
        <v>24</v>
      </c>
      <c r="P33" s="18">
        <v>0</v>
      </c>
      <c r="Q33" s="18"/>
      <c r="R33" s="18"/>
      <c r="S33" s="18"/>
      <c r="T33" s="18"/>
      <c r="U33" s="18"/>
      <c r="V33" s="18"/>
      <c r="W33" s="18"/>
      <c r="X33" s="18"/>
      <c r="Y33" s="19"/>
      <c r="Z33" s="19" t="s">
        <v>26</v>
      </c>
      <c r="AA33" s="19" t="e">
        <v>#N/A</v>
      </c>
      <c r="AB33" s="19" t="s">
        <v>26</v>
      </c>
      <c r="AC33" s="19" t="s">
        <v>22</v>
      </c>
      <c r="AD33" s="19" t="s">
        <v>26</v>
      </c>
      <c r="AE33" s="19" t="s">
        <v>25</v>
      </c>
      <c r="AF33" s="19"/>
      <c r="AG33" s="19" t="s">
        <v>26</v>
      </c>
      <c r="AH33" s="19"/>
      <c r="AI33" s="19" t="s">
        <v>26</v>
      </c>
      <c r="AJ33" s="75" t="s">
        <v>25</v>
      </c>
      <c r="AK33" s="102" t="s">
        <v>26</v>
      </c>
      <c r="AL33" s="83" t="s">
        <v>26</v>
      </c>
      <c r="AM33" s="83" t="s">
        <v>26</v>
      </c>
      <c r="AN33" s="8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1728</v>
      </c>
      <c r="BD33" s="313" t="str">
        <f>SUBSTITUTE(SUBSTITUTE(IFERROR(VLOOKUP($A33,単組回答!$E:$R,14,FALSE),""),"① 行った","○"),"② 行っていない","×")</f>
        <v/>
      </c>
      <c r="BE33" s="83" t="s">
        <v>1728</v>
      </c>
      <c r="BF33" s="316" t="str">
        <f>SUBSTITUTE(SUBSTITUTE(IFERROR(VLOOKUP($A33,単組回答!$E:$T,16,FALSE),""),"① 行った","○"),"② 行っていない","×")</f>
        <v/>
      </c>
    </row>
    <row r="34" spans="1:58" ht="28.5" customHeight="1">
      <c r="A34" s="20">
        <v>5054</v>
      </c>
      <c r="B34" s="65" t="s">
        <v>988</v>
      </c>
      <c r="C34" s="18" t="s">
        <v>25</v>
      </c>
      <c r="D34" s="18" t="s">
        <v>25</v>
      </c>
      <c r="E34" s="18">
        <v>0</v>
      </c>
      <c r="F34" s="18"/>
      <c r="G34" s="18"/>
      <c r="H34" s="18"/>
      <c r="I34" s="18"/>
      <c r="J34" s="18"/>
      <c r="K34" s="18"/>
      <c r="L34" s="18"/>
      <c r="M34" s="18"/>
      <c r="N34" s="18" t="s">
        <v>24</v>
      </c>
      <c r="O34" s="18" t="s">
        <v>24</v>
      </c>
      <c r="P34" s="18">
        <v>0</v>
      </c>
      <c r="Q34" s="18"/>
      <c r="R34" s="18"/>
      <c r="S34" s="18"/>
      <c r="T34" s="18"/>
      <c r="U34" s="18"/>
      <c r="V34" s="18"/>
      <c r="W34" s="18"/>
      <c r="X34" s="18"/>
      <c r="Y34" s="19" t="s">
        <v>25</v>
      </c>
      <c r="Z34" s="19" t="s">
        <v>26</v>
      </c>
      <c r="AA34" s="19" t="e">
        <v>#N/A</v>
      </c>
      <c r="AB34" s="19" t="s">
        <v>26</v>
      </c>
      <c r="AC34" s="19" t="s">
        <v>25</v>
      </c>
      <c r="AD34" s="19" t="s">
        <v>26</v>
      </c>
      <c r="AE34" s="19" t="s">
        <v>25</v>
      </c>
      <c r="AF34" s="19"/>
      <c r="AG34" s="19" t="s">
        <v>26</v>
      </c>
      <c r="AH34" s="19" t="s">
        <v>26</v>
      </c>
      <c r="AI34" s="19" t="s">
        <v>26</v>
      </c>
      <c r="AJ34" s="75" t="s">
        <v>25</v>
      </c>
      <c r="AK34" s="102" t="s">
        <v>26</v>
      </c>
      <c r="AL34" s="83" t="s">
        <v>26</v>
      </c>
      <c r="AM34" s="83" t="s">
        <v>26</v>
      </c>
      <c r="AN34" s="83" t="s">
        <v>26</v>
      </c>
      <c r="AO34" s="83" t="s">
        <v>26</v>
      </c>
      <c r="AP34" s="83" t="s">
        <v>26</v>
      </c>
      <c r="AQ34" s="3" t="s">
        <v>26</v>
      </c>
      <c r="AR34" s="3" t="s">
        <v>26</v>
      </c>
      <c r="AS34" s="3" t="s">
        <v>26</v>
      </c>
      <c r="AT34" s="3" t="s">
        <v>26</v>
      </c>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1728</v>
      </c>
      <c r="BD34" s="313" t="str">
        <f>SUBSTITUTE(SUBSTITUTE(IFERROR(VLOOKUP($A34,単組回答!$E:$R,14,FALSE),""),"① 行った","○"),"② 行っていない","×")</f>
        <v/>
      </c>
      <c r="BE34" s="83" t="s">
        <v>1728</v>
      </c>
      <c r="BF34" s="316" t="str">
        <f>SUBSTITUTE(SUBSTITUTE(IFERROR(VLOOKUP($A34,単組回答!$E:$T,16,FALSE),""),"① 行った","○"),"② 行っていない","×")</f>
        <v/>
      </c>
    </row>
    <row r="35" spans="1:58" ht="28.5" customHeight="1">
      <c r="A35" s="20">
        <v>5059</v>
      </c>
      <c r="B35" s="65" t="s">
        <v>989</v>
      </c>
      <c r="C35" s="18" t="s">
        <v>25</v>
      </c>
      <c r="D35" s="18" t="s">
        <v>25</v>
      </c>
      <c r="E35" s="18">
        <v>0</v>
      </c>
      <c r="F35" s="18"/>
      <c r="G35" s="18"/>
      <c r="H35" s="18"/>
      <c r="I35" s="18"/>
      <c r="J35" s="18"/>
      <c r="K35" s="18"/>
      <c r="L35" s="18"/>
      <c r="M35" s="18" t="s">
        <v>22</v>
      </c>
      <c r="N35" s="18" t="s">
        <v>24</v>
      </c>
      <c r="O35" s="18" t="s">
        <v>24</v>
      </c>
      <c r="P35" s="18">
        <v>0</v>
      </c>
      <c r="Q35" s="18"/>
      <c r="R35" s="18"/>
      <c r="S35" s="18"/>
      <c r="T35" s="18"/>
      <c r="U35" s="18"/>
      <c r="V35" s="18"/>
      <c r="W35" s="18"/>
      <c r="X35" s="18"/>
      <c r="Y35" s="19" t="s">
        <v>25</v>
      </c>
      <c r="Z35" s="19" t="s">
        <v>26</v>
      </c>
      <c r="AA35" s="19" t="e">
        <v>#N/A</v>
      </c>
      <c r="AB35" s="19" t="s">
        <v>26</v>
      </c>
      <c r="AC35" s="19" t="s">
        <v>25</v>
      </c>
      <c r="AD35" s="19" t="s">
        <v>26</v>
      </c>
      <c r="AE35" s="19" t="s">
        <v>25</v>
      </c>
      <c r="AF35" s="19"/>
      <c r="AG35" s="19" t="s">
        <v>26</v>
      </c>
      <c r="AH35" s="19" t="s">
        <v>26</v>
      </c>
      <c r="AI35" s="19" t="s">
        <v>26</v>
      </c>
      <c r="AJ35" s="75" t="s">
        <v>25</v>
      </c>
      <c r="AK35" s="102" t="s">
        <v>26</v>
      </c>
      <c r="AL35" s="83" t="s">
        <v>26</v>
      </c>
      <c r="AM35" s="83" t="s">
        <v>26</v>
      </c>
      <c r="AN35" s="83" t="s">
        <v>26</v>
      </c>
      <c r="AO35" s="83" t="s">
        <v>26</v>
      </c>
      <c r="AP35" s="83" t="s">
        <v>26</v>
      </c>
      <c r="AQ35" s="3" t="s">
        <v>26</v>
      </c>
      <c r="AR35" s="3" t="s">
        <v>26</v>
      </c>
      <c r="AS35" s="3" t="s">
        <v>26</v>
      </c>
      <c r="AT35" s="3" t="s">
        <v>26</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1728</v>
      </c>
      <c r="BD35" s="313" t="str">
        <f>SUBSTITUTE(SUBSTITUTE(IFERROR(VLOOKUP($A35,単組回答!$E:$R,14,FALSE),""),"① 行った","○"),"② 行っていない","×")</f>
        <v/>
      </c>
      <c r="BE35" s="83" t="s">
        <v>1728</v>
      </c>
      <c r="BF35" s="316" t="str">
        <f>SUBSTITUTE(SUBSTITUTE(IFERROR(VLOOKUP($A35,単組回答!$E:$T,16,FALSE),""),"① 行った","○"),"② 行っていない","×")</f>
        <v/>
      </c>
    </row>
    <row r="36" spans="1:58" ht="28.5" customHeight="1">
      <c r="A36" s="20">
        <v>5060</v>
      </c>
      <c r="B36" s="65" t="s">
        <v>990</v>
      </c>
      <c r="C36" s="45" t="s">
        <v>22</v>
      </c>
      <c r="D36" s="18" t="s">
        <v>25</v>
      </c>
      <c r="E36" s="18">
        <v>1</v>
      </c>
      <c r="F36" s="18"/>
      <c r="G36" s="18"/>
      <c r="H36" s="18"/>
      <c r="I36" s="18"/>
      <c r="J36" s="18"/>
      <c r="K36" s="18"/>
      <c r="L36" s="18"/>
      <c r="M36" s="18"/>
      <c r="N36" s="18" t="s">
        <v>24</v>
      </c>
      <c r="O36" s="18" t="s">
        <v>24</v>
      </c>
      <c r="P36" s="18">
        <v>0</v>
      </c>
      <c r="Q36" s="18"/>
      <c r="R36" s="18"/>
      <c r="S36" s="18"/>
      <c r="T36" s="18"/>
      <c r="U36" s="18"/>
      <c r="V36" s="18"/>
      <c r="W36" s="18"/>
      <c r="X36" s="18"/>
      <c r="Y36" s="19" t="s">
        <v>22</v>
      </c>
      <c r="Z36" s="19" t="s">
        <v>26</v>
      </c>
      <c r="AA36" s="19" t="e">
        <v>#N/A</v>
      </c>
      <c r="AB36" s="19" t="s">
        <v>26</v>
      </c>
      <c r="AC36" s="19" t="s">
        <v>25</v>
      </c>
      <c r="AD36" s="19" t="s">
        <v>26</v>
      </c>
      <c r="AE36" s="19" t="s">
        <v>25</v>
      </c>
      <c r="AF36" s="19"/>
      <c r="AG36" s="19" t="s">
        <v>26</v>
      </c>
      <c r="AH36" s="19" t="s">
        <v>26</v>
      </c>
      <c r="AI36" s="19" t="s">
        <v>26</v>
      </c>
      <c r="AJ36" s="75" t="s">
        <v>25</v>
      </c>
      <c r="AK36" s="102" t="s">
        <v>26</v>
      </c>
      <c r="AL36" s="83" t="s">
        <v>26</v>
      </c>
      <c r="AM36" s="83" t="s">
        <v>26</v>
      </c>
      <c r="AN36" s="83" t="s">
        <v>26</v>
      </c>
      <c r="AO36" s="83" t="s">
        <v>26</v>
      </c>
      <c r="AP36" s="83" t="s">
        <v>26</v>
      </c>
      <c r="AQ36" s="3" t="s">
        <v>26</v>
      </c>
      <c r="AR36" s="3" t="s">
        <v>26</v>
      </c>
      <c r="AS36" s="3" t="s">
        <v>26</v>
      </c>
      <c r="AT36" s="3" t="s">
        <v>26</v>
      </c>
      <c r="AU36" s="112" t="s">
        <v>26</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1728</v>
      </c>
      <c r="BD36" s="313" t="str">
        <f>SUBSTITUTE(SUBSTITUTE(IFERROR(VLOOKUP($A36,単組回答!$E:$R,14,FALSE),""),"① 行った","○"),"② 行っていない","×")</f>
        <v/>
      </c>
      <c r="BE36" s="83" t="s">
        <v>1728</v>
      </c>
      <c r="BF36" s="316" t="str">
        <f>SUBSTITUTE(SUBSTITUTE(IFERROR(VLOOKUP($A36,単組回答!$E:$T,16,FALSE),""),"① 行った","○"),"② 行っていない","×")</f>
        <v/>
      </c>
    </row>
    <row r="37" spans="1:58" ht="29.25" customHeight="1">
      <c r="A37" s="20">
        <v>5070</v>
      </c>
      <c r="B37" s="65" t="s">
        <v>991</v>
      </c>
      <c r="C37" s="18" t="s">
        <v>25</v>
      </c>
      <c r="D37" s="18" t="s">
        <v>25</v>
      </c>
      <c r="E37" s="18">
        <v>0</v>
      </c>
      <c r="F37" s="18"/>
      <c r="G37" s="18" t="s">
        <v>22</v>
      </c>
      <c r="H37" s="18"/>
      <c r="I37" s="18"/>
      <c r="J37" s="18"/>
      <c r="K37" s="18"/>
      <c r="L37" s="18"/>
      <c r="M37" s="18"/>
      <c r="N37" s="18" t="s">
        <v>24</v>
      </c>
      <c r="O37" s="18" t="s">
        <v>24</v>
      </c>
      <c r="P37" s="18">
        <v>0</v>
      </c>
      <c r="Q37" s="18"/>
      <c r="R37" s="18"/>
      <c r="S37" s="18"/>
      <c r="T37" s="18"/>
      <c r="U37" s="18"/>
      <c r="V37" s="18"/>
      <c r="W37" s="18"/>
      <c r="X37" s="18"/>
      <c r="Y37" s="19" t="s">
        <v>25</v>
      </c>
      <c r="Z37" s="19" t="s">
        <v>26</v>
      </c>
      <c r="AA37" s="19" t="e">
        <v>#N/A</v>
      </c>
      <c r="AB37" s="19" t="s">
        <v>26</v>
      </c>
      <c r="AC37" s="19" t="s">
        <v>25</v>
      </c>
      <c r="AD37" s="19" t="s">
        <v>26</v>
      </c>
      <c r="AE37" s="19" t="s">
        <v>25</v>
      </c>
      <c r="AF37" s="19"/>
      <c r="AG37" s="19" t="s">
        <v>26</v>
      </c>
      <c r="AH37" s="19" t="s">
        <v>26</v>
      </c>
      <c r="AI37" s="19" t="s">
        <v>26</v>
      </c>
      <c r="AJ37" s="75" t="s">
        <v>25</v>
      </c>
      <c r="AK37" s="102" t="s">
        <v>26</v>
      </c>
      <c r="AL37" s="83" t="s">
        <v>26</v>
      </c>
      <c r="AM37" s="83" t="s">
        <v>26</v>
      </c>
      <c r="AN37" s="83" t="s">
        <v>26</v>
      </c>
      <c r="AO37" s="83" t="s">
        <v>26</v>
      </c>
      <c r="AP37" s="83" t="s">
        <v>26</v>
      </c>
      <c r="AQ37" s="3" t="s">
        <v>26</v>
      </c>
      <c r="AR37" s="3" t="s">
        <v>26</v>
      </c>
      <c r="AS37" s="3" t="s">
        <v>26</v>
      </c>
      <c r="AT37" s="3" t="s">
        <v>26</v>
      </c>
      <c r="AU37" s="112" t="s">
        <v>26</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1728</v>
      </c>
      <c r="BD37" s="313" t="str">
        <f>SUBSTITUTE(SUBSTITUTE(IFERROR(VLOOKUP($A37,単組回答!$E:$R,14,FALSE),""),"① 行った","○"),"② 行っていない","×")</f>
        <v/>
      </c>
      <c r="BE37" s="83" t="s">
        <v>1728</v>
      </c>
      <c r="BF37" s="316" t="str">
        <f>SUBSTITUTE(SUBSTITUTE(IFERROR(VLOOKUP($A37,単組回答!$E:$T,16,FALSE),""),"① 行った","○"),"② 行っていない","×")</f>
        <v/>
      </c>
    </row>
    <row r="38" spans="1:58" ht="28.5" customHeight="1">
      <c r="A38" s="20">
        <v>5071</v>
      </c>
      <c r="B38" s="65" t="s">
        <v>992</v>
      </c>
      <c r="C38" s="18" t="s">
        <v>22</v>
      </c>
      <c r="D38" s="18" t="s">
        <v>25</v>
      </c>
      <c r="E38" s="18">
        <v>1</v>
      </c>
      <c r="F38" s="18"/>
      <c r="G38" s="18" t="s">
        <v>22</v>
      </c>
      <c r="H38" s="18"/>
      <c r="I38" s="18"/>
      <c r="J38" s="18"/>
      <c r="K38" s="18"/>
      <c r="L38" s="18"/>
      <c r="M38" s="18" t="s">
        <v>22</v>
      </c>
      <c r="N38" s="18" t="s">
        <v>24</v>
      </c>
      <c r="O38" s="18" t="s">
        <v>24</v>
      </c>
      <c r="P38" s="18">
        <v>0</v>
      </c>
      <c r="Q38" s="18"/>
      <c r="R38" s="18"/>
      <c r="S38" s="18"/>
      <c r="T38" s="18"/>
      <c r="U38" s="18"/>
      <c r="V38" s="18"/>
      <c r="W38" s="18"/>
      <c r="X38" s="18"/>
      <c r="Y38" s="19" t="s">
        <v>22</v>
      </c>
      <c r="Z38" s="19" t="s">
        <v>26</v>
      </c>
      <c r="AA38" s="19" t="e">
        <v>#N/A</v>
      </c>
      <c r="AB38" s="19" t="s">
        <v>26</v>
      </c>
      <c r="AC38" s="19" t="s">
        <v>22</v>
      </c>
      <c r="AD38" s="19" t="s">
        <v>26</v>
      </c>
      <c r="AE38" s="19" t="s">
        <v>25</v>
      </c>
      <c r="AF38" s="19"/>
      <c r="AG38" s="19" t="s">
        <v>26</v>
      </c>
      <c r="AH38" s="19"/>
      <c r="AI38" s="19" t="s">
        <v>26</v>
      </c>
      <c r="AJ38" s="75" t="s">
        <v>25</v>
      </c>
      <c r="AK38" s="102" t="s">
        <v>26</v>
      </c>
      <c r="AL38" s="83" t="s">
        <v>26</v>
      </c>
      <c r="AM38" s="83" t="s">
        <v>26</v>
      </c>
      <c r="AN38" s="83" t="s">
        <v>26</v>
      </c>
      <c r="AO38" s="83" t="s">
        <v>26</v>
      </c>
      <c r="AP38" s="83" t="s">
        <v>26</v>
      </c>
      <c r="AQ38" s="3" t="s">
        <v>26</v>
      </c>
      <c r="AR38" s="3" t="s">
        <v>26</v>
      </c>
      <c r="AS38" s="3" t="s">
        <v>26</v>
      </c>
      <c r="AT38" s="3" t="s">
        <v>26</v>
      </c>
      <c r="AU38" s="112" t="s">
        <v>26</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1728</v>
      </c>
      <c r="BD38" s="313" t="str">
        <f>SUBSTITUTE(SUBSTITUTE(IFERROR(VLOOKUP($A38,単組回答!$E:$R,14,FALSE),""),"① 行った","○"),"② 行っていない","×")</f>
        <v/>
      </c>
      <c r="BE38" s="83" t="s">
        <v>1728</v>
      </c>
      <c r="BF38" s="316" t="str">
        <f>SUBSTITUTE(SUBSTITUTE(IFERROR(VLOOKUP($A38,単組回答!$E:$T,16,FALSE),""),"① 行った","○"),"② 行っていない","×")</f>
        <v/>
      </c>
    </row>
    <row r="39" spans="1:58" ht="28.5" customHeight="1">
      <c r="A39" s="20">
        <v>5075</v>
      </c>
      <c r="B39" s="65" t="s">
        <v>993</v>
      </c>
      <c r="C39" s="18"/>
      <c r="D39" s="18"/>
      <c r="E39" s="18">
        <v>0</v>
      </c>
      <c r="F39" s="18"/>
      <c r="G39" s="18"/>
      <c r="H39" s="18"/>
      <c r="I39" s="18"/>
      <c r="J39" s="18"/>
      <c r="K39" s="18"/>
      <c r="L39" s="18"/>
      <c r="M39" s="18"/>
      <c r="N39" s="18"/>
      <c r="O39" s="18"/>
      <c r="P39" s="18">
        <v>0</v>
      </c>
      <c r="Q39" s="18"/>
      <c r="R39" s="18"/>
      <c r="S39" s="18"/>
      <c r="T39" s="18"/>
      <c r="U39" s="18"/>
      <c r="V39" s="18"/>
      <c r="W39" s="18"/>
      <c r="X39" s="18"/>
      <c r="Y39" s="19"/>
      <c r="Z39" s="19" t="s">
        <v>26</v>
      </c>
      <c r="AA39" s="19" t="e">
        <v>#N/A</v>
      </c>
      <c r="AB39" s="19" t="s">
        <v>26</v>
      </c>
      <c r="AC39" s="19" t="s">
        <v>26</v>
      </c>
      <c r="AD39" s="19" t="s">
        <v>26</v>
      </c>
      <c r="AE39" s="19" t="s">
        <v>26</v>
      </c>
      <c r="AF39" s="19"/>
      <c r="AG39" s="19" t="s">
        <v>26</v>
      </c>
      <c r="AH39" s="19" t="s">
        <v>26</v>
      </c>
      <c r="AI39" s="19" t="s">
        <v>26</v>
      </c>
      <c r="AJ39" s="75" t="s">
        <v>26</v>
      </c>
      <c r="AK39" s="102" t="s">
        <v>26</v>
      </c>
      <c r="AL39" s="83" t="s">
        <v>26</v>
      </c>
      <c r="AM39" s="83" t="s">
        <v>26</v>
      </c>
      <c r="AN39" s="83" t="s">
        <v>26</v>
      </c>
      <c r="AO39" s="83" t="s">
        <v>26</v>
      </c>
      <c r="AP39" s="83" t="s">
        <v>26</v>
      </c>
      <c r="AQ39" s="3" t="s">
        <v>26</v>
      </c>
      <c r="AR39" s="3" t="s">
        <v>26</v>
      </c>
      <c r="AS39" s="3" t="s">
        <v>26</v>
      </c>
      <c r="AT39" s="3" t="s">
        <v>26</v>
      </c>
      <c r="AU39" s="112" t="s">
        <v>26</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83" t="s">
        <v>1728</v>
      </c>
      <c r="BD39" s="313" t="str">
        <f>SUBSTITUTE(SUBSTITUTE(IFERROR(VLOOKUP($A39,単組回答!$E:$R,14,FALSE),""),"① 行った","○"),"② 行っていない","×")</f>
        <v/>
      </c>
      <c r="BE39" s="83" t="s">
        <v>1728</v>
      </c>
      <c r="BF39" s="316" t="str">
        <f>SUBSTITUTE(SUBSTITUTE(IFERROR(VLOOKUP($A39,単組回答!$E:$T,16,FALSE),""),"① 行った","○"),"② 行っていない","×")</f>
        <v/>
      </c>
    </row>
    <row r="40" spans="1:58" ht="28.5" customHeight="1">
      <c r="A40" s="20"/>
      <c r="B40" s="65"/>
      <c r="C40" s="18"/>
      <c r="D40" s="18"/>
      <c r="E40" s="18">
        <v>0</v>
      </c>
      <c r="F40" s="18"/>
      <c r="G40" s="18"/>
      <c r="H40" s="18"/>
      <c r="I40" s="18"/>
      <c r="J40" s="18"/>
      <c r="K40" s="18"/>
      <c r="L40" s="18"/>
      <c r="M40" s="18"/>
      <c r="N40" s="18"/>
      <c r="O40" s="18"/>
      <c r="P40" s="18">
        <v>0</v>
      </c>
      <c r="Q40" s="18"/>
      <c r="R40" s="18"/>
      <c r="S40" s="18"/>
      <c r="T40" s="18"/>
      <c r="U40" s="18"/>
      <c r="V40" s="18"/>
      <c r="W40" s="18"/>
      <c r="X40" s="18"/>
      <c r="Y40" s="19" t="s">
        <v>26</v>
      </c>
      <c r="Z40" s="19" t="s">
        <v>26</v>
      </c>
      <c r="AA40" s="19" t="e">
        <v>#N/A</v>
      </c>
      <c r="AB40" s="19" t="s">
        <v>26</v>
      </c>
      <c r="AC40" s="19" t="s">
        <v>26</v>
      </c>
      <c r="AD40" s="19" t="s">
        <v>26</v>
      </c>
      <c r="AE40" s="19" t="s">
        <v>26</v>
      </c>
      <c r="AF40" s="19"/>
      <c r="AG40" s="19" t="s">
        <v>26</v>
      </c>
      <c r="AH40" s="19" t="s">
        <v>26</v>
      </c>
      <c r="AI40" s="19" t="s">
        <v>26</v>
      </c>
      <c r="AJ40" s="75" t="s">
        <v>26</v>
      </c>
      <c r="AK40" s="102" t="s">
        <v>26</v>
      </c>
      <c r="AL40" s="83" t="s">
        <v>26</v>
      </c>
      <c r="AM40" s="83" t="s">
        <v>26</v>
      </c>
      <c r="AN40" s="83" t="s">
        <v>26</v>
      </c>
      <c r="AO40" s="83" t="s">
        <v>26</v>
      </c>
      <c r="AP40" s="83" t="s">
        <v>26</v>
      </c>
      <c r="AQ40" s="3" t="s">
        <v>26</v>
      </c>
      <c r="AR40" s="3" t="s">
        <v>26</v>
      </c>
      <c r="AS40" s="3" t="s">
        <v>26</v>
      </c>
      <c r="AT40" s="3" t="s">
        <v>26</v>
      </c>
      <c r="AU40" s="112" t="s">
        <v>26</v>
      </c>
      <c r="AV40" s="102" t="s">
        <v>26</v>
      </c>
      <c r="AW40" s="83" t="s">
        <v>26</v>
      </c>
      <c r="AX40" s="83" t="s">
        <v>26</v>
      </c>
      <c r="AY40" s="83"/>
      <c r="AZ40" s="83" t="s">
        <v>26</v>
      </c>
      <c r="BA40" s="83"/>
      <c r="BB40" s="83" t="s">
        <v>26</v>
      </c>
      <c r="BC40" s="83" t="s">
        <v>26</v>
      </c>
      <c r="BD40" s="83"/>
      <c r="BE40" s="83" t="s">
        <v>26</v>
      </c>
      <c r="BF40" s="103"/>
    </row>
    <row r="41" spans="1:58" ht="28.5" customHeight="1">
      <c r="A41" s="20"/>
      <c r="B41" s="65"/>
      <c r="C41" s="18"/>
      <c r="D41" s="18"/>
      <c r="E41" s="18">
        <v>0</v>
      </c>
      <c r="F41" s="18"/>
      <c r="G41" s="18"/>
      <c r="H41" s="18"/>
      <c r="I41" s="18"/>
      <c r="J41" s="18"/>
      <c r="K41" s="18"/>
      <c r="L41" s="18"/>
      <c r="M41" s="18"/>
      <c r="N41" s="18"/>
      <c r="O41" s="18"/>
      <c r="P41" s="18">
        <v>0</v>
      </c>
      <c r="Q41" s="18"/>
      <c r="R41" s="18"/>
      <c r="S41" s="18"/>
      <c r="T41" s="18"/>
      <c r="U41" s="18"/>
      <c r="V41" s="18"/>
      <c r="W41" s="18"/>
      <c r="X41" s="18"/>
      <c r="Y41" s="19" t="s">
        <v>26</v>
      </c>
      <c r="Z41" s="19" t="s">
        <v>26</v>
      </c>
      <c r="AA41" s="19" t="e">
        <v>#N/A</v>
      </c>
      <c r="AB41" s="19" t="s">
        <v>26</v>
      </c>
      <c r="AC41" s="19" t="s">
        <v>26</v>
      </c>
      <c r="AD41" s="19" t="s">
        <v>26</v>
      </c>
      <c r="AE41" s="19" t="s">
        <v>26</v>
      </c>
      <c r="AF41" s="19"/>
      <c r="AG41" s="19" t="s">
        <v>26</v>
      </c>
      <c r="AH41" s="19" t="s">
        <v>26</v>
      </c>
      <c r="AI41" s="19" t="s">
        <v>26</v>
      </c>
      <c r="AJ41" s="75" t="s">
        <v>26</v>
      </c>
      <c r="AK41" s="102" t="s">
        <v>26</v>
      </c>
      <c r="AL41" s="83" t="s">
        <v>26</v>
      </c>
      <c r="AM41" s="83" t="s">
        <v>26</v>
      </c>
      <c r="AN41" s="83" t="s">
        <v>26</v>
      </c>
      <c r="AO41" s="83" t="s">
        <v>26</v>
      </c>
      <c r="AP41" s="83" t="s">
        <v>26</v>
      </c>
      <c r="AQ41" s="3" t="s">
        <v>26</v>
      </c>
      <c r="AR41" s="3" t="s">
        <v>26</v>
      </c>
      <c r="AS41" s="3" t="s">
        <v>26</v>
      </c>
      <c r="AT41" s="3" t="s">
        <v>26</v>
      </c>
      <c r="AU41" s="112" t="s">
        <v>26</v>
      </c>
      <c r="AV41" s="102" t="s">
        <v>26</v>
      </c>
      <c r="AW41" s="83" t="s">
        <v>26</v>
      </c>
      <c r="AX41" s="83" t="s">
        <v>26</v>
      </c>
      <c r="AY41" s="83"/>
      <c r="AZ41" s="83" t="s">
        <v>26</v>
      </c>
      <c r="BA41" s="83"/>
      <c r="BB41" s="83" t="s">
        <v>26</v>
      </c>
      <c r="BC41" s="83" t="s">
        <v>26</v>
      </c>
      <c r="BD41" s="83"/>
      <c r="BE41" s="83" t="s">
        <v>26</v>
      </c>
      <c r="BF41" s="103"/>
    </row>
    <row r="42" spans="1:58" ht="28.5" customHeight="1">
      <c r="A42" s="20"/>
      <c r="B42" s="65"/>
      <c r="C42" s="18"/>
      <c r="D42" s="18"/>
      <c r="E42" s="18">
        <v>0</v>
      </c>
      <c r="F42" s="18"/>
      <c r="G42" s="18"/>
      <c r="H42" s="18"/>
      <c r="I42" s="18"/>
      <c r="J42" s="18"/>
      <c r="K42" s="18"/>
      <c r="L42" s="18"/>
      <c r="M42" s="18"/>
      <c r="N42" s="18"/>
      <c r="O42" s="18"/>
      <c r="P42" s="18">
        <v>0</v>
      </c>
      <c r="Q42" s="18"/>
      <c r="R42" s="18"/>
      <c r="S42" s="18"/>
      <c r="T42" s="18"/>
      <c r="U42" s="18"/>
      <c r="V42" s="18"/>
      <c r="W42" s="18"/>
      <c r="X42" s="18"/>
      <c r="Y42" s="19" t="s">
        <v>26</v>
      </c>
      <c r="Z42" s="19" t="s">
        <v>26</v>
      </c>
      <c r="AA42" s="19" t="e">
        <v>#N/A</v>
      </c>
      <c r="AB42" s="19" t="s">
        <v>26</v>
      </c>
      <c r="AC42" s="19" t="s">
        <v>26</v>
      </c>
      <c r="AD42" s="19" t="s">
        <v>26</v>
      </c>
      <c r="AE42" s="19" t="s">
        <v>26</v>
      </c>
      <c r="AF42" s="19"/>
      <c r="AG42" s="19" t="s">
        <v>26</v>
      </c>
      <c r="AH42" s="19" t="s">
        <v>26</v>
      </c>
      <c r="AI42" s="19" t="s">
        <v>26</v>
      </c>
      <c r="AJ42" s="75" t="s">
        <v>26</v>
      </c>
      <c r="AK42" s="102" t="s">
        <v>26</v>
      </c>
      <c r="AL42" s="83" t="s">
        <v>26</v>
      </c>
      <c r="AM42" s="83" t="s">
        <v>26</v>
      </c>
      <c r="AN42" s="83" t="s">
        <v>26</v>
      </c>
      <c r="AO42" s="83" t="s">
        <v>26</v>
      </c>
      <c r="AP42" s="83" t="s">
        <v>26</v>
      </c>
      <c r="AQ42" s="3" t="s">
        <v>26</v>
      </c>
      <c r="AR42" s="3" t="s">
        <v>26</v>
      </c>
      <c r="AS42" s="3" t="s">
        <v>26</v>
      </c>
      <c r="AT42" s="3" t="s">
        <v>26</v>
      </c>
      <c r="AU42" s="112" t="s">
        <v>26</v>
      </c>
      <c r="AV42" s="102" t="s">
        <v>26</v>
      </c>
      <c r="AW42" s="83" t="s">
        <v>26</v>
      </c>
      <c r="AX42" s="83" t="s">
        <v>26</v>
      </c>
      <c r="AY42" s="83"/>
      <c r="AZ42" s="83" t="s">
        <v>26</v>
      </c>
      <c r="BA42" s="83"/>
      <c r="BB42" s="83" t="s">
        <v>26</v>
      </c>
      <c r="BC42" s="83" t="s">
        <v>26</v>
      </c>
      <c r="BD42" s="83"/>
      <c r="BE42" s="83" t="s">
        <v>26</v>
      </c>
      <c r="BF42" s="103"/>
    </row>
    <row r="43" spans="1:58" ht="28.5" customHeight="1" thickBot="1">
      <c r="A43" s="237" t="s">
        <v>90</v>
      </c>
      <c r="B43" s="238"/>
      <c r="C43" s="237">
        <v>16</v>
      </c>
      <c r="D43" s="238">
        <v>0</v>
      </c>
      <c r="N43" s="237">
        <v>8</v>
      </c>
      <c r="O43" s="238">
        <v>0</v>
      </c>
      <c r="Y43" s="251">
        <v>0</v>
      </c>
      <c r="Z43" s="252">
        <v>0</v>
      </c>
      <c r="AB43" s="260" t="s">
        <v>958</v>
      </c>
      <c r="AC43" s="260"/>
      <c r="AD43" s="260"/>
      <c r="AE43" s="260"/>
      <c r="AF43" s="260"/>
      <c r="AG43" s="260"/>
      <c r="AH43" s="260"/>
      <c r="AI43" s="260"/>
      <c r="AJ43" s="260"/>
      <c r="AK43" s="104" t="s">
        <v>26</v>
      </c>
      <c r="AL43" s="105" t="s">
        <v>26</v>
      </c>
      <c r="AM43" s="105" t="s">
        <v>26</v>
      </c>
      <c r="AN43" s="105" t="s">
        <v>26</v>
      </c>
      <c r="AO43" s="105" t="s">
        <v>26</v>
      </c>
      <c r="AP43" s="105" t="s">
        <v>26</v>
      </c>
      <c r="AQ43" s="113" t="s">
        <v>26</v>
      </c>
      <c r="AR43" s="113" t="s">
        <v>26</v>
      </c>
      <c r="AS43" s="113" t="s">
        <v>26</v>
      </c>
      <c r="AT43" s="113" t="s">
        <v>26</v>
      </c>
      <c r="AU43" s="114" t="s">
        <v>26</v>
      </c>
      <c r="AV43" s="245">
        <f>AV44-AW44</f>
        <v>0</v>
      </c>
      <c r="AW43" s="246"/>
      <c r="AX43" s="105" t="s">
        <v>26</v>
      </c>
      <c r="AY43" s="105"/>
      <c r="AZ43" s="105" t="s">
        <v>26</v>
      </c>
      <c r="BA43" s="105"/>
      <c r="BB43" s="105" t="s">
        <v>26</v>
      </c>
      <c r="BC43" s="105" t="s">
        <v>26</v>
      </c>
      <c r="BD43" s="105"/>
      <c r="BE43" s="105" t="s">
        <v>26</v>
      </c>
      <c r="BF43" s="106"/>
    </row>
    <row r="44" spans="1:58" ht="28.5" customHeight="1">
      <c r="AV44" s="1">
        <f>(COUNTIF(AV5:AV39,"○")+COUNTIF(AW5:AW39,"○"))</f>
        <v>0</v>
      </c>
      <c r="AW44" s="1">
        <f>COUNTIFS(AV5:AV39,"○",AW5:AW39,"○")</f>
        <v>0</v>
      </c>
      <c r="AX44" s="12" t="s">
        <v>26</v>
      </c>
      <c r="AY44" s="12"/>
      <c r="AZ44" s="12" t="s">
        <v>26</v>
      </c>
      <c r="BA44" s="12"/>
      <c r="BB44" s="12" t="s">
        <v>26</v>
      </c>
      <c r="BC44" s="12" t="s">
        <v>26</v>
      </c>
      <c r="BD44" s="12"/>
      <c r="BE44" s="12" t="s">
        <v>26</v>
      </c>
      <c r="BF44" s="12"/>
    </row>
    <row r="45" spans="1:58" ht="28.5" customHeight="1">
      <c r="AV45" s="12" t="s">
        <v>26</v>
      </c>
      <c r="AW45" s="12" t="s">
        <v>26</v>
      </c>
      <c r="AX45" s="12" t="s">
        <v>26</v>
      </c>
      <c r="AY45" s="12"/>
      <c r="AZ45" s="12" t="s">
        <v>26</v>
      </c>
      <c r="BA45" s="12"/>
      <c r="BB45" s="12" t="s">
        <v>26</v>
      </c>
      <c r="BC45" s="12" t="s">
        <v>26</v>
      </c>
      <c r="BD45" s="12"/>
      <c r="BE45" s="12" t="s">
        <v>26</v>
      </c>
      <c r="BF45" s="12"/>
    </row>
    <row r="46" spans="1:58" ht="28.5" customHeight="1">
      <c r="AV46" s="12" t="s">
        <v>26</v>
      </c>
      <c r="AW46" s="12" t="s">
        <v>26</v>
      </c>
      <c r="AX46" s="12" t="s">
        <v>26</v>
      </c>
      <c r="AY46" s="12"/>
      <c r="AZ46" s="12" t="s">
        <v>26</v>
      </c>
      <c r="BA46" s="12"/>
      <c r="BB46" s="12" t="s">
        <v>26</v>
      </c>
      <c r="BC46" s="12" t="s">
        <v>26</v>
      </c>
      <c r="BD46" s="12"/>
      <c r="BE46" s="12" t="s">
        <v>26</v>
      </c>
      <c r="BF46" s="12"/>
    </row>
    <row r="47" spans="1:58" ht="28.5" customHeight="1">
      <c r="AV47" s="12" t="s">
        <v>26</v>
      </c>
      <c r="AW47" s="12" t="s">
        <v>26</v>
      </c>
      <c r="AX47" s="12" t="s">
        <v>26</v>
      </c>
      <c r="AY47" s="12"/>
      <c r="AZ47" s="12" t="s">
        <v>26</v>
      </c>
      <c r="BA47" s="12"/>
      <c r="BB47" s="12" t="s">
        <v>26</v>
      </c>
      <c r="BC47" s="12" t="s">
        <v>26</v>
      </c>
      <c r="BD47" s="12"/>
      <c r="BE47" s="12" t="s">
        <v>26</v>
      </c>
      <c r="BF47" s="12"/>
    </row>
    <row r="48" spans="1:58" ht="28.5" customHeight="1">
      <c r="AV48" s="12" t="s">
        <v>26</v>
      </c>
      <c r="AW48" s="12" t="s">
        <v>26</v>
      </c>
      <c r="AX48" s="12" t="s">
        <v>26</v>
      </c>
      <c r="AY48" s="12"/>
      <c r="AZ48" s="12" t="s">
        <v>26</v>
      </c>
      <c r="BA48" s="12"/>
      <c r="BB48" s="12" t="s">
        <v>26</v>
      </c>
      <c r="BC48" s="12" t="s">
        <v>26</v>
      </c>
      <c r="BD48" s="12"/>
      <c r="BE48" s="12" t="s">
        <v>26</v>
      </c>
      <c r="BF48" s="12"/>
    </row>
    <row r="49" spans="48:58" ht="28.5" customHeight="1">
      <c r="AV49" s="12" t="s">
        <v>26</v>
      </c>
      <c r="AW49" s="12" t="s">
        <v>26</v>
      </c>
      <c r="AX49" s="12" t="s">
        <v>26</v>
      </c>
      <c r="AY49" s="12"/>
      <c r="AZ49" s="12" t="s">
        <v>26</v>
      </c>
      <c r="BA49" s="12"/>
      <c r="BB49" s="12" t="s">
        <v>26</v>
      </c>
      <c r="BC49" s="12" t="s">
        <v>26</v>
      </c>
      <c r="BD49" s="12"/>
      <c r="BE49" s="12" t="s">
        <v>26</v>
      </c>
      <c r="BF49" s="12"/>
    </row>
    <row r="50" spans="48:58" ht="28.5" customHeight="1">
      <c r="AV50" s="12" t="s">
        <v>26</v>
      </c>
      <c r="AW50" s="12" t="s">
        <v>26</v>
      </c>
      <c r="AX50" s="12" t="s">
        <v>26</v>
      </c>
      <c r="AY50" s="12"/>
      <c r="AZ50" s="12" t="s">
        <v>26</v>
      </c>
      <c r="BA50" s="12"/>
      <c r="BB50" s="12" t="s">
        <v>26</v>
      </c>
      <c r="BC50" s="12" t="s">
        <v>26</v>
      </c>
      <c r="BD50" s="12"/>
      <c r="BE50" s="12" t="s">
        <v>26</v>
      </c>
      <c r="BF50" s="12"/>
    </row>
    <row r="51" spans="48:58" ht="28.5" customHeight="1">
      <c r="AV51" s="12" t="s">
        <v>26</v>
      </c>
      <c r="AW51" s="12" t="s">
        <v>26</v>
      </c>
      <c r="AX51" s="12" t="s">
        <v>26</v>
      </c>
      <c r="AY51" s="12"/>
      <c r="AZ51" s="12" t="s">
        <v>26</v>
      </c>
      <c r="BA51" s="12"/>
      <c r="BB51" s="12" t="s">
        <v>26</v>
      </c>
      <c r="BC51" s="12" t="s">
        <v>26</v>
      </c>
      <c r="BD51" s="12"/>
      <c r="BE51" s="12" t="s">
        <v>26</v>
      </c>
      <c r="BF51" s="12"/>
    </row>
    <row r="52" spans="48:58" ht="28.5" customHeight="1">
      <c r="AV52" s="12" t="s">
        <v>26</v>
      </c>
      <c r="AW52" s="12" t="s">
        <v>26</v>
      </c>
      <c r="AX52" s="12" t="s">
        <v>26</v>
      </c>
      <c r="AY52" s="12"/>
      <c r="AZ52" s="12" t="s">
        <v>26</v>
      </c>
      <c r="BA52" s="12"/>
      <c r="BB52" s="12" t="s">
        <v>26</v>
      </c>
      <c r="BC52" s="12" t="s">
        <v>26</v>
      </c>
      <c r="BD52" s="12"/>
      <c r="BE52" s="12" t="s">
        <v>26</v>
      </c>
      <c r="BF52" s="12"/>
    </row>
    <row r="53" spans="48:58" ht="28.5" customHeight="1">
      <c r="AV53" s="12" t="s">
        <v>26</v>
      </c>
      <c r="AW53" s="12" t="s">
        <v>26</v>
      </c>
      <c r="AX53" s="12" t="s">
        <v>26</v>
      </c>
      <c r="AY53" s="12"/>
      <c r="AZ53" s="12" t="s">
        <v>26</v>
      </c>
      <c r="BA53" s="12"/>
      <c r="BB53" s="12" t="s">
        <v>26</v>
      </c>
      <c r="BC53" s="12" t="s">
        <v>26</v>
      </c>
      <c r="BD53" s="12"/>
      <c r="BE53" s="12" t="s">
        <v>26</v>
      </c>
      <c r="BF53" s="12"/>
    </row>
    <row r="54" spans="48:58" ht="28.5" customHeight="1">
      <c r="AV54" s="12" t="s">
        <v>26</v>
      </c>
      <c r="AW54" s="12" t="s">
        <v>26</v>
      </c>
      <c r="AX54" s="12" t="s">
        <v>26</v>
      </c>
      <c r="AY54" s="12"/>
      <c r="AZ54" s="12" t="s">
        <v>26</v>
      </c>
      <c r="BA54" s="12"/>
      <c r="BB54" s="12" t="s">
        <v>26</v>
      </c>
      <c r="BC54" s="12" t="s">
        <v>26</v>
      </c>
      <c r="BD54" s="12"/>
      <c r="BE54" s="12" t="s">
        <v>26</v>
      </c>
      <c r="BF54" s="12"/>
    </row>
    <row r="55" spans="48:58" ht="28.5" customHeight="1">
      <c r="AV55" s="12" t="s">
        <v>26</v>
      </c>
      <c r="AW55" s="12" t="s">
        <v>26</v>
      </c>
      <c r="AX55" s="12" t="s">
        <v>26</v>
      </c>
      <c r="AY55" s="12"/>
      <c r="AZ55" s="12" t="s">
        <v>26</v>
      </c>
      <c r="BA55" s="12"/>
      <c r="BB55" s="12" t="s">
        <v>26</v>
      </c>
      <c r="BC55" s="12" t="s">
        <v>26</v>
      </c>
      <c r="BD55" s="12"/>
      <c r="BE55" s="12" t="s">
        <v>26</v>
      </c>
      <c r="BF55" s="12"/>
    </row>
    <row r="56" spans="48:58" ht="28.5" customHeight="1">
      <c r="AV56" s="12" t="s">
        <v>26</v>
      </c>
      <c r="AW56" s="12" t="s">
        <v>26</v>
      </c>
      <c r="AX56" s="12" t="s">
        <v>26</v>
      </c>
      <c r="AY56" s="12"/>
      <c r="AZ56" s="12" t="s">
        <v>26</v>
      </c>
      <c r="BA56" s="12"/>
      <c r="BB56" s="12" t="s">
        <v>26</v>
      </c>
      <c r="BC56" s="12" t="s">
        <v>26</v>
      </c>
      <c r="BD56" s="12"/>
      <c r="BE56" s="12" t="s">
        <v>26</v>
      </c>
      <c r="BF56" s="12"/>
    </row>
    <row r="57" spans="48:58" ht="28.5" customHeight="1">
      <c r="AV57" s="12" t="s">
        <v>26</v>
      </c>
      <c r="AW57" s="12" t="s">
        <v>26</v>
      </c>
      <c r="AX57" s="12" t="s">
        <v>26</v>
      </c>
      <c r="AY57" s="12"/>
      <c r="AZ57" s="12" t="s">
        <v>26</v>
      </c>
      <c r="BA57" s="12"/>
      <c r="BB57" s="12" t="s">
        <v>26</v>
      </c>
      <c r="BC57" s="12" t="s">
        <v>26</v>
      </c>
      <c r="BD57" s="12"/>
      <c r="BE57" s="12" t="s">
        <v>26</v>
      </c>
      <c r="BF57" s="12"/>
    </row>
    <row r="58" spans="48:58" ht="28.5" customHeight="1">
      <c r="AV58" s="12" t="s">
        <v>26</v>
      </c>
      <c r="AW58" s="12" t="s">
        <v>26</v>
      </c>
      <c r="AX58" s="12" t="s">
        <v>26</v>
      </c>
      <c r="AY58" s="12"/>
      <c r="AZ58" s="12" t="s">
        <v>26</v>
      </c>
      <c r="BA58" s="12"/>
      <c r="BB58" s="12" t="s">
        <v>26</v>
      </c>
      <c r="BC58" s="12" t="s">
        <v>26</v>
      </c>
      <c r="BD58" s="12"/>
      <c r="BE58" s="12" t="s">
        <v>26</v>
      </c>
      <c r="BF58" s="12"/>
    </row>
    <row r="59" spans="48:58" ht="28.5" customHeight="1">
      <c r="AV59" s="12" t="s">
        <v>26</v>
      </c>
      <c r="AW59" s="12" t="s">
        <v>26</v>
      </c>
      <c r="AX59" s="12" t="s">
        <v>26</v>
      </c>
      <c r="AY59" s="12"/>
      <c r="AZ59" s="12" t="s">
        <v>26</v>
      </c>
      <c r="BA59" s="12"/>
      <c r="BB59" s="12" t="s">
        <v>26</v>
      </c>
      <c r="BC59" s="12" t="s">
        <v>26</v>
      </c>
      <c r="BD59" s="12"/>
      <c r="BE59" s="12" t="s">
        <v>26</v>
      </c>
      <c r="BF59" s="12"/>
    </row>
    <row r="60" spans="48:58" ht="28.5" customHeight="1">
      <c r="AV60" s="12" t="s">
        <v>26</v>
      </c>
      <c r="AW60" s="12" t="s">
        <v>26</v>
      </c>
      <c r="AX60" s="12" t="s">
        <v>26</v>
      </c>
      <c r="AY60" s="12"/>
      <c r="AZ60" s="12" t="s">
        <v>26</v>
      </c>
      <c r="BA60" s="12"/>
      <c r="BB60" s="12" t="s">
        <v>26</v>
      </c>
      <c r="BC60" s="12" t="s">
        <v>26</v>
      </c>
      <c r="BD60" s="12"/>
      <c r="BE60" s="12" t="s">
        <v>26</v>
      </c>
      <c r="BF60" s="12"/>
    </row>
    <row r="61" spans="48:58" ht="28.5" customHeight="1">
      <c r="AV61" s="12" t="s">
        <v>26</v>
      </c>
      <c r="AW61" s="12" t="s">
        <v>26</v>
      </c>
      <c r="AX61" s="12" t="s">
        <v>26</v>
      </c>
      <c r="AY61" s="12"/>
      <c r="AZ61" s="12" t="s">
        <v>26</v>
      </c>
      <c r="BA61" s="12"/>
      <c r="BB61" s="12" t="s">
        <v>26</v>
      </c>
      <c r="BC61" s="12" t="s">
        <v>26</v>
      </c>
      <c r="BD61" s="12"/>
      <c r="BE61" s="12" t="s">
        <v>26</v>
      </c>
      <c r="BF61" s="12"/>
    </row>
    <row r="62" spans="48:58" ht="28.5" customHeight="1">
      <c r="AV62" s="12" t="s">
        <v>26</v>
      </c>
      <c r="AW62" s="12" t="s">
        <v>26</v>
      </c>
      <c r="AX62" s="12" t="s">
        <v>26</v>
      </c>
      <c r="AY62" s="12"/>
      <c r="AZ62" s="12" t="s">
        <v>26</v>
      </c>
      <c r="BA62" s="12"/>
      <c r="BB62" s="12" t="s">
        <v>26</v>
      </c>
      <c r="BC62" s="12" t="s">
        <v>26</v>
      </c>
      <c r="BD62" s="12"/>
      <c r="BE62" s="12" t="s">
        <v>26</v>
      </c>
      <c r="BF62" s="12"/>
    </row>
    <row r="63" spans="48:58" ht="28.5" customHeight="1">
      <c r="AV63" s="12" t="s">
        <v>26</v>
      </c>
      <c r="AW63" s="12" t="s">
        <v>26</v>
      </c>
      <c r="AX63" s="12" t="s">
        <v>26</v>
      </c>
      <c r="AY63" s="12"/>
      <c r="AZ63" s="12" t="s">
        <v>26</v>
      </c>
      <c r="BA63" s="12"/>
      <c r="BB63" s="12" t="s">
        <v>26</v>
      </c>
      <c r="BC63" s="12" t="s">
        <v>26</v>
      </c>
      <c r="BD63" s="12"/>
      <c r="BE63" s="12" t="s">
        <v>26</v>
      </c>
      <c r="BF63" s="12"/>
    </row>
    <row r="64" spans="48:58" ht="28.5" customHeight="1">
      <c r="AV64" s="12" t="s">
        <v>26</v>
      </c>
      <c r="AW64" s="12" t="s">
        <v>26</v>
      </c>
      <c r="AX64" s="12" t="s">
        <v>26</v>
      </c>
      <c r="AY64" s="12"/>
      <c r="AZ64" s="12" t="s">
        <v>26</v>
      </c>
      <c r="BA64" s="12"/>
      <c r="BB64" s="12" t="s">
        <v>26</v>
      </c>
      <c r="BC64" s="12" t="s">
        <v>26</v>
      </c>
      <c r="BD64" s="12"/>
      <c r="BE64" s="12" t="s">
        <v>26</v>
      </c>
      <c r="BF64" s="12"/>
    </row>
    <row r="65" spans="48:58" ht="28.5" customHeight="1">
      <c r="AV65" s="12" t="s">
        <v>26</v>
      </c>
      <c r="AW65" s="12" t="s">
        <v>26</v>
      </c>
      <c r="AX65" s="12" t="s">
        <v>26</v>
      </c>
      <c r="AY65" s="12"/>
      <c r="AZ65" s="12" t="s">
        <v>26</v>
      </c>
      <c r="BA65" s="12"/>
      <c r="BB65" s="12" t="s">
        <v>26</v>
      </c>
      <c r="BC65" s="12" t="s">
        <v>26</v>
      </c>
      <c r="BD65" s="12"/>
      <c r="BE65" s="12" t="s">
        <v>26</v>
      </c>
      <c r="BF65" s="12"/>
    </row>
    <row r="66" spans="48:58" ht="28.5" customHeight="1">
      <c r="AV66" s="12" t="s">
        <v>26</v>
      </c>
      <c r="AW66" s="12" t="s">
        <v>26</v>
      </c>
      <c r="AX66" s="12" t="s">
        <v>26</v>
      </c>
      <c r="AY66" s="12"/>
      <c r="AZ66" s="12" t="s">
        <v>26</v>
      </c>
      <c r="BA66" s="12"/>
      <c r="BB66" s="12" t="s">
        <v>26</v>
      </c>
      <c r="BC66" s="12" t="s">
        <v>26</v>
      </c>
      <c r="BD66" s="12"/>
      <c r="BE66" s="12" t="s">
        <v>26</v>
      </c>
      <c r="BF66" s="12"/>
    </row>
    <row r="67" spans="48:58" ht="28.5" customHeight="1">
      <c r="AV67" s="12" t="s">
        <v>26</v>
      </c>
      <c r="AW67" s="12" t="s">
        <v>26</v>
      </c>
      <c r="AX67" s="12" t="s">
        <v>26</v>
      </c>
      <c r="AY67" s="12"/>
      <c r="AZ67" s="12" t="s">
        <v>26</v>
      </c>
      <c r="BA67" s="12"/>
      <c r="BB67" s="12" t="s">
        <v>26</v>
      </c>
      <c r="BC67" s="12" t="s">
        <v>26</v>
      </c>
      <c r="BD67" s="12"/>
      <c r="BE67" s="12" t="s">
        <v>26</v>
      </c>
      <c r="BF67" s="12"/>
    </row>
    <row r="68" spans="48:58" ht="28.5" customHeight="1">
      <c r="AV68" s="12" t="s">
        <v>26</v>
      </c>
      <c r="AW68" s="12" t="s">
        <v>26</v>
      </c>
      <c r="AX68" s="12" t="s">
        <v>26</v>
      </c>
      <c r="AY68" s="12"/>
      <c r="AZ68" s="12" t="s">
        <v>26</v>
      </c>
      <c r="BA68" s="12"/>
      <c r="BB68" s="12" t="s">
        <v>26</v>
      </c>
      <c r="BC68" s="12" t="s">
        <v>26</v>
      </c>
      <c r="BD68" s="12"/>
      <c r="BE68" s="12" t="s">
        <v>26</v>
      </c>
      <c r="BF68" s="12"/>
    </row>
    <row r="69" spans="48:58" ht="28.5" customHeight="1">
      <c r="AV69" s="12" t="s">
        <v>26</v>
      </c>
      <c r="AW69" s="12" t="s">
        <v>26</v>
      </c>
      <c r="AX69" s="12" t="s">
        <v>26</v>
      </c>
      <c r="AY69" s="12"/>
      <c r="AZ69" s="12" t="s">
        <v>26</v>
      </c>
      <c r="BA69" s="12"/>
      <c r="BB69" s="12" t="s">
        <v>26</v>
      </c>
      <c r="BC69" s="12" t="s">
        <v>26</v>
      </c>
      <c r="BD69" s="12"/>
      <c r="BE69" s="12" t="s">
        <v>26</v>
      </c>
      <c r="BF69" s="12"/>
    </row>
    <row r="70" spans="48:58" ht="28.5" customHeight="1">
      <c r="AV70" s="12" t="s">
        <v>26</v>
      </c>
      <c r="AW70" s="12" t="s">
        <v>26</v>
      </c>
      <c r="AX70" s="12" t="s">
        <v>26</v>
      </c>
      <c r="AY70" s="12"/>
      <c r="AZ70" s="12" t="s">
        <v>26</v>
      </c>
      <c r="BA70" s="12"/>
      <c r="BB70" s="12" t="s">
        <v>26</v>
      </c>
      <c r="BC70" s="12" t="s">
        <v>26</v>
      </c>
      <c r="BD70" s="12"/>
      <c r="BE70" s="12" t="s">
        <v>26</v>
      </c>
      <c r="BF70" s="12"/>
    </row>
    <row r="71" spans="48:58" ht="28.5" customHeight="1">
      <c r="AV71" s="12" t="s">
        <v>26</v>
      </c>
      <c r="AW71" s="12" t="s">
        <v>26</v>
      </c>
      <c r="AX71" s="12" t="s">
        <v>26</v>
      </c>
      <c r="AY71" s="12"/>
      <c r="AZ71" s="12" t="s">
        <v>26</v>
      </c>
      <c r="BA71" s="12"/>
      <c r="BB71" s="12" t="s">
        <v>26</v>
      </c>
      <c r="BC71" s="12" t="s">
        <v>26</v>
      </c>
      <c r="BD71" s="12"/>
      <c r="BE71" s="12" t="s">
        <v>26</v>
      </c>
      <c r="BF71" s="12"/>
    </row>
    <row r="72" spans="48:58" ht="28.5" customHeight="1">
      <c r="AV72" s="12" t="s">
        <v>26</v>
      </c>
      <c r="AW72" s="12" t="s">
        <v>26</v>
      </c>
      <c r="AX72" s="12" t="s">
        <v>26</v>
      </c>
      <c r="AY72" s="12"/>
      <c r="AZ72" s="12" t="s">
        <v>26</v>
      </c>
      <c r="BA72" s="12"/>
      <c r="BB72" s="12" t="s">
        <v>26</v>
      </c>
      <c r="BC72" s="12" t="s">
        <v>26</v>
      </c>
      <c r="BD72" s="12"/>
      <c r="BE72" s="12" t="s">
        <v>26</v>
      </c>
      <c r="BF72" s="12"/>
    </row>
    <row r="73" spans="48:58" ht="28.5" customHeight="1">
      <c r="AV73" s="12" t="s">
        <v>26</v>
      </c>
      <c r="AW73" s="12" t="s">
        <v>26</v>
      </c>
      <c r="AX73" s="12" t="s">
        <v>26</v>
      </c>
      <c r="AY73" s="12"/>
      <c r="AZ73" s="12" t="s">
        <v>26</v>
      </c>
      <c r="BA73" s="12"/>
      <c r="BB73" s="12" t="s">
        <v>26</v>
      </c>
      <c r="BC73" s="12" t="s">
        <v>26</v>
      </c>
      <c r="BD73" s="12"/>
      <c r="BE73" s="12" t="s">
        <v>26</v>
      </c>
      <c r="BF73" s="12"/>
    </row>
    <row r="74" spans="48:58" ht="28.5" customHeight="1">
      <c r="AV74" s="12" t="s">
        <v>26</v>
      </c>
      <c r="AW74" s="12" t="s">
        <v>26</v>
      </c>
      <c r="AX74" s="12" t="s">
        <v>26</v>
      </c>
      <c r="AY74" s="12"/>
      <c r="AZ74" s="12" t="s">
        <v>26</v>
      </c>
      <c r="BA74" s="12"/>
      <c r="BB74" s="12" t="s">
        <v>26</v>
      </c>
      <c r="BC74" s="12" t="s">
        <v>26</v>
      </c>
      <c r="BD74" s="12"/>
      <c r="BE74" s="12" t="s">
        <v>26</v>
      </c>
      <c r="BF74" s="12"/>
    </row>
    <row r="75" spans="48:58" ht="28.5" customHeight="1">
      <c r="AV75" s="12" t="s">
        <v>26</v>
      </c>
      <c r="AW75" s="12" t="s">
        <v>26</v>
      </c>
      <c r="AX75" s="12" t="s">
        <v>26</v>
      </c>
      <c r="AY75" s="12"/>
      <c r="AZ75" s="12" t="s">
        <v>26</v>
      </c>
      <c r="BA75" s="12"/>
      <c r="BB75" s="12" t="s">
        <v>26</v>
      </c>
      <c r="BC75" s="12" t="s">
        <v>26</v>
      </c>
      <c r="BD75" s="12"/>
      <c r="BE75" s="12" t="s">
        <v>26</v>
      </c>
      <c r="BF75" s="12"/>
    </row>
    <row r="76" spans="48:58" ht="28.5" customHeight="1">
      <c r="AV76" s="12" t="s">
        <v>26</v>
      </c>
      <c r="AW76" s="12" t="s">
        <v>26</v>
      </c>
      <c r="AX76" s="12" t="s">
        <v>26</v>
      </c>
      <c r="AY76" s="12"/>
      <c r="AZ76" s="12" t="s">
        <v>26</v>
      </c>
      <c r="BA76" s="12"/>
      <c r="BB76" s="12" t="s">
        <v>26</v>
      </c>
      <c r="BC76" s="12" t="s">
        <v>26</v>
      </c>
      <c r="BD76" s="12"/>
      <c r="BE76" s="12" t="s">
        <v>26</v>
      </c>
      <c r="BF76" s="12"/>
    </row>
    <row r="77" spans="48:58" ht="28.5" customHeight="1">
      <c r="AV77" s="12" t="s">
        <v>26</v>
      </c>
      <c r="AW77" s="12" t="s">
        <v>26</v>
      </c>
      <c r="AX77" s="12" t="s">
        <v>26</v>
      </c>
      <c r="AY77" s="12"/>
      <c r="AZ77" s="12" t="s">
        <v>26</v>
      </c>
      <c r="BA77" s="12"/>
      <c r="BB77" s="12" t="s">
        <v>26</v>
      </c>
      <c r="BC77" s="12" t="s">
        <v>26</v>
      </c>
      <c r="BD77" s="12"/>
      <c r="BE77" s="12" t="s">
        <v>26</v>
      </c>
      <c r="BF77" s="12"/>
    </row>
    <row r="78" spans="48:58" ht="28.5" customHeight="1">
      <c r="AV78" s="12" t="s">
        <v>26</v>
      </c>
      <c r="AW78" s="12" t="s">
        <v>26</v>
      </c>
      <c r="AX78" s="12" t="s">
        <v>26</v>
      </c>
      <c r="AY78" s="12"/>
      <c r="AZ78" s="12" t="s">
        <v>26</v>
      </c>
      <c r="BA78" s="12"/>
      <c r="BB78" s="12" t="s">
        <v>26</v>
      </c>
      <c r="BC78" s="12" t="s">
        <v>26</v>
      </c>
      <c r="BD78" s="12"/>
      <c r="BE78" s="12" t="s">
        <v>26</v>
      </c>
      <c r="BF78" s="12"/>
    </row>
    <row r="79" spans="48:58" ht="28.5" customHeight="1">
      <c r="AV79" s="12" t="s">
        <v>26</v>
      </c>
      <c r="AW79" s="12" t="s">
        <v>26</v>
      </c>
      <c r="AX79" s="12" t="s">
        <v>26</v>
      </c>
      <c r="AY79" s="12"/>
      <c r="AZ79" s="12" t="s">
        <v>26</v>
      </c>
      <c r="BA79" s="12"/>
      <c r="BB79" s="12" t="s">
        <v>26</v>
      </c>
      <c r="BC79" s="12" t="s">
        <v>26</v>
      </c>
      <c r="BD79" s="12"/>
      <c r="BE79" s="12" t="s">
        <v>26</v>
      </c>
      <c r="BF79" s="12"/>
    </row>
    <row r="80" spans="48: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row r="145" spans="48:58" ht="28.5" customHeight="1">
      <c r="AV145" s="12" t="s">
        <v>26</v>
      </c>
      <c r="AW145" s="12" t="s">
        <v>26</v>
      </c>
      <c r="AX145" s="12" t="s">
        <v>26</v>
      </c>
      <c r="AY145" s="12"/>
      <c r="AZ145" s="12" t="s">
        <v>26</v>
      </c>
      <c r="BA145" s="12"/>
      <c r="BB145" s="12" t="s">
        <v>26</v>
      </c>
      <c r="BC145" s="12" t="s">
        <v>26</v>
      </c>
      <c r="BD145" s="12"/>
      <c r="BE145" s="12" t="s">
        <v>26</v>
      </c>
      <c r="BF145" s="12"/>
    </row>
    <row r="146" spans="48:58" ht="28.5" customHeight="1">
      <c r="AV146" s="12" t="s">
        <v>26</v>
      </c>
      <c r="AW146" s="12" t="s">
        <v>26</v>
      </c>
      <c r="AX146" s="12" t="s">
        <v>26</v>
      </c>
      <c r="AY146" s="12"/>
      <c r="AZ146" s="12" t="s">
        <v>26</v>
      </c>
      <c r="BA146" s="12"/>
      <c r="BB146" s="12" t="s">
        <v>26</v>
      </c>
      <c r="BC146" s="12" t="s">
        <v>26</v>
      </c>
      <c r="BD146" s="12"/>
      <c r="BE146" s="12" t="s">
        <v>26</v>
      </c>
      <c r="BF146" s="12"/>
    </row>
    <row r="147" spans="48:58" ht="28.5" customHeight="1">
      <c r="AV147" s="12" t="s">
        <v>26</v>
      </c>
      <c r="AW147" s="12" t="s">
        <v>26</v>
      </c>
      <c r="AX147" s="12" t="s">
        <v>26</v>
      </c>
      <c r="AY147" s="12"/>
      <c r="AZ147" s="12" t="s">
        <v>26</v>
      </c>
      <c r="BA147" s="12"/>
      <c r="BB147" s="12" t="s">
        <v>26</v>
      </c>
      <c r="BC147" s="12" t="s">
        <v>26</v>
      </c>
      <c r="BD147" s="12"/>
      <c r="BE147" s="12" t="s">
        <v>26</v>
      </c>
      <c r="BF147" s="12"/>
    </row>
  </sheetData>
  <mergeCells count="41">
    <mergeCell ref="AV1:BF1"/>
    <mergeCell ref="A2:B2"/>
    <mergeCell ref="C2:D2"/>
    <mergeCell ref="F2:G2"/>
    <mergeCell ref="H2:I2"/>
    <mergeCell ref="J2:K2"/>
    <mergeCell ref="W2:X2"/>
    <mergeCell ref="C1:M1"/>
    <mergeCell ref="N1:X1"/>
    <mergeCell ref="Y1:AJ1"/>
    <mergeCell ref="AK1:AU1"/>
    <mergeCell ref="L2:M2"/>
    <mergeCell ref="N2:O2"/>
    <mergeCell ref="Q2:R2"/>
    <mergeCell ref="S2:T2"/>
    <mergeCell ref="U2:V2"/>
    <mergeCell ref="Y2:Z2"/>
    <mergeCell ref="AB2:AC2"/>
    <mergeCell ref="AD2:AE2"/>
    <mergeCell ref="AF2:AF3"/>
    <mergeCell ref="AG2:AH2"/>
    <mergeCell ref="BC2:BD2"/>
    <mergeCell ref="BE2:BF2"/>
    <mergeCell ref="AK2:AL2"/>
    <mergeCell ref="AM2:AN2"/>
    <mergeCell ref="AO2:AP2"/>
    <mergeCell ref="AQ2:AQ3"/>
    <mergeCell ref="AR2:AS2"/>
    <mergeCell ref="AT2:AU2"/>
    <mergeCell ref="AB43:AJ43"/>
    <mergeCell ref="AV2:AW2"/>
    <mergeCell ref="AX2:AY2"/>
    <mergeCell ref="AZ2:BA2"/>
    <mergeCell ref="BB2:BB3"/>
    <mergeCell ref="AI2:AJ2"/>
    <mergeCell ref="AV43:AW43"/>
    <mergeCell ref="A4:B4"/>
    <mergeCell ref="A43:B43"/>
    <mergeCell ref="C43:D43"/>
    <mergeCell ref="N43:O43"/>
    <mergeCell ref="Y43:Z43"/>
  </mergeCells>
  <phoneticPr fontId="3"/>
  <conditionalFormatting sqref="A5:AU41 BG5:XFD41 BC6 AV40:BF42 BC24 BE8:BE9 BE32 BE16:BE17 AV45:BF147 AX43:BF44 BE6 BE24">
    <cfRule type="cellIs" dxfId="825" priority="182" operator="equal">
      <formula>0</formula>
    </cfRule>
  </conditionalFormatting>
  <conditionalFormatting sqref="BC5 BE5">
    <cfRule type="cellIs" dxfId="824" priority="181" operator="equal">
      <formula>0</formula>
    </cfRule>
  </conditionalFormatting>
  <conditionalFormatting sqref="BE7">
    <cfRule type="cellIs" dxfId="823" priority="179" operator="equal">
      <formula>0</formula>
    </cfRule>
  </conditionalFormatting>
  <conditionalFormatting sqref="BC7">
    <cfRule type="cellIs" dxfId="822" priority="178" operator="equal">
      <formula>0</formula>
    </cfRule>
  </conditionalFormatting>
  <conditionalFormatting sqref="BE19">
    <cfRule type="cellIs" dxfId="777" priority="7" operator="equal">
      <formula>0</formula>
    </cfRule>
  </conditionalFormatting>
  <conditionalFormatting sqref="BE25:BE31">
    <cfRule type="cellIs" dxfId="776" priority="6" operator="equal">
      <formula>0</formula>
    </cfRule>
  </conditionalFormatting>
  <conditionalFormatting sqref="BE33:BE39">
    <cfRule type="cellIs" dxfId="775" priority="5" operator="equal">
      <formula>0</formula>
    </cfRule>
  </conditionalFormatting>
  <conditionalFormatting sqref="AV44:AW44">
    <cfRule type="cellIs" dxfId="774" priority="4" operator="equal">
      <formula>0</formula>
    </cfRule>
  </conditionalFormatting>
  <conditionalFormatting sqref="BE23">
    <cfRule type="cellIs" dxfId="694" priority="9" operator="equal">
      <formula>0</formula>
    </cfRule>
  </conditionalFormatting>
  <conditionalFormatting sqref="BE18">
    <cfRule type="cellIs" dxfId="693" priority="8" operator="equal">
      <formula>0</formula>
    </cfRule>
  </conditionalFormatting>
  <conditionalFormatting sqref="BC8 BC14 BC20">
    <cfRule type="cellIs" dxfId="685" priority="25" operator="equal">
      <formula>0</formula>
    </cfRule>
  </conditionalFormatting>
  <conditionalFormatting sqref="BC9 BC15 BC21">
    <cfRule type="cellIs" dxfId="684" priority="24" operator="equal">
      <formula>0</formula>
    </cfRule>
  </conditionalFormatting>
  <conditionalFormatting sqref="BC10 BC16 BC22">
    <cfRule type="cellIs" dxfId="683" priority="23" operator="equal">
      <formula>0</formula>
    </cfRule>
  </conditionalFormatting>
  <conditionalFormatting sqref="BC11 BC17 BC23">
    <cfRule type="cellIs" dxfId="682" priority="22" operator="equal">
      <formula>0</formula>
    </cfRule>
  </conditionalFormatting>
  <conditionalFormatting sqref="BC12 BC18">
    <cfRule type="cellIs" dxfId="681" priority="21" operator="equal">
      <formula>0</formula>
    </cfRule>
  </conditionalFormatting>
  <conditionalFormatting sqref="BC13 BC19">
    <cfRule type="cellIs" dxfId="680" priority="20" operator="equal">
      <formula>0</formula>
    </cfRule>
  </conditionalFormatting>
  <conditionalFormatting sqref="BC25:BC39">
    <cfRule type="cellIs" dxfId="679" priority="19" operator="equal">
      <formula>0</formula>
    </cfRule>
  </conditionalFormatting>
  <conditionalFormatting sqref="BE14">
    <cfRule type="cellIs" dxfId="678" priority="18" operator="equal">
      <formula>0</formula>
    </cfRule>
  </conditionalFormatting>
  <conditionalFormatting sqref="BE15">
    <cfRule type="cellIs" dxfId="677" priority="17" operator="equal">
      <formula>0</formula>
    </cfRule>
  </conditionalFormatting>
  <conditionalFormatting sqref="BE10">
    <cfRule type="cellIs" dxfId="676" priority="16" operator="equal">
      <formula>0</formula>
    </cfRule>
  </conditionalFormatting>
  <conditionalFormatting sqref="BE11">
    <cfRule type="cellIs" dxfId="675" priority="15" operator="equal">
      <formula>0</formula>
    </cfRule>
  </conditionalFormatting>
  <conditionalFormatting sqref="BE12">
    <cfRule type="cellIs" dxfId="674" priority="14" operator="equal">
      <formula>0</formula>
    </cfRule>
  </conditionalFormatting>
  <conditionalFormatting sqref="BE13">
    <cfRule type="cellIs" dxfId="673" priority="13" operator="equal">
      <formula>0</formula>
    </cfRule>
  </conditionalFormatting>
  <conditionalFormatting sqref="BE20">
    <cfRule type="cellIs" dxfId="672" priority="12" operator="equal">
      <formula>0</formula>
    </cfRule>
  </conditionalFormatting>
  <conditionalFormatting sqref="BE21">
    <cfRule type="cellIs" dxfId="671" priority="11" operator="equal">
      <formula>0</formula>
    </cfRule>
  </conditionalFormatting>
  <conditionalFormatting sqref="BE22">
    <cfRule type="cellIs" dxfId="670" priority="10" operator="equal">
      <formula>0</formula>
    </cfRule>
  </conditionalFormatting>
  <conditionalFormatting sqref="AV5:BB39">
    <cfRule type="cellIs" dxfId="669" priority="3" operator="equal">
      <formula>0</formula>
    </cfRule>
  </conditionalFormatting>
  <conditionalFormatting sqref="BD5:BD39">
    <cfRule type="cellIs" dxfId="668" priority="2" operator="equal">
      <formula>0</formula>
    </cfRule>
  </conditionalFormatting>
  <conditionalFormatting sqref="BF5:BF39">
    <cfRule type="cellIs" dxfId="667" priority="1" operator="equal">
      <formula>0</formula>
    </cfRule>
  </conditionalFormatting>
  <pageMargins left="0.70866141732283472" right="0.70866141732283472" top="0.74803149606299213" bottom="0.74803149606299213" header="0.31496062992125984" footer="0.31496062992125984"/>
  <pageSetup paperSize="8" scale="4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A1DC0-BA04-4016-BD22-5B8D90E78C14}">
  <dimension ref="A1:BF155"/>
  <sheetViews>
    <sheetView view="pageBreakPreview" zoomScale="90" zoomScaleNormal="55" zoomScaleSheetLayoutView="90" workbookViewId="0">
      <pane xSplit="36" ySplit="4" topLeftCell="AV5" activePane="bottomRight" state="frozen"/>
      <selection pane="topRight" activeCell="AK1" sqref="AK1"/>
      <selection pane="bottomLeft" activeCell="A5" sqref="A5"/>
      <selection pane="bottomRight" activeCell="AV1" sqref="AV1:BF1"/>
    </sheetView>
  </sheetViews>
  <sheetFormatPr defaultColWidth="9" defaultRowHeight="28.5" customHeight="1" outlineLevelCol="1"/>
  <cols>
    <col min="1" max="1" width="6.58203125" style="17" customWidth="1"/>
    <col min="2" max="2" width="32.5" style="17" customWidth="1"/>
    <col min="3" max="22" width="8.25" style="25" hidden="1" customWidth="1" outlineLevel="1"/>
    <col min="23" max="24" width="8.25" style="26"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ollapsed="1"/>
    <col min="38" max="42" width="9" style="17"/>
    <col min="43" max="46" width="9" style="30"/>
    <col min="47" max="47" width="9" style="17"/>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41"/>
      <c r="B1" s="141"/>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58" t="s">
        <v>11</v>
      </c>
      <c r="X2" s="275"/>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69" t="s">
        <v>15</v>
      </c>
      <c r="C3" s="169" t="s">
        <v>16</v>
      </c>
      <c r="D3" s="169" t="s">
        <v>17</v>
      </c>
      <c r="E3" s="169"/>
      <c r="F3" s="169" t="s">
        <v>18</v>
      </c>
      <c r="G3" s="169" t="s">
        <v>19</v>
      </c>
      <c r="H3" s="169" t="s">
        <v>18</v>
      </c>
      <c r="I3" s="169" t="s">
        <v>19</v>
      </c>
      <c r="J3" s="169" t="s">
        <v>18</v>
      </c>
      <c r="K3" s="169" t="s">
        <v>19</v>
      </c>
      <c r="L3" s="169" t="s">
        <v>18</v>
      </c>
      <c r="M3" s="169" t="s">
        <v>19</v>
      </c>
      <c r="N3" s="169" t="s">
        <v>16</v>
      </c>
      <c r="O3" s="169" t="s">
        <v>17</v>
      </c>
      <c r="P3" s="169"/>
      <c r="Q3" s="169" t="s">
        <v>18</v>
      </c>
      <c r="R3" s="169" t="s">
        <v>19</v>
      </c>
      <c r="S3" s="169" t="s">
        <v>18</v>
      </c>
      <c r="T3" s="169" t="s">
        <v>19</v>
      </c>
      <c r="U3" s="169" t="s">
        <v>18</v>
      </c>
      <c r="V3" s="169" t="s">
        <v>19</v>
      </c>
      <c r="W3" s="156" t="s">
        <v>18</v>
      </c>
      <c r="X3" s="156" t="s">
        <v>19</v>
      </c>
      <c r="Y3" s="156" t="s">
        <v>16</v>
      </c>
      <c r="Z3" s="156" t="s">
        <v>17</v>
      </c>
      <c r="AA3" s="156"/>
      <c r="AB3" s="156" t="s">
        <v>18</v>
      </c>
      <c r="AC3" s="156" t="s">
        <v>19</v>
      </c>
      <c r="AD3" s="156" t="s">
        <v>18</v>
      </c>
      <c r="AE3" s="156" t="s">
        <v>19</v>
      </c>
      <c r="AF3" s="266"/>
      <c r="AG3" s="156" t="s">
        <v>18</v>
      </c>
      <c r="AH3" s="156" t="s">
        <v>19</v>
      </c>
      <c r="AI3" s="156"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21</v>
      </c>
      <c r="D4" s="132">
        <v>2</v>
      </c>
      <c r="E4" s="132"/>
      <c r="F4" s="132">
        <v>18</v>
      </c>
      <c r="G4" s="132">
        <v>24</v>
      </c>
      <c r="H4" s="132">
        <v>21</v>
      </c>
      <c r="I4" s="132">
        <v>24</v>
      </c>
      <c r="J4" s="132">
        <v>5</v>
      </c>
      <c r="K4" s="132">
        <v>10</v>
      </c>
      <c r="L4" s="132">
        <v>1</v>
      </c>
      <c r="M4" s="132">
        <v>2</v>
      </c>
      <c r="N4" s="132">
        <v>20</v>
      </c>
      <c r="O4" s="132">
        <v>4</v>
      </c>
      <c r="P4" s="132"/>
      <c r="Q4" s="132">
        <v>12</v>
      </c>
      <c r="R4" s="132">
        <v>23</v>
      </c>
      <c r="S4" s="132">
        <v>8</v>
      </c>
      <c r="T4" s="132">
        <v>19</v>
      </c>
      <c r="U4" s="132">
        <v>2</v>
      </c>
      <c r="V4" s="132">
        <v>5</v>
      </c>
      <c r="W4" s="134">
        <v>0</v>
      </c>
      <c r="X4" s="134">
        <v>0</v>
      </c>
      <c r="Y4" s="134">
        <v>5</v>
      </c>
      <c r="Z4" s="134">
        <v>0</v>
      </c>
      <c r="AA4" s="134"/>
      <c r="AB4" s="134">
        <v>9</v>
      </c>
      <c r="AC4" s="134">
        <v>32</v>
      </c>
      <c r="AD4" s="134">
        <v>7</v>
      </c>
      <c r="AE4" s="134">
        <v>24</v>
      </c>
      <c r="AF4" s="134"/>
      <c r="AG4" s="134">
        <v>3</v>
      </c>
      <c r="AH4" s="134">
        <v>5</v>
      </c>
      <c r="AI4" s="134">
        <v>1</v>
      </c>
      <c r="AJ4" s="136">
        <v>2</v>
      </c>
      <c r="AK4" s="137">
        <v>23</v>
      </c>
      <c r="AL4" s="138">
        <v>0</v>
      </c>
      <c r="AM4" s="138">
        <v>21</v>
      </c>
      <c r="AN4" s="138">
        <v>27</v>
      </c>
      <c r="AO4" s="138">
        <v>17</v>
      </c>
      <c r="AP4" s="138">
        <v>25</v>
      </c>
      <c r="AQ4" s="158">
        <v>21</v>
      </c>
      <c r="AR4" s="138">
        <v>2</v>
      </c>
      <c r="AS4" s="158">
        <v>8</v>
      </c>
      <c r="AT4" s="138">
        <v>5</v>
      </c>
      <c r="AU4" s="139">
        <v>25</v>
      </c>
      <c r="AV4" s="137">
        <f t="shared" ref="AV4:BD4" si="0">COUNTIF(AV5:AV76,"○")</f>
        <v>0</v>
      </c>
      <c r="AW4" s="138">
        <f t="shared" si="0"/>
        <v>0</v>
      </c>
      <c r="AX4" s="138">
        <f t="shared" si="0"/>
        <v>0</v>
      </c>
      <c r="AY4" s="138">
        <f t="shared" si="0"/>
        <v>0</v>
      </c>
      <c r="AZ4" s="138">
        <f t="shared" si="0"/>
        <v>0</v>
      </c>
      <c r="BA4" s="138">
        <f t="shared" si="0"/>
        <v>0</v>
      </c>
      <c r="BB4" s="138">
        <f t="shared" si="0"/>
        <v>0</v>
      </c>
      <c r="BC4" s="138">
        <f t="shared" si="0"/>
        <v>4</v>
      </c>
      <c r="BD4" s="138">
        <f t="shared" si="0"/>
        <v>0</v>
      </c>
      <c r="BE4" s="138">
        <f t="shared" ref="BE4" si="1">COUNTIF(BE5:BE76,"○")</f>
        <v>12</v>
      </c>
      <c r="BF4" s="139">
        <f>COUNTIF(BF5:BF76,"○")</f>
        <v>0</v>
      </c>
    </row>
    <row r="5" spans="1:58" ht="28.5" customHeight="1">
      <c r="A5" s="123">
        <v>7001</v>
      </c>
      <c r="B5" s="124" t="s">
        <v>1732</v>
      </c>
      <c r="C5" s="125" t="s">
        <v>25</v>
      </c>
      <c r="D5" s="78" t="s">
        <v>25</v>
      </c>
      <c r="E5" s="78">
        <v>0</v>
      </c>
      <c r="F5" s="78"/>
      <c r="G5" s="78" t="s">
        <v>22</v>
      </c>
      <c r="H5" s="78"/>
      <c r="I5" s="78" t="s">
        <v>22</v>
      </c>
      <c r="J5" s="78"/>
      <c r="K5" s="78"/>
      <c r="L5" s="78"/>
      <c r="M5" s="78"/>
      <c r="N5" s="78" t="s">
        <v>24</v>
      </c>
      <c r="O5" s="78" t="s">
        <v>23</v>
      </c>
      <c r="P5" s="78">
        <v>1</v>
      </c>
      <c r="Q5" s="78"/>
      <c r="R5" s="78" t="s">
        <v>23</v>
      </c>
      <c r="S5" s="78"/>
      <c r="T5" s="78" t="s">
        <v>23</v>
      </c>
      <c r="U5" s="78"/>
      <c r="V5" s="78"/>
      <c r="W5" s="97"/>
      <c r="X5" s="97"/>
      <c r="Y5" s="97" t="s">
        <v>25</v>
      </c>
      <c r="Z5" s="97" t="s">
        <v>25</v>
      </c>
      <c r="AA5" s="97" t="s">
        <v>25</v>
      </c>
      <c r="AB5" s="97" t="s">
        <v>25</v>
      </c>
      <c r="AC5" s="97" t="s">
        <v>22</v>
      </c>
      <c r="AD5" s="97" t="s">
        <v>25</v>
      </c>
      <c r="AE5" s="97" t="s">
        <v>22</v>
      </c>
      <c r="AF5" s="97"/>
      <c r="AG5" s="97" t="s">
        <v>26</v>
      </c>
      <c r="AH5" s="97" t="s">
        <v>25</v>
      </c>
      <c r="AI5" s="97" t="s">
        <v>22</v>
      </c>
      <c r="AJ5" s="127" t="s">
        <v>25</v>
      </c>
      <c r="AK5" s="128" t="s">
        <v>25</v>
      </c>
      <c r="AL5" s="95" t="s">
        <v>25</v>
      </c>
      <c r="AM5" s="95" t="s">
        <v>25</v>
      </c>
      <c r="AN5" s="95" t="s">
        <v>22</v>
      </c>
      <c r="AO5" s="95">
        <v>0</v>
      </c>
      <c r="AP5" s="95" t="s">
        <v>22</v>
      </c>
      <c r="AQ5" s="98" t="s">
        <v>43</v>
      </c>
      <c r="AR5" s="98"/>
      <c r="AS5" s="98" t="s">
        <v>25</v>
      </c>
      <c r="AT5" s="98"/>
      <c r="AU5" s="131" t="s">
        <v>22</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100" t="s">
        <v>25</v>
      </c>
      <c r="BD5" s="313" t="str">
        <f>SUBSTITUTE(SUBSTITUTE(IFERROR(VLOOKUP($A5,単組回答!$E:$R,14,FALSE),""),"① 行った","○"),"② 行っていない","×")</f>
        <v/>
      </c>
      <c r="BE5" s="95" t="s">
        <v>1807</v>
      </c>
      <c r="BF5" s="316" t="str">
        <f>SUBSTITUTE(SUBSTITUTE(IFERROR(VLOOKUP($A5,単組回答!$E:$T,16,FALSE),""),"① 行った","○"),"② 行っていない","×")</f>
        <v/>
      </c>
    </row>
    <row r="6" spans="1:58" ht="28.5" customHeight="1">
      <c r="A6" s="20">
        <v>7003</v>
      </c>
      <c r="B6" s="21" t="s">
        <v>1733</v>
      </c>
      <c r="C6" s="18" t="s">
        <v>22</v>
      </c>
      <c r="D6" s="18" t="s">
        <v>25</v>
      </c>
      <c r="E6" s="18">
        <v>1</v>
      </c>
      <c r="F6" s="18"/>
      <c r="G6" s="18"/>
      <c r="H6" s="18" t="s">
        <v>22</v>
      </c>
      <c r="I6" s="18"/>
      <c r="J6" s="18"/>
      <c r="K6" s="18" t="s">
        <v>22</v>
      </c>
      <c r="L6" s="18"/>
      <c r="M6" s="18"/>
      <c r="N6" s="18" t="s">
        <v>24</v>
      </c>
      <c r="O6" s="18" t="s">
        <v>24</v>
      </c>
      <c r="P6" s="18">
        <v>0</v>
      </c>
      <c r="Q6" s="18"/>
      <c r="R6" s="18"/>
      <c r="S6" s="18"/>
      <c r="T6" s="18"/>
      <c r="U6" s="18"/>
      <c r="V6" s="18"/>
      <c r="W6" s="19"/>
      <c r="X6" s="19"/>
      <c r="Y6" s="19" t="s">
        <v>26</v>
      </c>
      <c r="Z6" s="19" t="s">
        <v>26</v>
      </c>
      <c r="AA6" s="19" t="e">
        <v>#N/A</v>
      </c>
      <c r="AB6" s="19" t="s">
        <v>26</v>
      </c>
      <c r="AC6" s="19" t="s">
        <v>26</v>
      </c>
      <c r="AD6" s="19" t="s">
        <v>26</v>
      </c>
      <c r="AE6" s="19" t="s">
        <v>26</v>
      </c>
      <c r="AF6" s="19"/>
      <c r="AG6" s="19" t="s">
        <v>26</v>
      </c>
      <c r="AH6" s="19" t="s">
        <v>26</v>
      </c>
      <c r="AI6" s="19" t="s">
        <v>26</v>
      </c>
      <c r="AJ6" s="96" t="s">
        <v>26</v>
      </c>
      <c r="AK6" s="102" t="s">
        <v>26</v>
      </c>
      <c r="AL6" s="100" t="s">
        <v>26</v>
      </c>
      <c r="AM6" s="100" t="s">
        <v>26</v>
      </c>
      <c r="AN6" s="100" t="s">
        <v>26</v>
      </c>
      <c r="AO6" s="100" t="s">
        <v>26</v>
      </c>
      <c r="AP6" s="100" t="s">
        <v>26</v>
      </c>
      <c r="AQ6" s="3" t="s">
        <v>26</v>
      </c>
      <c r="AR6" s="3" t="s">
        <v>26</v>
      </c>
      <c r="AS6" s="3" t="s">
        <v>26</v>
      </c>
      <c r="AT6" s="3" t="s">
        <v>26</v>
      </c>
      <c r="AU6" s="112" t="s">
        <v>26</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100" t="s">
        <v>25</v>
      </c>
      <c r="BD6" s="313" t="str">
        <f>SUBSTITUTE(SUBSTITUTE(IFERROR(VLOOKUP($A6,単組回答!$E:$R,14,FALSE),""),"① 行った","○"),"② 行っていない","×")</f>
        <v/>
      </c>
      <c r="BE6" s="100" t="s">
        <v>25</v>
      </c>
      <c r="BF6" s="316" t="str">
        <f>SUBSTITUTE(SUBSTITUTE(IFERROR(VLOOKUP($A6,単組回答!$E:$T,16,FALSE),""),"① 行った","○"),"② 行っていない","×")</f>
        <v/>
      </c>
    </row>
    <row r="7" spans="1:58" ht="28.5" customHeight="1">
      <c r="A7" s="20">
        <v>7004</v>
      </c>
      <c r="B7" s="21" t="s">
        <v>1734</v>
      </c>
      <c r="C7" s="18" t="s">
        <v>22</v>
      </c>
      <c r="D7" s="18" t="s">
        <v>22</v>
      </c>
      <c r="E7" s="18">
        <v>2</v>
      </c>
      <c r="F7" s="18" t="s">
        <v>22</v>
      </c>
      <c r="G7" s="18" t="s">
        <v>22</v>
      </c>
      <c r="H7" s="18" t="s">
        <v>22</v>
      </c>
      <c r="I7" s="18" t="s">
        <v>22</v>
      </c>
      <c r="J7" s="18"/>
      <c r="K7" s="18"/>
      <c r="L7" s="18"/>
      <c r="M7" s="18"/>
      <c r="N7" s="18"/>
      <c r="O7" s="18"/>
      <c r="P7" s="18">
        <v>0</v>
      </c>
      <c r="Q7" s="18"/>
      <c r="R7" s="18"/>
      <c r="S7" s="18"/>
      <c r="T7" s="18"/>
      <c r="U7" s="18"/>
      <c r="V7" s="18"/>
      <c r="W7" s="19"/>
      <c r="X7" s="19"/>
      <c r="Y7" s="19" t="s">
        <v>26</v>
      </c>
      <c r="Z7" s="19" t="s">
        <v>26</v>
      </c>
      <c r="AA7" s="19" t="e">
        <v>#N/A</v>
      </c>
      <c r="AB7" s="19" t="s">
        <v>26</v>
      </c>
      <c r="AC7" s="19" t="s">
        <v>22</v>
      </c>
      <c r="AD7" s="19" t="s">
        <v>26</v>
      </c>
      <c r="AE7" s="19" t="s">
        <v>22</v>
      </c>
      <c r="AF7" s="19"/>
      <c r="AG7" s="19" t="s">
        <v>26</v>
      </c>
      <c r="AH7" s="19"/>
      <c r="AI7" s="19" t="s">
        <v>26</v>
      </c>
      <c r="AJ7" s="96" t="s">
        <v>25</v>
      </c>
      <c r="AK7" s="102" t="s">
        <v>22</v>
      </c>
      <c r="AL7" s="100" t="s">
        <v>25</v>
      </c>
      <c r="AM7" s="100" t="s">
        <v>22</v>
      </c>
      <c r="AN7" s="100" t="s">
        <v>22</v>
      </c>
      <c r="AO7" s="100" t="s">
        <v>22</v>
      </c>
      <c r="AP7" s="100" t="s">
        <v>22</v>
      </c>
      <c r="AQ7" s="3" t="s">
        <v>27</v>
      </c>
      <c r="AR7" s="3" t="s">
        <v>28</v>
      </c>
      <c r="AS7" s="3" t="s">
        <v>28</v>
      </c>
      <c r="AT7" s="3" t="s">
        <v>22</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100" t="s">
        <v>25</v>
      </c>
      <c r="BD7" s="313" t="str">
        <f>SUBSTITUTE(SUBSTITUTE(IFERROR(VLOOKUP($A7,単組回答!$E:$R,14,FALSE),""),"① 行った","○"),"② 行っていない","×")</f>
        <v/>
      </c>
      <c r="BE7" s="100" t="s">
        <v>1807</v>
      </c>
      <c r="BF7" s="316" t="str">
        <f>SUBSTITUTE(SUBSTITUTE(IFERROR(VLOOKUP($A7,単組回答!$E:$T,16,FALSE),""),"① 行った","○"),"② 行っていない","×")</f>
        <v/>
      </c>
    </row>
    <row r="8" spans="1:58" ht="28.5" customHeight="1">
      <c r="A8" s="20">
        <v>7005</v>
      </c>
      <c r="B8" s="21" t="s">
        <v>1735</v>
      </c>
      <c r="C8" s="18" t="s">
        <v>22</v>
      </c>
      <c r="D8" s="18" t="s">
        <v>25</v>
      </c>
      <c r="E8" s="18">
        <v>1</v>
      </c>
      <c r="F8" s="18" t="s">
        <v>22</v>
      </c>
      <c r="G8" s="18" t="s">
        <v>22</v>
      </c>
      <c r="H8" s="18" t="s">
        <v>22</v>
      </c>
      <c r="I8" s="18" t="s">
        <v>22</v>
      </c>
      <c r="J8" s="18" t="s">
        <v>22</v>
      </c>
      <c r="K8" s="18"/>
      <c r="L8" s="18"/>
      <c r="M8" s="18" t="s">
        <v>22</v>
      </c>
      <c r="N8" s="18" t="s">
        <v>23</v>
      </c>
      <c r="O8" s="18" t="s">
        <v>24</v>
      </c>
      <c r="P8" s="18">
        <v>1</v>
      </c>
      <c r="Q8" s="18"/>
      <c r="R8" s="18" t="s">
        <v>23</v>
      </c>
      <c r="S8" s="18"/>
      <c r="T8" s="18" t="s">
        <v>23</v>
      </c>
      <c r="U8" s="18"/>
      <c r="V8" s="18"/>
      <c r="W8" s="19"/>
      <c r="X8" s="19"/>
      <c r="Y8" s="19" t="s">
        <v>26</v>
      </c>
      <c r="Z8" s="19" t="s">
        <v>26</v>
      </c>
      <c r="AA8" s="19" t="e">
        <v>#N/A</v>
      </c>
      <c r="AB8" s="19" t="s">
        <v>26</v>
      </c>
      <c r="AC8" s="19" t="s">
        <v>22</v>
      </c>
      <c r="AD8" s="19" t="s">
        <v>26</v>
      </c>
      <c r="AE8" s="19" t="s">
        <v>25</v>
      </c>
      <c r="AF8" s="19"/>
      <c r="AG8" s="19" t="s">
        <v>26</v>
      </c>
      <c r="AH8" s="19"/>
      <c r="AI8" s="19" t="s">
        <v>26</v>
      </c>
      <c r="AJ8" s="96" t="s">
        <v>25</v>
      </c>
      <c r="AK8" s="102" t="s">
        <v>22</v>
      </c>
      <c r="AL8" s="100" t="s">
        <v>25</v>
      </c>
      <c r="AM8" s="100" t="s">
        <v>22</v>
      </c>
      <c r="AN8" s="100" t="s">
        <v>25</v>
      </c>
      <c r="AO8" s="100" t="s">
        <v>22</v>
      </c>
      <c r="AP8" s="100">
        <v>0</v>
      </c>
      <c r="AQ8" s="3">
        <v>0</v>
      </c>
      <c r="AR8" s="3" t="s">
        <v>25</v>
      </c>
      <c r="AS8" s="3">
        <v>0</v>
      </c>
      <c r="AT8" s="3" t="s">
        <v>25</v>
      </c>
      <c r="AU8" s="112">
        <v>0</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100" t="s">
        <v>25</v>
      </c>
      <c r="BD8" s="313" t="str">
        <f>SUBSTITUTE(SUBSTITUTE(IFERROR(VLOOKUP($A8,単組回答!$E:$R,14,FALSE),""),"① 行った","○"),"② 行っていない","×")</f>
        <v/>
      </c>
      <c r="BE8" s="100" t="s">
        <v>25</v>
      </c>
      <c r="BF8" s="316" t="str">
        <f>SUBSTITUTE(SUBSTITUTE(IFERROR(VLOOKUP($A8,単組回答!$E:$T,16,FALSE),""),"① 行った","○"),"② 行っていない","×")</f>
        <v/>
      </c>
    </row>
    <row r="9" spans="1:58" ht="28.5" customHeight="1">
      <c r="A9" s="20">
        <v>7006</v>
      </c>
      <c r="B9" s="21" t="s">
        <v>1736</v>
      </c>
      <c r="C9" s="18" t="s">
        <v>22</v>
      </c>
      <c r="D9" s="18" t="s">
        <v>25</v>
      </c>
      <c r="E9" s="18">
        <v>1</v>
      </c>
      <c r="F9" s="18" t="s">
        <v>22</v>
      </c>
      <c r="G9" s="18"/>
      <c r="H9" s="18" t="s">
        <v>22</v>
      </c>
      <c r="I9" s="18"/>
      <c r="J9" s="18"/>
      <c r="K9" s="18"/>
      <c r="L9" s="18"/>
      <c r="M9" s="18"/>
      <c r="N9" s="18" t="s">
        <v>23</v>
      </c>
      <c r="O9" s="18" t="s">
        <v>24</v>
      </c>
      <c r="P9" s="18">
        <v>1</v>
      </c>
      <c r="Q9" s="18" t="s">
        <v>23</v>
      </c>
      <c r="R9" s="18" t="s">
        <v>23</v>
      </c>
      <c r="S9" s="18"/>
      <c r="T9" s="18" t="s">
        <v>23</v>
      </c>
      <c r="U9" s="18"/>
      <c r="V9" s="18"/>
      <c r="W9" s="19"/>
      <c r="X9" s="19"/>
      <c r="Y9" s="19" t="s">
        <v>26</v>
      </c>
      <c r="Z9" s="19" t="s">
        <v>26</v>
      </c>
      <c r="AA9" s="19" t="e">
        <v>#N/A</v>
      </c>
      <c r="AB9" s="19" t="s">
        <v>26</v>
      </c>
      <c r="AC9" s="19" t="s">
        <v>22</v>
      </c>
      <c r="AD9" s="19" t="s">
        <v>26</v>
      </c>
      <c r="AE9" s="19" t="s">
        <v>22</v>
      </c>
      <c r="AF9" s="19"/>
      <c r="AG9" s="19" t="s">
        <v>26</v>
      </c>
      <c r="AH9" s="19" t="s">
        <v>25</v>
      </c>
      <c r="AI9" s="19" t="s">
        <v>26</v>
      </c>
      <c r="AJ9" s="96" t="s">
        <v>25</v>
      </c>
      <c r="AK9" s="102" t="s">
        <v>22</v>
      </c>
      <c r="AL9" s="100" t="s">
        <v>25</v>
      </c>
      <c r="AM9" s="100" t="s">
        <v>22</v>
      </c>
      <c r="AN9" s="100" t="s">
        <v>22</v>
      </c>
      <c r="AO9" s="100" t="s">
        <v>25</v>
      </c>
      <c r="AP9" s="100" t="s">
        <v>22</v>
      </c>
      <c r="AQ9" s="3" t="s">
        <v>27</v>
      </c>
      <c r="AR9" s="3" t="s">
        <v>28</v>
      </c>
      <c r="AS9" s="3" t="s">
        <v>22</v>
      </c>
      <c r="AT9" s="3" t="s">
        <v>22</v>
      </c>
      <c r="AU9" s="112" t="s">
        <v>22</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100" t="s">
        <v>25</v>
      </c>
      <c r="BD9" s="313" t="str">
        <f>SUBSTITUTE(SUBSTITUTE(IFERROR(VLOOKUP($A9,単組回答!$E:$R,14,FALSE),""),"① 行った","○"),"② 行っていない","×")</f>
        <v/>
      </c>
      <c r="BE9" s="100" t="s">
        <v>1807</v>
      </c>
      <c r="BF9" s="316" t="str">
        <f>SUBSTITUTE(SUBSTITUTE(IFERROR(VLOOKUP($A9,単組回答!$E:$T,16,FALSE),""),"① 行った","○"),"② 行っていない","×")</f>
        <v/>
      </c>
    </row>
    <row r="10" spans="1:58" ht="28.5" customHeight="1">
      <c r="A10" s="20">
        <v>7007</v>
      </c>
      <c r="B10" s="21" t="s">
        <v>1737</v>
      </c>
      <c r="C10" s="18" t="s">
        <v>22</v>
      </c>
      <c r="D10" s="18" t="s">
        <v>22</v>
      </c>
      <c r="E10" s="18">
        <v>2</v>
      </c>
      <c r="F10" s="18"/>
      <c r="G10" s="18" t="s">
        <v>22</v>
      </c>
      <c r="H10" s="18"/>
      <c r="I10" s="18" t="s">
        <v>22</v>
      </c>
      <c r="J10" s="18"/>
      <c r="K10" s="18"/>
      <c r="L10" s="18"/>
      <c r="M10" s="18"/>
      <c r="N10" s="18" t="s">
        <v>23</v>
      </c>
      <c r="O10" s="18" t="s">
        <v>24</v>
      </c>
      <c r="P10" s="18">
        <v>1</v>
      </c>
      <c r="Q10" s="18"/>
      <c r="R10" s="18" t="s">
        <v>23</v>
      </c>
      <c r="S10" s="18"/>
      <c r="T10" s="18"/>
      <c r="U10" s="18"/>
      <c r="V10" s="18"/>
      <c r="W10" s="19"/>
      <c r="X10" s="19"/>
      <c r="Y10" s="19" t="s">
        <v>26</v>
      </c>
      <c r="Z10" s="19" t="s">
        <v>26</v>
      </c>
      <c r="AA10" s="19" t="e">
        <v>#N/A</v>
      </c>
      <c r="AB10" s="19" t="s">
        <v>26</v>
      </c>
      <c r="AC10" s="19" t="s">
        <v>22</v>
      </c>
      <c r="AD10" s="19" t="s">
        <v>26</v>
      </c>
      <c r="AE10" s="19" t="s">
        <v>22</v>
      </c>
      <c r="AF10" s="19"/>
      <c r="AG10" s="19" t="s">
        <v>26</v>
      </c>
      <c r="AH10" s="19"/>
      <c r="AI10" s="19" t="s">
        <v>26</v>
      </c>
      <c r="AJ10" s="96"/>
      <c r="AK10" s="102" t="s">
        <v>22</v>
      </c>
      <c r="AL10" s="100" t="s">
        <v>25</v>
      </c>
      <c r="AM10" s="100" t="s">
        <v>25</v>
      </c>
      <c r="AN10" s="100" t="s">
        <v>22</v>
      </c>
      <c r="AO10" s="100">
        <v>0</v>
      </c>
      <c r="AP10" s="100" t="s">
        <v>22</v>
      </c>
      <c r="AQ10" s="3" t="s">
        <v>27</v>
      </c>
      <c r="AR10" s="3"/>
      <c r="AS10" s="3" t="s">
        <v>25</v>
      </c>
      <c r="AT10" s="3"/>
      <c r="AU10" s="112" t="s">
        <v>22</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100" t="s">
        <v>25</v>
      </c>
      <c r="BD10" s="313" t="str">
        <f>SUBSTITUTE(SUBSTITUTE(IFERROR(VLOOKUP($A10,単組回答!$E:$R,14,FALSE),""),"① 行った","○"),"② 行っていない","×")</f>
        <v/>
      </c>
      <c r="BE10" s="100" t="s">
        <v>25</v>
      </c>
      <c r="BF10" s="316" t="str">
        <f>SUBSTITUTE(SUBSTITUTE(IFERROR(VLOOKUP($A10,単組回答!$E:$T,16,FALSE),""),"① 行った","○"),"② 行っていない","×")</f>
        <v/>
      </c>
    </row>
    <row r="11" spans="1:58" ht="28.5" customHeight="1">
      <c r="A11" s="20">
        <v>7008</v>
      </c>
      <c r="B11" s="21" t="s">
        <v>1738</v>
      </c>
      <c r="C11" s="70" t="s">
        <v>22</v>
      </c>
      <c r="D11" s="18" t="s">
        <v>25</v>
      </c>
      <c r="E11" s="18">
        <v>1</v>
      </c>
      <c r="F11" s="18"/>
      <c r="G11" s="18" t="s">
        <v>22</v>
      </c>
      <c r="H11" s="18"/>
      <c r="I11" s="18" t="s">
        <v>22</v>
      </c>
      <c r="J11" s="18"/>
      <c r="K11" s="18" t="s">
        <v>22</v>
      </c>
      <c r="L11" s="18"/>
      <c r="M11" s="18"/>
      <c r="N11" s="18" t="s">
        <v>23</v>
      </c>
      <c r="O11" s="18" t="s">
        <v>24</v>
      </c>
      <c r="P11" s="18">
        <v>1</v>
      </c>
      <c r="Q11" s="18"/>
      <c r="R11" s="18" t="s">
        <v>23</v>
      </c>
      <c r="S11" s="18"/>
      <c r="T11" s="18" t="s">
        <v>23</v>
      </c>
      <c r="U11" s="18"/>
      <c r="V11" s="18" t="s">
        <v>23</v>
      </c>
      <c r="W11" s="19"/>
      <c r="X11" s="19"/>
      <c r="Y11" s="19" t="s">
        <v>22</v>
      </c>
      <c r="Z11" s="19" t="s">
        <v>25</v>
      </c>
      <c r="AA11" s="19" t="s">
        <v>25</v>
      </c>
      <c r="AB11" s="19" t="s">
        <v>26</v>
      </c>
      <c r="AC11" s="19" t="s">
        <v>22</v>
      </c>
      <c r="AD11" s="19" t="s">
        <v>26</v>
      </c>
      <c r="AE11" s="19" t="s">
        <v>22</v>
      </c>
      <c r="AF11" s="19"/>
      <c r="AG11" s="19" t="s">
        <v>26</v>
      </c>
      <c r="AH11" s="19" t="s">
        <v>22</v>
      </c>
      <c r="AI11" s="19" t="s">
        <v>25</v>
      </c>
      <c r="AJ11" s="96" t="s">
        <v>25</v>
      </c>
      <c r="AK11" s="102" t="s">
        <v>22</v>
      </c>
      <c r="AL11" s="100" t="s">
        <v>25</v>
      </c>
      <c r="AM11" s="100" t="s">
        <v>22</v>
      </c>
      <c r="AN11" s="100" t="s">
        <v>22</v>
      </c>
      <c r="AO11" s="100" t="s">
        <v>22</v>
      </c>
      <c r="AP11" s="100" t="s">
        <v>22</v>
      </c>
      <c r="AQ11" s="3" t="s">
        <v>27</v>
      </c>
      <c r="AR11" s="3" t="s">
        <v>28</v>
      </c>
      <c r="AS11" s="3" t="s">
        <v>22</v>
      </c>
      <c r="AT11" s="3" t="s">
        <v>25</v>
      </c>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100" t="s">
        <v>25</v>
      </c>
      <c r="BD11" s="313" t="str">
        <f>SUBSTITUTE(SUBSTITUTE(IFERROR(VLOOKUP($A11,単組回答!$E:$R,14,FALSE),""),"① 行った","○"),"② 行っていない","×")</f>
        <v/>
      </c>
      <c r="BE11" s="100" t="s">
        <v>1807</v>
      </c>
      <c r="BF11" s="316" t="str">
        <f>SUBSTITUTE(SUBSTITUTE(IFERROR(VLOOKUP($A11,単組回答!$E:$T,16,FALSE),""),"① 行った","○"),"② 行っていない","×")</f>
        <v/>
      </c>
    </row>
    <row r="12" spans="1:58" ht="28.5" customHeight="1">
      <c r="A12" s="20">
        <v>7009</v>
      </c>
      <c r="B12" s="21" t="s">
        <v>1739</v>
      </c>
      <c r="C12" s="70" t="s">
        <v>25</v>
      </c>
      <c r="D12" s="70" t="s">
        <v>25</v>
      </c>
      <c r="E12" s="18">
        <v>0</v>
      </c>
      <c r="F12" s="18"/>
      <c r="G12" s="18" t="s">
        <v>22</v>
      </c>
      <c r="H12" s="18"/>
      <c r="I12" s="18" t="s">
        <v>22</v>
      </c>
      <c r="J12" s="18"/>
      <c r="K12" s="18"/>
      <c r="L12" s="18"/>
      <c r="M12" s="18"/>
      <c r="N12" s="18" t="s">
        <v>23</v>
      </c>
      <c r="O12" s="18" t="s">
        <v>24</v>
      </c>
      <c r="P12" s="18">
        <v>1</v>
      </c>
      <c r="Q12" s="18" t="s">
        <v>23</v>
      </c>
      <c r="R12" s="18" t="s">
        <v>23</v>
      </c>
      <c r="S12" s="18" t="s">
        <v>23</v>
      </c>
      <c r="T12" s="18" t="s">
        <v>23</v>
      </c>
      <c r="U12" s="18"/>
      <c r="V12" s="18"/>
      <c r="W12" s="19"/>
      <c r="X12" s="19"/>
      <c r="Y12" s="19" t="s">
        <v>25</v>
      </c>
      <c r="Z12" s="19" t="s">
        <v>25</v>
      </c>
      <c r="AA12" s="19" t="s">
        <v>25</v>
      </c>
      <c r="AB12" s="19" t="s">
        <v>22</v>
      </c>
      <c r="AC12" s="19" t="s">
        <v>22</v>
      </c>
      <c r="AD12" s="19" t="s">
        <v>22</v>
      </c>
      <c r="AE12" s="19" t="s">
        <v>22</v>
      </c>
      <c r="AF12" s="19"/>
      <c r="AG12" s="19" t="s">
        <v>25</v>
      </c>
      <c r="AH12" s="19"/>
      <c r="AI12" s="19" t="s">
        <v>25</v>
      </c>
      <c r="AJ12" s="96"/>
      <c r="AK12" s="102" t="s">
        <v>22</v>
      </c>
      <c r="AL12" s="100" t="s">
        <v>25</v>
      </c>
      <c r="AM12" s="100" t="s">
        <v>22</v>
      </c>
      <c r="AN12" s="100" t="s">
        <v>22</v>
      </c>
      <c r="AO12" s="100" t="s">
        <v>22</v>
      </c>
      <c r="AP12" s="100" t="s">
        <v>22</v>
      </c>
      <c r="AQ12" s="3" t="s">
        <v>27</v>
      </c>
      <c r="AR12" s="3" t="s">
        <v>25</v>
      </c>
      <c r="AS12" s="3" t="s">
        <v>25</v>
      </c>
      <c r="AT12" s="3" t="s">
        <v>25</v>
      </c>
      <c r="AU12" s="112" t="s">
        <v>22</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100" t="s">
        <v>25</v>
      </c>
      <c r="BD12" s="313" t="str">
        <f>SUBSTITUTE(SUBSTITUTE(IFERROR(VLOOKUP($A12,単組回答!$E:$R,14,FALSE),""),"① 行った","○"),"② 行っていない","×")</f>
        <v/>
      </c>
      <c r="BE12" s="100" t="s">
        <v>25</v>
      </c>
      <c r="BF12" s="316" t="str">
        <f>SUBSTITUTE(SUBSTITUTE(IFERROR(VLOOKUP($A12,単組回答!$E:$T,16,FALSE),""),"① 行った","○"),"② 行っていない","×")</f>
        <v/>
      </c>
    </row>
    <row r="13" spans="1:58" ht="28.5" customHeight="1">
      <c r="A13" s="20">
        <v>7010</v>
      </c>
      <c r="B13" s="21" t="s">
        <v>1740</v>
      </c>
      <c r="C13" s="70" t="s">
        <v>22</v>
      </c>
      <c r="D13" s="70" t="s">
        <v>25</v>
      </c>
      <c r="E13" s="18">
        <v>1</v>
      </c>
      <c r="F13" s="18"/>
      <c r="G13" s="18"/>
      <c r="H13" s="18"/>
      <c r="I13" s="18"/>
      <c r="J13" s="18"/>
      <c r="K13" s="18"/>
      <c r="L13" s="18"/>
      <c r="M13" s="18"/>
      <c r="N13" s="18" t="s">
        <v>23</v>
      </c>
      <c r="O13" s="18" t="s">
        <v>24</v>
      </c>
      <c r="P13" s="18">
        <v>1</v>
      </c>
      <c r="Q13" s="18" t="s">
        <v>23</v>
      </c>
      <c r="R13" s="18" t="s">
        <v>23</v>
      </c>
      <c r="S13" s="18"/>
      <c r="T13" s="18" t="s">
        <v>23</v>
      </c>
      <c r="U13" s="18"/>
      <c r="V13" s="18"/>
      <c r="W13" s="19"/>
      <c r="X13" s="19"/>
      <c r="Y13" s="19" t="s">
        <v>22</v>
      </c>
      <c r="Z13" s="19" t="s">
        <v>25</v>
      </c>
      <c r="AA13" s="19" t="s">
        <v>25</v>
      </c>
      <c r="AB13" s="19" t="s">
        <v>26</v>
      </c>
      <c r="AC13" s="19" t="s">
        <v>22</v>
      </c>
      <c r="AD13" s="19" t="s">
        <v>26</v>
      </c>
      <c r="AE13" s="19" t="s">
        <v>22</v>
      </c>
      <c r="AF13" s="19"/>
      <c r="AG13" s="19" t="s">
        <v>26</v>
      </c>
      <c r="AH13" s="19" t="s">
        <v>25</v>
      </c>
      <c r="AI13" s="19" t="s">
        <v>26</v>
      </c>
      <c r="AJ13" s="96" t="s">
        <v>25</v>
      </c>
      <c r="AK13" s="102" t="s">
        <v>22</v>
      </c>
      <c r="AL13" s="100" t="s">
        <v>25</v>
      </c>
      <c r="AM13" s="100" t="s">
        <v>25</v>
      </c>
      <c r="AN13" s="100" t="s">
        <v>22</v>
      </c>
      <c r="AO13" s="100">
        <v>0</v>
      </c>
      <c r="AP13" s="100" t="s">
        <v>22</v>
      </c>
      <c r="AQ13" s="3" t="s">
        <v>27</v>
      </c>
      <c r="AR13" s="3" t="s">
        <v>26</v>
      </c>
      <c r="AS13" s="3" t="s">
        <v>25</v>
      </c>
      <c r="AT13" s="3" t="s">
        <v>26</v>
      </c>
      <c r="AU13" s="112" t="s">
        <v>22</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100" t="s">
        <v>25</v>
      </c>
      <c r="BD13" s="313" t="str">
        <f>SUBSTITUTE(SUBSTITUTE(IFERROR(VLOOKUP($A13,単組回答!$E:$R,14,FALSE),""),"① 行った","○"),"② 行っていない","×")</f>
        <v/>
      </c>
      <c r="BE13" s="100" t="s">
        <v>25</v>
      </c>
      <c r="BF13" s="316" t="str">
        <f>SUBSTITUTE(SUBSTITUTE(IFERROR(VLOOKUP($A13,単組回答!$E:$T,16,FALSE),""),"① 行った","○"),"② 行っていない","×")</f>
        <v/>
      </c>
    </row>
    <row r="14" spans="1:58" ht="28.5" customHeight="1">
      <c r="A14" s="20">
        <v>7011</v>
      </c>
      <c r="B14" s="21" t="s">
        <v>1741</v>
      </c>
      <c r="C14" s="18" t="s">
        <v>22</v>
      </c>
      <c r="D14" s="70" t="s">
        <v>25</v>
      </c>
      <c r="E14" s="18">
        <v>1</v>
      </c>
      <c r="F14" s="18"/>
      <c r="G14" s="18" t="s">
        <v>22</v>
      </c>
      <c r="H14" s="18"/>
      <c r="I14" s="18" t="s">
        <v>22</v>
      </c>
      <c r="J14" s="18"/>
      <c r="K14" s="18" t="s">
        <v>22</v>
      </c>
      <c r="L14" s="18"/>
      <c r="M14" s="18"/>
      <c r="N14" s="18" t="s">
        <v>23</v>
      </c>
      <c r="O14" s="18" t="s">
        <v>23</v>
      </c>
      <c r="P14" s="18">
        <v>2</v>
      </c>
      <c r="Q14" s="18"/>
      <c r="R14" s="18" t="s">
        <v>23</v>
      </c>
      <c r="S14" s="18"/>
      <c r="T14" s="18" t="s">
        <v>23</v>
      </c>
      <c r="U14" s="18"/>
      <c r="V14" s="18" t="s">
        <v>23</v>
      </c>
      <c r="W14" s="19"/>
      <c r="X14" s="19"/>
      <c r="Y14" s="19" t="s">
        <v>22</v>
      </c>
      <c r="Z14" s="19" t="s">
        <v>25</v>
      </c>
      <c r="AA14" s="19" t="s">
        <v>25</v>
      </c>
      <c r="AB14" s="19" t="s">
        <v>22</v>
      </c>
      <c r="AC14" s="19" t="s">
        <v>22</v>
      </c>
      <c r="AD14" s="19" t="s">
        <v>22</v>
      </c>
      <c r="AE14" s="19" t="s">
        <v>22</v>
      </c>
      <c r="AF14" s="19"/>
      <c r="AG14" s="19" t="s">
        <v>22</v>
      </c>
      <c r="AH14" s="19"/>
      <c r="AI14" s="19" t="s">
        <v>25</v>
      </c>
      <c r="AJ14" s="96" t="s">
        <v>22</v>
      </c>
      <c r="AK14" s="102" t="s">
        <v>22</v>
      </c>
      <c r="AL14" s="100" t="s">
        <v>25</v>
      </c>
      <c r="AM14" s="100" t="s">
        <v>22</v>
      </c>
      <c r="AN14" s="100" t="s">
        <v>22</v>
      </c>
      <c r="AO14" s="100" t="s">
        <v>22</v>
      </c>
      <c r="AP14" s="100" t="s">
        <v>22</v>
      </c>
      <c r="AQ14" s="3" t="s">
        <v>27</v>
      </c>
      <c r="AR14" s="3" t="s">
        <v>28</v>
      </c>
      <c r="AS14" s="3" t="s">
        <v>22</v>
      </c>
      <c r="AT14" s="3" t="s">
        <v>25</v>
      </c>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100" t="s">
        <v>1807</v>
      </c>
      <c r="BD14" s="313" t="str">
        <f>SUBSTITUTE(SUBSTITUTE(IFERROR(VLOOKUP($A14,単組回答!$E:$R,14,FALSE),""),"① 行った","○"),"② 行っていない","×")</f>
        <v/>
      </c>
      <c r="BE14" s="100" t="s">
        <v>25</v>
      </c>
      <c r="BF14" s="316" t="str">
        <f>SUBSTITUTE(SUBSTITUTE(IFERROR(VLOOKUP($A14,単組回答!$E:$T,16,FALSE),""),"① 行った","○"),"② 行っていない","×")</f>
        <v/>
      </c>
    </row>
    <row r="15" spans="1:58" ht="28.5" customHeight="1">
      <c r="A15" s="20">
        <v>7012</v>
      </c>
      <c r="B15" s="21" t="s">
        <v>1742</v>
      </c>
      <c r="C15" s="70" t="s">
        <v>22</v>
      </c>
      <c r="D15" s="70" t="s">
        <v>25</v>
      </c>
      <c r="E15" s="18">
        <v>1</v>
      </c>
      <c r="F15" s="70" t="s">
        <v>22</v>
      </c>
      <c r="G15" s="18" t="s">
        <v>22</v>
      </c>
      <c r="H15" s="70" t="s">
        <v>22</v>
      </c>
      <c r="I15" s="18" t="s">
        <v>22</v>
      </c>
      <c r="J15" s="18"/>
      <c r="K15" s="18"/>
      <c r="L15" s="18"/>
      <c r="M15" s="18"/>
      <c r="N15" s="18" t="s">
        <v>23</v>
      </c>
      <c r="O15" s="18" t="s">
        <v>23</v>
      </c>
      <c r="P15" s="18">
        <v>2</v>
      </c>
      <c r="Q15" s="18" t="s">
        <v>23</v>
      </c>
      <c r="R15" s="18"/>
      <c r="S15" s="18" t="s">
        <v>23</v>
      </c>
      <c r="T15" s="18"/>
      <c r="U15" s="18"/>
      <c r="V15" s="18"/>
      <c r="W15" s="19"/>
      <c r="X15" s="19"/>
      <c r="Y15" s="19" t="s">
        <v>26</v>
      </c>
      <c r="Z15" s="19" t="s">
        <v>26</v>
      </c>
      <c r="AA15" s="19" t="e">
        <v>#N/A</v>
      </c>
      <c r="AB15" s="19" t="s">
        <v>26</v>
      </c>
      <c r="AC15" s="19" t="s">
        <v>22</v>
      </c>
      <c r="AD15" s="19" t="s">
        <v>26</v>
      </c>
      <c r="AE15" s="19" t="s">
        <v>25</v>
      </c>
      <c r="AF15" s="19"/>
      <c r="AG15" s="19" t="s">
        <v>26</v>
      </c>
      <c r="AH15" s="19"/>
      <c r="AI15" s="19" t="s">
        <v>26</v>
      </c>
      <c r="AJ15" s="96" t="s">
        <v>25</v>
      </c>
      <c r="AK15" s="102" t="s">
        <v>22</v>
      </c>
      <c r="AL15" s="100" t="s">
        <v>25</v>
      </c>
      <c r="AM15" s="100" t="s">
        <v>22</v>
      </c>
      <c r="AN15" s="100" t="s">
        <v>22</v>
      </c>
      <c r="AO15" s="100" t="s">
        <v>22</v>
      </c>
      <c r="AP15" s="100" t="s">
        <v>22</v>
      </c>
      <c r="AQ15" s="3" t="s">
        <v>27</v>
      </c>
      <c r="AR15" s="3" t="s">
        <v>26</v>
      </c>
      <c r="AS15" s="3" t="s">
        <v>25</v>
      </c>
      <c r="AT15" s="3" t="s">
        <v>26</v>
      </c>
      <c r="AU15" s="112" t="s">
        <v>22</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100" t="s">
        <v>25</v>
      </c>
      <c r="BD15" s="313" t="str">
        <f>SUBSTITUTE(SUBSTITUTE(IFERROR(VLOOKUP($A15,単組回答!$E:$R,14,FALSE),""),"① 行った","○"),"② 行っていない","×")</f>
        <v/>
      </c>
      <c r="BE15" s="100" t="s">
        <v>1807</v>
      </c>
      <c r="BF15" s="316" t="str">
        <f>SUBSTITUTE(SUBSTITUTE(IFERROR(VLOOKUP($A15,単組回答!$E:$T,16,FALSE),""),"① 行った","○"),"② 行っていない","×")</f>
        <v/>
      </c>
    </row>
    <row r="16" spans="1:58" ht="28.5" customHeight="1">
      <c r="A16" s="20">
        <v>7013</v>
      </c>
      <c r="B16" s="21" t="s">
        <v>1743</v>
      </c>
      <c r="C16" s="70" t="s">
        <v>25</v>
      </c>
      <c r="D16" s="70" t="s">
        <v>25</v>
      </c>
      <c r="E16" s="18">
        <v>0</v>
      </c>
      <c r="F16" s="70"/>
      <c r="G16" s="18" t="s">
        <v>22</v>
      </c>
      <c r="H16" s="70" t="s">
        <v>22</v>
      </c>
      <c r="I16" s="18" t="s">
        <v>22</v>
      </c>
      <c r="J16" s="18"/>
      <c r="K16" s="18"/>
      <c r="L16" s="18"/>
      <c r="M16" s="18"/>
      <c r="N16" s="18" t="s">
        <v>24</v>
      </c>
      <c r="O16" s="18" t="s">
        <v>24</v>
      </c>
      <c r="P16" s="18">
        <v>0</v>
      </c>
      <c r="Q16" s="18"/>
      <c r="R16" s="18" t="s">
        <v>23</v>
      </c>
      <c r="S16" s="18"/>
      <c r="T16" s="18" t="s">
        <v>23</v>
      </c>
      <c r="U16" s="18"/>
      <c r="V16" s="18"/>
      <c r="W16" s="19"/>
      <c r="X16" s="19"/>
      <c r="Y16" s="19" t="s">
        <v>25</v>
      </c>
      <c r="Z16" s="19" t="s">
        <v>25</v>
      </c>
      <c r="AA16" s="19" t="s">
        <v>25</v>
      </c>
      <c r="AB16" s="19" t="s">
        <v>22</v>
      </c>
      <c r="AC16" s="19" t="s">
        <v>22</v>
      </c>
      <c r="AD16" s="19" t="s">
        <v>22</v>
      </c>
      <c r="AE16" s="19" t="s">
        <v>22</v>
      </c>
      <c r="AF16" s="19"/>
      <c r="AG16" s="19" t="s">
        <v>25</v>
      </c>
      <c r="AH16" s="19" t="s">
        <v>25</v>
      </c>
      <c r="AI16" s="19" t="s">
        <v>25</v>
      </c>
      <c r="AJ16" s="96" t="s">
        <v>25</v>
      </c>
      <c r="AK16" s="102" t="s">
        <v>22</v>
      </c>
      <c r="AL16" s="100" t="s">
        <v>25</v>
      </c>
      <c r="AM16" s="100" t="s">
        <v>22</v>
      </c>
      <c r="AN16" s="100" t="s">
        <v>22</v>
      </c>
      <c r="AO16" s="100" t="s">
        <v>22</v>
      </c>
      <c r="AP16" s="100" t="s">
        <v>22</v>
      </c>
      <c r="AQ16" s="3" t="s">
        <v>43</v>
      </c>
      <c r="AR16" s="3" t="s">
        <v>25</v>
      </c>
      <c r="AS16" s="3" t="s">
        <v>28</v>
      </c>
      <c r="AT16" s="3" t="s">
        <v>25</v>
      </c>
      <c r="AU16" s="112"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100" t="s">
        <v>25</v>
      </c>
      <c r="BD16" s="313" t="str">
        <f>SUBSTITUTE(SUBSTITUTE(IFERROR(VLOOKUP($A16,単組回答!$E:$R,14,FALSE),""),"① 行った","○"),"② 行っていない","×")</f>
        <v/>
      </c>
      <c r="BE16" s="100" t="s">
        <v>25</v>
      </c>
      <c r="BF16" s="316" t="str">
        <f>SUBSTITUTE(SUBSTITUTE(IFERROR(VLOOKUP($A16,単組回答!$E:$T,16,FALSE),""),"① 行った","○"),"② 行っていない","×")</f>
        <v/>
      </c>
    </row>
    <row r="17" spans="1:58" ht="28.5" customHeight="1">
      <c r="A17" s="20">
        <v>7014</v>
      </c>
      <c r="B17" s="21" t="s">
        <v>1744</v>
      </c>
      <c r="C17" s="18" t="s">
        <v>25</v>
      </c>
      <c r="D17" s="70" t="s">
        <v>25</v>
      </c>
      <c r="E17" s="18">
        <v>0</v>
      </c>
      <c r="F17" s="18"/>
      <c r="G17" s="18"/>
      <c r="H17" s="18" t="s">
        <v>22</v>
      </c>
      <c r="I17" s="18"/>
      <c r="J17" s="18"/>
      <c r="K17" s="18"/>
      <c r="L17" s="18"/>
      <c r="M17" s="18"/>
      <c r="N17" s="18"/>
      <c r="O17" s="18"/>
      <c r="P17" s="18">
        <v>0</v>
      </c>
      <c r="Q17" s="18"/>
      <c r="R17" s="18"/>
      <c r="S17" s="18"/>
      <c r="T17" s="18"/>
      <c r="U17" s="18"/>
      <c r="V17" s="18"/>
      <c r="W17" s="19"/>
      <c r="X17" s="19"/>
      <c r="Y17" s="19" t="s">
        <v>26</v>
      </c>
      <c r="Z17" s="19" t="s">
        <v>26</v>
      </c>
      <c r="AA17" s="19" t="e">
        <v>#N/A</v>
      </c>
      <c r="AB17" s="19" t="s">
        <v>26</v>
      </c>
      <c r="AC17" s="19" t="s">
        <v>22</v>
      </c>
      <c r="AD17" s="19" t="s">
        <v>26</v>
      </c>
      <c r="AE17" s="19" t="s">
        <v>25</v>
      </c>
      <c r="AF17" s="19"/>
      <c r="AG17" s="19" t="s">
        <v>26</v>
      </c>
      <c r="AH17" s="19"/>
      <c r="AI17" s="19" t="s">
        <v>26</v>
      </c>
      <c r="AJ17" s="96"/>
      <c r="AK17" s="102" t="s">
        <v>22</v>
      </c>
      <c r="AL17" s="100" t="s">
        <v>25</v>
      </c>
      <c r="AM17" s="100" t="s">
        <v>25</v>
      </c>
      <c r="AN17" s="100" t="s">
        <v>22</v>
      </c>
      <c r="AO17" s="100">
        <v>0</v>
      </c>
      <c r="AP17" s="100" t="s">
        <v>25</v>
      </c>
      <c r="AQ17" s="3" t="s">
        <v>27</v>
      </c>
      <c r="AR17" s="3"/>
      <c r="AS17" s="3" t="s">
        <v>28</v>
      </c>
      <c r="AT17" s="3"/>
      <c r="AU17" s="112" t="s">
        <v>25</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100" t="s">
        <v>25</v>
      </c>
      <c r="BD17" s="313" t="str">
        <f>SUBSTITUTE(SUBSTITUTE(IFERROR(VLOOKUP($A17,単組回答!$E:$R,14,FALSE),""),"① 行った","○"),"② 行っていない","×")</f>
        <v/>
      </c>
      <c r="BE17" s="100" t="s">
        <v>25</v>
      </c>
      <c r="BF17" s="316" t="str">
        <f>SUBSTITUTE(SUBSTITUTE(IFERROR(VLOOKUP($A17,単組回答!$E:$T,16,FALSE),""),"① 行った","○"),"② 行っていない","×")</f>
        <v/>
      </c>
    </row>
    <row r="18" spans="1:58" ht="28.5" customHeight="1">
      <c r="A18" s="20">
        <v>7015</v>
      </c>
      <c r="B18" s="21" t="s">
        <v>1745</v>
      </c>
      <c r="C18" s="70" t="s">
        <v>25</v>
      </c>
      <c r="D18" s="70" t="s">
        <v>25</v>
      </c>
      <c r="E18" s="18">
        <v>0</v>
      </c>
      <c r="F18" s="18" t="s">
        <v>22</v>
      </c>
      <c r="G18" s="18"/>
      <c r="H18" s="70" t="s">
        <v>22</v>
      </c>
      <c r="I18" s="18"/>
      <c r="J18" s="18"/>
      <c r="K18" s="18"/>
      <c r="L18" s="18"/>
      <c r="M18" s="18"/>
      <c r="N18" s="18" t="s">
        <v>24</v>
      </c>
      <c r="O18" s="18" t="s">
        <v>24</v>
      </c>
      <c r="P18" s="18">
        <v>0</v>
      </c>
      <c r="Q18" s="18"/>
      <c r="R18" s="18"/>
      <c r="S18" s="18"/>
      <c r="T18" s="18"/>
      <c r="U18" s="18"/>
      <c r="V18" s="18"/>
      <c r="W18" s="19"/>
      <c r="X18" s="19"/>
      <c r="Y18" s="19" t="s">
        <v>26</v>
      </c>
      <c r="Z18" s="19" t="s">
        <v>26</v>
      </c>
      <c r="AA18" s="19" t="e">
        <v>#N/A</v>
      </c>
      <c r="AB18" s="19" t="s">
        <v>26</v>
      </c>
      <c r="AC18" s="19" t="s">
        <v>22</v>
      </c>
      <c r="AD18" s="19" t="s">
        <v>26</v>
      </c>
      <c r="AE18" s="19" t="s">
        <v>22</v>
      </c>
      <c r="AF18" s="19"/>
      <c r="AG18" s="19" t="s">
        <v>26</v>
      </c>
      <c r="AH18" s="19"/>
      <c r="AI18" s="19" t="s">
        <v>26</v>
      </c>
      <c r="AJ18" s="96"/>
      <c r="AK18" s="102" t="s">
        <v>26</v>
      </c>
      <c r="AL18" s="100" t="s">
        <v>26</v>
      </c>
      <c r="AM18" s="100" t="s">
        <v>26</v>
      </c>
      <c r="AN18" s="100" t="s">
        <v>26</v>
      </c>
      <c r="AO18" s="100" t="s">
        <v>26</v>
      </c>
      <c r="AP18" s="100"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100" t="s">
        <v>25</v>
      </c>
      <c r="BD18" s="313" t="str">
        <f>SUBSTITUTE(SUBSTITUTE(IFERROR(VLOOKUP($A18,単組回答!$E:$R,14,FALSE),""),"① 行った","○"),"② 行っていない","×")</f>
        <v/>
      </c>
      <c r="BE18" s="100" t="s">
        <v>25</v>
      </c>
      <c r="BF18" s="316" t="str">
        <f>SUBSTITUTE(SUBSTITUTE(IFERROR(VLOOKUP($A18,単組回答!$E:$T,16,FALSE),""),"① 行った","○"),"② 行っていない","×")</f>
        <v/>
      </c>
    </row>
    <row r="19" spans="1:58" ht="28.5" customHeight="1">
      <c r="A19" s="20">
        <v>7016</v>
      </c>
      <c r="B19" s="21" t="s">
        <v>1746</v>
      </c>
      <c r="C19" s="70" t="s">
        <v>22</v>
      </c>
      <c r="D19" s="70" t="s">
        <v>25</v>
      </c>
      <c r="E19" s="18">
        <v>1</v>
      </c>
      <c r="F19" s="70"/>
      <c r="G19" s="18" t="s">
        <v>22</v>
      </c>
      <c r="H19" s="70" t="s">
        <v>22</v>
      </c>
      <c r="I19" s="18" t="s">
        <v>22</v>
      </c>
      <c r="J19" s="18"/>
      <c r="K19" s="18"/>
      <c r="L19" s="18"/>
      <c r="M19" s="18"/>
      <c r="N19" s="18" t="s">
        <v>24</v>
      </c>
      <c r="O19" s="18" t="s">
        <v>24</v>
      </c>
      <c r="P19" s="18">
        <v>0</v>
      </c>
      <c r="Q19" s="18"/>
      <c r="R19" s="18" t="s">
        <v>23</v>
      </c>
      <c r="S19" s="18"/>
      <c r="T19" s="18"/>
      <c r="U19" s="18"/>
      <c r="V19" s="18"/>
      <c r="W19" s="19"/>
      <c r="X19" s="19"/>
      <c r="Y19" s="19" t="s">
        <v>25</v>
      </c>
      <c r="Z19" s="19" t="s">
        <v>25</v>
      </c>
      <c r="AA19" s="19" t="s">
        <v>25</v>
      </c>
      <c r="AB19" s="19" t="s">
        <v>26</v>
      </c>
      <c r="AC19" s="19" t="s">
        <v>22</v>
      </c>
      <c r="AD19" s="19" t="s">
        <v>26</v>
      </c>
      <c r="AE19" s="19" t="s">
        <v>22</v>
      </c>
      <c r="AF19" s="19"/>
      <c r="AG19" s="19" t="s">
        <v>26</v>
      </c>
      <c r="AH19" s="19" t="s">
        <v>25</v>
      </c>
      <c r="AI19" s="19" t="s">
        <v>26</v>
      </c>
      <c r="AJ19" s="96" t="s">
        <v>25</v>
      </c>
      <c r="AK19" s="102" t="s">
        <v>25</v>
      </c>
      <c r="AL19" s="100" t="s">
        <v>25</v>
      </c>
      <c r="AM19" s="100" t="s">
        <v>22</v>
      </c>
      <c r="AN19" s="100" t="s">
        <v>22</v>
      </c>
      <c r="AO19" s="100" t="s">
        <v>22</v>
      </c>
      <c r="AP19" s="100" t="s">
        <v>22</v>
      </c>
      <c r="AQ19" s="3" t="s">
        <v>27</v>
      </c>
      <c r="AR19" s="3" t="s">
        <v>28</v>
      </c>
      <c r="AS19" s="3" t="s">
        <v>25</v>
      </c>
      <c r="AT19" s="3" t="s">
        <v>25</v>
      </c>
      <c r="AU19" s="112" t="s">
        <v>22</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100" t="s">
        <v>25</v>
      </c>
      <c r="BD19" s="313" t="str">
        <f>SUBSTITUTE(SUBSTITUTE(IFERROR(VLOOKUP($A19,単組回答!$E:$R,14,FALSE),""),"① 行った","○"),"② 行っていない","×")</f>
        <v/>
      </c>
      <c r="BE19" s="100" t="s">
        <v>1807</v>
      </c>
      <c r="BF19" s="316" t="str">
        <f>SUBSTITUTE(SUBSTITUTE(IFERROR(VLOOKUP($A19,単組回答!$E:$T,16,FALSE),""),"① 行った","○"),"② 行っていない","×")</f>
        <v/>
      </c>
    </row>
    <row r="20" spans="1:58" ht="28.5" customHeight="1">
      <c r="A20" s="20">
        <v>7017</v>
      </c>
      <c r="B20" s="21" t="s">
        <v>1747</v>
      </c>
      <c r="C20" s="18" t="s">
        <v>22</v>
      </c>
      <c r="D20" s="70" t="s">
        <v>25</v>
      </c>
      <c r="E20" s="18">
        <v>1</v>
      </c>
      <c r="F20" s="70" t="s">
        <v>22</v>
      </c>
      <c r="G20" s="18" t="s">
        <v>22</v>
      </c>
      <c r="H20" s="18"/>
      <c r="I20" s="18" t="s">
        <v>22</v>
      </c>
      <c r="J20" s="18"/>
      <c r="K20" s="18"/>
      <c r="L20" s="18"/>
      <c r="M20" s="18"/>
      <c r="N20" s="18" t="s">
        <v>23</v>
      </c>
      <c r="O20" s="18" t="s">
        <v>24</v>
      </c>
      <c r="P20" s="18">
        <v>1</v>
      </c>
      <c r="Q20" s="18"/>
      <c r="R20" s="18" t="s">
        <v>23</v>
      </c>
      <c r="S20" s="18"/>
      <c r="T20" s="18" t="s">
        <v>23</v>
      </c>
      <c r="U20" s="18"/>
      <c r="V20" s="18"/>
      <c r="W20" s="19"/>
      <c r="X20" s="19"/>
      <c r="Y20" s="19" t="s">
        <v>26</v>
      </c>
      <c r="Z20" s="19" t="s">
        <v>26</v>
      </c>
      <c r="AA20" s="19" t="e">
        <v>#N/A</v>
      </c>
      <c r="AB20" s="19" t="s">
        <v>26</v>
      </c>
      <c r="AC20" s="19" t="s">
        <v>22</v>
      </c>
      <c r="AD20" s="19" t="s">
        <v>26</v>
      </c>
      <c r="AE20" s="19" t="s">
        <v>22</v>
      </c>
      <c r="AF20" s="19"/>
      <c r="AG20" s="19" t="s">
        <v>26</v>
      </c>
      <c r="AH20" s="19" t="s">
        <v>25</v>
      </c>
      <c r="AI20" s="19" t="s">
        <v>26</v>
      </c>
      <c r="AJ20" s="96" t="s">
        <v>25</v>
      </c>
      <c r="AK20" s="102" t="s">
        <v>22</v>
      </c>
      <c r="AL20" s="100" t="s">
        <v>25</v>
      </c>
      <c r="AM20" s="100" t="s">
        <v>25</v>
      </c>
      <c r="AN20" s="100" t="s">
        <v>22</v>
      </c>
      <c r="AO20" s="100">
        <v>0</v>
      </c>
      <c r="AP20" s="100" t="s">
        <v>22</v>
      </c>
      <c r="AQ20" s="3" t="s">
        <v>27</v>
      </c>
      <c r="AR20" s="3" t="s">
        <v>26</v>
      </c>
      <c r="AS20" s="3" t="s">
        <v>22</v>
      </c>
      <c r="AT20" s="3" t="s">
        <v>26</v>
      </c>
      <c r="AU20" s="112" t="s">
        <v>22</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100" t="s">
        <v>25</v>
      </c>
      <c r="BD20" s="313" t="str">
        <f>SUBSTITUTE(SUBSTITUTE(IFERROR(VLOOKUP($A20,単組回答!$E:$R,14,FALSE),""),"① 行った","○"),"② 行っていない","×")</f>
        <v/>
      </c>
      <c r="BE20" s="100" t="s">
        <v>25</v>
      </c>
      <c r="BF20" s="316" t="str">
        <f>SUBSTITUTE(SUBSTITUTE(IFERROR(VLOOKUP($A20,単組回答!$E:$T,16,FALSE),""),"① 行った","○"),"② 行っていない","×")</f>
        <v/>
      </c>
    </row>
    <row r="21" spans="1:58" ht="28.5" customHeight="1">
      <c r="A21" s="20">
        <v>7018</v>
      </c>
      <c r="B21" s="21" t="s">
        <v>1748</v>
      </c>
      <c r="C21" s="70" t="s">
        <v>22</v>
      </c>
      <c r="D21" s="70" t="s">
        <v>25</v>
      </c>
      <c r="E21" s="18">
        <v>1</v>
      </c>
      <c r="F21" s="70" t="s">
        <v>22</v>
      </c>
      <c r="G21" s="18" t="s">
        <v>22</v>
      </c>
      <c r="H21" s="70" t="s">
        <v>22</v>
      </c>
      <c r="I21" s="18" t="s">
        <v>22</v>
      </c>
      <c r="J21" s="70" t="s">
        <v>22</v>
      </c>
      <c r="K21" s="18"/>
      <c r="L21" s="18"/>
      <c r="M21" s="18"/>
      <c r="N21" s="18" t="s">
        <v>23</v>
      </c>
      <c r="O21" s="18" t="s">
        <v>24</v>
      </c>
      <c r="P21" s="18">
        <v>1</v>
      </c>
      <c r="Q21" s="18" t="s">
        <v>23</v>
      </c>
      <c r="R21" s="18" t="s">
        <v>23</v>
      </c>
      <c r="S21" s="18" t="s">
        <v>23</v>
      </c>
      <c r="T21" s="18" t="s">
        <v>23</v>
      </c>
      <c r="U21" s="18"/>
      <c r="V21" s="18"/>
      <c r="W21" s="19"/>
      <c r="X21" s="19"/>
      <c r="Y21" s="19" t="s">
        <v>26</v>
      </c>
      <c r="Z21" s="19" t="s">
        <v>26</v>
      </c>
      <c r="AA21" s="19" t="e">
        <v>#N/A</v>
      </c>
      <c r="AB21" s="19" t="s">
        <v>26</v>
      </c>
      <c r="AC21" s="19" t="s">
        <v>22</v>
      </c>
      <c r="AD21" s="19" t="s">
        <v>26</v>
      </c>
      <c r="AE21" s="19" t="s">
        <v>22</v>
      </c>
      <c r="AF21" s="19"/>
      <c r="AG21" s="19" t="s">
        <v>26</v>
      </c>
      <c r="AH21" s="19"/>
      <c r="AI21" s="19" t="s">
        <v>26</v>
      </c>
      <c r="AJ21" s="96"/>
      <c r="AK21" s="102" t="s">
        <v>22</v>
      </c>
      <c r="AL21" s="100" t="s">
        <v>25</v>
      </c>
      <c r="AM21" s="100" t="s">
        <v>22</v>
      </c>
      <c r="AN21" s="100" t="s">
        <v>22</v>
      </c>
      <c r="AO21" s="100" t="s">
        <v>22</v>
      </c>
      <c r="AP21" s="100" t="s">
        <v>25</v>
      </c>
      <c r="AQ21" s="3" t="s">
        <v>27</v>
      </c>
      <c r="AR21" s="3" t="s">
        <v>26</v>
      </c>
      <c r="AS21" s="3" t="s">
        <v>28</v>
      </c>
      <c r="AT21" s="3" t="s">
        <v>26</v>
      </c>
      <c r="AU21" s="112" t="s">
        <v>22</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100" t="s">
        <v>25</v>
      </c>
      <c r="BD21" s="313" t="str">
        <f>SUBSTITUTE(SUBSTITUTE(IFERROR(VLOOKUP($A21,単組回答!$E:$R,14,FALSE),""),"① 行った","○"),"② 行っていない","×")</f>
        <v/>
      </c>
      <c r="BE21" s="100" t="s">
        <v>1807</v>
      </c>
      <c r="BF21" s="316" t="str">
        <f>SUBSTITUTE(SUBSTITUTE(IFERROR(VLOOKUP($A21,単組回答!$E:$T,16,FALSE),""),"① 行った","○"),"② 行っていない","×")</f>
        <v/>
      </c>
    </row>
    <row r="22" spans="1:58" ht="28.5" customHeight="1">
      <c r="A22" s="20">
        <v>7023</v>
      </c>
      <c r="B22" s="21" t="s">
        <v>1749</v>
      </c>
      <c r="C22" s="70" t="s">
        <v>25</v>
      </c>
      <c r="D22" s="70" t="s">
        <v>25</v>
      </c>
      <c r="E22" s="18">
        <v>0</v>
      </c>
      <c r="F22" s="70" t="s">
        <v>22</v>
      </c>
      <c r="G22" s="18"/>
      <c r="H22" s="18"/>
      <c r="I22" s="18"/>
      <c r="J22" s="18"/>
      <c r="K22" s="18"/>
      <c r="L22" s="18"/>
      <c r="M22" s="18"/>
      <c r="N22" s="18" t="s">
        <v>24</v>
      </c>
      <c r="O22" s="18" t="s">
        <v>24</v>
      </c>
      <c r="P22" s="18">
        <v>0</v>
      </c>
      <c r="Q22" s="18"/>
      <c r="R22" s="18"/>
      <c r="S22" s="18"/>
      <c r="T22" s="18"/>
      <c r="U22" s="18"/>
      <c r="V22" s="18"/>
      <c r="W22" s="19"/>
      <c r="X22" s="19"/>
      <c r="Y22" s="19" t="s">
        <v>25</v>
      </c>
      <c r="Z22" s="19" t="s">
        <v>25</v>
      </c>
      <c r="AA22" s="19" t="s">
        <v>25</v>
      </c>
      <c r="AB22" s="19" t="s">
        <v>22</v>
      </c>
      <c r="AC22" s="19" t="s">
        <v>22</v>
      </c>
      <c r="AD22" s="19" t="s">
        <v>25</v>
      </c>
      <c r="AE22" s="19" t="s">
        <v>25</v>
      </c>
      <c r="AF22" s="19"/>
      <c r="AG22" s="19" t="s">
        <v>26</v>
      </c>
      <c r="AH22" s="19"/>
      <c r="AI22" s="19" t="s">
        <v>25</v>
      </c>
      <c r="AJ22" s="96" t="s">
        <v>25</v>
      </c>
      <c r="AK22" s="102" t="s">
        <v>25</v>
      </c>
      <c r="AL22" s="100" t="s">
        <v>25</v>
      </c>
      <c r="AM22" s="100" t="s">
        <v>22</v>
      </c>
      <c r="AN22" s="100" t="s">
        <v>22</v>
      </c>
      <c r="AO22" s="100" t="s">
        <v>25</v>
      </c>
      <c r="AP22" s="100" t="s">
        <v>22</v>
      </c>
      <c r="AQ22" s="3" t="s">
        <v>25</v>
      </c>
      <c r="AR22" s="3" t="s">
        <v>26</v>
      </c>
      <c r="AS22" s="3" t="s">
        <v>25</v>
      </c>
      <c r="AT22" s="3" t="s">
        <v>26</v>
      </c>
      <c r="AU22" s="112" t="s">
        <v>22</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100" t="s">
        <v>25</v>
      </c>
      <c r="BD22" s="313" t="str">
        <f>SUBSTITUTE(SUBSTITUTE(IFERROR(VLOOKUP($A22,単組回答!$E:$R,14,FALSE),""),"① 行った","○"),"② 行っていない","×")</f>
        <v/>
      </c>
      <c r="BE22" s="100" t="s">
        <v>1807</v>
      </c>
      <c r="BF22" s="316" t="str">
        <f>SUBSTITUTE(SUBSTITUTE(IFERROR(VLOOKUP($A22,単組回答!$E:$T,16,FALSE),""),"① 行った","○"),"② 行っていない","×")</f>
        <v/>
      </c>
    </row>
    <row r="23" spans="1:58" ht="28.5" customHeight="1">
      <c r="A23" s="20">
        <v>7026</v>
      </c>
      <c r="B23" s="21" t="s">
        <v>1750</v>
      </c>
      <c r="C23" s="70" t="s">
        <v>25</v>
      </c>
      <c r="D23" s="70" t="s">
        <v>25</v>
      </c>
      <c r="E23" s="18">
        <v>0</v>
      </c>
      <c r="F23" s="18"/>
      <c r="G23" s="18" t="s">
        <v>22</v>
      </c>
      <c r="H23" s="18"/>
      <c r="I23" s="18" t="s">
        <v>22</v>
      </c>
      <c r="J23" s="18"/>
      <c r="K23" s="18"/>
      <c r="L23" s="18"/>
      <c r="M23" s="18"/>
      <c r="N23" s="18" t="s">
        <v>24</v>
      </c>
      <c r="O23" s="18" t="s">
        <v>24</v>
      </c>
      <c r="P23" s="18">
        <v>0</v>
      </c>
      <c r="Q23" s="18"/>
      <c r="R23" s="18" t="s">
        <v>23</v>
      </c>
      <c r="S23" s="18"/>
      <c r="T23" s="18"/>
      <c r="U23" s="18"/>
      <c r="V23" s="18"/>
      <c r="W23" s="19"/>
      <c r="X23" s="19"/>
      <c r="Y23" s="19" t="s">
        <v>26</v>
      </c>
      <c r="Z23" s="19" t="s">
        <v>26</v>
      </c>
      <c r="AA23" s="19" t="e">
        <v>#N/A</v>
      </c>
      <c r="AB23" s="19" t="s">
        <v>26</v>
      </c>
      <c r="AC23" s="19" t="s">
        <v>26</v>
      </c>
      <c r="AD23" s="19" t="s">
        <v>26</v>
      </c>
      <c r="AE23" s="19" t="s">
        <v>26</v>
      </c>
      <c r="AF23" s="19"/>
      <c r="AG23" s="19" t="s">
        <v>26</v>
      </c>
      <c r="AH23" s="19" t="s">
        <v>26</v>
      </c>
      <c r="AI23" s="19" t="s">
        <v>26</v>
      </c>
      <c r="AJ23" s="96" t="s">
        <v>26</v>
      </c>
      <c r="AK23" s="102" t="s">
        <v>26</v>
      </c>
      <c r="AL23" s="100" t="s">
        <v>26</v>
      </c>
      <c r="AM23" s="100" t="s">
        <v>26</v>
      </c>
      <c r="AN23" s="100" t="s">
        <v>26</v>
      </c>
      <c r="AO23" s="100" t="s">
        <v>26</v>
      </c>
      <c r="AP23" s="100"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100" t="s">
        <v>25</v>
      </c>
      <c r="BD23" s="313" t="str">
        <f>SUBSTITUTE(SUBSTITUTE(IFERROR(VLOOKUP($A23,単組回答!$E:$R,14,FALSE),""),"① 行った","○"),"② 行っていない","×")</f>
        <v/>
      </c>
      <c r="BE23" s="100" t="s">
        <v>1807</v>
      </c>
      <c r="BF23" s="316" t="str">
        <f>SUBSTITUTE(SUBSTITUTE(IFERROR(VLOOKUP($A23,単組回答!$E:$T,16,FALSE),""),"① 行った","○"),"② 行っていない","×")</f>
        <v/>
      </c>
    </row>
    <row r="24" spans="1:58" ht="28.5" customHeight="1">
      <c r="A24" s="20">
        <v>7028</v>
      </c>
      <c r="B24" s="21" t="s">
        <v>1751</v>
      </c>
      <c r="C24" s="18" t="s">
        <v>22</v>
      </c>
      <c r="D24" s="70" t="s">
        <v>25</v>
      </c>
      <c r="E24" s="18">
        <v>1</v>
      </c>
      <c r="F24" s="18" t="s">
        <v>22</v>
      </c>
      <c r="G24" s="18" t="s">
        <v>22</v>
      </c>
      <c r="H24" s="18" t="s">
        <v>22</v>
      </c>
      <c r="I24" s="18" t="s">
        <v>22</v>
      </c>
      <c r="J24" s="18" t="s">
        <v>22</v>
      </c>
      <c r="K24" s="18" t="s">
        <v>22</v>
      </c>
      <c r="L24" s="18"/>
      <c r="M24" s="18"/>
      <c r="N24" s="18" t="s">
        <v>23</v>
      </c>
      <c r="O24" s="18" t="s">
        <v>24</v>
      </c>
      <c r="P24" s="18">
        <v>1</v>
      </c>
      <c r="Q24" s="18" t="s">
        <v>23</v>
      </c>
      <c r="R24" s="18" t="s">
        <v>23</v>
      </c>
      <c r="S24" s="18"/>
      <c r="T24" s="18" t="s">
        <v>23</v>
      </c>
      <c r="U24" s="18" t="s">
        <v>23</v>
      </c>
      <c r="V24" s="18" t="s">
        <v>23</v>
      </c>
      <c r="W24" s="19"/>
      <c r="X24" s="19"/>
      <c r="Y24" s="19" t="s">
        <v>26</v>
      </c>
      <c r="Z24" s="19" t="s">
        <v>26</v>
      </c>
      <c r="AA24" s="19" t="e">
        <v>#N/A</v>
      </c>
      <c r="AB24" s="19" t="s">
        <v>26</v>
      </c>
      <c r="AC24" s="19" t="s">
        <v>22</v>
      </c>
      <c r="AD24" s="19" t="s">
        <v>26</v>
      </c>
      <c r="AE24" s="19" t="s">
        <v>22</v>
      </c>
      <c r="AF24" s="19"/>
      <c r="AG24" s="19" t="s">
        <v>26</v>
      </c>
      <c r="AH24" s="19" t="s">
        <v>22</v>
      </c>
      <c r="AI24" s="19" t="s">
        <v>26</v>
      </c>
      <c r="AJ24" s="96" t="s">
        <v>25</v>
      </c>
      <c r="AK24" s="102" t="s">
        <v>22</v>
      </c>
      <c r="AL24" s="100" t="s">
        <v>25</v>
      </c>
      <c r="AM24" s="100" t="s">
        <v>22</v>
      </c>
      <c r="AN24" s="100" t="s">
        <v>22</v>
      </c>
      <c r="AO24" s="100" t="s">
        <v>22</v>
      </c>
      <c r="AP24" s="100" t="s">
        <v>22</v>
      </c>
      <c r="AQ24" s="3" t="s">
        <v>27</v>
      </c>
      <c r="AR24" s="3" t="s">
        <v>26</v>
      </c>
      <c r="AS24" s="3" t="s">
        <v>22</v>
      </c>
      <c r="AT24" s="3" t="s">
        <v>26</v>
      </c>
      <c r="AU24" s="112" t="s">
        <v>22</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100" t="s">
        <v>1807</v>
      </c>
      <c r="BD24" s="313" t="str">
        <f>SUBSTITUTE(SUBSTITUTE(IFERROR(VLOOKUP($A24,単組回答!$E:$R,14,FALSE),""),"① 行った","○"),"② 行っていない","×")</f>
        <v/>
      </c>
      <c r="BE24" s="100" t="s">
        <v>1807</v>
      </c>
      <c r="BF24" s="316" t="str">
        <f>SUBSTITUTE(SUBSTITUTE(IFERROR(VLOOKUP($A24,単組回答!$E:$T,16,FALSE),""),"① 行った","○"),"② 行っていない","×")</f>
        <v/>
      </c>
    </row>
    <row r="25" spans="1:58" ht="28.5" customHeight="1">
      <c r="A25" s="20">
        <v>7031</v>
      </c>
      <c r="B25" s="21" t="s">
        <v>1752</v>
      </c>
      <c r="C25" s="18" t="s">
        <v>22</v>
      </c>
      <c r="D25" s="70" t="s">
        <v>25</v>
      </c>
      <c r="E25" s="18">
        <v>1</v>
      </c>
      <c r="F25" s="18"/>
      <c r="G25" s="18"/>
      <c r="H25" s="18"/>
      <c r="I25" s="18"/>
      <c r="J25" s="18"/>
      <c r="K25" s="18" t="s">
        <v>22</v>
      </c>
      <c r="L25" s="18"/>
      <c r="M25" s="18"/>
      <c r="N25" s="18"/>
      <c r="O25" s="18"/>
      <c r="P25" s="18">
        <v>0</v>
      </c>
      <c r="Q25" s="18"/>
      <c r="R25" s="18"/>
      <c r="S25" s="18"/>
      <c r="T25" s="18"/>
      <c r="U25" s="18"/>
      <c r="V25" s="18"/>
      <c r="W25" s="19"/>
      <c r="X25" s="19"/>
      <c r="Y25" s="19" t="s">
        <v>26</v>
      </c>
      <c r="Z25" s="19" t="s">
        <v>26</v>
      </c>
      <c r="AA25" s="19" t="e">
        <v>#N/A</v>
      </c>
      <c r="AB25" s="19" t="s">
        <v>26</v>
      </c>
      <c r="AC25" s="19" t="s">
        <v>26</v>
      </c>
      <c r="AD25" s="19" t="s">
        <v>26</v>
      </c>
      <c r="AE25" s="19" t="s">
        <v>26</v>
      </c>
      <c r="AF25" s="19"/>
      <c r="AG25" s="19" t="s">
        <v>26</v>
      </c>
      <c r="AH25" s="19" t="s">
        <v>26</v>
      </c>
      <c r="AI25" s="19" t="s">
        <v>26</v>
      </c>
      <c r="AJ25" s="96" t="s">
        <v>26</v>
      </c>
      <c r="AK25" s="102" t="s">
        <v>26</v>
      </c>
      <c r="AL25" s="100" t="s">
        <v>26</v>
      </c>
      <c r="AM25" s="100" t="s">
        <v>26</v>
      </c>
      <c r="AN25" s="100" t="s">
        <v>26</v>
      </c>
      <c r="AO25" s="100" t="s">
        <v>26</v>
      </c>
      <c r="AP25" s="100"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100" t="s">
        <v>25</v>
      </c>
      <c r="BD25" s="313" t="str">
        <f>SUBSTITUTE(SUBSTITUTE(IFERROR(VLOOKUP($A25,単組回答!$E:$R,14,FALSE),""),"① 行った","○"),"② 行っていない","×")</f>
        <v/>
      </c>
      <c r="BE25" s="100" t="s">
        <v>25</v>
      </c>
      <c r="BF25" s="316" t="str">
        <f>SUBSTITUTE(SUBSTITUTE(IFERROR(VLOOKUP($A25,単組回答!$E:$T,16,FALSE),""),"① 行った","○"),"② 行っていない","×")</f>
        <v/>
      </c>
    </row>
    <row r="26" spans="1:58" ht="28.5" customHeight="1">
      <c r="A26" s="20">
        <v>7032</v>
      </c>
      <c r="B26" s="21" t="s">
        <v>1753</v>
      </c>
      <c r="C26" s="70"/>
      <c r="D26" s="18"/>
      <c r="E26" s="18">
        <v>0</v>
      </c>
      <c r="F26" s="18"/>
      <c r="G26" s="18"/>
      <c r="H26" s="18"/>
      <c r="I26" s="18"/>
      <c r="J26" s="18"/>
      <c r="K26" s="18"/>
      <c r="L26" s="18"/>
      <c r="M26" s="18"/>
      <c r="N26" s="18" t="s">
        <v>23</v>
      </c>
      <c r="O26" s="18" t="s">
        <v>23</v>
      </c>
      <c r="P26" s="18">
        <v>2</v>
      </c>
      <c r="Q26" s="18"/>
      <c r="R26" s="18"/>
      <c r="S26" s="18"/>
      <c r="T26" s="18"/>
      <c r="U26" s="18"/>
      <c r="V26" s="18"/>
      <c r="W26" s="19"/>
      <c r="X26" s="19"/>
      <c r="Y26" s="19" t="s">
        <v>26</v>
      </c>
      <c r="Z26" s="19" t="s">
        <v>26</v>
      </c>
      <c r="AA26" s="19" t="e">
        <v>#N/A</v>
      </c>
      <c r="AB26" s="19" t="s">
        <v>26</v>
      </c>
      <c r="AC26" s="19" t="s">
        <v>22</v>
      </c>
      <c r="AD26" s="19" t="s">
        <v>26</v>
      </c>
      <c r="AE26" s="19" t="s">
        <v>25</v>
      </c>
      <c r="AF26" s="19"/>
      <c r="AG26" s="19" t="s">
        <v>26</v>
      </c>
      <c r="AH26" s="19"/>
      <c r="AI26" s="19" t="s">
        <v>26</v>
      </c>
      <c r="AJ26" s="96"/>
      <c r="AK26" s="102" t="s">
        <v>22</v>
      </c>
      <c r="AL26" s="100" t="s">
        <v>25</v>
      </c>
      <c r="AM26" s="100" t="s">
        <v>25</v>
      </c>
      <c r="AN26" s="100" t="s">
        <v>25</v>
      </c>
      <c r="AO26" s="100">
        <v>0</v>
      </c>
      <c r="AP26" s="100">
        <v>0</v>
      </c>
      <c r="AQ26" s="3">
        <v>0</v>
      </c>
      <c r="AR26" s="3"/>
      <c r="AS26" s="3">
        <v>0</v>
      </c>
      <c r="AT26" s="3"/>
      <c r="AU26" s="112">
        <v>0</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100" t="s">
        <v>25</v>
      </c>
      <c r="BD26" s="313" t="str">
        <f>SUBSTITUTE(SUBSTITUTE(IFERROR(VLOOKUP($A26,単組回答!$E:$R,14,FALSE),""),"① 行った","○"),"② 行っていない","×")</f>
        <v/>
      </c>
      <c r="BE26" s="100" t="s">
        <v>25</v>
      </c>
      <c r="BF26" s="316" t="str">
        <f>SUBSTITUTE(SUBSTITUTE(IFERROR(VLOOKUP($A26,単組回答!$E:$T,16,FALSE),""),"① 行った","○"),"② 行っていない","×")</f>
        <v/>
      </c>
    </row>
    <row r="27" spans="1:58" ht="28.5" customHeight="1">
      <c r="A27" s="20">
        <v>7034</v>
      </c>
      <c r="B27" s="21" t="s">
        <v>1754</v>
      </c>
      <c r="C27" s="70"/>
      <c r="D27" s="18"/>
      <c r="E27" s="18">
        <v>0</v>
      </c>
      <c r="F27" s="18"/>
      <c r="G27" s="18"/>
      <c r="H27" s="18"/>
      <c r="I27" s="18"/>
      <c r="J27" s="18"/>
      <c r="K27" s="18"/>
      <c r="L27" s="18"/>
      <c r="M27" s="18"/>
      <c r="N27" s="18"/>
      <c r="O27" s="18"/>
      <c r="P27" s="18">
        <v>0</v>
      </c>
      <c r="Q27" s="18"/>
      <c r="R27" s="18"/>
      <c r="S27" s="18"/>
      <c r="T27" s="18"/>
      <c r="U27" s="18"/>
      <c r="V27" s="18"/>
      <c r="W27" s="19"/>
      <c r="X27" s="19"/>
      <c r="Y27" s="19" t="s">
        <v>26</v>
      </c>
      <c r="Z27" s="19" t="s">
        <v>26</v>
      </c>
      <c r="AA27" s="19" t="e">
        <v>#N/A</v>
      </c>
      <c r="AB27" s="19" t="s">
        <v>26</v>
      </c>
      <c r="AC27" s="19" t="s">
        <v>26</v>
      </c>
      <c r="AD27" s="19" t="s">
        <v>26</v>
      </c>
      <c r="AE27" s="19" t="s">
        <v>26</v>
      </c>
      <c r="AF27" s="19"/>
      <c r="AG27" s="19" t="s">
        <v>26</v>
      </c>
      <c r="AH27" s="19" t="s">
        <v>26</v>
      </c>
      <c r="AI27" s="19" t="s">
        <v>26</v>
      </c>
      <c r="AJ27" s="96" t="s">
        <v>26</v>
      </c>
      <c r="AK27" s="102" t="s">
        <v>26</v>
      </c>
      <c r="AL27" s="100" t="s">
        <v>26</v>
      </c>
      <c r="AM27" s="100" t="s">
        <v>26</v>
      </c>
      <c r="AN27" s="100" t="s">
        <v>26</v>
      </c>
      <c r="AO27" s="100" t="s">
        <v>26</v>
      </c>
      <c r="AP27" s="100" t="s">
        <v>26</v>
      </c>
      <c r="AQ27" s="3" t="s">
        <v>26</v>
      </c>
      <c r="AR27" s="3" t="s">
        <v>26</v>
      </c>
      <c r="AS27" s="3" t="s">
        <v>26</v>
      </c>
      <c r="AT27" s="3" t="s">
        <v>26</v>
      </c>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100" t="s">
        <v>25</v>
      </c>
      <c r="BD27" s="313" t="str">
        <f>SUBSTITUTE(SUBSTITUTE(IFERROR(VLOOKUP($A27,単組回答!$E:$R,14,FALSE),""),"① 行った","○"),"② 行っていない","×")</f>
        <v/>
      </c>
      <c r="BE27" s="100" t="s">
        <v>25</v>
      </c>
      <c r="BF27" s="316" t="str">
        <f>SUBSTITUTE(SUBSTITUTE(IFERROR(VLOOKUP($A27,単組回答!$E:$T,16,FALSE),""),"① 行った","○"),"② 行っていない","×")</f>
        <v/>
      </c>
    </row>
    <row r="28" spans="1:58" ht="28.5" customHeight="1">
      <c r="A28" s="20">
        <v>7035</v>
      </c>
      <c r="B28" s="21" t="s">
        <v>1755</v>
      </c>
      <c r="C28" s="18" t="s">
        <v>22</v>
      </c>
      <c r="D28" s="70" t="s">
        <v>25</v>
      </c>
      <c r="E28" s="18">
        <v>1</v>
      </c>
      <c r="F28" s="18" t="s">
        <v>22</v>
      </c>
      <c r="G28" s="18" t="s">
        <v>22</v>
      </c>
      <c r="H28" s="18" t="s">
        <v>22</v>
      </c>
      <c r="I28" s="18" t="s">
        <v>22</v>
      </c>
      <c r="J28" s="18" t="s">
        <v>22</v>
      </c>
      <c r="K28" s="18" t="s">
        <v>22</v>
      </c>
      <c r="L28" s="18"/>
      <c r="M28" s="18"/>
      <c r="N28" s="18" t="s">
        <v>24</v>
      </c>
      <c r="O28" s="18" t="s">
        <v>24</v>
      </c>
      <c r="P28" s="18">
        <v>0</v>
      </c>
      <c r="Q28" s="18" t="s">
        <v>23</v>
      </c>
      <c r="R28" s="18" t="s">
        <v>23</v>
      </c>
      <c r="S28" s="18" t="s">
        <v>23</v>
      </c>
      <c r="T28" s="18" t="s">
        <v>23</v>
      </c>
      <c r="U28" s="18"/>
      <c r="V28" s="18"/>
      <c r="W28" s="19"/>
      <c r="X28" s="19"/>
      <c r="Y28" s="19" t="s">
        <v>25</v>
      </c>
      <c r="Z28" s="19" t="s">
        <v>25</v>
      </c>
      <c r="AA28" s="19" t="s">
        <v>25</v>
      </c>
      <c r="AB28" s="19" t="s">
        <v>22</v>
      </c>
      <c r="AC28" s="19" t="s">
        <v>26</v>
      </c>
      <c r="AD28" s="19" t="s">
        <v>22</v>
      </c>
      <c r="AE28" s="19" t="s">
        <v>26</v>
      </c>
      <c r="AF28" s="19"/>
      <c r="AG28" s="19" t="s">
        <v>25</v>
      </c>
      <c r="AH28" s="19" t="s">
        <v>26</v>
      </c>
      <c r="AI28" s="19" t="s">
        <v>25</v>
      </c>
      <c r="AJ28" s="96" t="s">
        <v>26</v>
      </c>
      <c r="AK28" s="102" t="s">
        <v>22</v>
      </c>
      <c r="AL28" s="100" t="s">
        <v>25</v>
      </c>
      <c r="AM28" s="100" t="s">
        <v>22</v>
      </c>
      <c r="AN28" s="100" t="s">
        <v>22</v>
      </c>
      <c r="AO28" s="100" t="s">
        <v>22</v>
      </c>
      <c r="AP28" s="100" t="s">
        <v>22</v>
      </c>
      <c r="AQ28" s="3" t="s">
        <v>27</v>
      </c>
      <c r="AR28" s="3" t="s">
        <v>22</v>
      </c>
      <c r="AS28" s="3" t="s">
        <v>25</v>
      </c>
      <c r="AT28" s="3" t="s">
        <v>25</v>
      </c>
      <c r="AU28" s="112" t="s">
        <v>22</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100" t="s">
        <v>1807</v>
      </c>
      <c r="BD28" s="313" t="str">
        <f>SUBSTITUTE(SUBSTITUTE(IFERROR(VLOOKUP($A28,単組回答!$E:$R,14,FALSE),""),"① 行った","○"),"② 行っていない","×")</f>
        <v/>
      </c>
      <c r="BE28" s="100" t="s">
        <v>25</v>
      </c>
      <c r="BF28" s="316" t="str">
        <f>SUBSTITUTE(SUBSTITUTE(IFERROR(VLOOKUP($A28,単組回答!$E:$T,16,FALSE),""),"① 行った","○"),"② 行っていない","×")</f>
        <v/>
      </c>
    </row>
    <row r="29" spans="1:58" ht="28.5" customHeight="1">
      <c r="A29" s="20">
        <v>7036</v>
      </c>
      <c r="B29" s="21" t="s">
        <v>1756</v>
      </c>
      <c r="C29" s="70" t="s">
        <v>25</v>
      </c>
      <c r="D29" s="70" t="s">
        <v>25</v>
      </c>
      <c r="E29" s="18">
        <v>0</v>
      </c>
      <c r="F29" s="18" t="s">
        <v>22</v>
      </c>
      <c r="G29" s="18" t="s">
        <v>22</v>
      </c>
      <c r="H29" s="18" t="s">
        <v>22</v>
      </c>
      <c r="I29" s="18" t="s">
        <v>22</v>
      </c>
      <c r="J29" s="18"/>
      <c r="K29" s="18"/>
      <c r="L29" s="18"/>
      <c r="M29" s="18"/>
      <c r="N29" s="18" t="s">
        <v>24</v>
      </c>
      <c r="O29" s="18" t="s">
        <v>24</v>
      </c>
      <c r="P29" s="18">
        <v>0</v>
      </c>
      <c r="Q29" s="18"/>
      <c r="R29" s="18"/>
      <c r="S29" s="18" t="s">
        <v>23</v>
      </c>
      <c r="T29" s="18"/>
      <c r="U29" s="18"/>
      <c r="V29" s="18"/>
      <c r="W29" s="19"/>
      <c r="X29" s="19"/>
      <c r="Y29" s="19" t="s">
        <v>26</v>
      </c>
      <c r="Z29" s="19" t="s">
        <v>26</v>
      </c>
      <c r="AA29" s="19" t="e">
        <v>#N/A</v>
      </c>
      <c r="AB29" s="19" t="s">
        <v>26</v>
      </c>
      <c r="AC29" s="19" t="s">
        <v>22</v>
      </c>
      <c r="AD29" s="19" t="s">
        <v>26</v>
      </c>
      <c r="AE29" s="19" t="s">
        <v>22</v>
      </c>
      <c r="AF29" s="19"/>
      <c r="AG29" s="19" t="s">
        <v>26</v>
      </c>
      <c r="AH29" s="19" t="s">
        <v>25</v>
      </c>
      <c r="AI29" s="19" t="s">
        <v>26</v>
      </c>
      <c r="AJ29" s="96" t="s">
        <v>25</v>
      </c>
      <c r="AK29" s="102" t="s">
        <v>25</v>
      </c>
      <c r="AL29" s="100" t="s">
        <v>25</v>
      </c>
      <c r="AM29" s="100" t="s">
        <v>22</v>
      </c>
      <c r="AN29" s="100" t="s">
        <v>22</v>
      </c>
      <c r="AO29" s="100" t="s">
        <v>22</v>
      </c>
      <c r="AP29" s="100" t="s">
        <v>22</v>
      </c>
      <c r="AQ29" s="3" t="s">
        <v>43</v>
      </c>
      <c r="AR29" s="3" t="s">
        <v>26</v>
      </c>
      <c r="AS29" s="3" t="s">
        <v>25</v>
      </c>
      <c r="AT29" s="3" t="s">
        <v>26</v>
      </c>
      <c r="AU29" s="112" t="s">
        <v>22</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100" t="s">
        <v>25</v>
      </c>
      <c r="BD29" s="313" t="str">
        <f>SUBSTITUTE(SUBSTITUTE(IFERROR(VLOOKUP($A29,単組回答!$E:$R,14,FALSE),""),"① 行った","○"),"② 行っていない","×")</f>
        <v/>
      </c>
      <c r="BE29" s="100" t="s">
        <v>1807</v>
      </c>
      <c r="BF29" s="316" t="str">
        <f>SUBSTITUTE(SUBSTITUTE(IFERROR(VLOOKUP($A29,単組回答!$E:$T,16,FALSE),""),"① 行った","○"),"② 行っていない","×")</f>
        <v/>
      </c>
    </row>
    <row r="30" spans="1:58" ht="28.5" customHeight="1">
      <c r="A30" s="20">
        <v>7037</v>
      </c>
      <c r="B30" s="21" t="s">
        <v>1757</v>
      </c>
      <c r="C30" s="70"/>
      <c r="D30" s="18"/>
      <c r="E30" s="18">
        <v>0</v>
      </c>
      <c r="F30" s="18"/>
      <c r="G30" s="18"/>
      <c r="H30" s="18"/>
      <c r="I30" s="18"/>
      <c r="J30" s="18"/>
      <c r="K30" s="18"/>
      <c r="L30" s="18"/>
      <c r="M30" s="18"/>
      <c r="N30" s="18"/>
      <c r="O30" s="18"/>
      <c r="P30" s="18">
        <v>0</v>
      </c>
      <c r="Q30" s="18"/>
      <c r="R30" s="18"/>
      <c r="S30" s="18"/>
      <c r="T30" s="18"/>
      <c r="U30" s="18"/>
      <c r="V30" s="18"/>
      <c r="W30" s="19"/>
      <c r="X30" s="19"/>
      <c r="Y30" s="19" t="s">
        <v>26</v>
      </c>
      <c r="Z30" s="19" t="s">
        <v>26</v>
      </c>
      <c r="AA30" s="19" t="e">
        <v>#N/A</v>
      </c>
      <c r="AB30" s="19" t="s">
        <v>26</v>
      </c>
      <c r="AC30" s="19" t="s">
        <v>26</v>
      </c>
      <c r="AD30" s="19" t="s">
        <v>26</v>
      </c>
      <c r="AE30" s="19" t="s">
        <v>26</v>
      </c>
      <c r="AF30" s="19"/>
      <c r="AG30" s="19" t="s">
        <v>26</v>
      </c>
      <c r="AH30" s="19" t="s">
        <v>26</v>
      </c>
      <c r="AI30" s="19" t="s">
        <v>26</v>
      </c>
      <c r="AJ30" s="96" t="s">
        <v>26</v>
      </c>
      <c r="AK30" s="102" t="s">
        <v>26</v>
      </c>
      <c r="AL30" s="100" t="s">
        <v>26</v>
      </c>
      <c r="AM30" s="100" t="s">
        <v>26</v>
      </c>
      <c r="AN30" s="100" t="s">
        <v>26</v>
      </c>
      <c r="AO30" s="100" t="s">
        <v>26</v>
      </c>
      <c r="AP30" s="100" t="s">
        <v>26</v>
      </c>
      <c r="AQ30" s="3" t="s">
        <v>26</v>
      </c>
      <c r="AR30" s="3" t="s">
        <v>26</v>
      </c>
      <c r="AS30" s="3" t="s">
        <v>26</v>
      </c>
      <c r="AT30" s="3" t="s">
        <v>26</v>
      </c>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100" t="s">
        <v>25</v>
      </c>
      <c r="BD30" s="313" t="str">
        <f>SUBSTITUTE(SUBSTITUTE(IFERROR(VLOOKUP($A30,単組回答!$E:$R,14,FALSE),""),"① 行った","○"),"② 行っていない","×")</f>
        <v/>
      </c>
      <c r="BE30" s="100" t="s">
        <v>25</v>
      </c>
      <c r="BF30" s="316" t="str">
        <f>SUBSTITUTE(SUBSTITUTE(IFERROR(VLOOKUP($A30,単組回答!$E:$T,16,FALSE),""),"① 行った","○"),"② 行っていない","×")</f>
        <v/>
      </c>
    </row>
    <row r="31" spans="1:58" ht="28.5" customHeight="1">
      <c r="A31" s="20">
        <v>7038</v>
      </c>
      <c r="B31" s="21" t="s">
        <v>1758</v>
      </c>
      <c r="C31" s="70" t="s">
        <v>25</v>
      </c>
      <c r="D31" s="70" t="s">
        <v>25</v>
      </c>
      <c r="E31" s="18">
        <v>0</v>
      </c>
      <c r="F31" s="18" t="s">
        <v>22</v>
      </c>
      <c r="G31" s="18" t="s">
        <v>22</v>
      </c>
      <c r="H31" s="18" t="s">
        <v>22</v>
      </c>
      <c r="I31" s="18" t="s">
        <v>22</v>
      </c>
      <c r="J31" s="18"/>
      <c r="K31" s="18"/>
      <c r="L31" s="18"/>
      <c r="M31" s="18"/>
      <c r="N31" s="18" t="s">
        <v>23</v>
      </c>
      <c r="O31" s="18" t="s">
        <v>24</v>
      </c>
      <c r="P31" s="18">
        <v>1</v>
      </c>
      <c r="Q31" s="18" t="s">
        <v>23</v>
      </c>
      <c r="R31" s="18" t="s">
        <v>23</v>
      </c>
      <c r="S31" s="18" t="s">
        <v>23</v>
      </c>
      <c r="T31" s="18" t="s">
        <v>23</v>
      </c>
      <c r="U31" s="18"/>
      <c r="V31" s="18"/>
      <c r="W31" s="19"/>
      <c r="X31" s="19"/>
      <c r="Y31" s="19" t="s">
        <v>26</v>
      </c>
      <c r="Z31" s="19" t="s">
        <v>26</v>
      </c>
      <c r="AA31" s="19" t="e">
        <v>#N/A</v>
      </c>
      <c r="AB31" s="19" t="s">
        <v>26</v>
      </c>
      <c r="AC31" s="19" t="s">
        <v>22</v>
      </c>
      <c r="AD31" s="19" t="s">
        <v>26</v>
      </c>
      <c r="AE31" s="19" t="s">
        <v>22</v>
      </c>
      <c r="AF31" s="19"/>
      <c r="AG31" s="19" t="s">
        <v>26</v>
      </c>
      <c r="AH31" s="19"/>
      <c r="AI31" s="19" t="s">
        <v>26</v>
      </c>
      <c r="AJ31" s="96"/>
      <c r="AK31" s="102" t="s">
        <v>25</v>
      </c>
      <c r="AL31" s="100" t="s">
        <v>25</v>
      </c>
      <c r="AM31" s="100" t="s">
        <v>22</v>
      </c>
      <c r="AN31" s="100" t="s">
        <v>22</v>
      </c>
      <c r="AO31" s="100" t="s">
        <v>25</v>
      </c>
      <c r="AP31" s="100" t="s">
        <v>22</v>
      </c>
      <c r="AQ31" s="3" t="s">
        <v>27</v>
      </c>
      <c r="AR31" s="3" t="s">
        <v>26</v>
      </c>
      <c r="AS31" s="3" t="s">
        <v>25</v>
      </c>
      <c r="AT31" s="3" t="s">
        <v>26</v>
      </c>
      <c r="AU31" s="112" t="s">
        <v>22</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100" t="s">
        <v>25</v>
      </c>
      <c r="BD31" s="313" t="str">
        <f>SUBSTITUTE(SUBSTITUTE(IFERROR(VLOOKUP($A31,単組回答!$E:$R,14,FALSE),""),"① 行った","○"),"② 行っていない","×")</f>
        <v/>
      </c>
      <c r="BE31" s="100" t="s">
        <v>25</v>
      </c>
      <c r="BF31" s="316" t="str">
        <f>SUBSTITUTE(SUBSTITUTE(IFERROR(VLOOKUP($A31,単組回答!$E:$T,16,FALSE),""),"① 行った","○"),"② 行っていない","×")</f>
        <v/>
      </c>
    </row>
    <row r="32" spans="1:58" ht="28.5" customHeight="1">
      <c r="A32" s="20">
        <v>7039</v>
      </c>
      <c r="B32" s="21" t="s">
        <v>1759</v>
      </c>
      <c r="C32" s="70" t="s">
        <v>25</v>
      </c>
      <c r="D32" s="70" t="s">
        <v>25</v>
      </c>
      <c r="E32" s="18">
        <v>0</v>
      </c>
      <c r="F32" s="18"/>
      <c r="G32" s="18"/>
      <c r="H32" s="18"/>
      <c r="I32" s="18"/>
      <c r="J32" s="18"/>
      <c r="K32" s="18"/>
      <c r="L32" s="18"/>
      <c r="M32" s="18"/>
      <c r="N32" s="18" t="s">
        <v>24</v>
      </c>
      <c r="O32" s="18" t="s">
        <v>24</v>
      </c>
      <c r="P32" s="18">
        <v>0</v>
      </c>
      <c r="Q32" s="18"/>
      <c r="R32" s="18" t="s">
        <v>23</v>
      </c>
      <c r="S32" s="18"/>
      <c r="T32" s="18" t="s">
        <v>23</v>
      </c>
      <c r="U32" s="18"/>
      <c r="V32" s="18"/>
      <c r="W32" s="19"/>
      <c r="X32" s="19"/>
      <c r="Y32" s="19" t="s">
        <v>25</v>
      </c>
      <c r="Z32" s="19" t="s">
        <v>25</v>
      </c>
      <c r="AA32" s="19" t="s">
        <v>25</v>
      </c>
      <c r="AB32" s="19" t="s">
        <v>22</v>
      </c>
      <c r="AC32" s="19" t="s">
        <v>22</v>
      </c>
      <c r="AD32" s="19" t="s">
        <v>22</v>
      </c>
      <c r="AE32" s="19" t="s">
        <v>22</v>
      </c>
      <c r="AF32" s="19"/>
      <c r="AG32" s="19" t="s">
        <v>22</v>
      </c>
      <c r="AH32" s="19" t="s">
        <v>25</v>
      </c>
      <c r="AI32" s="19" t="s">
        <v>25</v>
      </c>
      <c r="AJ32" s="96" t="s">
        <v>25</v>
      </c>
      <c r="AK32" s="102" t="s">
        <v>26</v>
      </c>
      <c r="AL32" s="100" t="s">
        <v>26</v>
      </c>
      <c r="AM32" s="100" t="s">
        <v>26</v>
      </c>
      <c r="AN32" s="100" t="s">
        <v>26</v>
      </c>
      <c r="AO32" s="100" t="s">
        <v>26</v>
      </c>
      <c r="AP32" s="100"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100" t="s">
        <v>25</v>
      </c>
      <c r="BD32" s="313" t="str">
        <f>SUBSTITUTE(SUBSTITUTE(IFERROR(VLOOKUP($A32,単組回答!$E:$R,14,FALSE),""),"① 行った","○"),"② 行っていない","×")</f>
        <v/>
      </c>
      <c r="BE32" s="100" t="s">
        <v>25</v>
      </c>
      <c r="BF32" s="316" t="str">
        <f>SUBSTITUTE(SUBSTITUTE(IFERROR(VLOOKUP($A32,単組回答!$E:$T,16,FALSE),""),"① 行った","○"),"② 行っていない","×")</f>
        <v/>
      </c>
    </row>
    <row r="33" spans="1:58" ht="28.5" customHeight="1">
      <c r="A33" s="20">
        <v>7041</v>
      </c>
      <c r="B33" s="21" t="s">
        <v>1760</v>
      </c>
      <c r="C33" s="18" t="s">
        <v>22</v>
      </c>
      <c r="D33" s="70" t="s">
        <v>25</v>
      </c>
      <c r="E33" s="18">
        <v>1</v>
      </c>
      <c r="F33" s="18"/>
      <c r="G33" s="18" t="s">
        <v>22</v>
      </c>
      <c r="H33" s="18" t="s">
        <v>22</v>
      </c>
      <c r="I33" s="18" t="s">
        <v>22</v>
      </c>
      <c r="J33" s="18"/>
      <c r="K33" s="18" t="s">
        <v>22</v>
      </c>
      <c r="L33" s="18"/>
      <c r="M33" s="18" t="s">
        <v>22</v>
      </c>
      <c r="N33" s="18" t="s">
        <v>23</v>
      </c>
      <c r="O33" s="18" t="s">
        <v>24</v>
      </c>
      <c r="P33" s="18">
        <v>1</v>
      </c>
      <c r="Q33" s="18"/>
      <c r="R33" s="18" t="s">
        <v>23</v>
      </c>
      <c r="S33" s="18"/>
      <c r="T33" s="18" t="s">
        <v>23</v>
      </c>
      <c r="U33" s="18"/>
      <c r="V33" s="18"/>
      <c r="W33" s="19"/>
      <c r="X33" s="19"/>
      <c r="Y33" s="19" t="s">
        <v>22</v>
      </c>
      <c r="Z33" s="19" t="s">
        <v>25</v>
      </c>
      <c r="AA33" s="19" t="s">
        <v>25</v>
      </c>
      <c r="AB33" s="19" t="s">
        <v>26</v>
      </c>
      <c r="AC33" s="19" t="s">
        <v>22</v>
      </c>
      <c r="AD33" s="19" t="s">
        <v>26</v>
      </c>
      <c r="AE33" s="19" t="s">
        <v>22</v>
      </c>
      <c r="AF33" s="19"/>
      <c r="AG33" s="19" t="s">
        <v>26</v>
      </c>
      <c r="AH33" s="19"/>
      <c r="AI33" s="19" t="s">
        <v>25</v>
      </c>
      <c r="AJ33" s="96"/>
      <c r="AK33" s="102" t="s">
        <v>22</v>
      </c>
      <c r="AL33" s="100" t="s">
        <v>25</v>
      </c>
      <c r="AM33" s="100" t="s">
        <v>22</v>
      </c>
      <c r="AN33" s="100" t="s">
        <v>22</v>
      </c>
      <c r="AO33" s="100" t="s">
        <v>22</v>
      </c>
      <c r="AP33" s="100" t="s">
        <v>22</v>
      </c>
      <c r="AQ33" s="3" t="s">
        <v>27</v>
      </c>
      <c r="AR33" s="3" t="s">
        <v>25</v>
      </c>
      <c r="AS33" s="3" t="s">
        <v>22</v>
      </c>
      <c r="AT33" s="3" t="s">
        <v>25</v>
      </c>
      <c r="AU33" s="112" t="s">
        <v>22</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100" t="s">
        <v>25</v>
      </c>
      <c r="BD33" s="313" t="str">
        <f>SUBSTITUTE(SUBSTITUTE(IFERROR(VLOOKUP($A33,単組回答!$E:$R,14,FALSE),""),"① 行った","○"),"② 行っていない","×")</f>
        <v/>
      </c>
      <c r="BE33" s="100" t="s">
        <v>25</v>
      </c>
      <c r="BF33" s="316" t="str">
        <f>SUBSTITUTE(SUBSTITUTE(IFERROR(VLOOKUP($A33,単組回答!$E:$T,16,FALSE),""),"① 行った","○"),"② 行っていない","×")</f>
        <v/>
      </c>
    </row>
    <row r="34" spans="1:58" ht="28.5" customHeight="1">
      <c r="A34" s="20">
        <v>7042</v>
      </c>
      <c r="B34" s="21" t="s">
        <v>1761</v>
      </c>
      <c r="C34" s="18"/>
      <c r="D34" s="18"/>
      <c r="E34" s="18">
        <v>0</v>
      </c>
      <c r="F34" s="18"/>
      <c r="G34" s="18"/>
      <c r="H34" s="18"/>
      <c r="I34" s="18"/>
      <c r="J34" s="18"/>
      <c r="K34" s="18"/>
      <c r="L34" s="18"/>
      <c r="M34" s="18"/>
      <c r="N34" s="18"/>
      <c r="O34" s="18"/>
      <c r="P34" s="18">
        <v>0</v>
      </c>
      <c r="Q34" s="18"/>
      <c r="R34" s="18"/>
      <c r="S34" s="18"/>
      <c r="T34" s="18"/>
      <c r="U34" s="18"/>
      <c r="V34" s="18"/>
      <c r="W34" s="19"/>
      <c r="X34" s="19"/>
      <c r="Y34" s="19" t="s">
        <v>26</v>
      </c>
      <c r="Z34" s="19" t="s">
        <v>26</v>
      </c>
      <c r="AA34" s="19" t="e">
        <v>#N/A</v>
      </c>
      <c r="AB34" s="19" t="s">
        <v>26</v>
      </c>
      <c r="AC34" s="19" t="s">
        <v>22</v>
      </c>
      <c r="AD34" s="19" t="s">
        <v>26</v>
      </c>
      <c r="AE34" s="19" t="s">
        <v>25</v>
      </c>
      <c r="AF34" s="19"/>
      <c r="AG34" s="19" t="s">
        <v>26</v>
      </c>
      <c r="AH34" s="19"/>
      <c r="AI34" s="19" t="s">
        <v>26</v>
      </c>
      <c r="AJ34" s="96"/>
      <c r="AK34" s="102" t="s">
        <v>26</v>
      </c>
      <c r="AL34" s="100" t="s">
        <v>26</v>
      </c>
      <c r="AM34" s="100" t="s">
        <v>26</v>
      </c>
      <c r="AN34" s="100" t="s">
        <v>26</v>
      </c>
      <c r="AO34" s="100" t="s">
        <v>26</v>
      </c>
      <c r="AP34" s="100" t="s">
        <v>26</v>
      </c>
      <c r="AQ34" s="3" t="s">
        <v>26</v>
      </c>
      <c r="AR34" s="3" t="s">
        <v>26</v>
      </c>
      <c r="AS34" s="3" t="s">
        <v>26</v>
      </c>
      <c r="AT34" s="3" t="s">
        <v>26</v>
      </c>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100" t="s">
        <v>25</v>
      </c>
      <c r="BD34" s="313" t="str">
        <f>SUBSTITUTE(SUBSTITUTE(IFERROR(VLOOKUP($A34,単組回答!$E:$R,14,FALSE),""),"① 行った","○"),"② 行っていない","×")</f>
        <v/>
      </c>
      <c r="BE34" s="100" t="s">
        <v>25</v>
      </c>
      <c r="BF34" s="316" t="str">
        <f>SUBSTITUTE(SUBSTITUTE(IFERROR(VLOOKUP($A34,単組回答!$E:$T,16,FALSE),""),"① 行った","○"),"② 行っていない","×")</f>
        <v/>
      </c>
    </row>
    <row r="35" spans="1:58" ht="28.5" customHeight="1">
      <c r="A35" s="20">
        <v>7043</v>
      </c>
      <c r="B35" s="21" t="s">
        <v>1762</v>
      </c>
      <c r="C35" s="18" t="s">
        <v>22</v>
      </c>
      <c r="D35" s="70" t="s">
        <v>25</v>
      </c>
      <c r="E35" s="18">
        <v>1</v>
      </c>
      <c r="F35" s="18" t="s">
        <v>22</v>
      </c>
      <c r="G35" s="18"/>
      <c r="H35" s="18" t="s">
        <v>22</v>
      </c>
      <c r="I35" s="18"/>
      <c r="J35" s="18"/>
      <c r="K35" s="18"/>
      <c r="L35" s="18"/>
      <c r="M35" s="18"/>
      <c r="N35" s="18" t="s">
        <v>23</v>
      </c>
      <c r="O35" s="18" t="s">
        <v>24</v>
      </c>
      <c r="P35" s="18">
        <v>1</v>
      </c>
      <c r="Q35" s="18" t="s">
        <v>23</v>
      </c>
      <c r="R35" s="18" t="s">
        <v>23</v>
      </c>
      <c r="S35" s="18" t="s">
        <v>23</v>
      </c>
      <c r="T35" s="18" t="s">
        <v>23</v>
      </c>
      <c r="U35" s="18" t="s">
        <v>23</v>
      </c>
      <c r="V35" s="18" t="s">
        <v>23</v>
      </c>
      <c r="W35" s="19"/>
      <c r="X35" s="19"/>
      <c r="Y35" s="19" t="s">
        <v>26</v>
      </c>
      <c r="Z35" s="19" t="s">
        <v>26</v>
      </c>
      <c r="AA35" s="19" t="e">
        <v>#N/A</v>
      </c>
      <c r="AB35" s="19" t="s">
        <v>26</v>
      </c>
      <c r="AC35" s="19" t="s">
        <v>22</v>
      </c>
      <c r="AD35" s="19" t="s">
        <v>26</v>
      </c>
      <c r="AE35" s="19" t="s">
        <v>22</v>
      </c>
      <c r="AF35" s="19"/>
      <c r="AG35" s="19" t="s">
        <v>26</v>
      </c>
      <c r="AH35" s="19" t="s">
        <v>22</v>
      </c>
      <c r="AI35" s="19" t="s">
        <v>26</v>
      </c>
      <c r="AJ35" s="96" t="s">
        <v>25</v>
      </c>
      <c r="AK35" s="102" t="s">
        <v>22</v>
      </c>
      <c r="AL35" s="100" t="s">
        <v>25</v>
      </c>
      <c r="AM35" s="100" t="s">
        <v>22</v>
      </c>
      <c r="AN35" s="100" t="s">
        <v>22</v>
      </c>
      <c r="AO35" s="100" t="s">
        <v>22</v>
      </c>
      <c r="AP35" s="100" t="s">
        <v>22</v>
      </c>
      <c r="AQ35" s="3" t="s">
        <v>27</v>
      </c>
      <c r="AR35" s="3" t="s">
        <v>26</v>
      </c>
      <c r="AS35" s="3" t="s">
        <v>25</v>
      </c>
      <c r="AT35" s="3" t="s">
        <v>26</v>
      </c>
      <c r="AU35" s="112" t="s">
        <v>22</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100" t="s">
        <v>1807</v>
      </c>
      <c r="BD35" s="313" t="str">
        <f>SUBSTITUTE(SUBSTITUTE(IFERROR(VLOOKUP($A35,単組回答!$E:$R,14,FALSE),""),"① 行った","○"),"② 行っていない","×")</f>
        <v/>
      </c>
      <c r="BE35" s="100" t="s">
        <v>25</v>
      </c>
      <c r="BF35" s="316" t="str">
        <f>SUBSTITUTE(SUBSTITUTE(IFERROR(VLOOKUP($A35,単組回答!$E:$T,16,FALSE),""),"① 行った","○"),"② 行っていない","×")</f>
        <v/>
      </c>
    </row>
    <row r="36" spans="1:58" ht="28.5" customHeight="1">
      <c r="A36" s="20">
        <v>7044</v>
      </c>
      <c r="B36" s="21" t="s">
        <v>1763</v>
      </c>
      <c r="C36" s="70" t="s">
        <v>25</v>
      </c>
      <c r="D36" s="70" t="s">
        <v>25</v>
      </c>
      <c r="E36" s="18">
        <v>0</v>
      </c>
      <c r="F36" s="18" t="s">
        <v>22</v>
      </c>
      <c r="G36" s="18"/>
      <c r="H36" s="18" t="s">
        <v>22</v>
      </c>
      <c r="I36" s="18"/>
      <c r="J36" s="18" t="s">
        <v>22</v>
      </c>
      <c r="K36" s="18"/>
      <c r="L36" s="18"/>
      <c r="M36" s="18"/>
      <c r="N36" s="18" t="s">
        <v>24</v>
      </c>
      <c r="O36" s="18" t="s">
        <v>24</v>
      </c>
      <c r="P36" s="18">
        <v>0</v>
      </c>
      <c r="Q36" s="18"/>
      <c r="R36" s="18" t="s">
        <v>23</v>
      </c>
      <c r="S36" s="18"/>
      <c r="T36" s="18" t="s">
        <v>23</v>
      </c>
      <c r="U36" s="18"/>
      <c r="V36" s="18" t="s">
        <v>23</v>
      </c>
      <c r="W36" s="19"/>
      <c r="X36" s="19"/>
      <c r="Y36" s="19" t="s">
        <v>25</v>
      </c>
      <c r="Z36" s="19" t="s">
        <v>25</v>
      </c>
      <c r="AA36" s="19" t="s">
        <v>25</v>
      </c>
      <c r="AB36" s="19" t="s">
        <v>22</v>
      </c>
      <c r="AC36" s="19" t="s">
        <v>22</v>
      </c>
      <c r="AD36" s="19" t="s">
        <v>22</v>
      </c>
      <c r="AE36" s="19" t="s">
        <v>22</v>
      </c>
      <c r="AF36" s="19"/>
      <c r="AG36" s="19" t="s">
        <v>22</v>
      </c>
      <c r="AH36" s="19" t="s">
        <v>22</v>
      </c>
      <c r="AI36" s="19" t="s">
        <v>25</v>
      </c>
      <c r="AJ36" s="96" t="s">
        <v>25</v>
      </c>
      <c r="AK36" s="102" t="s">
        <v>22</v>
      </c>
      <c r="AL36" s="100" t="s">
        <v>25</v>
      </c>
      <c r="AM36" s="100" t="s">
        <v>22</v>
      </c>
      <c r="AN36" s="100" t="s">
        <v>22</v>
      </c>
      <c r="AO36" s="100" t="s">
        <v>22</v>
      </c>
      <c r="AP36" s="100" t="s">
        <v>22</v>
      </c>
      <c r="AQ36" s="3" t="s">
        <v>43</v>
      </c>
      <c r="AR36" s="3" t="s">
        <v>22</v>
      </c>
      <c r="AS36" s="3" t="s">
        <v>22</v>
      </c>
      <c r="AT36" s="3" t="s">
        <v>22</v>
      </c>
      <c r="AU36" s="112" t="s">
        <v>22</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100" t="s">
        <v>25</v>
      </c>
      <c r="BD36" s="313" t="str">
        <f>SUBSTITUTE(SUBSTITUTE(IFERROR(VLOOKUP($A36,単組回答!$E:$R,14,FALSE),""),"① 行った","○"),"② 行っていない","×")</f>
        <v/>
      </c>
      <c r="BE36" s="100" t="s">
        <v>1807</v>
      </c>
      <c r="BF36" s="316" t="str">
        <f>SUBSTITUTE(SUBSTITUTE(IFERROR(VLOOKUP($A36,単組回答!$E:$T,16,FALSE),""),"① 行った","○"),"② 行っていない","×")</f>
        <v/>
      </c>
    </row>
    <row r="37" spans="1:58" ht="28.5" customHeight="1">
      <c r="A37" s="20">
        <v>7046</v>
      </c>
      <c r="B37" s="21" t="s">
        <v>1650</v>
      </c>
      <c r="C37" s="70" t="s">
        <v>25</v>
      </c>
      <c r="D37" s="70" t="s">
        <v>25</v>
      </c>
      <c r="E37" s="18">
        <v>0</v>
      </c>
      <c r="F37" s="18" t="s">
        <v>22</v>
      </c>
      <c r="G37" s="18"/>
      <c r="H37" s="18"/>
      <c r="I37" s="18"/>
      <c r="J37" s="18"/>
      <c r="K37" s="18"/>
      <c r="L37" s="18" t="s">
        <v>22</v>
      </c>
      <c r="M37" s="18"/>
      <c r="N37" s="18" t="s">
        <v>24</v>
      </c>
      <c r="O37" s="18" t="s">
        <v>24</v>
      </c>
      <c r="P37" s="18">
        <v>0</v>
      </c>
      <c r="Q37" s="18" t="s">
        <v>23</v>
      </c>
      <c r="R37" s="18"/>
      <c r="S37" s="18"/>
      <c r="T37" s="18"/>
      <c r="U37" s="18"/>
      <c r="V37" s="18"/>
      <c r="W37" s="19"/>
      <c r="X37" s="19"/>
      <c r="Y37" s="19" t="s">
        <v>25</v>
      </c>
      <c r="Z37" s="19" t="s">
        <v>25</v>
      </c>
      <c r="AA37" s="19" t="s">
        <v>25</v>
      </c>
      <c r="AB37" s="19" t="s">
        <v>22</v>
      </c>
      <c r="AC37" s="19" t="s">
        <v>22</v>
      </c>
      <c r="AD37" s="19" t="s">
        <v>25</v>
      </c>
      <c r="AE37" s="19" t="s">
        <v>25</v>
      </c>
      <c r="AF37" s="19"/>
      <c r="AG37" s="19" t="s">
        <v>26</v>
      </c>
      <c r="AH37" s="19"/>
      <c r="AI37" s="19" t="s">
        <v>25</v>
      </c>
      <c r="AJ37" s="96" t="s">
        <v>25</v>
      </c>
      <c r="AK37" s="102" t="s">
        <v>25</v>
      </c>
      <c r="AL37" s="100" t="s">
        <v>25</v>
      </c>
      <c r="AM37" s="100" t="s">
        <v>22</v>
      </c>
      <c r="AN37" s="100" t="s">
        <v>22</v>
      </c>
      <c r="AO37" s="100" t="s">
        <v>22</v>
      </c>
      <c r="AP37" s="100" t="s">
        <v>22</v>
      </c>
      <c r="AQ37" s="3" t="s">
        <v>25</v>
      </c>
      <c r="AR37" s="3" t="s">
        <v>28</v>
      </c>
      <c r="AS37" s="3" t="s">
        <v>28</v>
      </c>
      <c r="AT37" s="3" t="s">
        <v>22</v>
      </c>
      <c r="AU37" s="112" t="s">
        <v>22</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100" t="s">
        <v>25</v>
      </c>
      <c r="BD37" s="313" t="str">
        <f>SUBSTITUTE(SUBSTITUTE(IFERROR(VLOOKUP($A37,単組回答!$E:$R,14,FALSE),""),"① 行った","○"),"② 行っていない","×")</f>
        <v/>
      </c>
      <c r="BE37" s="100" t="s">
        <v>25</v>
      </c>
      <c r="BF37" s="316" t="str">
        <f>SUBSTITUTE(SUBSTITUTE(IFERROR(VLOOKUP($A37,単組回答!$E:$T,16,FALSE),""),"① 行った","○"),"② 行っていない","×")</f>
        <v/>
      </c>
    </row>
    <row r="38" spans="1:58" ht="28.5" customHeight="1">
      <c r="A38" s="20">
        <v>7047</v>
      </c>
      <c r="B38" s="21" t="s">
        <v>1764</v>
      </c>
      <c r="C38" s="70" t="s">
        <v>25</v>
      </c>
      <c r="D38" s="70" t="s">
        <v>25</v>
      </c>
      <c r="E38" s="18">
        <v>0</v>
      </c>
      <c r="F38" s="18" t="s">
        <v>22</v>
      </c>
      <c r="G38" s="18" t="s">
        <v>22</v>
      </c>
      <c r="H38" s="18" t="s">
        <v>22</v>
      </c>
      <c r="I38" s="18" t="s">
        <v>22</v>
      </c>
      <c r="J38" s="18"/>
      <c r="K38" s="18"/>
      <c r="L38" s="18"/>
      <c r="M38" s="18"/>
      <c r="N38" s="18"/>
      <c r="O38" s="18"/>
      <c r="P38" s="18">
        <v>0</v>
      </c>
      <c r="Q38" s="18"/>
      <c r="R38" s="18"/>
      <c r="S38" s="18"/>
      <c r="T38" s="18"/>
      <c r="U38" s="18"/>
      <c r="V38" s="18"/>
      <c r="W38" s="19"/>
      <c r="X38" s="19"/>
      <c r="Y38" s="19" t="s">
        <v>22</v>
      </c>
      <c r="Z38" s="19" t="s">
        <v>25</v>
      </c>
      <c r="AA38" s="19" t="s">
        <v>25</v>
      </c>
      <c r="AB38" s="19" t="s">
        <v>22</v>
      </c>
      <c r="AC38" s="19" t="s">
        <v>22</v>
      </c>
      <c r="AD38" s="19" t="s">
        <v>22</v>
      </c>
      <c r="AE38" s="19" t="s">
        <v>22</v>
      </c>
      <c r="AF38" s="19"/>
      <c r="AG38" s="19" t="s">
        <v>25</v>
      </c>
      <c r="AH38" s="19"/>
      <c r="AI38" s="19" t="s">
        <v>25</v>
      </c>
      <c r="AJ38" s="96"/>
      <c r="AK38" s="102" t="s">
        <v>25</v>
      </c>
      <c r="AL38" s="100" t="s">
        <v>25</v>
      </c>
      <c r="AM38" s="100" t="s">
        <v>22</v>
      </c>
      <c r="AN38" s="100" t="s">
        <v>22</v>
      </c>
      <c r="AO38" s="100" t="s">
        <v>22</v>
      </c>
      <c r="AP38" s="100" t="s">
        <v>22</v>
      </c>
      <c r="AQ38" s="3" t="s">
        <v>27</v>
      </c>
      <c r="AR38" s="3" t="s">
        <v>26</v>
      </c>
      <c r="AS38" s="3" t="s">
        <v>25</v>
      </c>
      <c r="AT38" s="3" t="s">
        <v>26</v>
      </c>
      <c r="AU38" s="112" t="s">
        <v>22</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100" t="s">
        <v>25</v>
      </c>
      <c r="BD38" s="313" t="str">
        <f>SUBSTITUTE(SUBSTITUTE(IFERROR(VLOOKUP($A38,単組回答!$E:$R,14,FALSE),""),"① 行った","○"),"② 行っていない","×")</f>
        <v/>
      </c>
      <c r="BE38" s="100" t="s">
        <v>25</v>
      </c>
      <c r="BF38" s="316" t="str">
        <f>SUBSTITUTE(SUBSTITUTE(IFERROR(VLOOKUP($A38,単組回答!$E:$T,16,FALSE),""),"① 行った","○"),"② 行っていない","×")</f>
        <v/>
      </c>
    </row>
    <row r="39" spans="1:58" ht="28.5" customHeight="1">
      <c r="A39" s="20">
        <v>7048</v>
      </c>
      <c r="B39" s="21" t="s">
        <v>1765</v>
      </c>
      <c r="C39" s="18" t="s">
        <v>22</v>
      </c>
      <c r="D39" s="70" t="s">
        <v>25</v>
      </c>
      <c r="E39" s="18">
        <v>1</v>
      </c>
      <c r="F39" s="18" t="s">
        <v>22</v>
      </c>
      <c r="G39" s="18" t="s">
        <v>22</v>
      </c>
      <c r="H39" s="18"/>
      <c r="I39" s="18" t="s">
        <v>22</v>
      </c>
      <c r="J39" s="18"/>
      <c r="K39" s="18" t="s">
        <v>22</v>
      </c>
      <c r="L39" s="18"/>
      <c r="M39" s="18"/>
      <c r="N39" s="18" t="s">
        <v>23</v>
      </c>
      <c r="O39" s="18" t="s">
        <v>24</v>
      </c>
      <c r="P39" s="18">
        <v>1</v>
      </c>
      <c r="Q39" s="18"/>
      <c r="R39" s="18"/>
      <c r="S39" s="18"/>
      <c r="T39" s="18"/>
      <c r="U39" s="18"/>
      <c r="V39" s="18"/>
      <c r="W39" s="19"/>
      <c r="X39" s="19"/>
      <c r="Y39" s="19" t="s">
        <v>26</v>
      </c>
      <c r="Z39" s="19" t="s">
        <v>26</v>
      </c>
      <c r="AA39" s="19" t="e">
        <v>#N/A</v>
      </c>
      <c r="AB39" s="19" t="s">
        <v>26</v>
      </c>
      <c r="AC39" s="19" t="s">
        <v>26</v>
      </c>
      <c r="AD39" s="19" t="s">
        <v>26</v>
      </c>
      <c r="AE39" s="19" t="s">
        <v>26</v>
      </c>
      <c r="AF39" s="19"/>
      <c r="AG39" s="19" t="s">
        <v>26</v>
      </c>
      <c r="AH39" s="19" t="s">
        <v>26</v>
      </c>
      <c r="AI39" s="19" t="s">
        <v>26</v>
      </c>
      <c r="AJ39" s="96" t="s">
        <v>26</v>
      </c>
      <c r="AK39" s="102" t="s">
        <v>22</v>
      </c>
      <c r="AL39" s="100" t="s">
        <v>25</v>
      </c>
      <c r="AM39" s="100" t="s">
        <v>25</v>
      </c>
      <c r="AN39" s="100" t="s">
        <v>22</v>
      </c>
      <c r="AO39" s="100">
        <v>0</v>
      </c>
      <c r="AP39" s="100" t="s">
        <v>22</v>
      </c>
      <c r="AQ39" s="3" t="s">
        <v>27</v>
      </c>
      <c r="AR39" s="3" t="s">
        <v>26</v>
      </c>
      <c r="AS39" s="3" t="s">
        <v>25</v>
      </c>
      <c r="AT39" s="3" t="s">
        <v>26</v>
      </c>
      <c r="AU39" s="112" t="s">
        <v>22</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100" t="s">
        <v>25</v>
      </c>
      <c r="BD39" s="313" t="str">
        <f>SUBSTITUTE(SUBSTITUTE(IFERROR(VLOOKUP($A39,単組回答!$E:$R,14,FALSE),""),"① 行った","○"),"② 行っていない","×")</f>
        <v/>
      </c>
      <c r="BE39" s="100" t="s">
        <v>25</v>
      </c>
      <c r="BF39" s="316" t="str">
        <f>SUBSTITUTE(SUBSTITUTE(IFERROR(VLOOKUP($A39,単組回答!$E:$T,16,FALSE),""),"① 行った","○"),"② 行っていない","×")</f>
        <v/>
      </c>
    </row>
    <row r="40" spans="1:58" ht="28.5" customHeight="1">
      <c r="A40" s="20">
        <v>7049</v>
      </c>
      <c r="B40" s="21" t="s">
        <v>1766</v>
      </c>
      <c r="C40" s="18" t="s">
        <v>22</v>
      </c>
      <c r="D40" s="70" t="s">
        <v>25</v>
      </c>
      <c r="E40" s="18">
        <v>1</v>
      </c>
      <c r="F40" s="70"/>
      <c r="G40" s="18"/>
      <c r="H40" s="70"/>
      <c r="I40" s="18"/>
      <c r="J40" s="70"/>
      <c r="K40" s="18"/>
      <c r="L40" s="18"/>
      <c r="M40" s="18"/>
      <c r="N40" s="18" t="s">
        <v>23</v>
      </c>
      <c r="O40" s="18" t="s">
        <v>24</v>
      </c>
      <c r="P40" s="18">
        <v>1</v>
      </c>
      <c r="Q40" s="18" t="s">
        <v>23</v>
      </c>
      <c r="R40" s="18"/>
      <c r="S40" s="18"/>
      <c r="T40" s="18"/>
      <c r="U40" s="18"/>
      <c r="V40" s="18"/>
      <c r="W40" s="19"/>
      <c r="X40" s="19"/>
      <c r="Y40" s="19" t="s">
        <v>26</v>
      </c>
      <c r="Z40" s="19" t="s">
        <v>26</v>
      </c>
      <c r="AA40" s="19" t="e">
        <v>#N/A</v>
      </c>
      <c r="AB40" s="19" t="s">
        <v>26</v>
      </c>
      <c r="AC40" s="19" t="s">
        <v>22</v>
      </c>
      <c r="AD40" s="19" t="s">
        <v>26</v>
      </c>
      <c r="AE40" s="19" t="s">
        <v>25</v>
      </c>
      <c r="AF40" s="19"/>
      <c r="AG40" s="19" t="s">
        <v>26</v>
      </c>
      <c r="AH40" s="19"/>
      <c r="AI40" s="19" t="s">
        <v>26</v>
      </c>
      <c r="AJ40" s="96" t="s">
        <v>25</v>
      </c>
      <c r="AK40" s="102" t="s">
        <v>22</v>
      </c>
      <c r="AL40" s="100" t="s">
        <v>25</v>
      </c>
      <c r="AM40" s="100" t="s">
        <v>22</v>
      </c>
      <c r="AN40" s="100" t="s">
        <v>22</v>
      </c>
      <c r="AO40" s="100" t="s">
        <v>25</v>
      </c>
      <c r="AP40" s="100" t="s">
        <v>22</v>
      </c>
      <c r="AQ40" s="3" t="s">
        <v>27</v>
      </c>
      <c r="AR40" s="3" t="s">
        <v>26</v>
      </c>
      <c r="AS40" s="3" t="s">
        <v>28</v>
      </c>
      <c r="AT40" s="3" t="s">
        <v>26</v>
      </c>
      <c r="AU40" s="112" t="s">
        <v>22</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100" t="s">
        <v>25</v>
      </c>
      <c r="BD40" s="313" t="str">
        <f>SUBSTITUTE(SUBSTITUTE(IFERROR(VLOOKUP($A40,単組回答!$E:$R,14,FALSE),""),"① 行った","○"),"② 行っていない","×")</f>
        <v/>
      </c>
      <c r="BE40" s="100" t="s">
        <v>25</v>
      </c>
      <c r="BF40" s="316" t="str">
        <f>SUBSTITUTE(SUBSTITUTE(IFERROR(VLOOKUP($A40,単組回答!$E:$T,16,FALSE),""),"① 行った","○"),"② 行っていない","×")</f>
        <v/>
      </c>
    </row>
    <row r="41" spans="1:58" ht="28.5" customHeight="1">
      <c r="A41" s="20">
        <v>7050</v>
      </c>
      <c r="B41" s="21" t="s">
        <v>1767</v>
      </c>
      <c r="C41" s="70" t="s">
        <v>25</v>
      </c>
      <c r="D41" s="70" t="s">
        <v>25</v>
      </c>
      <c r="E41" s="18">
        <v>0</v>
      </c>
      <c r="F41" s="18"/>
      <c r="G41" s="18" t="s">
        <v>22</v>
      </c>
      <c r="H41" s="18"/>
      <c r="I41" s="18" t="s">
        <v>22</v>
      </c>
      <c r="J41" s="18"/>
      <c r="K41" s="18" t="s">
        <v>22</v>
      </c>
      <c r="L41" s="18"/>
      <c r="M41" s="18"/>
      <c r="N41" s="18" t="s">
        <v>23</v>
      </c>
      <c r="O41" s="18" t="s">
        <v>24</v>
      </c>
      <c r="P41" s="18">
        <v>1</v>
      </c>
      <c r="Q41" s="18"/>
      <c r="R41" s="18" t="s">
        <v>23</v>
      </c>
      <c r="S41" s="18"/>
      <c r="T41" s="18"/>
      <c r="U41" s="18"/>
      <c r="V41" s="18"/>
      <c r="W41" s="19"/>
      <c r="X41" s="19"/>
      <c r="Y41" s="19" t="s">
        <v>26</v>
      </c>
      <c r="Z41" s="19" t="s">
        <v>26</v>
      </c>
      <c r="AA41" s="19" t="e">
        <v>#N/A</v>
      </c>
      <c r="AB41" s="19" t="s">
        <v>26</v>
      </c>
      <c r="AC41" s="19" t="s">
        <v>22</v>
      </c>
      <c r="AD41" s="19" t="s">
        <v>26</v>
      </c>
      <c r="AE41" s="19" t="s">
        <v>22</v>
      </c>
      <c r="AF41" s="19"/>
      <c r="AG41" s="19" t="s">
        <v>26</v>
      </c>
      <c r="AH41" s="19"/>
      <c r="AI41" s="19" t="s">
        <v>26</v>
      </c>
      <c r="AJ41" s="96" t="s">
        <v>25</v>
      </c>
      <c r="AK41" s="102" t="s">
        <v>22</v>
      </c>
      <c r="AL41" s="100" t="s">
        <v>25</v>
      </c>
      <c r="AM41" s="100" t="s">
        <v>25</v>
      </c>
      <c r="AN41" s="100" t="s">
        <v>22</v>
      </c>
      <c r="AO41" s="100">
        <v>0</v>
      </c>
      <c r="AP41" s="100" t="s">
        <v>22</v>
      </c>
      <c r="AQ41" s="3" t="s">
        <v>27</v>
      </c>
      <c r="AR41" s="3" t="s">
        <v>26</v>
      </c>
      <c r="AS41" s="3" t="s">
        <v>22</v>
      </c>
      <c r="AT41" s="3" t="s">
        <v>26</v>
      </c>
      <c r="AU41" s="112" t="s">
        <v>25</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100" t="s">
        <v>25</v>
      </c>
      <c r="BD41" s="313" t="str">
        <f>SUBSTITUTE(SUBSTITUTE(IFERROR(VLOOKUP($A41,単組回答!$E:$R,14,FALSE),""),"① 行った","○"),"② 行っていない","×")</f>
        <v/>
      </c>
      <c r="BE41" s="100" t="s">
        <v>25</v>
      </c>
      <c r="BF41" s="316" t="str">
        <f>SUBSTITUTE(SUBSTITUTE(IFERROR(VLOOKUP($A41,単組回答!$E:$T,16,FALSE),""),"① 行った","○"),"② 行っていない","×")</f>
        <v/>
      </c>
    </row>
    <row r="42" spans="1:58" ht="28.5" customHeight="1">
      <c r="A42" s="20">
        <v>7054</v>
      </c>
      <c r="B42" s="21" t="s">
        <v>1768</v>
      </c>
      <c r="C42" s="18" t="s">
        <v>22</v>
      </c>
      <c r="D42" s="70" t="s">
        <v>25</v>
      </c>
      <c r="E42" s="18">
        <v>1</v>
      </c>
      <c r="F42" s="18" t="s">
        <v>22</v>
      </c>
      <c r="G42" s="18" t="s">
        <v>22</v>
      </c>
      <c r="H42" s="18" t="s">
        <v>22</v>
      </c>
      <c r="I42" s="18" t="s">
        <v>22</v>
      </c>
      <c r="J42" s="18"/>
      <c r="K42" s="18" t="s">
        <v>22</v>
      </c>
      <c r="L42" s="18"/>
      <c r="M42" s="18"/>
      <c r="N42" s="18" t="s">
        <v>23</v>
      </c>
      <c r="O42" s="18" t="s">
        <v>24</v>
      </c>
      <c r="P42" s="18">
        <v>1</v>
      </c>
      <c r="Q42" s="18" t="s">
        <v>23</v>
      </c>
      <c r="R42" s="18" t="s">
        <v>23</v>
      </c>
      <c r="S42" s="18" t="s">
        <v>23</v>
      </c>
      <c r="T42" s="18" t="s">
        <v>23</v>
      </c>
      <c r="U42" s="18"/>
      <c r="V42" s="18"/>
      <c r="W42" s="19"/>
      <c r="X42" s="19"/>
      <c r="Y42" s="19" t="s">
        <v>26</v>
      </c>
      <c r="Z42" s="19" t="s">
        <v>26</v>
      </c>
      <c r="AA42" s="19" t="e">
        <v>#N/A</v>
      </c>
      <c r="AB42" s="19" t="s">
        <v>26</v>
      </c>
      <c r="AC42" s="19" t="s">
        <v>22</v>
      </c>
      <c r="AD42" s="19" t="s">
        <v>26</v>
      </c>
      <c r="AE42" s="19" t="s">
        <v>22</v>
      </c>
      <c r="AF42" s="19"/>
      <c r="AG42" s="19" t="s">
        <v>26</v>
      </c>
      <c r="AH42" s="19" t="s">
        <v>22</v>
      </c>
      <c r="AI42" s="19" t="s">
        <v>26</v>
      </c>
      <c r="AJ42" s="96" t="s">
        <v>22</v>
      </c>
      <c r="AK42" s="102" t="s">
        <v>26</v>
      </c>
      <c r="AL42" s="100" t="s">
        <v>26</v>
      </c>
      <c r="AM42" s="100" t="s">
        <v>26</v>
      </c>
      <c r="AN42" s="100" t="s">
        <v>26</v>
      </c>
      <c r="AO42" s="100" t="s">
        <v>26</v>
      </c>
      <c r="AP42" s="100" t="s">
        <v>26</v>
      </c>
      <c r="AQ42" s="3" t="s">
        <v>26</v>
      </c>
      <c r="AR42" s="3" t="s">
        <v>25</v>
      </c>
      <c r="AS42" s="3" t="s">
        <v>26</v>
      </c>
      <c r="AT42" s="3" t="s">
        <v>25</v>
      </c>
      <c r="AU42" s="112" t="s">
        <v>26</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100" t="s">
        <v>25</v>
      </c>
      <c r="BD42" s="313" t="str">
        <f>SUBSTITUTE(SUBSTITUTE(IFERROR(VLOOKUP($A42,単組回答!$E:$R,14,FALSE),""),"① 行った","○"),"② 行っていない","×")</f>
        <v/>
      </c>
      <c r="BE42" s="100" t="s">
        <v>25</v>
      </c>
      <c r="BF42" s="316" t="str">
        <f>SUBSTITUTE(SUBSTITUTE(IFERROR(VLOOKUP($A42,単組回答!$E:$T,16,FALSE),""),"① 行った","○"),"② 行っていない","×")</f>
        <v/>
      </c>
    </row>
    <row r="43" spans="1:58" ht="28.5" customHeight="1">
      <c r="A43" s="20">
        <v>7056</v>
      </c>
      <c r="B43" s="21" t="s">
        <v>1769</v>
      </c>
      <c r="C43" s="18"/>
      <c r="D43" s="18"/>
      <c r="E43" s="18">
        <v>0</v>
      </c>
      <c r="F43" s="18"/>
      <c r="G43" s="18"/>
      <c r="H43" s="18"/>
      <c r="I43" s="18"/>
      <c r="J43" s="18"/>
      <c r="K43" s="18"/>
      <c r="L43" s="18"/>
      <c r="M43" s="18"/>
      <c r="N43" s="18"/>
      <c r="O43" s="18"/>
      <c r="P43" s="18">
        <v>0</v>
      </c>
      <c r="Q43" s="18"/>
      <c r="R43" s="18"/>
      <c r="S43" s="18"/>
      <c r="T43" s="18"/>
      <c r="U43" s="18"/>
      <c r="V43" s="18"/>
      <c r="W43" s="19"/>
      <c r="X43" s="19"/>
      <c r="Y43" s="19" t="s">
        <v>26</v>
      </c>
      <c r="Z43" s="19" t="s">
        <v>26</v>
      </c>
      <c r="AA43" s="19" t="e">
        <v>#N/A</v>
      </c>
      <c r="AB43" s="19" t="s">
        <v>26</v>
      </c>
      <c r="AC43" s="19" t="s">
        <v>26</v>
      </c>
      <c r="AD43" s="19" t="s">
        <v>26</v>
      </c>
      <c r="AE43" s="19" t="s">
        <v>26</v>
      </c>
      <c r="AF43" s="19"/>
      <c r="AG43" s="19" t="s">
        <v>26</v>
      </c>
      <c r="AH43" s="19" t="s">
        <v>26</v>
      </c>
      <c r="AI43" s="19" t="s">
        <v>26</v>
      </c>
      <c r="AJ43" s="96" t="s">
        <v>26</v>
      </c>
      <c r="AK43" s="102" t="s">
        <v>26</v>
      </c>
      <c r="AL43" s="100" t="s">
        <v>26</v>
      </c>
      <c r="AM43" s="100" t="s">
        <v>26</v>
      </c>
      <c r="AN43" s="100" t="s">
        <v>26</v>
      </c>
      <c r="AO43" s="100" t="s">
        <v>26</v>
      </c>
      <c r="AP43" s="100" t="s">
        <v>26</v>
      </c>
      <c r="AQ43" s="3" t="s">
        <v>26</v>
      </c>
      <c r="AR43" s="3" t="s">
        <v>26</v>
      </c>
      <c r="AS43" s="3" t="s">
        <v>26</v>
      </c>
      <c r="AT43" s="3" t="s">
        <v>26</v>
      </c>
      <c r="AU43" s="112" t="s">
        <v>26</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100" t="s">
        <v>25</v>
      </c>
      <c r="BD43" s="313" t="str">
        <f>SUBSTITUTE(SUBSTITUTE(IFERROR(VLOOKUP($A43,単組回答!$E:$R,14,FALSE),""),"① 行った","○"),"② 行っていない","×")</f>
        <v/>
      </c>
      <c r="BE43" s="100" t="s">
        <v>25</v>
      </c>
      <c r="BF43" s="316" t="str">
        <f>SUBSTITUTE(SUBSTITUTE(IFERROR(VLOOKUP($A43,単組回答!$E:$T,16,FALSE),""),"① 行った","○"),"② 行っていない","×")</f>
        <v/>
      </c>
    </row>
    <row r="44" spans="1:58" ht="28.5" customHeight="1">
      <c r="A44" s="20">
        <v>7057</v>
      </c>
      <c r="B44" s="21" t="s">
        <v>1770</v>
      </c>
      <c r="C44" s="70" t="s">
        <v>25</v>
      </c>
      <c r="D44" s="70" t="s">
        <v>25</v>
      </c>
      <c r="E44" s="18">
        <v>0</v>
      </c>
      <c r="F44" s="70"/>
      <c r="G44" s="18" t="s">
        <v>22</v>
      </c>
      <c r="H44" s="70" t="s">
        <v>22</v>
      </c>
      <c r="I44" s="18" t="s">
        <v>22</v>
      </c>
      <c r="J44" s="18"/>
      <c r="K44" s="18"/>
      <c r="L44" s="18"/>
      <c r="M44" s="18"/>
      <c r="N44" s="18"/>
      <c r="O44" s="18"/>
      <c r="P44" s="18">
        <v>0</v>
      </c>
      <c r="Q44" s="18"/>
      <c r="R44" s="18"/>
      <c r="S44" s="18"/>
      <c r="T44" s="18"/>
      <c r="U44" s="18"/>
      <c r="V44" s="18"/>
      <c r="W44" s="19"/>
      <c r="X44" s="19"/>
      <c r="Y44" s="19" t="s">
        <v>26</v>
      </c>
      <c r="Z44" s="19" t="s">
        <v>26</v>
      </c>
      <c r="AA44" s="19" t="e">
        <v>#N/A</v>
      </c>
      <c r="AB44" s="19" t="s">
        <v>26</v>
      </c>
      <c r="AC44" s="19" t="s">
        <v>26</v>
      </c>
      <c r="AD44" s="19" t="s">
        <v>26</v>
      </c>
      <c r="AE44" s="19" t="s">
        <v>26</v>
      </c>
      <c r="AF44" s="19"/>
      <c r="AG44" s="19" t="s">
        <v>26</v>
      </c>
      <c r="AH44" s="19" t="s">
        <v>26</v>
      </c>
      <c r="AI44" s="19" t="s">
        <v>26</v>
      </c>
      <c r="AJ44" s="96" t="s">
        <v>26</v>
      </c>
      <c r="AK44" s="102" t="s">
        <v>26</v>
      </c>
      <c r="AL44" s="100" t="s">
        <v>26</v>
      </c>
      <c r="AM44" s="100" t="s">
        <v>26</v>
      </c>
      <c r="AN44" s="100" t="s">
        <v>26</v>
      </c>
      <c r="AO44" s="100" t="s">
        <v>26</v>
      </c>
      <c r="AP44" s="100" t="s">
        <v>26</v>
      </c>
      <c r="AQ44" s="3" t="s">
        <v>26</v>
      </c>
      <c r="AR44" s="3" t="s">
        <v>26</v>
      </c>
      <c r="AS44" s="3" t="s">
        <v>26</v>
      </c>
      <c r="AT44" s="3" t="s">
        <v>26</v>
      </c>
      <c r="AU44" s="112" t="s">
        <v>26</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100" t="s">
        <v>25</v>
      </c>
      <c r="BD44" s="313" t="str">
        <f>SUBSTITUTE(SUBSTITUTE(IFERROR(VLOOKUP($A44,単組回答!$E:$R,14,FALSE),""),"① 行った","○"),"② 行っていない","×")</f>
        <v/>
      </c>
      <c r="BE44" s="100" t="s">
        <v>25</v>
      </c>
      <c r="BF44" s="316" t="str">
        <f>SUBSTITUTE(SUBSTITUTE(IFERROR(VLOOKUP($A44,単組回答!$E:$T,16,FALSE),""),"① 行った","○"),"② 行っていない","×")</f>
        <v/>
      </c>
    </row>
    <row r="45" spans="1:58" ht="28.5" customHeight="1">
      <c r="A45" s="20">
        <v>7061</v>
      </c>
      <c r="B45" s="21" t="s">
        <v>1771</v>
      </c>
      <c r="C45" s="18" t="s">
        <v>22</v>
      </c>
      <c r="D45" s="70" t="s">
        <v>25</v>
      </c>
      <c r="E45" s="18">
        <v>1</v>
      </c>
      <c r="F45" s="18"/>
      <c r="G45" s="18" t="s">
        <v>22</v>
      </c>
      <c r="H45" s="70" t="s">
        <v>22</v>
      </c>
      <c r="I45" s="18" t="s">
        <v>22</v>
      </c>
      <c r="J45" s="18"/>
      <c r="K45" s="18"/>
      <c r="L45" s="18"/>
      <c r="M45" s="18"/>
      <c r="N45" s="18" t="s">
        <v>23</v>
      </c>
      <c r="O45" s="18" t="s">
        <v>24</v>
      </c>
      <c r="P45" s="18">
        <v>1</v>
      </c>
      <c r="Q45" s="18"/>
      <c r="R45" s="18" t="s">
        <v>23</v>
      </c>
      <c r="S45" s="18"/>
      <c r="T45" s="18" t="s">
        <v>23</v>
      </c>
      <c r="U45" s="18"/>
      <c r="V45" s="18"/>
      <c r="W45" s="19"/>
      <c r="X45" s="19"/>
      <c r="Y45" s="19" t="s">
        <v>26</v>
      </c>
      <c r="Z45" s="19" t="s">
        <v>26</v>
      </c>
      <c r="AA45" s="19" t="e">
        <v>#N/A</v>
      </c>
      <c r="AB45" s="19" t="s">
        <v>26</v>
      </c>
      <c r="AC45" s="19" t="s">
        <v>22</v>
      </c>
      <c r="AD45" s="19" t="s">
        <v>26</v>
      </c>
      <c r="AE45" s="19" t="s">
        <v>22</v>
      </c>
      <c r="AF45" s="19"/>
      <c r="AG45" s="19" t="s">
        <v>26</v>
      </c>
      <c r="AH45" s="19"/>
      <c r="AI45" s="19" t="s">
        <v>26</v>
      </c>
      <c r="AJ45" s="96" t="s">
        <v>25</v>
      </c>
      <c r="AK45" s="102" t="s">
        <v>22</v>
      </c>
      <c r="AL45" s="100" t="s">
        <v>25</v>
      </c>
      <c r="AM45" s="100" t="s">
        <v>25</v>
      </c>
      <c r="AN45" s="100" t="s">
        <v>25</v>
      </c>
      <c r="AO45" s="100">
        <v>0</v>
      </c>
      <c r="AP45" s="100">
        <v>0</v>
      </c>
      <c r="AQ45" s="3">
        <v>0</v>
      </c>
      <c r="AR45" s="3" t="s">
        <v>25</v>
      </c>
      <c r="AS45" s="3">
        <v>0</v>
      </c>
      <c r="AT45" s="3" t="s">
        <v>22</v>
      </c>
      <c r="AU45" s="112">
        <v>0</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100" t="s">
        <v>25</v>
      </c>
      <c r="BD45" s="313" t="str">
        <f>SUBSTITUTE(SUBSTITUTE(IFERROR(VLOOKUP($A45,単組回答!$E:$R,14,FALSE),""),"① 行った","○"),"② 行っていない","×")</f>
        <v/>
      </c>
      <c r="BE45" s="100" t="s">
        <v>25</v>
      </c>
      <c r="BF45" s="316" t="str">
        <f>SUBSTITUTE(SUBSTITUTE(IFERROR(VLOOKUP($A45,単組回答!$E:$T,16,FALSE),""),"① 行った","○"),"② 行っていない","×")</f>
        <v/>
      </c>
    </row>
    <row r="46" spans="1:58" ht="28.5" customHeight="1">
      <c r="A46" s="23"/>
      <c r="B46" s="24"/>
      <c r="C46" s="18"/>
      <c r="D46" s="18"/>
      <c r="E46" s="18">
        <v>0</v>
      </c>
      <c r="F46" s="18"/>
      <c r="G46" s="18"/>
      <c r="H46" s="18"/>
      <c r="I46" s="18"/>
      <c r="J46" s="18"/>
      <c r="K46" s="18"/>
      <c r="L46" s="18"/>
      <c r="M46" s="18"/>
      <c r="N46" s="18"/>
      <c r="O46" s="18"/>
      <c r="P46" s="18">
        <v>0</v>
      </c>
      <c r="Q46" s="18"/>
      <c r="R46" s="18"/>
      <c r="S46" s="18"/>
      <c r="T46" s="18"/>
      <c r="U46" s="18"/>
      <c r="V46" s="18"/>
      <c r="W46" s="19"/>
      <c r="X46" s="19"/>
      <c r="Y46" s="19" t="s">
        <v>26</v>
      </c>
      <c r="Z46" s="19" t="s">
        <v>26</v>
      </c>
      <c r="AA46" s="19" t="e">
        <v>#N/A</v>
      </c>
      <c r="AB46" s="19" t="s">
        <v>26</v>
      </c>
      <c r="AC46" s="19" t="s">
        <v>26</v>
      </c>
      <c r="AD46" s="19" t="s">
        <v>26</v>
      </c>
      <c r="AE46" s="19" t="s">
        <v>26</v>
      </c>
      <c r="AF46" s="19"/>
      <c r="AG46" s="19" t="s">
        <v>26</v>
      </c>
      <c r="AH46" s="19" t="s">
        <v>26</v>
      </c>
      <c r="AI46" s="19" t="s">
        <v>26</v>
      </c>
      <c r="AJ46" s="96" t="s">
        <v>26</v>
      </c>
      <c r="AK46" s="102" t="s">
        <v>26</v>
      </c>
      <c r="AL46" s="100" t="s">
        <v>26</v>
      </c>
      <c r="AM46" s="100" t="s">
        <v>26</v>
      </c>
      <c r="AN46" s="100" t="s">
        <v>26</v>
      </c>
      <c r="AO46" s="100" t="s">
        <v>26</v>
      </c>
      <c r="AP46" s="100" t="s">
        <v>26</v>
      </c>
      <c r="AQ46" s="3" t="s">
        <v>26</v>
      </c>
      <c r="AR46" s="3" t="s">
        <v>26</v>
      </c>
      <c r="AS46" s="3" t="s">
        <v>26</v>
      </c>
      <c r="AT46" s="3" t="s">
        <v>26</v>
      </c>
      <c r="AU46" s="112" t="s">
        <v>26</v>
      </c>
      <c r="AV46" s="102" t="str">
        <f>IFERROR(VLOOKUP($A46,[1]集約用シート!$E$3:$BN$3000,2,FALSE),"")</f>
        <v/>
      </c>
      <c r="AW46" s="100"/>
      <c r="AX46" s="100"/>
      <c r="AY46" s="100"/>
      <c r="AZ46" s="100"/>
      <c r="BA46" s="100"/>
      <c r="BB46" s="100"/>
      <c r="BC46" s="100"/>
      <c r="BD46" s="100"/>
      <c r="BE46" s="100"/>
      <c r="BF46" s="103"/>
    </row>
    <row r="47" spans="1:58" ht="28.5" customHeight="1">
      <c r="A47" s="23"/>
      <c r="B47" s="24"/>
      <c r="C47" s="18"/>
      <c r="D47" s="18"/>
      <c r="E47" s="18">
        <v>0</v>
      </c>
      <c r="F47" s="18"/>
      <c r="G47" s="18"/>
      <c r="H47" s="18"/>
      <c r="I47" s="18"/>
      <c r="J47" s="18"/>
      <c r="K47" s="18"/>
      <c r="L47" s="18"/>
      <c r="M47" s="18"/>
      <c r="N47" s="18"/>
      <c r="O47" s="18"/>
      <c r="P47" s="18">
        <v>0</v>
      </c>
      <c r="Q47" s="18"/>
      <c r="R47" s="18"/>
      <c r="S47" s="18"/>
      <c r="T47" s="18"/>
      <c r="U47" s="18"/>
      <c r="V47" s="18"/>
      <c r="W47" s="19"/>
      <c r="X47" s="19"/>
      <c r="Y47" s="19" t="s">
        <v>26</v>
      </c>
      <c r="Z47" s="19" t="s">
        <v>26</v>
      </c>
      <c r="AA47" s="19" t="e">
        <v>#N/A</v>
      </c>
      <c r="AB47" s="19" t="s">
        <v>26</v>
      </c>
      <c r="AC47" s="19" t="s">
        <v>26</v>
      </c>
      <c r="AD47" s="19" t="s">
        <v>26</v>
      </c>
      <c r="AE47" s="19" t="s">
        <v>26</v>
      </c>
      <c r="AF47" s="19"/>
      <c r="AG47" s="19" t="s">
        <v>26</v>
      </c>
      <c r="AH47" s="19" t="s">
        <v>26</v>
      </c>
      <c r="AI47" s="19" t="s">
        <v>26</v>
      </c>
      <c r="AJ47" s="96" t="s">
        <v>26</v>
      </c>
      <c r="AK47" s="102" t="s">
        <v>26</v>
      </c>
      <c r="AL47" s="100" t="s">
        <v>26</v>
      </c>
      <c r="AM47" s="100" t="s">
        <v>26</v>
      </c>
      <c r="AN47" s="100" t="s">
        <v>26</v>
      </c>
      <c r="AO47" s="100" t="s">
        <v>26</v>
      </c>
      <c r="AP47" s="100" t="s">
        <v>26</v>
      </c>
      <c r="AQ47" s="3" t="s">
        <v>26</v>
      </c>
      <c r="AR47" s="3" t="s">
        <v>26</v>
      </c>
      <c r="AS47" s="3" t="s">
        <v>26</v>
      </c>
      <c r="AT47" s="3" t="s">
        <v>26</v>
      </c>
      <c r="AU47" s="112" t="s">
        <v>26</v>
      </c>
      <c r="AV47" s="102" t="str">
        <f>IFERROR(VLOOKUP($A47,[1]集約用シート!$E$3:$BN$3000,2,FALSE),"")</f>
        <v/>
      </c>
      <c r="AW47" s="100" t="str">
        <f>IFERROR(VLOOKUP($A47,[1]集約用シート!$E$3:$BN$3000,3,FALSE),"")</f>
        <v/>
      </c>
      <c r="AX47" s="100" t="str">
        <f>IFERROR(VLOOKUP($A47,[1]集約用シート!$E$3:$BN$3000,5,FALSE),"")</f>
        <v/>
      </c>
      <c r="AY47" s="100"/>
      <c r="AZ47" s="100" t="str">
        <f>IFERROR(VLOOKUP($A47,[1]集約用シート!$E$3:$BN$3000,11,FALSE),"")</f>
        <v/>
      </c>
      <c r="BA47" s="100"/>
      <c r="BB47" s="100" t="str">
        <f>IFERROR(VLOOKUP($A47,[1]集約用シート!$E$3:$BN$3000,4,FALSE),"")</f>
        <v/>
      </c>
      <c r="BC47" s="100" t="str">
        <f>IFERROR(VLOOKUP($A47,[1]集約用シート!$E$3:$BN$3000,14,FALSE),"")</f>
        <v/>
      </c>
      <c r="BD47" s="100"/>
      <c r="BE47" s="100" t="str">
        <f>IFERROR(VLOOKUP($A47,[1]集約用シート!$E$3:$BN$3000,16,FALSE),"")</f>
        <v/>
      </c>
      <c r="BF47" s="103"/>
    </row>
    <row r="48" spans="1:58" ht="28.5" customHeight="1">
      <c r="A48" s="23"/>
      <c r="B48" s="24"/>
      <c r="C48" s="18"/>
      <c r="D48" s="18"/>
      <c r="E48" s="18">
        <v>0</v>
      </c>
      <c r="F48" s="18"/>
      <c r="G48" s="18"/>
      <c r="H48" s="18"/>
      <c r="I48" s="18"/>
      <c r="J48" s="18"/>
      <c r="K48" s="18"/>
      <c r="L48" s="18"/>
      <c r="M48" s="18"/>
      <c r="N48" s="18"/>
      <c r="O48" s="18"/>
      <c r="P48" s="18">
        <v>0</v>
      </c>
      <c r="Q48" s="18"/>
      <c r="R48" s="18"/>
      <c r="S48" s="18"/>
      <c r="T48" s="18"/>
      <c r="U48" s="18"/>
      <c r="V48" s="18"/>
      <c r="W48" s="19"/>
      <c r="X48" s="19"/>
      <c r="Y48" s="19" t="s">
        <v>26</v>
      </c>
      <c r="Z48" s="19" t="s">
        <v>26</v>
      </c>
      <c r="AA48" s="19" t="e">
        <v>#N/A</v>
      </c>
      <c r="AB48" s="19" t="s">
        <v>26</v>
      </c>
      <c r="AC48" s="19" t="s">
        <v>26</v>
      </c>
      <c r="AD48" s="19" t="s">
        <v>26</v>
      </c>
      <c r="AE48" s="19" t="s">
        <v>26</v>
      </c>
      <c r="AF48" s="19"/>
      <c r="AG48" s="19" t="s">
        <v>26</v>
      </c>
      <c r="AH48" s="19" t="s">
        <v>26</v>
      </c>
      <c r="AI48" s="19" t="s">
        <v>26</v>
      </c>
      <c r="AJ48" s="96" t="s">
        <v>26</v>
      </c>
      <c r="AK48" s="102" t="s">
        <v>26</v>
      </c>
      <c r="AL48" s="100" t="s">
        <v>26</v>
      </c>
      <c r="AM48" s="100" t="s">
        <v>26</v>
      </c>
      <c r="AN48" s="100" t="s">
        <v>26</v>
      </c>
      <c r="AO48" s="100" t="s">
        <v>26</v>
      </c>
      <c r="AP48" s="100" t="s">
        <v>26</v>
      </c>
      <c r="AQ48" s="3" t="s">
        <v>26</v>
      </c>
      <c r="AR48" s="3" t="s">
        <v>26</v>
      </c>
      <c r="AS48" s="3" t="s">
        <v>26</v>
      </c>
      <c r="AT48" s="3" t="s">
        <v>26</v>
      </c>
      <c r="AU48" s="112" t="s">
        <v>26</v>
      </c>
      <c r="AV48" s="102" t="str">
        <f>IFERROR(VLOOKUP($A48,[1]集約用シート!$E$3:$BN$3000,2,FALSE),"")</f>
        <v/>
      </c>
      <c r="AW48" s="100" t="str">
        <f>IFERROR(VLOOKUP($A48,[1]集約用シート!$E$3:$BN$3000,3,FALSE),"")</f>
        <v/>
      </c>
      <c r="AX48" s="100" t="str">
        <f>IFERROR(VLOOKUP($A48,[1]集約用シート!$E$3:$BN$3000,5,FALSE),"")</f>
        <v/>
      </c>
      <c r="AY48" s="100"/>
      <c r="AZ48" s="100" t="str">
        <f>IFERROR(VLOOKUP($A48,[1]集約用シート!$E$3:$BN$3000,11,FALSE),"")</f>
        <v/>
      </c>
      <c r="BA48" s="100"/>
      <c r="BB48" s="100" t="str">
        <f>IFERROR(VLOOKUP($A48,[1]集約用シート!$E$3:$BN$3000,4,FALSE),"")</f>
        <v/>
      </c>
      <c r="BC48" s="100" t="str">
        <f>IFERROR(VLOOKUP($A48,[1]集約用シート!$E$3:$BN$3000,14,FALSE),"")</f>
        <v/>
      </c>
      <c r="BD48" s="100"/>
      <c r="BE48" s="100" t="str">
        <f>IFERROR(VLOOKUP($A48,[1]集約用シート!$E$3:$BN$3000,16,FALSE),"")</f>
        <v/>
      </c>
      <c r="BF48" s="103"/>
    </row>
    <row r="49" spans="1:58" ht="28.5" customHeight="1" thickBot="1">
      <c r="A49" s="237" t="s">
        <v>90</v>
      </c>
      <c r="B49" s="238"/>
      <c r="C49" s="237">
        <v>21</v>
      </c>
      <c r="D49" s="238">
        <v>0</v>
      </c>
      <c r="N49" s="237">
        <v>21</v>
      </c>
      <c r="O49" s="238">
        <v>0</v>
      </c>
      <c r="Y49" s="251">
        <v>0</v>
      </c>
      <c r="Z49" s="252">
        <v>0</v>
      </c>
      <c r="AK49" s="104" t="s">
        <v>26</v>
      </c>
      <c r="AL49" s="105" t="s">
        <v>26</v>
      </c>
      <c r="AM49" s="105" t="s">
        <v>26</v>
      </c>
      <c r="AN49" s="105" t="s">
        <v>26</v>
      </c>
      <c r="AO49" s="105" t="s">
        <v>26</v>
      </c>
      <c r="AP49" s="105" t="s">
        <v>26</v>
      </c>
      <c r="AQ49" s="113" t="s">
        <v>26</v>
      </c>
      <c r="AR49" s="113" t="s">
        <v>26</v>
      </c>
      <c r="AS49" s="113" t="s">
        <v>26</v>
      </c>
      <c r="AT49" s="113" t="s">
        <v>26</v>
      </c>
      <c r="AU49" s="114" t="s">
        <v>26</v>
      </c>
      <c r="AV49" s="245">
        <f>AV50-AW50</f>
        <v>0</v>
      </c>
      <c r="AW49" s="246"/>
      <c r="AX49" s="109" t="str">
        <f>IFERROR(VLOOKUP($A49,[1]集約用シート!$E$3:$BN$3000,5,FALSE),"")</f>
        <v/>
      </c>
      <c r="AY49" s="109"/>
      <c r="AZ49" s="109" t="str">
        <f>IFERROR(VLOOKUP($A49,[1]集約用シート!$E$3:$BN$3000,11,FALSE),"")</f>
        <v/>
      </c>
      <c r="BA49" s="109"/>
      <c r="BB49" s="109" t="str">
        <f>IFERROR(VLOOKUP($A49,[1]集約用シート!$E$3:$BN$3000,4,FALSE),"")</f>
        <v/>
      </c>
      <c r="BC49" s="109" t="str">
        <f>IFERROR(VLOOKUP($A49,[1]集約用シート!$E$3:$BN$3000,14,FALSE),"")</f>
        <v/>
      </c>
      <c r="BD49" s="109"/>
      <c r="BE49" s="109" t="str">
        <f>IFERROR(VLOOKUP($A49,[1]集約用シート!$E$3:$BN$3000,16,FALSE),"")</f>
        <v/>
      </c>
      <c r="BF49" s="110"/>
    </row>
    <row r="50" spans="1:58" ht="28.5" customHeight="1">
      <c r="AV50" s="12">
        <f>(COUNTIF(AV5:AV45,"○")+COUNTIF(AW5:AW45,"○"))</f>
        <v>0</v>
      </c>
      <c r="AW50" s="12">
        <f>COUNTIFS(AV5:AV45,"○",AW5:AW45,"○")</f>
        <v>0</v>
      </c>
      <c r="AX50" s="12" t="str">
        <f>IFERROR(VLOOKUP($A50,[1]集約用シート!$E$3:$BN$3000,5,FALSE),"")</f>
        <v/>
      </c>
      <c r="AY50" s="12"/>
      <c r="AZ50" s="12" t="str">
        <f>IFERROR(VLOOKUP($A50,[1]集約用シート!$E$3:$BN$3000,11,FALSE),"")</f>
        <v/>
      </c>
      <c r="BA50" s="12"/>
      <c r="BB50" s="12" t="str">
        <f>IFERROR(VLOOKUP($A50,[1]集約用シート!$E$3:$BN$3000,4,FALSE),"")</f>
        <v/>
      </c>
      <c r="BC50" s="12" t="str">
        <f>IFERROR(VLOOKUP($A50,[1]集約用シート!$E$3:$BN$3000,14,FALSE),"")</f>
        <v/>
      </c>
      <c r="BD50" s="12"/>
      <c r="BE50" s="12" t="str">
        <f>IFERROR(VLOOKUP($A50,[1]集約用シート!$E$3:$BN$3000,16,FALSE),"")</f>
        <v/>
      </c>
      <c r="BF50" s="12"/>
    </row>
    <row r="51" spans="1:58" ht="28.5" customHeight="1">
      <c r="AV51" s="12" t="str">
        <f>IFERROR(VLOOKUP($A51,[1]集約用シート!$E$3:$BN$3000,2,FALSE),"")</f>
        <v/>
      </c>
      <c r="AW51" s="12" t="str">
        <f>IFERROR(VLOOKUP($A51,[1]集約用シート!$E$3:$BN$3000,3,FALSE),"")</f>
        <v/>
      </c>
      <c r="AX51" s="12" t="str">
        <f>IFERROR(VLOOKUP($A51,[1]集約用シート!$E$3:$BN$3000,5,FALSE),"")</f>
        <v/>
      </c>
      <c r="AY51" s="12"/>
      <c r="AZ51" s="12" t="str">
        <f>IFERROR(VLOOKUP($A51,[1]集約用シート!$E$3:$BN$3000,11,FALSE),"")</f>
        <v/>
      </c>
      <c r="BA51" s="12"/>
      <c r="BB51" s="12" t="str">
        <f>IFERROR(VLOOKUP($A51,[1]集約用シート!$E$3:$BN$3000,4,FALSE),"")</f>
        <v/>
      </c>
      <c r="BC51" s="12" t="str">
        <f>IFERROR(VLOOKUP($A51,[1]集約用シート!$E$3:$BN$3000,14,FALSE),"")</f>
        <v/>
      </c>
      <c r="BD51" s="12"/>
      <c r="BE51" s="12" t="str">
        <f>IFERROR(VLOOKUP($A51,[1]集約用シート!$E$3:$BN$3000,16,FALSE),"")</f>
        <v/>
      </c>
      <c r="BF51" s="12"/>
    </row>
    <row r="52" spans="1:58" ht="28.5" customHeight="1">
      <c r="AV52" s="12" t="str">
        <f>IFERROR(VLOOKUP($A52,[1]集約用シート!$E$3:$BN$3000,2,FALSE),"")</f>
        <v/>
      </c>
      <c r="AW52" s="12" t="str">
        <f>IFERROR(VLOOKUP($A52,[1]集約用シート!$E$3:$BN$3000,3,FALSE),"")</f>
        <v/>
      </c>
      <c r="AX52" s="12" t="str">
        <f>IFERROR(VLOOKUP($A52,[1]集約用シート!$E$3:$BN$3000,5,FALSE),"")</f>
        <v/>
      </c>
      <c r="AY52" s="12"/>
      <c r="AZ52" s="12" t="str">
        <f>IFERROR(VLOOKUP($A52,[1]集約用シート!$E$3:$BN$3000,11,FALSE),"")</f>
        <v/>
      </c>
      <c r="BA52" s="12"/>
      <c r="BB52" s="12" t="str">
        <f>IFERROR(VLOOKUP($A52,[1]集約用シート!$E$3:$BN$3000,4,FALSE),"")</f>
        <v/>
      </c>
      <c r="BC52" s="12" t="str">
        <f>IFERROR(VLOOKUP($A52,[1]集約用シート!$E$3:$BN$3000,14,FALSE),"")</f>
        <v/>
      </c>
      <c r="BD52" s="12"/>
      <c r="BE52" s="12" t="str">
        <f>IFERROR(VLOOKUP($A52,[1]集約用シート!$E$3:$BN$3000,16,FALSE),"")</f>
        <v/>
      </c>
      <c r="BF52" s="12"/>
    </row>
    <row r="53" spans="1:58" ht="28.5" customHeight="1">
      <c r="AV53" s="12" t="str">
        <f>IFERROR(VLOOKUP($A53,[1]集約用シート!$E$3:$BN$3000,2,FALSE),"")</f>
        <v/>
      </c>
      <c r="AW53" s="12" t="str">
        <f>IFERROR(VLOOKUP($A53,[1]集約用シート!$E$3:$BN$3000,3,FALSE),"")</f>
        <v/>
      </c>
      <c r="AX53" s="12" t="str">
        <f>IFERROR(VLOOKUP($A53,[1]集約用シート!$E$3:$BN$3000,5,FALSE),"")</f>
        <v/>
      </c>
      <c r="AY53" s="12"/>
      <c r="AZ53" s="12" t="str">
        <f>IFERROR(VLOOKUP($A53,[1]集約用シート!$E$3:$BN$3000,11,FALSE),"")</f>
        <v/>
      </c>
      <c r="BA53" s="12"/>
      <c r="BB53" s="12" t="str">
        <f>IFERROR(VLOOKUP($A53,[1]集約用シート!$E$3:$BN$3000,4,FALSE),"")</f>
        <v/>
      </c>
      <c r="BC53" s="12" t="str">
        <f>IFERROR(VLOOKUP($A53,[1]集約用シート!$E$3:$BN$3000,14,FALSE),"")</f>
        <v/>
      </c>
      <c r="BD53" s="12"/>
      <c r="BE53" s="12" t="str">
        <f>IFERROR(VLOOKUP($A53,[1]集約用シート!$E$3:$BN$3000,16,FALSE),"")</f>
        <v/>
      </c>
      <c r="BF53" s="12"/>
    </row>
    <row r="54" spans="1:58" ht="28.5" customHeight="1">
      <c r="AV54" s="12" t="str">
        <f>IFERROR(VLOOKUP($A54,[1]集約用シート!$E$3:$BN$3000,2,FALSE),"")</f>
        <v/>
      </c>
      <c r="AW54" s="12" t="str">
        <f>IFERROR(VLOOKUP($A54,[1]集約用シート!$E$3:$BN$3000,3,FALSE),"")</f>
        <v/>
      </c>
      <c r="AX54" s="12" t="str">
        <f>IFERROR(VLOOKUP($A54,[1]集約用シート!$E$3:$BN$3000,5,FALSE),"")</f>
        <v/>
      </c>
      <c r="AY54" s="12"/>
      <c r="AZ54" s="12" t="str">
        <f>IFERROR(VLOOKUP($A54,[1]集約用シート!$E$3:$BN$3000,11,FALSE),"")</f>
        <v/>
      </c>
      <c r="BA54" s="12"/>
      <c r="BB54" s="12" t="str">
        <f>IFERROR(VLOOKUP($A54,[1]集約用シート!$E$3:$BN$3000,4,FALSE),"")</f>
        <v/>
      </c>
      <c r="BC54" s="12" t="str">
        <f>IFERROR(VLOOKUP($A54,[1]集約用シート!$E$3:$BN$3000,14,FALSE),"")</f>
        <v/>
      </c>
      <c r="BD54" s="12"/>
      <c r="BE54" s="12" t="str">
        <f>IFERROR(VLOOKUP($A54,[1]集約用シート!$E$3:$BN$3000,16,FALSE),"")</f>
        <v/>
      </c>
      <c r="BF54" s="12"/>
    </row>
    <row r="55" spans="1:58" ht="28.5" customHeight="1">
      <c r="AV55" s="12" t="str">
        <f>IFERROR(VLOOKUP($A55,[1]集約用シート!$E$3:$BN$3000,2,FALSE),"")</f>
        <v/>
      </c>
      <c r="AW55" s="12" t="str">
        <f>IFERROR(VLOOKUP($A55,[1]集約用シート!$E$3:$BN$3000,3,FALSE),"")</f>
        <v/>
      </c>
      <c r="AX55" s="12" t="str">
        <f>IFERROR(VLOOKUP($A55,[1]集約用シート!$E$3:$BN$3000,5,FALSE),"")</f>
        <v/>
      </c>
      <c r="AY55" s="12"/>
      <c r="AZ55" s="12" t="str">
        <f>IFERROR(VLOOKUP($A55,[1]集約用シート!$E$3:$BN$3000,11,FALSE),"")</f>
        <v/>
      </c>
      <c r="BA55" s="12"/>
      <c r="BB55" s="12" t="str">
        <f>IFERROR(VLOOKUP($A55,[1]集約用シート!$E$3:$BN$3000,4,FALSE),"")</f>
        <v/>
      </c>
      <c r="BC55" s="12" t="str">
        <f>IFERROR(VLOOKUP($A55,[1]集約用シート!$E$3:$BN$3000,14,FALSE),"")</f>
        <v/>
      </c>
      <c r="BD55" s="12"/>
      <c r="BE55" s="12" t="str">
        <f>IFERROR(VLOOKUP($A55,[1]集約用シート!$E$3:$BN$3000,16,FALSE),"")</f>
        <v/>
      </c>
      <c r="BF55" s="12"/>
    </row>
    <row r="56" spans="1:58" ht="28.5" customHeight="1">
      <c r="AV56" s="12" t="str">
        <f>IFERROR(VLOOKUP($A56,[1]集約用シート!$E$3:$BN$3000,2,FALSE),"")</f>
        <v/>
      </c>
      <c r="AW56" s="12" t="str">
        <f>IFERROR(VLOOKUP($A56,[1]集約用シート!$E$3:$BN$3000,3,FALSE),"")</f>
        <v/>
      </c>
      <c r="AX56" s="12" t="str">
        <f>IFERROR(VLOOKUP($A56,[1]集約用シート!$E$3:$BN$3000,5,FALSE),"")</f>
        <v/>
      </c>
      <c r="AY56" s="12"/>
      <c r="AZ56" s="12" t="str">
        <f>IFERROR(VLOOKUP($A56,[1]集約用シート!$E$3:$BN$3000,11,FALSE),"")</f>
        <v/>
      </c>
      <c r="BA56" s="12"/>
      <c r="BB56" s="12" t="str">
        <f>IFERROR(VLOOKUP($A56,[1]集約用シート!$E$3:$BN$3000,4,FALSE),"")</f>
        <v/>
      </c>
      <c r="BC56" s="12" t="str">
        <f>IFERROR(VLOOKUP($A56,[1]集約用シート!$E$3:$BN$3000,14,FALSE),"")</f>
        <v/>
      </c>
      <c r="BD56" s="12"/>
      <c r="BE56" s="12" t="str">
        <f>IFERROR(VLOOKUP($A56,[1]集約用シート!$E$3:$BN$3000,16,FALSE),"")</f>
        <v/>
      </c>
      <c r="BF56" s="12"/>
    </row>
    <row r="57" spans="1:58" ht="28.5" customHeight="1">
      <c r="AV57" s="12" t="str">
        <f>IFERROR(VLOOKUP($A57,[1]集約用シート!$E$3:$BN$3000,2,FALSE),"")</f>
        <v/>
      </c>
      <c r="AW57" s="12" t="str">
        <f>IFERROR(VLOOKUP($A57,[1]集約用シート!$E$3:$BN$3000,3,FALSE),"")</f>
        <v/>
      </c>
      <c r="AX57" s="12" t="str">
        <f>IFERROR(VLOOKUP($A57,[1]集約用シート!$E$3:$BN$3000,5,FALSE),"")</f>
        <v/>
      </c>
      <c r="AY57" s="12"/>
      <c r="AZ57" s="12" t="str">
        <f>IFERROR(VLOOKUP($A57,[1]集約用シート!$E$3:$BN$3000,11,FALSE),"")</f>
        <v/>
      </c>
      <c r="BA57" s="12"/>
      <c r="BB57" s="12" t="str">
        <f>IFERROR(VLOOKUP($A57,[1]集約用シート!$E$3:$BN$3000,4,FALSE),"")</f>
        <v/>
      </c>
      <c r="BC57" s="12" t="str">
        <f>IFERROR(VLOOKUP($A57,[1]集約用シート!$E$3:$BN$3000,14,FALSE),"")</f>
        <v/>
      </c>
      <c r="BD57" s="12"/>
      <c r="BE57" s="12" t="str">
        <f>IFERROR(VLOOKUP($A57,[1]集約用シート!$E$3:$BN$3000,16,FALSE),"")</f>
        <v/>
      </c>
      <c r="BF57" s="12"/>
    </row>
    <row r="58" spans="1:58" ht="28.5" customHeight="1">
      <c r="AV58" s="12" t="str">
        <f>IFERROR(VLOOKUP($A58,[1]集約用シート!$E$3:$BN$3000,2,FALSE),"")</f>
        <v/>
      </c>
      <c r="AW58" s="12" t="str">
        <f>IFERROR(VLOOKUP($A58,[1]集約用シート!$E$3:$BN$3000,3,FALSE),"")</f>
        <v/>
      </c>
      <c r="AX58" s="12" t="str">
        <f>IFERROR(VLOOKUP($A58,[1]集約用シート!$E$3:$BN$3000,5,FALSE),"")</f>
        <v/>
      </c>
      <c r="AY58" s="12"/>
      <c r="AZ58" s="12" t="str">
        <f>IFERROR(VLOOKUP($A58,[1]集約用シート!$E$3:$BN$3000,11,FALSE),"")</f>
        <v/>
      </c>
      <c r="BA58" s="12"/>
      <c r="BB58" s="12" t="str">
        <f>IFERROR(VLOOKUP($A58,[1]集約用シート!$E$3:$BN$3000,4,FALSE),"")</f>
        <v/>
      </c>
      <c r="BC58" s="12" t="str">
        <f>IFERROR(VLOOKUP($A58,[1]集約用シート!$E$3:$BN$3000,14,FALSE),"")</f>
        <v/>
      </c>
      <c r="BD58" s="12"/>
      <c r="BE58" s="12" t="str">
        <f>IFERROR(VLOOKUP($A58,[1]集約用シート!$E$3:$BN$3000,16,FALSE),"")</f>
        <v/>
      </c>
      <c r="BF58" s="12"/>
    </row>
    <row r="59" spans="1:58" ht="28.5" customHeight="1">
      <c r="AV59" s="12" t="str">
        <f>IFERROR(VLOOKUP($A59,[1]集約用シート!$E$3:$BN$3000,2,FALSE),"")</f>
        <v/>
      </c>
      <c r="AW59" s="12" t="str">
        <f>IFERROR(VLOOKUP($A59,[1]集約用シート!$E$3:$BN$3000,3,FALSE),"")</f>
        <v/>
      </c>
      <c r="AX59" s="12" t="str">
        <f>IFERROR(VLOOKUP($A59,[1]集約用シート!$E$3:$BN$3000,5,FALSE),"")</f>
        <v/>
      </c>
      <c r="AY59" s="12"/>
      <c r="AZ59" s="12" t="str">
        <f>IFERROR(VLOOKUP($A59,[1]集約用シート!$E$3:$BN$3000,11,FALSE),"")</f>
        <v/>
      </c>
      <c r="BA59" s="12"/>
      <c r="BB59" s="12" t="str">
        <f>IFERROR(VLOOKUP($A59,[1]集約用シート!$E$3:$BN$3000,4,FALSE),"")</f>
        <v/>
      </c>
      <c r="BC59" s="12" t="str">
        <f>IFERROR(VLOOKUP($A59,[1]集約用シート!$E$3:$BN$3000,14,FALSE),"")</f>
        <v/>
      </c>
      <c r="BD59" s="12"/>
      <c r="BE59" s="12" t="str">
        <f>IFERROR(VLOOKUP($A59,[1]集約用シート!$E$3:$BN$3000,16,FALSE),"")</f>
        <v/>
      </c>
      <c r="BF59" s="12"/>
    </row>
    <row r="60" spans="1:58" ht="28.5" customHeight="1">
      <c r="AV60" s="12" t="str">
        <f>IFERROR(VLOOKUP($A60,[1]集約用シート!$E$3:$BN$3000,2,FALSE),"")</f>
        <v/>
      </c>
      <c r="AW60" s="12" t="str">
        <f>IFERROR(VLOOKUP($A60,[1]集約用シート!$E$3:$BN$3000,3,FALSE),"")</f>
        <v/>
      </c>
      <c r="AX60" s="12" t="str">
        <f>IFERROR(VLOOKUP($A60,[1]集約用シート!$E$3:$BN$3000,5,FALSE),"")</f>
        <v/>
      </c>
      <c r="AY60" s="12"/>
      <c r="AZ60" s="12" t="str">
        <f>IFERROR(VLOOKUP($A60,[1]集約用シート!$E$3:$BN$3000,11,FALSE),"")</f>
        <v/>
      </c>
      <c r="BA60" s="12"/>
      <c r="BB60" s="12" t="str">
        <f>IFERROR(VLOOKUP($A60,[1]集約用シート!$E$3:$BN$3000,4,FALSE),"")</f>
        <v/>
      </c>
      <c r="BC60" s="12" t="str">
        <f>IFERROR(VLOOKUP($A60,[1]集約用シート!$E$3:$BN$3000,14,FALSE),"")</f>
        <v/>
      </c>
      <c r="BD60" s="12"/>
      <c r="BE60" s="12" t="str">
        <f>IFERROR(VLOOKUP($A60,[1]集約用シート!$E$3:$BN$3000,16,FALSE),"")</f>
        <v/>
      </c>
      <c r="BF60" s="12"/>
    </row>
    <row r="61" spans="1:58" ht="28.5" customHeight="1">
      <c r="AV61" s="12" t="str">
        <f>IFERROR(VLOOKUP($A61,[1]集約用シート!$E$3:$BN$3000,2,FALSE),"")</f>
        <v/>
      </c>
      <c r="AW61" s="12" t="str">
        <f>IFERROR(VLOOKUP($A61,[1]集約用シート!$E$3:$BN$3000,3,FALSE),"")</f>
        <v/>
      </c>
      <c r="AX61" s="12" t="str">
        <f>IFERROR(VLOOKUP($A61,[1]集約用シート!$E$3:$BN$3000,5,FALSE),"")</f>
        <v/>
      </c>
      <c r="AY61" s="12"/>
      <c r="AZ61" s="12" t="str">
        <f>IFERROR(VLOOKUP($A61,[1]集約用シート!$E$3:$BN$3000,11,FALSE),"")</f>
        <v/>
      </c>
      <c r="BA61" s="12"/>
      <c r="BB61" s="12" t="str">
        <f>IFERROR(VLOOKUP($A61,[1]集約用シート!$E$3:$BN$3000,4,FALSE),"")</f>
        <v/>
      </c>
      <c r="BC61" s="12" t="str">
        <f>IFERROR(VLOOKUP($A61,[1]集約用シート!$E$3:$BN$3000,14,FALSE),"")</f>
        <v/>
      </c>
      <c r="BD61" s="12"/>
      <c r="BE61" s="12" t="str">
        <f>IFERROR(VLOOKUP($A61,[1]集約用シート!$E$3:$BN$3000,16,FALSE),"")</f>
        <v/>
      </c>
      <c r="BF61" s="12"/>
    </row>
    <row r="62" spans="1:58" ht="28.5" customHeight="1">
      <c r="AV62" s="12" t="str">
        <f>IFERROR(VLOOKUP($A62,[1]集約用シート!$E$3:$BN$3000,2,FALSE),"")</f>
        <v/>
      </c>
      <c r="AW62" s="12" t="str">
        <f>IFERROR(VLOOKUP($A62,[1]集約用シート!$E$3:$BN$3000,3,FALSE),"")</f>
        <v/>
      </c>
      <c r="AX62" s="12" t="str">
        <f>IFERROR(VLOOKUP($A62,[1]集約用シート!$E$3:$BN$3000,5,FALSE),"")</f>
        <v/>
      </c>
      <c r="AY62" s="12"/>
      <c r="AZ62" s="12" t="str">
        <f>IFERROR(VLOOKUP($A62,[1]集約用シート!$E$3:$BN$3000,11,FALSE),"")</f>
        <v/>
      </c>
      <c r="BA62" s="12"/>
      <c r="BB62" s="12" t="str">
        <f>IFERROR(VLOOKUP($A62,[1]集約用シート!$E$3:$BN$3000,4,FALSE),"")</f>
        <v/>
      </c>
      <c r="BC62" s="12" t="str">
        <f>IFERROR(VLOOKUP($A62,[1]集約用シート!$E$3:$BN$3000,14,FALSE),"")</f>
        <v/>
      </c>
      <c r="BD62" s="12"/>
      <c r="BE62" s="12" t="str">
        <f>IFERROR(VLOOKUP($A62,[1]集約用シート!$E$3:$BN$3000,16,FALSE),"")</f>
        <v/>
      </c>
      <c r="BF62" s="12"/>
    </row>
    <row r="63" spans="1:58" ht="28.5" customHeight="1">
      <c r="AV63" s="12" t="str">
        <f>IFERROR(VLOOKUP($A63,[1]集約用シート!$E$3:$BN$3000,2,FALSE),"")</f>
        <v/>
      </c>
      <c r="AW63" s="12" t="str">
        <f>IFERROR(VLOOKUP($A63,[1]集約用シート!$E$3:$BN$3000,3,FALSE),"")</f>
        <v/>
      </c>
      <c r="AX63" s="12" t="str">
        <f>IFERROR(VLOOKUP($A63,[1]集約用シート!$E$3:$BN$3000,5,FALSE),"")</f>
        <v/>
      </c>
      <c r="AY63" s="12"/>
      <c r="AZ63" s="12" t="str">
        <f>IFERROR(VLOOKUP($A63,[1]集約用シート!$E$3:$BN$3000,11,FALSE),"")</f>
        <v/>
      </c>
      <c r="BA63" s="12"/>
      <c r="BB63" s="12" t="str">
        <f>IFERROR(VLOOKUP($A63,[1]集約用シート!$E$3:$BN$3000,4,FALSE),"")</f>
        <v/>
      </c>
      <c r="BC63" s="12" t="str">
        <f>IFERROR(VLOOKUP($A63,[1]集約用シート!$E$3:$BN$3000,14,FALSE),"")</f>
        <v/>
      </c>
      <c r="BD63" s="12"/>
      <c r="BE63" s="12" t="str">
        <f>IFERROR(VLOOKUP($A63,[1]集約用シート!$E$3:$BN$3000,16,FALSE),"")</f>
        <v/>
      </c>
      <c r="BF63" s="12"/>
    </row>
    <row r="64" spans="1:58" ht="28.5" customHeight="1">
      <c r="AV64" s="12" t="str">
        <f>IFERROR(VLOOKUP($A64,[1]集約用シート!$E$3:$BN$3000,2,FALSE),"")</f>
        <v/>
      </c>
      <c r="AW64" s="12" t="str">
        <f>IFERROR(VLOOKUP($A64,[1]集約用シート!$E$3:$BN$3000,3,FALSE),"")</f>
        <v/>
      </c>
      <c r="AX64" s="12" t="str">
        <f>IFERROR(VLOOKUP($A64,[1]集約用シート!$E$3:$BN$3000,5,FALSE),"")</f>
        <v/>
      </c>
      <c r="AY64" s="12"/>
      <c r="AZ64" s="12" t="str">
        <f>IFERROR(VLOOKUP($A64,[1]集約用シート!$E$3:$BN$3000,11,FALSE),"")</f>
        <v/>
      </c>
      <c r="BA64" s="12"/>
      <c r="BB64" s="12" t="str">
        <f>IFERROR(VLOOKUP($A64,[1]集約用シート!$E$3:$BN$3000,4,FALSE),"")</f>
        <v/>
      </c>
      <c r="BC64" s="12" t="str">
        <f>IFERROR(VLOOKUP($A64,[1]集約用シート!$E$3:$BN$3000,14,FALSE),"")</f>
        <v/>
      </c>
      <c r="BD64" s="12"/>
      <c r="BE64" s="12" t="str">
        <f>IFERROR(VLOOKUP($A64,[1]集約用シート!$E$3:$BN$3000,16,FALSE),"")</f>
        <v/>
      </c>
      <c r="BF64" s="12"/>
    </row>
    <row r="65" spans="48:58" ht="28.5" customHeight="1">
      <c r="AV65" s="12" t="str">
        <f>IFERROR(VLOOKUP($A65,[1]集約用シート!$E$3:$BN$3000,2,FALSE),"")</f>
        <v/>
      </c>
      <c r="AW65" s="12" t="str">
        <f>IFERROR(VLOOKUP($A65,[1]集約用シート!$E$3:$BN$3000,3,FALSE),"")</f>
        <v/>
      </c>
      <c r="AX65" s="12" t="str">
        <f>IFERROR(VLOOKUP($A65,[1]集約用シート!$E$3:$BN$3000,5,FALSE),"")</f>
        <v/>
      </c>
      <c r="AY65" s="12"/>
      <c r="AZ65" s="12" t="str">
        <f>IFERROR(VLOOKUP($A65,[1]集約用シート!$E$3:$BN$3000,11,FALSE),"")</f>
        <v/>
      </c>
      <c r="BA65" s="12"/>
      <c r="BB65" s="12" t="str">
        <f>IFERROR(VLOOKUP($A65,[1]集約用シート!$E$3:$BN$3000,4,FALSE),"")</f>
        <v/>
      </c>
      <c r="BC65" s="12" t="str">
        <f>IFERROR(VLOOKUP($A65,[1]集約用シート!$E$3:$BN$3000,14,FALSE),"")</f>
        <v/>
      </c>
      <c r="BD65" s="12"/>
      <c r="BE65" s="12" t="str">
        <f>IFERROR(VLOOKUP($A65,[1]集約用シート!$E$3:$BN$3000,16,FALSE),"")</f>
        <v/>
      </c>
      <c r="BF65" s="12"/>
    </row>
    <row r="66" spans="48:58" ht="28.5" customHeight="1">
      <c r="AV66" s="12" t="str">
        <f>IFERROR(VLOOKUP($A66,[1]集約用シート!$E$3:$BN$3000,2,FALSE),"")</f>
        <v/>
      </c>
      <c r="AW66" s="12" t="str">
        <f>IFERROR(VLOOKUP($A66,[1]集約用シート!$E$3:$BN$3000,3,FALSE),"")</f>
        <v/>
      </c>
      <c r="AX66" s="12" t="str">
        <f>IFERROR(VLOOKUP($A66,[1]集約用シート!$E$3:$BN$3000,5,FALSE),"")</f>
        <v/>
      </c>
      <c r="AY66" s="12"/>
      <c r="AZ66" s="12" t="str">
        <f>IFERROR(VLOOKUP($A66,[1]集約用シート!$E$3:$BN$3000,11,FALSE),"")</f>
        <v/>
      </c>
      <c r="BA66" s="12"/>
      <c r="BB66" s="12" t="str">
        <f>IFERROR(VLOOKUP($A66,[1]集約用シート!$E$3:$BN$3000,4,FALSE),"")</f>
        <v/>
      </c>
      <c r="BC66" s="12" t="str">
        <f>IFERROR(VLOOKUP($A66,[1]集約用シート!$E$3:$BN$3000,14,FALSE),"")</f>
        <v/>
      </c>
      <c r="BD66" s="12"/>
      <c r="BE66" s="12" t="str">
        <f>IFERROR(VLOOKUP($A66,[1]集約用シート!$E$3:$BN$3000,16,FALSE),"")</f>
        <v/>
      </c>
      <c r="BF66" s="12"/>
    </row>
    <row r="67" spans="48:58" ht="28.5" customHeight="1">
      <c r="AV67" s="12" t="str">
        <f>IFERROR(VLOOKUP($A67,[1]集約用シート!$E$3:$BN$3000,2,FALSE),"")</f>
        <v/>
      </c>
      <c r="AW67" s="12" t="str">
        <f>IFERROR(VLOOKUP($A67,[1]集約用シート!$E$3:$BN$3000,3,FALSE),"")</f>
        <v/>
      </c>
      <c r="AX67" s="12" t="str">
        <f>IFERROR(VLOOKUP($A67,[1]集約用シート!$E$3:$BN$3000,5,FALSE),"")</f>
        <v/>
      </c>
      <c r="AY67" s="12"/>
      <c r="AZ67" s="12" t="str">
        <f>IFERROR(VLOOKUP($A67,[1]集約用シート!$E$3:$BN$3000,11,FALSE),"")</f>
        <v/>
      </c>
      <c r="BA67" s="12"/>
      <c r="BB67" s="12" t="str">
        <f>IFERROR(VLOOKUP($A67,[1]集約用シート!$E$3:$BN$3000,4,FALSE),"")</f>
        <v/>
      </c>
      <c r="BC67" s="12" t="str">
        <f>IFERROR(VLOOKUP($A67,[1]集約用シート!$E$3:$BN$3000,14,FALSE),"")</f>
        <v/>
      </c>
      <c r="BD67" s="12"/>
      <c r="BE67" s="12" t="str">
        <f>IFERROR(VLOOKUP($A67,[1]集約用シート!$E$3:$BN$3000,16,FALSE),"")</f>
        <v/>
      </c>
      <c r="BF67" s="12"/>
    </row>
    <row r="68" spans="48:58" ht="28.5" customHeight="1">
      <c r="AV68" s="12" t="str">
        <f>IFERROR(VLOOKUP($A68,[1]集約用シート!$E$3:$BN$3000,2,FALSE),"")</f>
        <v/>
      </c>
      <c r="AW68" s="12" t="str">
        <f>IFERROR(VLOOKUP($A68,[1]集約用シート!$E$3:$BN$3000,3,FALSE),"")</f>
        <v/>
      </c>
      <c r="AX68" s="12" t="str">
        <f>IFERROR(VLOOKUP($A68,[1]集約用シート!$E$3:$BN$3000,5,FALSE),"")</f>
        <v/>
      </c>
      <c r="AY68" s="12"/>
      <c r="AZ68" s="12" t="str">
        <f>IFERROR(VLOOKUP($A68,[1]集約用シート!$E$3:$BN$3000,11,FALSE),"")</f>
        <v/>
      </c>
      <c r="BA68" s="12"/>
      <c r="BB68" s="12" t="str">
        <f>IFERROR(VLOOKUP($A68,[1]集約用シート!$E$3:$BN$3000,4,FALSE),"")</f>
        <v/>
      </c>
      <c r="BC68" s="12" t="str">
        <f>IFERROR(VLOOKUP($A68,[1]集約用シート!$E$3:$BN$3000,14,FALSE),"")</f>
        <v/>
      </c>
      <c r="BD68" s="12"/>
      <c r="BE68" s="12" t="str">
        <f>IFERROR(VLOOKUP($A68,[1]集約用シート!$E$3:$BN$3000,16,FALSE),"")</f>
        <v/>
      </c>
      <c r="BF68" s="12"/>
    </row>
    <row r="69" spans="48:58" ht="28.5" customHeight="1">
      <c r="AV69" s="12" t="str">
        <f>IFERROR(VLOOKUP($A69,[1]集約用シート!$E$3:$BN$3000,2,FALSE),"")</f>
        <v/>
      </c>
      <c r="AW69" s="12" t="str">
        <f>IFERROR(VLOOKUP($A69,[1]集約用シート!$E$3:$BN$3000,3,FALSE),"")</f>
        <v/>
      </c>
      <c r="AX69" s="12" t="str">
        <f>IFERROR(VLOOKUP($A69,[1]集約用シート!$E$3:$BN$3000,5,FALSE),"")</f>
        <v/>
      </c>
      <c r="AY69" s="12"/>
      <c r="AZ69" s="12" t="str">
        <f>IFERROR(VLOOKUP($A69,[1]集約用シート!$E$3:$BN$3000,11,FALSE),"")</f>
        <v/>
      </c>
      <c r="BA69" s="12"/>
      <c r="BB69" s="12" t="str">
        <f>IFERROR(VLOOKUP($A69,[1]集約用シート!$E$3:$BN$3000,4,FALSE),"")</f>
        <v/>
      </c>
      <c r="BC69" s="12" t="str">
        <f>IFERROR(VLOOKUP($A69,[1]集約用シート!$E$3:$BN$3000,14,FALSE),"")</f>
        <v/>
      </c>
      <c r="BD69" s="12"/>
      <c r="BE69" s="12" t="str">
        <f>IFERROR(VLOOKUP($A69,[1]集約用シート!$E$3:$BN$3000,16,FALSE),"")</f>
        <v/>
      </c>
      <c r="BF69" s="12"/>
    </row>
    <row r="70" spans="48:58" ht="28.5" customHeight="1">
      <c r="AV70" s="12" t="str">
        <f>IFERROR(VLOOKUP($A70,[1]集約用シート!$E$3:$BN$3000,2,FALSE),"")</f>
        <v/>
      </c>
      <c r="AW70" s="12" t="str">
        <f>IFERROR(VLOOKUP($A70,[1]集約用シート!$E$3:$BN$3000,3,FALSE),"")</f>
        <v/>
      </c>
      <c r="AX70" s="12" t="str">
        <f>IFERROR(VLOOKUP($A70,[1]集約用シート!$E$3:$BN$3000,5,FALSE),"")</f>
        <v/>
      </c>
      <c r="AY70" s="12"/>
      <c r="AZ70" s="12" t="str">
        <f>IFERROR(VLOOKUP($A70,[1]集約用シート!$E$3:$BN$3000,11,FALSE),"")</f>
        <v/>
      </c>
      <c r="BA70" s="12"/>
      <c r="BB70" s="12" t="str">
        <f>IFERROR(VLOOKUP($A70,[1]集約用シート!$E$3:$BN$3000,4,FALSE),"")</f>
        <v/>
      </c>
      <c r="BC70" s="12" t="str">
        <f>IFERROR(VLOOKUP($A70,[1]集約用シート!$E$3:$BN$3000,14,FALSE),"")</f>
        <v/>
      </c>
      <c r="BD70" s="12"/>
      <c r="BE70" s="12" t="str">
        <f>IFERROR(VLOOKUP($A70,[1]集約用シート!$E$3:$BN$3000,16,FALSE),"")</f>
        <v/>
      </c>
      <c r="BF70" s="12"/>
    </row>
    <row r="71" spans="48:58" ht="28.5" customHeight="1">
      <c r="AV71" s="12" t="str">
        <f>IFERROR(VLOOKUP($A71,[1]集約用シート!$E$3:$BN$3000,2,FALSE),"")</f>
        <v/>
      </c>
      <c r="AW71" s="12" t="str">
        <f>IFERROR(VLOOKUP($A71,[1]集約用シート!$E$3:$BN$3000,3,FALSE),"")</f>
        <v/>
      </c>
      <c r="AX71" s="12" t="str">
        <f>IFERROR(VLOOKUP($A71,[1]集約用シート!$E$3:$BN$3000,5,FALSE),"")</f>
        <v/>
      </c>
      <c r="AY71" s="12"/>
      <c r="AZ71" s="12" t="str">
        <f>IFERROR(VLOOKUP($A71,[1]集約用シート!$E$3:$BN$3000,11,FALSE),"")</f>
        <v/>
      </c>
      <c r="BA71" s="12"/>
      <c r="BB71" s="12" t="str">
        <f>IFERROR(VLOOKUP($A71,[1]集約用シート!$E$3:$BN$3000,4,FALSE),"")</f>
        <v/>
      </c>
      <c r="BC71" s="12" t="str">
        <f>IFERROR(VLOOKUP($A71,[1]集約用シート!$E$3:$BN$3000,14,FALSE),"")</f>
        <v/>
      </c>
      <c r="BD71" s="12"/>
      <c r="BE71" s="12" t="str">
        <f>IFERROR(VLOOKUP($A71,[1]集約用シート!$E$3:$BN$3000,16,FALSE),"")</f>
        <v/>
      </c>
      <c r="BF71" s="12"/>
    </row>
    <row r="72" spans="48:58" ht="28.5" customHeight="1">
      <c r="AV72" s="12" t="str">
        <f>IFERROR(VLOOKUP($A72,[1]集約用シート!$E$3:$BN$3000,2,FALSE),"")</f>
        <v/>
      </c>
      <c r="AW72" s="12" t="str">
        <f>IFERROR(VLOOKUP($A72,[1]集約用シート!$E$3:$BN$3000,3,FALSE),"")</f>
        <v/>
      </c>
      <c r="AX72" s="12" t="str">
        <f>IFERROR(VLOOKUP($A72,[1]集約用シート!$E$3:$BN$3000,5,FALSE),"")</f>
        <v/>
      </c>
      <c r="AY72" s="12"/>
      <c r="AZ72" s="12" t="str">
        <f>IFERROR(VLOOKUP($A72,[1]集約用シート!$E$3:$BN$3000,11,FALSE),"")</f>
        <v/>
      </c>
      <c r="BA72" s="12"/>
      <c r="BB72" s="12" t="str">
        <f>IFERROR(VLOOKUP($A72,[1]集約用シート!$E$3:$BN$3000,4,FALSE),"")</f>
        <v/>
      </c>
      <c r="BC72" s="12" t="str">
        <f>IFERROR(VLOOKUP($A72,[1]集約用シート!$E$3:$BN$3000,14,FALSE),"")</f>
        <v/>
      </c>
      <c r="BD72" s="12"/>
      <c r="BE72" s="12" t="str">
        <f>IFERROR(VLOOKUP($A72,[1]集約用シート!$E$3:$BN$3000,16,FALSE),"")</f>
        <v/>
      </c>
      <c r="BF72" s="12"/>
    </row>
    <row r="73" spans="48:58" ht="28.5" customHeight="1">
      <c r="AV73" s="12" t="str">
        <f>IFERROR(VLOOKUP($A73,[1]集約用シート!$E$3:$BN$3000,2,FALSE),"")</f>
        <v/>
      </c>
      <c r="AW73" s="12" t="str">
        <f>IFERROR(VLOOKUP($A73,[1]集約用シート!$E$3:$BN$3000,3,FALSE),"")</f>
        <v/>
      </c>
      <c r="AX73" s="12" t="str">
        <f>IFERROR(VLOOKUP($A73,[1]集約用シート!$E$3:$BN$3000,5,FALSE),"")</f>
        <v/>
      </c>
      <c r="AY73" s="12"/>
      <c r="AZ73" s="12" t="str">
        <f>IFERROR(VLOOKUP($A73,[1]集約用シート!$E$3:$BN$3000,11,FALSE),"")</f>
        <v/>
      </c>
      <c r="BA73" s="12"/>
      <c r="BB73" s="12" t="str">
        <f>IFERROR(VLOOKUP($A73,[1]集約用シート!$E$3:$BN$3000,4,FALSE),"")</f>
        <v/>
      </c>
      <c r="BC73" s="12" t="str">
        <f>IFERROR(VLOOKUP($A73,[1]集約用シート!$E$3:$BN$3000,14,FALSE),"")</f>
        <v/>
      </c>
      <c r="BD73" s="12"/>
      <c r="BE73" s="12" t="str">
        <f>IFERROR(VLOOKUP($A73,[1]集約用シート!$E$3:$BN$3000,16,FALSE),"")</f>
        <v/>
      </c>
      <c r="BF73" s="12"/>
    </row>
    <row r="74" spans="48:58" ht="28.5" customHeight="1">
      <c r="AV74" s="12" t="str">
        <f>IFERROR(VLOOKUP($A74,[1]集約用シート!$E$3:$BN$3000,2,FALSE),"")</f>
        <v/>
      </c>
      <c r="AW74" s="12" t="str">
        <f>IFERROR(VLOOKUP($A74,[1]集約用シート!$E$3:$BN$3000,3,FALSE),"")</f>
        <v/>
      </c>
      <c r="AX74" s="12" t="str">
        <f>IFERROR(VLOOKUP($A74,[1]集約用シート!$E$3:$BN$3000,5,FALSE),"")</f>
        <v/>
      </c>
      <c r="AY74" s="12"/>
      <c r="AZ74" s="12" t="str">
        <f>IFERROR(VLOOKUP($A74,[1]集約用シート!$E$3:$BN$3000,11,FALSE),"")</f>
        <v/>
      </c>
      <c r="BA74" s="12"/>
      <c r="BB74" s="12" t="str">
        <f>IFERROR(VLOOKUP($A74,[1]集約用シート!$E$3:$BN$3000,4,FALSE),"")</f>
        <v/>
      </c>
      <c r="BC74" s="12" t="str">
        <f>IFERROR(VLOOKUP($A74,[1]集約用シート!$E$3:$BN$3000,14,FALSE),"")</f>
        <v/>
      </c>
      <c r="BD74" s="12"/>
      <c r="BE74" s="12" t="str">
        <f>IFERROR(VLOOKUP($A74,[1]集約用シート!$E$3:$BN$3000,16,FALSE),"")</f>
        <v/>
      </c>
      <c r="BF74" s="12"/>
    </row>
    <row r="75" spans="48:58" ht="28.5" customHeight="1">
      <c r="AV75" s="12" t="str">
        <f>IFERROR(VLOOKUP($A75,[1]集約用シート!$E$3:$BN$3000,2,FALSE),"")</f>
        <v/>
      </c>
      <c r="AW75" s="12" t="str">
        <f>IFERROR(VLOOKUP($A75,[1]集約用シート!$E$3:$BN$3000,3,FALSE),"")</f>
        <v/>
      </c>
      <c r="AX75" s="12" t="str">
        <f>IFERROR(VLOOKUP($A75,[1]集約用シート!$E$3:$BN$3000,5,FALSE),"")</f>
        <v/>
      </c>
      <c r="AY75" s="12"/>
      <c r="AZ75" s="12" t="str">
        <f>IFERROR(VLOOKUP($A75,[1]集約用シート!$E$3:$BN$3000,11,FALSE),"")</f>
        <v/>
      </c>
      <c r="BA75" s="12"/>
      <c r="BB75" s="12" t="str">
        <f>IFERROR(VLOOKUP($A75,[1]集約用シート!$E$3:$BN$3000,4,FALSE),"")</f>
        <v/>
      </c>
      <c r="BC75" s="12" t="str">
        <f>IFERROR(VLOOKUP($A75,[1]集約用シート!$E$3:$BN$3000,14,FALSE),"")</f>
        <v/>
      </c>
      <c r="BD75" s="12"/>
      <c r="BE75" s="12" t="str">
        <f>IFERROR(VLOOKUP($A75,[1]集約用シート!$E$3:$BN$3000,16,FALSE),"")</f>
        <v/>
      </c>
      <c r="BF75" s="12"/>
    </row>
    <row r="76" spans="48:58" ht="28.5" customHeight="1">
      <c r="AV76" s="12" t="str">
        <f>IFERROR(VLOOKUP($A76,[1]集約用シート!$E$3:$BN$3000,2,FALSE),"")</f>
        <v/>
      </c>
      <c r="AW76" s="12" t="str">
        <f>IFERROR(VLOOKUP($A76,[1]集約用シート!$E$3:$BN$3000,3,FALSE),"")</f>
        <v/>
      </c>
      <c r="AX76" s="12" t="str">
        <f>IFERROR(VLOOKUP($A76,[1]集約用シート!$E$3:$BN$3000,5,FALSE),"")</f>
        <v/>
      </c>
      <c r="AY76" s="12"/>
      <c r="AZ76" s="12" t="str">
        <f>IFERROR(VLOOKUP($A76,[1]集約用シート!$E$3:$BN$3000,11,FALSE),"")</f>
        <v/>
      </c>
      <c r="BA76" s="12"/>
      <c r="BB76" s="12" t="str">
        <f>IFERROR(VLOOKUP($A76,[1]集約用シート!$E$3:$BN$3000,4,FALSE),"")</f>
        <v/>
      </c>
      <c r="BC76" s="12" t="str">
        <f>IFERROR(VLOOKUP($A76,[1]集約用シート!$E$3:$BN$3000,14,FALSE),"")</f>
        <v/>
      </c>
      <c r="BD76" s="12"/>
      <c r="BE76" s="12" t="str">
        <f>IFERROR(VLOOKUP($A76,[1]集約用シート!$E$3:$BN$3000,16,FALSE),"")</f>
        <v/>
      </c>
      <c r="BF76" s="12"/>
    </row>
    <row r="77" spans="48:58" ht="28.5" customHeight="1">
      <c r="AV77" s="12" t="str">
        <f>IFERROR(VLOOKUP($A77,[1]集約用シート!$E$3:$BN$3000,2,FALSE),"")</f>
        <v/>
      </c>
      <c r="AW77" s="12" t="str">
        <f>IFERROR(VLOOKUP($A77,[1]集約用シート!$E$3:$BN$3000,3,FALSE),"")</f>
        <v/>
      </c>
      <c r="AX77" s="12" t="str">
        <f>IFERROR(VLOOKUP($A77,[1]集約用シート!$E$3:$BN$3000,5,FALSE),"")</f>
        <v/>
      </c>
      <c r="AY77" s="12"/>
      <c r="AZ77" s="12" t="str">
        <f>IFERROR(VLOOKUP($A77,[1]集約用シート!$E$3:$BN$3000,11,FALSE),"")</f>
        <v/>
      </c>
      <c r="BA77" s="12"/>
      <c r="BB77" s="12" t="str">
        <f>IFERROR(VLOOKUP($A77,[1]集約用シート!$E$3:$BN$3000,4,FALSE),"")</f>
        <v/>
      </c>
      <c r="BC77" s="12" t="str">
        <f>IFERROR(VLOOKUP($A77,[1]集約用シート!$E$3:$BN$3000,14,FALSE),"")</f>
        <v/>
      </c>
      <c r="BD77" s="12"/>
      <c r="BE77" s="12" t="str">
        <f>IFERROR(VLOOKUP($A77,[1]集約用シート!$E$3:$BN$3000,16,FALSE),"")</f>
        <v/>
      </c>
      <c r="BF77" s="12"/>
    </row>
    <row r="78" spans="48:58" ht="28.5" customHeight="1">
      <c r="AV78" s="12" t="str">
        <f>IFERROR(VLOOKUP($A78,[1]集約用シート!$E$3:$BN$3000,2,FALSE),"")</f>
        <v/>
      </c>
      <c r="AW78" s="12" t="str">
        <f>IFERROR(VLOOKUP($A78,[1]集約用シート!$E$3:$BN$3000,3,FALSE),"")</f>
        <v/>
      </c>
      <c r="AX78" s="12" t="str">
        <f>IFERROR(VLOOKUP($A78,[1]集約用シート!$E$3:$BN$3000,5,FALSE),"")</f>
        <v/>
      </c>
      <c r="AY78" s="12"/>
      <c r="AZ78" s="12" t="str">
        <f>IFERROR(VLOOKUP($A78,[1]集約用シート!$E$3:$BN$3000,11,FALSE),"")</f>
        <v/>
      </c>
      <c r="BA78" s="12"/>
      <c r="BB78" s="12" t="str">
        <f>IFERROR(VLOOKUP($A78,[1]集約用シート!$E$3:$BN$3000,4,FALSE),"")</f>
        <v/>
      </c>
      <c r="BC78" s="12" t="str">
        <f>IFERROR(VLOOKUP($A78,[1]集約用シート!$E$3:$BN$3000,14,FALSE),"")</f>
        <v/>
      </c>
      <c r="BD78" s="12"/>
      <c r="BE78" s="12" t="str">
        <f>IFERROR(VLOOKUP($A78,[1]集約用シート!$E$3:$BN$3000,16,FALSE),"")</f>
        <v/>
      </c>
      <c r="BF78" s="12"/>
    </row>
    <row r="79" spans="48:58" ht="28.5" customHeight="1">
      <c r="AV79" s="12" t="str">
        <f>IFERROR(VLOOKUP($A79,[1]集約用シート!$E$3:$BN$3000,2,FALSE),"")</f>
        <v/>
      </c>
      <c r="AW79" s="12" t="str">
        <f>IFERROR(VLOOKUP($A79,[1]集約用シート!$E$3:$BN$3000,3,FALSE),"")</f>
        <v/>
      </c>
      <c r="AX79" s="12" t="str">
        <f>IFERROR(VLOOKUP($A79,[1]集約用シート!$E$3:$BN$3000,5,FALSE),"")</f>
        <v/>
      </c>
      <c r="AY79" s="12"/>
      <c r="AZ79" s="12" t="str">
        <f>IFERROR(VLOOKUP($A79,[1]集約用シート!$E$3:$BN$3000,11,FALSE),"")</f>
        <v/>
      </c>
      <c r="BA79" s="12"/>
      <c r="BB79" s="12" t="str">
        <f>IFERROR(VLOOKUP($A79,[1]集約用シート!$E$3:$BN$3000,4,FALSE),"")</f>
        <v/>
      </c>
      <c r="BC79" s="12" t="str">
        <f>IFERROR(VLOOKUP($A79,[1]集約用シート!$E$3:$BN$3000,14,FALSE),"")</f>
        <v/>
      </c>
      <c r="BD79" s="12"/>
      <c r="BE79" s="12" t="str">
        <f>IFERROR(VLOOKUP($A79,[1]集約用シート!$E$3:$BN$3000,16,FALSE),"")</f>
        <v/>
      </c>
      <c r="BF79" s="12"/>
    </row>
    <row r="80" spans="48:58" ht="28.5" customHeight="1">
      <c r="AV80" s="12" t="str">
        <f>IFERROR(VLOOKUP($A80,[1]集約用シート!$E$3:$BN$3000,2,FALSE),"")</f>
        <v/>
      </c>
      <c r="AW80" s="12" t="str">
        <f>IFERROR(VLOOKUP($A80,[1]集約用シート!$E$3:$BN$3000,3,FALSE),"")</f>
        <v/>
      </c>
      <c r="AX80" s="12" t="str">
        <f>IFERROR(VLOOKUP($A80,[1]集約用シート!$E$3:$BN$3000,5,FALSE),"")</f>
        <v/>
      </c>
      <c r="AY80" s="12"/>
      <c r="AZ80" s="12" t="str">
        <f>IFERROR(VLOOKUP($A80,[1]集約用シート!$E$3:$BN$3000,11,FALSE),"")</f>
        <v/>
      </c>
      <c r="BA80" s="12"/>
      <c r="BB80" s="12" t="str">
        <f>IFERROR(VLOOKUP($A80,[1]集約用シート!$E$3:$BN$3000,4,FALSE),"")</f>
        <v/>
      </c>
      <c r="BC80" s="12" t="str">
        <f>IFERROR(VLOOKUP($A80,[1]集約用シート!$E$3:$BN$3000,14,FALSE),"")</f>
        <v/>
      </c>
      <c r="BD80" s="12"/>
      <c r="BE80" s="12" t="str">
        <f>IFERROR(VLOOKUP($A80,[1]集約用シート!$E$3:$BN$3000,16,FALSE),"")</f>
        <v/>
      </c>
      <c r="BF80" s="12"/>
    </row>
    <row r="81" spans="48:58" ht="28.5" customHeight="1">
      <c r="AV81" s="12" t="str">
        <f>IFERROR(VLOOKUP($A81,[1]集約用シート!$E$3:$BN$3000,2,FALSE),"")</f>
        <v/>
      </c>
      <c r="AW81" s="12" t="str">
        <f>IFERROR(VLOOKUP($A81,[1]集約用シート!$E$3:$BN$3000,3,FALSE),"")</f>
        <v/>
      </c>
      <c r="AX81" s="12" t="str">
        <f>IFERROR(VLOOKUP($A81,[1]集約用シート!$E$3:$BN$3000,5,FALSE),"")</f>
        <v/>
      </c>
      <c r="AY81" s="12"/>
      <c r="AZ81" s="12" t="str">
        <f>IFERROR(VLOOKUP($A81,[1]集約用シート!$E$3:$BN$3000,11,FALSE),"")</f>
        <v/>
      </c>
      <c r="BA81" s="12"/>
      <c r="BB81" s="12" t="str">
        <f>IFERROR(VLOOKUP($A81,[1]集約用シート!$E$3:$BN$3000,4,FALSE),"")</f>
        <v/>
      </c>
      <c r="BC81" s="12" t="str">
        <f>IFERROR(VLOOKUP($A81,[1]集約用シート!$E$3:$BN$3000,14,FALSE),"")</f>
        <v/>
      </c>
      <c r="BD81" s="12"/>
      <c r="BE81" s="12" t="str">
        <f>IFERROR(VLOOKUP($A81,[1]集約用シート!$E$3:$BN$3000,16,FALSE),"")</f>
        <v/>
      </c>
      <c r="BF81" s="12"/>
    </row>
    <row r="82" spans="48:58" ht="28.5" customHeight="1">
      <c r="AV82" s="12" t="str">
        <f>IFERROR(VLOOKUP($A82,[1]集約用シート!$E$3:$BN$3000,2,FALSE),"")</f>
        <v/>
      </c>
      <c r="AW82" s="12" t="str">
        <f>IFERROR(VLOOKUP($A82,[1]集約用シート!$E$3:$BN$3000,3,FALSE),"")</f>
        <v/>
      </c>
      <c r="AX82" s="12" t="str">
        <f>IFERROR(VLOOKUP($A82,[1]集約用シート!$E$3:$BN$3000,5,FALSE),"")</f>
        <v/>
      </c>
      <c r="AY82" s="12"/>
      <c r="AZ82" s="12" t="str">
        <f>IFERROR(VLOOKUP($A82,[1]集約用シート!$E$3:$BN$3000,11,FALSE),"")</f>
        <v/>
      </c>
      <c r="BA82" s="12"/>
      <c r="BB82" s="12" t="str">
        <f>IFERROR(VLOOKUP($A82,[1]集約用シート!$E$3:$BN$3000,4,FALSE),"")</f>
        <v/>
      </c>
      <c r="BC82" s="12" t="str">
        <f>IFERROR(VLOOKUP($A82,[1]集約用シート!$E$3:$BN$3000,14,FALSE),"")</f>
        <v/>
      </c>
      <c r="BD82" s="12"/>
      <c r="BE82" s="12" t="str">
        <f>IFERROR(VLOOKUP($A82,[1]集約用シート!$E$3:$BN$3000,16,FALSE),"")</f>
        <v/>
      </c>
      <c r="BF82" s="12"/>
    </row>
    <row r="83" spans="48:58" ht="28.5" customHeight="1">
      <c r="AV83" s="12" t="str">
        <f>IFERROR(VLOOKUP($A83,[1]集約用シート!$E$3:$BN$3000,2,FALSE),"")</f>
        <v/>
      </c>
      <c r="AW83" s="12" t="str">
        <f>IFERROR(VLOOKUP($A83,[1]集約用シート!$E$3:$BN$3000,3,FALSE),"")</f>
        <v/>
      </c>
      <c r="AX83" s="12" t="str">
        <f>IFERROR(VLOOKUP($A83,[1]集約用シート!$E$3:$BN$3000,5,FALSE),"")</f>
        <v/>
      </c>
      <c r="AY83" s="12"/>
      <c r="AZ83" s="12" t="str">
        <f>IFERROR(VLOOKUP($A83,[1]集約用シート!$E$3:$BN$3000,11,FALSE),"")</f>
        <v/>
      </c>
      <c r="BA83" s="12"/>
      <c r="BB83" s="12" t="str">
        <f>IFERROR(VLOOKUP($A83,[1]集約用シート!$E$3:$BN$3000,4,FALSE),"")</f>
        <v/>
      </c>
      <c r="BC83" s="12" t="str">
        <f>IFERROR(VLOOKUP($A83,[1]集約用シート!$E$3:$BN$3000,14,FALSE),"")</f>
        <v/>
      </c>
      <c r="BD83" s="12"/>
      <c r="BE83" s="12" t="str">
        <f>IFERROR(VLOOKUP($A83,[1]集約用シート!$E$3:$BN$3000,16,FALSE),"")</f>
        <v/>
      </c>
      <c r="BF83" s="12"/>
    </row>
    <row r="84" spans="48:58" ht="28.5" customHeight="1">
      <c r="AV84" s="12" t="str">
        <f>IFERROR(VLOOKUP($A84,[1]集約用シート!$E$3:$BN$3000,2,FALSE),"")</f>
        <v/>
      </c>
      <c r="AW84" s="12" t="str">
        <f>IFERROR(VLOOKUP($A84,[1]集約用シート!$E$3:$BN$3000,3,FALSE),"")</f>
        <v/>
      </c>
      <c r="AX84" s="12" t="str">
        <f>IFERROR(VLOOKUP($A84,[1]集約用シート!$E$3:$BN$3000,5,FALSE),"")</f>
        <v/>
      </c>
      <c r="AY84" s="12"/>
      <c r="AZ84" s="12" t="str">
        <f>IFERROR(VLOOKUP($A84,[1]集約用シート!$E$3:$BN$3000,11,FALSE),"")</f>
        <v/>
      </c>
      <c r="BA84" s="12"/>
      <c r="BB84" s="12" t="str">
        <f>IFERROR(VLOOKUP($A84,[1]集約用シート!$E$3:$BN$3000,4,FALSE),"")</f>
        <v/>
      </c>
      <c r="BC84" s="12" t="str">
        <f>IFERROR(VLOOKUP($A84,[1]集約用シート!$E$3:$BN$3000,14,FALSE),"")</f>
        <v/>
      </c>
      <c r="BD84" s="12"/>
      <c r="BE84" s="12" t="str">
        <f>IFERROR(VLOOKUP($A84,[1]集約用シート!$E$3:$BN$3000,16,FALSE),"")</f>
        <v/>
      </c>
      <c r="BF84" s="12"/>
    </row>
    <row r="85" spans="48:58" ht="28.5" customHeight="1">
      <c r="AV85" s="12" t="str">
        <f>IFERROR(VLOOKUP($A85,[1]集約用シート!$E$3:$BN$3000,2,FALSE),"")</f>
        <v/>
      </c>
      <c r="AW85" s="12" t="str">
        <f>IFERROR(VLOOKUP($A85,[1]集約用シート!$E$3:$BN$3000,3,FALSE),"")</f>
        <v/>
      </c>
      <c r="AX85" s="12" t="str">
        <f>IFERROR(VLOOKUP($A85,[1]集約用シート!$E$3:$BN$3000,5,FALSE),"")</f>
        <v/>
      </c>
      <c r="AY85" s="12"/>
      <c r="AZ85" s="12" t="str">
        <f>IFERROR(VLOOKUP($A85,[1]集約用シート!$E$3:$BN$3000,11,FALSE),"")</f>
        <v/>
      </c>
      <c r="BA85" s="12"/>
      <c r="BB85" s="12" t="str">
        <f>IFERROR(VLOOKUP($A85,[1]集約用シート!$E$3:$BN$3000,4,FALSE),"")</f>
        <v/>
      </c>
      <c r="BC85" s="12" t="str">
        <f>IFERROR(VLOOKUP($A85,[1]集約用シート!$E$3:$BN$3000,14,FALSE),"")</f>
        <v/>
      </c>
      <c r="BD85" s="12"/>
      <c r="BE85" s="12" t="str">
        <f>IFERROR(VLOOKUP($A85,[1]集約用シート!$E$3:$BN$3000,16,FALSE),"")</f>
        <v/>
      </c>
      <c r="BF85" s="12"/>
    </row>
    <row r="86" spans="48:58" ht="28.5" customHeight="1">
      <c r="AV86" s="12" t="str">
        <f>IFERROR(VLOOKUP($A86,[1]集約用シート!$E$3:$BN$3000,2,FALSE),"")</f>
        <v/>
      </c>
      <c r="AW86" s="12" t="str">
        <f>IFERROR(VLOOKUP($A86,[1]集約用シート!$E$3:$BN$3000,3,FALSE),"")</f>
        <v/>
      </c>
      <c r="AX86" s="12" t="str">
        <f>IFERROR(VLOOKUP($A86,[1]集約用シート!$E$3:$BN$3000,5,FALSE),"")</f>
        <v/>
      </c>
      <c r="AY86" s="12"/>
      <c r="AZ86" s="12" t="str">
        <f>IFERROR(VLOOKUP($A86,[1]集約用シート!$E$3:$BN$3000,11,FALSE),"")</f>
        <v/>
      </c>
      <c r="BA86" s="12"/>
      <c r="BB86" s="12" t="str">
        <f>IFERROR(VLOOKUP($A86,[1]集約用シート!$E$3:$BN$3000,4,FALSE),"")</f>
        <v/>
      </c>
      <c r="BC86" s="12" t="str">
        <f>IFERROR(VLOOKUP($A86,[1]集約用シート!$E$3:$BN$3000,14,FALSE),"")</f>
        <v/>
      </c>
      <c r="BD86" s="12"/>
      <c r="BE86" s="12" t="str">
        <f>IFERROR(VLOOKUP($A86,[1]集約用シート!$E$3:$BN$3000,16,FALSE),"")</f>
        <v/>
      </c>
      <c r="BF86" s="12"/>
    </row>
    <row r="87" spans="48:58" ht="28.5" customHeight="1">
      <c r="AV87" s="12" t="str">
        <f>IFERROR(VLOOKUP($A87,[1]集約用シート!$E$3:$BN$3000,2,FALSE),"")</f>
        <v/>
      </c>
      <c r="AW87" s="12" t="str">
        <f>IFERROR(VLOOKUP($A87,[1]集約用シート!$E$3:$BN$3000,3,FALSE),"")</f>
        <v/>
      </c>
      <c r="AX87" s="12" t="str">
        <f>IFERROR(VLOOKUP($A87,[1]集約用シート!$E$3:$BN$3000,5,FALSE),"")</f>
        <v/>
      </c>
      <c r="AY87" s="12"/>
      <c r="AZ87" s="12" t="str">
        <f>IFERROR(VLOOKUP($A87,[1]集約用シート!$E$3:$BN$3000,11,FALSE),"")</f>
        <v/>
      </c>
      <c r="BA87" s="12"/>
      <c r="BB87" s="12" t="str">
        <f>IFERROR(VLOOKUP($A87,[1]集約用シート!$E$3:$BN$3000,4,FALSE),"")</f>
        <v/>
      </c>
      <c r="BC87" s="12" t="str">
        <f>IFERROR(VLOOKUP($A87,[1]集約用シート!$E$3:$BN$3000,14,FALSE),"")</f>
        <v/>
      </c>
      <c r="BD87" s="12"/>
      <c r="BE87" s="12" t="str">
        <f>IFERROR(VLOOKUP($A87,[1]集約用シート!$E$3:$BN$3000,16,FALSE),"")</f>
        <v/>
      </c>
      <c r="BF87" s="12"/>
    </row>
    <row r="88" spans="48:58" ht="28.5" customHeight="1">
      <c r="AV88" s="12" t="str">
        <f>IFERROR(VLOOKUP($A88,[1]集約用シート!$E$3:$BN$3000,2,FALSE),"")</f>
        <v/>
      </c>
      <c r="AW88" s="12" t="str">
        <f>IFERROR(VLOOKUP($A88,[1]集約用シート!$E$3:$BN$3000,3,FALSE),"")</f>
        <v/>
      </c>
      <c r="AX88" s="12" t="str">
        <f>IFERROR(VLOOKUP($A88,[1]集約用シート!$E$3:$BN$3000,5,FALSE),"")</f>
        <v/>
      </c>
      <c r="AY88" s="12"/>
      <c r="AZ88" s="12" t="str">
        <f>IFERROR(VLOOKUP($A88,[1]集約用シート!$E$3:$BN$3000,11,FALSE),"")</f>
        <v/>
      </c>
      <c r="BA88" s="12"/>
      <c r="BB88" s="12" t="str">
        <f>IFERROR(VLOOKUP($A88,[1]集約用シート!$E$3:$BN$3000,4,FALSE),"")</f>
        <v/>
      </c>
      <c r="BC88" s="12" t="str">
        <f>IFERROR(VLOOKUP($A88,[1]集約用シート!$E$3:$BN$3000,14,FALSE),"")</f>
        <v/>
      </c>
      <c r="BD88" s="12"/>
      <c r="BE88" s="12" t="str">
        <f>IFERROR(VLOOKUP($A88,[1]集約用シート!$E$3:$BN$3000,16,FALSE),"")</f>
        <v/>
      </c>
      <c r="BF88" s="12"/>
    </row>
    <row r="89" spans="48:58" ht="28.5" customHeight="1">
      <c r="AV89" s="12" t="str">
        <f>IFERROR(VLOOKUP($A89,[1]集約用シート!$E$3:$BN$3000,2,FALSE),"")</f>
        <v/>
      </c>
      <c r="AW89" s="12" t="str">
        <f>IFERROR(VLOOKUP($A89,[1]集約用シート!$E$3:$BN$3000,3,FALSE),"")</f>
        <v/>
      </c>
      <c r="AX89" s="12" t="str">
        <f>IFERROR(VLOOKUP($A89,[1]集約用シート!$E$3:$BN$3000,5,FALSE),"")</f>
        <v/>
      </c>
      <c r="AY89" s="12"/>
      <c r="AZ89" s="12" t="str">
        <f>IFERROR(VLOOKUP($A89,[1]集約用シート!$E$3:$BN$3000,11,FALSE),"")</f>
        <v/>
      </c>
      <c r="BA89" s="12"/>
      <c r="BB89" s="12" t="str">
        <f>IFERROR(VLOOKUP($A89,[1]集約用シート!$E$3:$BN$3000,4,FALSE),"")</f>
        <v/>
      </c>
      <c r="BC89" s="12" t="str">
        <f>IFERROR(VLOOKUP($A89,[1]集約用シート!$E$3:$BN$3000,14,FALSE),"")</f>
        <v/>
      </c>
      <c r="BD89" s="12"/>
      <c r="BE89" s="12" t="str">
        <f>IFERROR(VLOOKUP($A89,[1]集約用シート!$E$3:$BN$3000,16,FALSE),"")</f>
        <v/>
      </c>
      <c r="BF89" s="12"/>
    </row>
    <row r="90" spans="48:58" ht="28.5" customHeight="1">
      <c r="AV90" s="12" t="str">
        <f>IFERROR(VLOOKUP($A90,[1]集約用シート!$E$3:$BN$3000,2,FALSE),"")</f>
        <v/>
      </c>
      <c r="AW90" s="12" t="str">
        <f>IFERROR(VLOOKUP($A90,[1]集約用シート!$E$3:$BN$3000,3,FALSE),"")</f>
        <v/>
      </c>
      <c r="AX90" s="12" t="str">
        <f>IFERROR(VLOOKUP($A90,[1]集約用シート!$E$3:$BN$3000,5,FALSE),"")</f>
        <v/>
      </c>
      <c r="AY90" s="12"/>
      <c r="AZ90" s="12" t="str">
        <f>IFERROR(VLOOKUP($A90,[1]集約用シート!$E$3:$BN$3000,11,FALSE),"")</f>
        <v/>
      </c>
      <c r="BA90" s="12"/>
      <c r="BB90" s="12" t="str">
        <f>IFERROR(VLOOKUP($A90,[1]集約用シート!$E$3:$BN$3000,4,FALSE),"")</f>
        <v/>
      </c>
      <c r="BC90" s="12" t="str">
        <f>IFERROR(VLOOKUP($A90,[1]集約用シート!$E$3:$BN$3000,14,FALSE),"")</f>
        <v/>
      </c>
      <c r="BD90" s="12"/>
      <c r="BE90" s="12" t="str">
        <f>IFERROR(VLOOKUP($A90,[1]集約用シート!$E$3:$BN$3000,16,FALSE),"")</f>
        <v/>
      </c>
      <c r="BF90" s="12"/>
    </row>
    <row r="91" spans="48:58" ht="28.5" customHeight="1">
      <c r="AV91" s="12" t="str">
        <f>IFERROR(VLOOKUP($A91,[1]集約用シート!$E$3:$BN$3000,2,FALSE),"")</f>
        <v/>
      </c>
      <c r="AW91" s="12" t="str">
        <f>IFERROR(VLOOKUP($A91,[1]集約用シート!$E$3:$BN$3000,3,FALSE),"")</f>
        <v/>
      </c>
      <c r="AX91" s="12" t="str">
        <f>IFERROR(VLOOKUP($A91,[1]集約用シート!$E$3:$BN$3000,5,FALSE),"")</f>
        <v/>
      </c>
      <c r="AY91" s="12"/>
      <c r="AZ91" s="12" t="str">
        <f>IFERROR(VLOOKUP($A91,[1]集約用シート!$E$3:$BN$3000,11,FALSE),"")</f>
        <v/>
      </c>
      <c r="BA91" s="12"/>
      <c r="BB91" s="12" t="str">
        <f>IFERROR(VLOOKUP($A91,[1]集約用シート!$E$3:$BN$3000,4,FALSE),"")</f>
        <v/>
      </c>
      <c r="BC91" s="12" t="str">
        <f>IFERROR(VLOOKUP($A91,[1]集約用シート!$E$3:$BN$3000,14,FALSE),"")</f>
        <v/>
      </c>
      <c r="BD91" s="12"/>
      <c r="BE91" s="12" t="str">
        <f>IFERROR(VLOOKUP($A91,[1]集約用シート!$E$3:$BN$3000,16,FALSE),"")</f>
        <v/>
      </c>
      <c r="BF91" s="12"/>
    </row>
    <row r="92" spans="48:58" ht="28.5" customHeight="1">
      <c r="AV92" s="12" t="str">
        <f>IFERROR(VLOOKUP($A92,[1]集約用シート!$E$3:$BN$3000,2,FALSE),"")</f>
        <v/>
      </c>
      <c r="AW92" s="12" t="str">
        <f>IFERROR(VLOOKUP($A92,[1]集約用シート!$E$3:$BN$3000,3,FALSE),"")</f>
        <v/>
      </c>
      <c r="AX92" s="12" t="str">
        <f>IFERROR(VLOOKUP($A92,[1]集約用シート!$E$3:$BN$3000,5,FALSE),"")</f>
        <v/>
      </c>
      <c r="AY92" s="12"/>
      <c r="AZ92" s="12" t="str">
        <f>IFERROR(VLOOKUP($A92,[1]集約用シート!$E$3:$BN$3000,11,FALSE),"")</f>
        <v/>
      </c>
      <c r="BA92" s="12"/>
      <c r="BB92" s="12" t="str">
        <f>IFERROR(VLOOKUP($A92,[1]集約用シート!$E$3:$BN$3000,4,FALSE),"")</f>
        <v/>
      </c>
      <c r="BC92" s="12" t="str">
        <f>IFERROR(VLOOKUP($A92,[1]集約用シート!$E$3:$BN$3000,14,FALSE),"")</f>
        <v/>
      </c>
      <c r="BD92" s="12"/>
      <c r="BE92" s="12" t="str">
        <f>IFERROR(VLOOKUP($A92,[1]集約用シート!$E$3:$BN$3000,16,FALSE),"")</f>
        <v/>
      </c>
      <c r="BF92" s="12"/>
    </row>
    <row r="93" spans="48:58" ht="28.5" customHeight="1">
      <c r="AV93" s="12" t="str">
        <f>IFERROR(VLOOKUP($A93,[1]集約用シート!$E$3:$BN$3000,2,FALSE),"")</f>
        <v/>
      </c>
      <c r="AW93" s="12" t="str">
        <f>IFERROR(VLOOKUP($A93,[1]集約用シート!$E$3:$BN$3000,3,FALSE),"")</f>
        <v/>
      </c>
      <c r="AX93" s="12" t="str">
        <f>IFERROR(VLOOKUP($A93,[1]集約用シート!$E$3:$BN$3000,5,FALSE),"")</f>
        <v/>
      </c>
      <c r="AY93" s="12"/>
      <c r="AZ93" s="12" t="str">
        <f>IFERROR(VLOOKUP($A93,[1]集約用シート!$E$3:$BN$3000,11,FALSE),"")</f>
        <v/>
      </c>
      <c r="BA93" s="12"/>
      <c r="BB93" s="12" t="str">
        <f>IFERROR(VLOOKUP($A93,[1]集約用シート!$E$3:$BN$3000,4,FALSE),"")</f>
        <v/>
      </c>
      <c r="BC93" s="12" t="str">
        <f>IFERROR(VLOOKUP($A93,[1]集約用シート!$E$3:$BN$3000,14,FALSE),"")</f>
        <v/>
      </c>
      <c r="BD93" s="12"/>
      <c r="BE93" s="12" t="str">
        <f>IFERROR(VLOOKUP($A93,[1]集約用シート!$E$3:$BN$3000,16,FALSE),"")</f>
        <v/>
      </c>
      <c r="BF93" s="12"/>
    </row>
    <row r="94" spans="48:58" ht="28.5" customHeight="1">
      <c r="AV94" s="12" t="str">
        <f>IFERROR(VLOOKUP($A94,[1]集約用シート!$E$3:$BN$3000,2,FALSE),"")</f>
        <v/>
      </c>
      <c r="AW94" s="12" t="str">
        <f>IFERROR(VLOOKUP($A94,[1]集約用シート!$E$3:$BN$3000,3,FALSE),"")</f>
        <v/>
      </c>
      <c r="AX94" s="12" t="str">
        <f>IFERROR(VLOOKUP($A94,[1]集約用シート!$E$3:$BN$3000,5,FALSE),"")</f>
        <v/>
      </c>
      <c r="AY94" s="12"/>
      <c r="AZ94" s="12" t="str">
        <f>IFERROR(VLOOKUP($A94,[1]集約用シート!$E$3:$BN$3000,11,FALSE),"")</f>
        <v/>
      </c>
      <c r="BA94" s="12"/>
      <c r="BB94" s="12" t="str">
        <f>IFERROR(VLOOKUP($A94,[1]集約用シート!$E$3:$BN$3000,4,FALSE),"")</f>
        <v/>
      </c>
      <c r="BC94" s="12" t="str">
        <f>IFERROR(VLOOKUP($A94,[1]集約用シート!$E$3:$BN$3000,14,FALSE),"")</f>
        <v/>
      </c>
      <c r="BD94" s="12"/>
      <c r="BE94" s="12" t="str">
        <f>IFERROR(VLOOKUP($A94,[1]集約用シート!$E$3:$BN$3000,16,FALSE),"")</f>
        <v/>
      </c>
      <c r="BF94" s="12"/>
    </row>
    <row r="95" spans="48:58" ht="28.5" customHeight="1">
      <c r="AV95" s="12" t="str">
        <f>IFERROR(VLOOKUP($A95,[1]集約用シート!$E$3:$BN$3000,2,FALSE),"")</f>
        <v/>
      </c>
      <c r="AW95" s="12" t="str">
        <f>IFERROR(VLOOKUP($A95,[1]集約用シート!$E$3:$BN$3000,3,FALSE),"")</f>
        <v/>
      </c>
      <c r="AX95" s="12" t="str">
        <f>IFERROR(VLOOKUP($A95,[1]集約用シート!$E$3:$BN$3000,5,FALSE),"")</f>
        <v/>
      </c>
      <c r="AY95" s="12"/>
      <c r="AZ95" s="12" t="str">
        <f>IFERROR(VLOOKUP($A95,[1]集約用シート!$E$3:$BN$3000,11,FALSE),"")</f>
        <v/>
      </c>
      <c r="BA95" s="12"/>
      <c r="BB95" s="12" t="str">
        <f>IFERROR(VLOOKUP($A95,[1]集約用シート!$E$3:$BN$3000,4,FALSE),"")</f>
        <v/>
      </c>
      <c r="BC95" s="12" t="str">
        <f>IFERROR(VLOOKUP($A95,[1]集約用シート!$E$3:$BN$3000,14,FALSE),"")</f>
        <v/>
      </c>
      <c r="BD95" s="12"/>
      <c r="BE95" s="12" t="str">
        <f>IFERROR(VLOOKUP($A95,[1]集約用シート!$E$3:$BN$3000,16,FALSE),"")</f>
        <v/>
      </c>
      <c r="BF95" s="12"/>
    </row>
    <row r="96" spans="48:58" ht="28.5" customHeight="1">
      <c r="AV96" s="12" t="str">
        <f>IFERROR(VLOOKUP($A96,[1]集約用シート!$E$3:$BN$3000,2,FALSE),"")</f>
        <v/>
      </c>
      <c r="AW96" s="12" t="str">
        <f>IFERROR(VLOOKUP($A96,[1]集約用シート!$E$3:$BN$3000,3,FALSE),"")</f>
        <v/>
      </c>
      <c r="AX96" s="12" t="str">
        <f>IFERROR(VLOOKUP($A96,[1]集約用シート!$E$3:$BN$3000,5,FALSE),"")</f>
        <v/>
      </c>
      <c r="AY96" s="12"/>
      <c r="AZ96" s="12" t="str">
        <f>IFERROR(VLOOKUP($A96,[1]集約用シート!$E$3:$BN$3000,11,FALSE),"")</f>
        <v/>
      </c>
      <c r="BA96" s="12"/>
      <c r="BB96" s="12" t="str">
        <f>IFERROR(VLOOKUP($A96,[1]集約用シート!$E$3:$BN$3000,4,FALSE),"")</f>
        <v/>
      </c>
      <c r="BC96" s="12" t="str">
        <f>IFERROR(VLOOKUP($A96,[1]集約用シート!$E$3:$BN$3000,14,FALSE),"")</f>
        <v/>
      </c>
      <c r="BD96" s="12"/>
      <c r="BE96" s="12" t="str">
        <f>IFERROR(VLOOKUP($A96,[1]集約用シート!$E$3:$BN$3000,16,FALSE),"")</f>
        <v/>
      </c>
      <c r="BF96" s="12"/>
    </row>
    <row r="97" spans="48:58" ht="28.5" customHeight="1">
      <c r="AV97" s="12" t="str">
        <f>IFERROR(VLOOKUP($A97,[1]集約用シート!$E$3:$BN$3000,2,FALSE),"")</f>
        <v/>
      </c>
      <c r="AW97" s="12" t="str">
        <f>IFERROR(VLOOKUP($A97,[1]集約用シート!$E$3:$BN$3000,3,FALSE),"")</f>
        <v/>
      </c>
      <c r="AX97" s="12" t="str">
        <f>IFERROR(VLOOKUP($A97,[1]集約用シート!$E$3:$BN$3000,5,FALSE),"")</f>
        <v/>
      </c>
      <c r="AY97" s="12"/>
      <c r="AZ97" s="12" t="str">
        <f>IFERROR(VLOOKUP($A97,[1]集約用シート!$E$3:$BN$3000,11,FALSE),"")</f>
        <v/>
      </c>
      <c r="BA97" s="12"/>
      <c r="BB97" s="12" t="str">
        <f>IFERROR(VLOOKUP($A97,[1]集約用シート!$E$3:$BN$3000,4,FALSE),"")</f>
        <v/>
      </c>
      <c r="BC97" s="12" t="str">
        <f>IFERROR(VLOOKUP($A97,[1]集約用シート!$E$3:$BN$3000,14,FALSE),"")</f>
        <v/>
      </c>
      <c r="BD97" s="12"/>
      <c r="BE97" s="12" t="str">
        <f>IFERROR(VLOOKUP($A97,[1]集約用シート!$E$3:$BN$3000,16,FALSE),"")</f>
        <v/>
      </c>
      <c r="BF97" s="12"/>
    </row>
    <row r="98" spans="48:58" ht="28.5" customHeight="1">
      <c r="AV98" s="12" t="str">
        <f>IFERROR(VLOOKUP($A98,[1]集約用シート!$E$3:$BN$3000,2,FALSE),"")</f>
        <v/>
      </c>
      <c r="AW98" s="12" t="str">
        <f>IFERROR(VLOOKUP($A98,[1]集約用シート!$E$3:$BN$3000,3,FALSE),"")</f>
        <v/>
      </c>
      <c r="AX98" s="12" t="str">
        <f>IFERROR(VLOOKUP($A98,[1]集約用シート!$E$3:$BN$3000,5,FALSE),"")</f>
        <v/>
      </c>
      <c r="AY98" s="12"/>
      <c r="AZ98" s="12" t="str">
        <f>IFERROR(VLOOKUP($A98,[1]集約用シート!$E$3:$BN$3000,11,FALSE),"")</f>
        <v/>
      </c>
      <c r="BA98" s="12"/>
      <c r="BB98" s="12" t="str">
        <f>IFERROR(VLOOKUP($A98,[1]集約用シート!$E$3:$BN$3000,4,FALSE),"")</f>
        <v/>
      </c>
      <c r="BC98" s="12" t="str">
        <f>IFERROR(VLOOKUP($A98,[1]集約用シート!$E$3:$BN$3000,14,FALSE),"")</f>
        <v/>
      </c>
      <c r="BD98" s="12"/>
      <c r="BE98" s="12" t="str">
        <f>IFERROR(VLOOKUP($A98,[1]集約用シート!$E$3:$BN$3000,16,FALSE),"")</f>
        <v/>
      </c>
      <c r="BF98" s="12"/>
    </row>
    <row r="99" spans="48:58" ht="28.5" customHeight="1">
      <c r="AV99" s="12" t="str">
        <f>IFERROR(VLOOKUP($A99,[1]集約用シート!$E$3:$BN$3000,2,FALSE),"")</f>
        <v/>
      </c>
      <c r="AW99" s="12" t="str">
        <f>IFERROR(VLOOKUP($A99,[1]集約用シート!$E$3:$BN$3000,3,FALSE),"")</f>
        <v/>
      </c>
      <c r="AX99" s="12" t="str">
        <f>IFERROR(VLOOKUP($A99,[1]集約用シート!$E$3:$BN$3000,5,FALSE),"")</f>
        <v/>
      </c>
      <c r="AY99" s="12"/>
      <c r="AZ99" s="12" t="str">
        <f>IFERROR(VLOOKUP($A99,[1]集約用シート!$E$3:$BN$3000,11,FALSE),"")</f>
        <v/>
      </c>
      <c r="BA99" s="12"/>
      <c r="BB99" s="12" t="str">
        <f>IFERROR(VLOOKUP($A99,[1]集約用シート!$E$3:$BN$3000,4,FALSE),"")</f>
        <v/>
      </c>
      <c r="BC99" s="12" t="str">
        <f>IFERROR(VLOOKUP($A99,[1]集約用シート!$E$3:$BN$3000,14,FALSE),"")</f>
        <v/>
      </c>
      <c r="BD99" s="12"/>
      <c r="BE99" s="12" t="str">
        <f>IFERROR(VLOOKUP($A99,[1]集約用シート!$E$3:$BN$3000,16,FALSE),"")</f>
        <v/>
      </c>
      <c r="BF99" s="12"/>
    </row>
    <row r="100" spans="48:58" ht="28.5" customHeight="1">
      <c r="AV100" s="12" t="str">
        <f>IFERROR(VLOOKUP($A100,[1]集約用シート!$E$3:$BN$3000,2,FALSE),"")</f>
        <v/>
      </c>
      <c r="AW100" s="12" t="str">
        <f>IFERROR(VLOOKUP($A100,[1]集約用シート!$E$3:$BN$3000,3,FALSE),"")</f>
        <v/>
      </c>
      <c r="AX100" s="12" t="str">
        <f>IFERROR(VLOOKUP($A100,[1]集約用シート!$E$3:$BN$3000,5,FALSE),"")</f>
        <v/>
      </c>
      <c r="AY100" s="12"/>
      <c r="AZ100" s="12" t="str">
        <f>IFERROR(VLOOKUP($A100,[1]集約用シート!$E$3:$BN$3000,11,FALSE),"")</f>
        <v/>
      </c>
      <c r="BA100" s="12"/>
      <c r="BB100" s="12" t="str">
        <f>IFERROR(VLOOKUP($A100,[1]集約用シート!$E$3:$BN$3000,4,FALSE),"")</f>
        <v/>
      </c>
      <c r="BC100" s="12" t="str">
        <f>IFERROR(VLOOKUP($A100,[1]集約用シート!$E$3:$BN$3000,14,FALSE),"")</f>
        <v/>
      </c>
      <c r="BD100" s="12"/>
      <c r="BE100" s="12" t="str">
        <f>IFERROR(VLOOKUP($A100,[1]集約用シート!$E$3:$BN$3000,16,FALSE),"")</f>
        <v/>
      </c>
      <c r="BF100" s="12"/>
    </row>
    <row r="101" spans="48:58" ht="28.5" customHeight="1">
      <c r="AV101" s="12" t="str">
        <f>IFERROR(VLOOKUP($A101,[1]集約用シート!$E$3:$BN$3000,2,FALSE),"")</f>
        <v/>
      </c>
      <c r="AW101" s="12" t="str">
        <f>IFERROR(VLOOKUP($A101,[1]集約用シート!$E$3:$BN$3000,3,FALSE),"")</f>
        <v/>
      </c>
      <c r="AX101" s="12" t="str">
        <f>IFERROR(VLOOKUP($A101,[1]集約用シート!$E$3:$BN$3000,5,FALSE),"")</f>
        <v/>
      </c>
      <c r="AY101" s="12"/>
      <c r="AZ101" s="12" t="str">
        <f>IFERROR(VLOOKUP($A101,[1]集約用シート!$E$3:$BN$3000,11,FALSE),"")</f>
        <v/>
      </c>
      <c r="BA101" s="12"/>
      <c r="BB101" s="12" t="str">
        <f>IFERROR(VLOOKUP($A101,[1]集約用シート!$E$3:$BN$3000,4,FALSE),"")</f>
        <v/>
      </c>
      <c r="BC101" s="12" t="str">
        <f>IFERROR(VLOOKUP($A101,[1]集約用シート!$E$3:$BN$3000,14,FALSE),"")</f>
        <v/>
      </c>
      <c r="BD101" s="12"/>
      <c r="BE101" s="12" t="str">
        <f>IFERROR(VLOOKUP($A101,[1]集約用シート!$E$3:$BN$3000,16,FALSE),"")</f>
        <v/>
      </c>
      <c r="BF101" s="12"/>
    </row>
    <row r="102" spans="48:58" ht="28.5" customHeight="1">
      <c r="AV102" s="12" t="str">
        <f>IFERROR(VLOOKUP($A102,[1]集約用シート!$E$3:$BN$3000,2,FALSE),"")</f>
        <v/>
      </c>
      <c r="AW102" s="12" t="str">
        <f>IFERROR(VLOOKUP($A102,[1]集約用シート!$E$3:$BN$3000,3,FALSE),"")</f>
        <v/>
      </c>
      <c r="AX102" s="12" t="str">
        <f>IFERROR(VLOOKUP($A102,[1]集約用シート!$E$3:$BN$3000,5,FALSE),"")</f>
        <v/>
      </c>
      <c r="AY102" s="12"/>
      <c r="AZ102" s="12" t="str">
        <f>IFERROR(VLOOKUP($A102,[1]集約用シート!$E$3:$BN$3000,11,FALSE),"")</f>
        <v/>
      </c>
      <c r="BA102" s="12"/>
      <c r="BB102" s="12" t="str">
        <f>IFERROR(VLOOKUP($A102,[1]集約用シート!$E$3:$BN$3000,4,FALSE),"")</f>
        <v/>
      </c>
      <c r="BC102" s="12" t="str">
        <f>IFERROR(VLOOKUP($A102,[1]集約用シート!$E$3:$BN$3000,14,FALSE),"")</f>
        <v/>
      </c>
      <c r="BD102" s="12"/>
      <c r="BE102" s="12" t="str">
        <f>IFERROR(VLOOKUP($A102,[1]集約用シート!$E$3:$BN$3000,16,FALSE),"")</f>
        <v/>
      </c>
      <c r="BF102" s="12"/>
    </row>
    <row r="103" spans="48:58" ht="28.5" customHeight="1">
      <c r="AV103" s="12" t="str">
        <f>IFERROR(VLOOKUP($A103,[1]集約用シート!$E$3:$BN$3000,2,FALSE),"")</f>
        <v/>
      </c>
      <c r="AW103" s="12" t="str">
        <f>IFERROR(VLOOKUP($A103,[1]集約用シート!$E$3:$BN$3000,3,FALSE),"")</f>
        <v/>
      </c>
      <c r="AX103" s="12" t="str">
        <f>IFERROR(VLOOKUP($A103,[1]集約用シート!$E$3:$BN$3000,5,FALSE),"")</f>
        <v/>
      </c>
      <c r="AY103" s="12"/>
      <c r="AZ103" s="12" t="str">
        <f>IFERROR(VLOOKUP($A103,[1]集約用シート!$E$3:$BN$3000,11,FALSE),"")</f>
        <v/>
      </c>
      <c r="BA103" s="12"/>
      <c r="BB103" s="12" t="str">
        <f>IFERROR(VLOOKUP($A103,[1]集約用シート!$E$3:$BN$3000,4,FALSE),"")</f>
        <v/>
      </c>
      <c r="BC103" s="12" t="str">
        <f>IFERROR(VLOOKUP($A103,[1]集約用シート!$E$3:$BN$3000,14,FALSE),"")</f>
        <v/>
      </c>
      <c r="BD103" s="12"/>
      <c r="BE103" s="12" t="str">
        <f>IFERROR(VLOOKUP($A103,[1]集約用シート!$E$3:$BN$3000,16,FALSE),"")</f>
        <v/>
      </c>
      <c r="BF103" s="12"/>
    </row>
    <row r="104" spans="48:58" ht="28.5" customHeight="1">
      <c r="AV104" s="12" t="str">
        <f>IFERROR(VLOOKUP($A104,[1]集約用シート!$E$3:$BN$3000,2,FALSE),"")</f>
        <v/>
      </c>
      <c r="AW104" s="12" t="str">
        <f>IFERROR(VLOOKUP($A104,[1]集約用シート!$E$3:$BN$3000,3,FALSE),"")</f>
        <v/>
      </c>
      <c r="AX104" s="12" t="str">
        <f>IFERROR(VLOOKUP($A104,[1]集約用シート!$E$3:$BN$3000,5,FALSE),"")</f>
        <v/>
      </c>
      <c r="AY104" s="12"/>
      <c r="AZ104" s="12" t="str">
        <f>IFERROR(VLOOKUP($A104,[1]集約用シート!$E$3:$BN$3000,11,FALSE),"")</f>
        <v/>
      </c>
      <c r="BA104" s="12"/>
      <c r="BB104" s="12" t="str">
        <f>IFERROR(VLOOKUP($A104,[1]集約用シート!$E$3:$BN$3000,4,FALSE),"")</f>
        <v/>
      </c>
      <c r="BC104" s="12" t="str">
        <f>IFERROR(VLOOKUP($A104,[1]集約用シート!$E$3:$BN$3000,14,FALSE),"")</f>
        <v/>
      </c>
      <c r="BD104" s="12"/>
      <c r="BE104" s="12" t="str">
        <f>IFERROR(VLOOKUP($A104,[1]集約用シート!$E$3:$BN$3000,16,FALSE),"")</f>
        <v/>
      </c>
      <c r="BF104" s="12"/>
    </row>
    <row r="105" spans="48:58" ht="28.5" customHeight="1">
      <c r="AV105" s="12" t="str">
        <f>IFERROR(VLOOKUP($A105,[1]集約用シート!$E$3:$BN$3000,2,FALSE),"")</f>
        <v/>
      </c>
      <c r="AW105" s="12" t="str">
        <f>IFERROR(VLOOKUP($A105,[1]集約用シート!$E$3:$BN$3000,3,FALSE),"")</f>
        <v/>
      </c>
      <c r="AX105" s="12" t="str">
        <f>IFERROR(VLOOKUP($A105,[1]集約用シート!$E$3:$BN$3000,5,FALSE),"")</f>
        <v/>
      </c>
      <c r="AY105" s="12"/>
      <c r="AZ105" s="12" t="str">
        <f>IFERROR(VLOOKUP($A105,[1]集約用シート!$E$3:$BN$3000,11,FALSE),"")</f>
        <v/>
      </c>
      <c r="BA105" s="12"/>
      <c r="BB105" s="12" t="str">
        <f>IFERROR(VLOOKUP($A105,[1]集約用シート!$E$3:$BN$3000,4,FALSE),"")</f>
        <v/>
      </c>
      <c r="BC105" s="12" t="str">
        <f>IFERROR(VLOOKUP($A105,[1]集約用シート!$E$3:$BN$3000,14,FALSE),"")</f>
        <v/>
      </c>
      <c r="BD105" s="12"/>
      <c r="BE105" s="12" t="str">
        <f>IFERROR(VLOOKUP($A105,[1]集約用シート!$E$3:$BN$3000,16,FALSE),"")</f>
        <v/>
      </c>
      <c r="BF105" s="12"/>
    </row>
    <row r="106" spans="48:58" ht="28.5" customHeight="1">
      <c r="AV106" s="12" t="str">
        <f>IFERROR(VLOOKUP($A106,[1]集約用シート!$E$3:$BN$3000,2,FALSE),"")</f>
        <v/>
      </c>
      <c r="AW106" s="12" t="str">
        <f>IFERROR(VLOOKUP($A106,[1]集約用シート!$E$3:$BN$3000,3,FALSE),"")</f>
        <v/>
      </c>
      <c r="AX106" s="12" t="str">
        <f>IFERROR(VLOOKUP($A106,[1]集約用シート!$E$3:$BN$3000,5,FALSE),"")</f>
        <v/>
      </c>
      <c r="AY106" s="12"/>
      <c r="AZ106" s="12" t="str">
        <f>IFERROR(VLOOKUP($A106,[1]集約用シート!$E$3:$BN$3000,11,FALSE),"")</f>
        <v/>
      </c>
      <c r="BA106" s="12"/>
      <c r="BB106" s="12" t="str">
        <f>IFERROR(VLOOKUP($A106,[1]集約用シート!$E$3:$BN$3000,4,FALSE),"")</f>
        <v/>
      </c>
      <c r="BC106" s="12" t="str">
        <f>IFERROR(VLOOKUP($A106,[1]集約用シート!$E$3:$BN$3000,14,FALSE),"")</f>
        <v/>
      </c>
      <c r="BD106" s="12"/>
      <c r="BE106" s="12" t="str">
        <f>IFERROR(VLOOKUP($A106,[1]集約用シート!$E$3:$BN$3000,16,FALSE),"")</f>
        <v/>
      </c>
      <c r="BF106" s="12"/>
    </row>
    <row r="107" spans="48:58" ht="28.5" customHeight="1">
      <c r="AV107" s="12" t="str">
        <f>IFERROR(VLOOKUP($A107,[1]集約用シート!$E$3:$BN$3000,2,FALSE),"")</f>
        <v/>
      </c>
      <c r="AW107" s="12" t="str">
        <f>IFERROR(VLOOKUP($A107,[1]集約用シート!$E$3:$BN$3000,3,FALSE),"")</f>
        <v/>
      </c>
      <c r="AX107" s="12" t="str">
        <f>IFERROR(VLOOKUP($A107,[1]集約用シート!$E$3:$BN$3000,5,FALSE),"")</f>
        <v/>
      </c>
      <c r="AY107" s="12"/>
      <c r="AZ107" s="12" t="str">
        <f>IFERROR(VLOOKUP($A107,[1]集約用シート!$E$3:$BN$3000,11,FALSE),"")</f>
        <v/>
      </c>
      <c r="BA107" s="12"/>
      <c r="BB107" s="12" t="str">
        <f>IFERROR(VLOOKUP($A107,[1]集約用シート!$E$3:$BN$3000,4,FALSE),"")</f>
        <v/>
      </c>
      <c r="BC107" s="12" t="str">
        <f>IFERROR(VLOOKUP($A107,[1]集約用シート!$E$3:$BN$3000,14,FALSE),"")</f>
        <v/>
      </c>
      <c r="BD107" s="12"/>
      <c r="BE107" s="12" t="str">
        <f>IFERROR(VLOOKUP($A107,[1]集約用シート!$E$3:$BN$3000,16,FALSE),"")</f>
        <v/>
      </c>
      <c r="BF107" s="12"/>
    </row>
    <row r="108" spans="48:58" ht="28.5" customHeight="1">
      <c r="AV108" s="12" t="str">
        <f>IFERROR(VLOOKUP($A108,[1]集約用シート!$E$3:$BN$3000,2,FALSE),"")</f>
        <v/>
      </c>
      <c r="AW108" s="12" t="str">
        <f>IFERROR(VLOOKUP($A108,[1]集約用シート!$E$3:$BN$3000,3,FALSE),"")</f>
        <v/>
      </c>
      <c r="AX108" s="12" t="str">
        <f>IFERROR(VLOOKUP($A108,[1]集約用シート!$E$3:$BN$3000,5,FALSE),"")</f>
        <v/>
      </c>
      <c r="AY108" s="12"/>
      <c r="AZ108" s="12" t="str">
        <f>IFERROR(VLOOKUP($A108,[1]集約用シート!$E$3:$BN$3000,11,FALSE),"")</f>
        <v/>
      </c>
      <c r="BA108" s="12"/>
      <c r="BB108" s="12" t="str">
        <f>IFERROR(VLOOKUP($A108,[1]集約用シート!$E$3:$BN$3000,4,FALSE),"")</f>
        <v/>
      </c>
      <c r="BC108" s="12" t="str">
        <f>IFERROR(VLOOKUP($A108,[1]集約用シート!$E$3:$BN$3000,14,FALSE),"")</f>
        <v/>
      </c>
      <c r="BD108" s="12"/>
      <c r="BE108" s="12" t="str">
        <f>IFERROR(VLOOKUP($A108,[1]集約用シート!$E$3:$BN$3000,16,FALSE),"")</f>
        <v/>
      </c>
      <c r="BF108" s="12"/>
    </row>
    <row r="109" spans="48:58" ht="28.5" customHeight="1">
      <c r="AV109" s="12" t="str">
        <f>IFERROR(VLOOKUP($A109,[1]集約用シート!$E$3:$BN$3000,2,FALSE),"")</f>
        <v/>
      </c>
      <c r="AW109" s="12" t="str">
        <f>IFERROR(VLOOKUP($A109,[1]集約用シート!$E$3:$BN$3000,3,FALSE),"")</f>
        <v/>
      </c>
      <c r="AX109" s="12" t="str">
        <f>IFERROR(VLOOKUP($A109,[1]集約用シート!$E$3:$BN$3000,5,FALSE),"")</f>
        <v/>
      </c>
      <c r="AY109" s="12"/>
      <c r="AZ109" s="12" t="str">
        <f>IFERROR(VLOOKUP($A109,[1]集約用シート!$E$3:$BN$3000,11,FALSE),"")</f>
        <v/>
      </c>
      <c r="BA109" s="12"/>
      <c r="BB109" s="12" t="str">
        <f>IFERROR(VLOOKUP($A109,[1]集約用シート!$E$3:$BN$3000,4,FALSE),"")</f>
        <v/>
      </c>
      <c r="BC109" s="12" t="str">
        <f>IFERROR(VLOOKUP($A109,[1]集約用シート!$E$3:$BN$3000,14,FALSE),"")</f>
        <v/>
      </c>
      <c r="BD109" s="12"/>
      <c r="BE109" s="12" t="str">
        <f>IFERROR(VLOOKUP($A109,[1]集約用シート!$E$3:$BN$3000,16,FALSE),"")</f>
        <v/>
      </c>
      <c r="BF109" s="12"/>
    </row>
    <row r="110" spans="48:58" ht="28.5" customHeight="1">
      <c r="AV110" s="12" t="str">
        <f>IFERROR(VLOOKUP($A110,[1]集約用シート!$E$3:$BN$3000,2,FALSE),"")</f>
        <v/>
      </c>
      <c r="AW110" s="12" t="str">
        <f>IFERROR(VLOOKUP($A110,[1]集約用シート!$E$3:$BN$3000,3,FALSE),"")</f>
        <v/>
      </c>
      <c r="AX110" s="12" t="str">
        <f>IFERROR(VLOOKUP($A110,[1]集約用シート!$E$3:$BN$3000,5,FALSE),"")</f>
        <v/>
      </c>
      <c r="AY110" s="12"/>
      <c r="AZ110" s="12" t="str">
        <f>IFERROR(VLOOKUP($A110,[1]集約用シート!$E$3:$BN$3000,11,FALSE),"")</f>
        <v/>
      </c>
      <c r="BA110" s="12"/>
      <c r="BB110" s="12" t="str">
        <f>IFERROR(VLOOKUP($A110,[1]集約用シート!$E$3:$BN$3000,4,FALSE),"")</f>
        <v/>
      </c>
      <c r="BC110" s="12" t="str">
        <f>IFERROR(VLOOKUP($A110,[1]集約用シート!$E$3:$BN$3000,14,FALSE),"")</f>
        <v/>
      </c>
      <c r="BD110" s="12"/>
      <c r="BE110" s="12" t="str">
        <f>IFERROR(VLOOKUP($A110,[1]集約用シート!$E$3:$BN$3000,16,FALSE),"")</f>
        <v/>
      </c>
      <c r="BF110" s="12"/>
    </row>
    <row r="111" spans="48:58" ht="28.5" customHeight="1">
      <c r="AV111" s="12" t="str">
        <f>IFERROR(VLOOKUP($A111,[1]集約用シート!$E$3:$BN$3000,2,FALSE),"")</f>
        <v/>
      </c>
      <c r="AW111" s="12" t="str">
        <f>IFERROR(VLOOKUP($A111,[1]集約用シート!$E$3:$BN$3000,3,FALSE),"")</f>
        <v/>
      </c>
      <c r="AX111" s="12" t="str">
        <f>IFERROR(VLOOKUP($A111,[1]集約用シート!$E$3:$BN$3000,5,FALSE),"")</f>
        <v/>
      </c>
      <c r="AY111" s="12"/>
      <c r="AZ111" s="12" t="str">
        <f>IFERROR(VLOOKUP($A111,[1]集約用シート!$E$3:$BN$3000,11,FALSE),"")</f>
        <v/>
      </c>
      <c r="BA111" s="12"/>
      <c r="BB111" s="12" t="str">
        <f>IFERROR(VLOOKUP($A111,[1]集約用シート!$E$3:$BN$3000,4,FALSE),"")</f>
        <v/>
      </c>
      <c r="BC111" s="12" t="str">
        <f>IFERROR(VLOOKUP($A111,[1]集約用シート!$E$3:$BN$3000,14,FALSE),"")</f>
        <v/>
      </c>
      <c r="BD111" s="12"/>
      <c r="BE111" s="12" t="str">
        <f>IFERROR(VLOOKUP($A111,[1]集約用シート!$E$3:$BN$3000,16,FALSE),"")</f>
        <v/>
      </c>
      <c r="BF111" s="12"/>
    </row>
    <row r="112" spans="48:58" ht="28.5" customHeight="1">
      <c r="AV112" s="12" t="str">
        <f>IFERROR(VLOOKUP($A112,[1]集約用シート!$E$3:$BN$3000,2,FALSE),"")</f>
        <v/>
      </c>
      <c r="AW112" s="12" t="str">
        <f>IFERROR(VLOOKUP($A112,[1]集約用シート!$E$3:$BN$3000,3,FALSE),"")</f>
        <v/>
      </c>
      <c r="AX112" s="12" t="str">
        <f>IFERROR(VLOOKUP($A112,[1]集約用シート!$E$3:$BN$3000,5,FALSE),"")</f>
        <v/>
      </c>
      <c r="AY112" s="12"/>
      <c r="AZ112" s="12" t="str">
        <f>IFERROR(VLOOKUP($A112,[1]集約用シート!$E$3:$BN$3000,11,FALSE),"")</f>
        <v/>
      </c>
      <c r="BA112" s="12"/>
      <c r="BB112" s="12" t="str">
        <f>IFERROR(VLOOKUP($A112,[1]集約用シート!$E$3:$BN$3000,4,FALSE),"")</f>
        <v/>
      </c>
      <c r="BC112" s="12" t="str">
        <f>IFERROR(VLOOKUP($A112,[1]集約用シート!$E$3:$BN$3000,14,FALSE),"")</f>
        <v/>
      </c>
      <c r="BD112" s="12"/>
      <c r="BE112" s="12" t="str">
        <f>IFERROR(VLOOKUP($A112,[1]集約用シート!$E$3:$BN$3000,16,FALSE),"")</f>
        <v/>
      </c>
      <c r="BF112" s="12"/>
    </row>
    <row r="113" spans="48:58" ht="28.5" customHeight="1">
      <c r="AV113" s="12" t="str">
        <f>IFERROR(VLOOKUP($A113,[1]集約用シート!$E$3:$BN$3000,2,FALSE),"")</f>
        <v/>
      </c>
      <c r="AW113" s="12" t="str">
        <f>IFERROR(VLOOKUP($A113,[1]集約用シート!$E$3:$BN$3000,3,FALSE),"")</f>
        <v/>
      </c>
      <c r="AX113" s="12" t="str">
        <f>IFERROR(VLOOKUP($A113,[1]集約用シート!$E$3:$BN$3000,5,FALSE),"")</f>
        <v/>
      </c>
      <c r="AY113" s="12"/>
      <c r="AZ113" s="12" t="str">
        <f>IFERROR(VLOOKUP($A113,[1]集約用シート!$E$3:$BN$3000,11,FALSE),"")</f>
        <v/>
      </c>
      <c r="BA113" s="12"/>
      <c r="BB113" s="12" t="str">
        <f>IFERROR(VLOOKUP($A113,[1]集約用シート!$E$3:$BN$3000,4,FALSE),"")</f>
        <v/>
      </c>
      <c r="BC113" s="12" t="str">
        <f>IFERROR(VLOOKUP($A113,[1]集約用シート!$E$3:$BN$3000,14,FALSE),"")</f>
        <v/>
      </c>
      <c r="BD113" s="12"/>
      <c r="BE113" s="12" t="str">
        <f>IFERROR(VLOOKUP($A113,[1]集約用シート!$E$3:$BN$3000,16,FALSE),"")</f>
        <v/>
      </c>
      <c r="BF113" s="12"/>
    </row>
    <row r="114" spans="48:58" ht="28.5" customHeight="1">
      <c r="AV114" s="12" t="str">
        <f>IFERROR(VLOOKUP($A114,[1]集約用シート!$E$3:$BN$3000,2,FALSE),"")</f>
        <v/>
      </c>
      <c r="AW114" s="12" t="str">
        <f>IFERROR(VLOOKUP($A114,[1]集約用シート!$E$3:$BN$3000,3,FALSE),"")</f>
        <v/>
      </c>
      <c r="AX114" s="12" t="str">
        <f>IFERROR(VLOOKUP($A114,[1]集約用シート!$E$3:$BN$3000,5,FALSE),"")</f>
        <v/>
      </c>
      <c r="AY114" s="12"/>
      <c r="AZ114" s="12" t="str">
        <f>IFERROR(VLOOKUP($A114,[1]集約用シート!$E$3:$BN$3000,11,FALSE),"")</f>
        <v/>
      </c>
      <c r="BA114" s="12"/>
      <c r="BB114" s="12" t="str">
        <f>IFERROR(VLOOKUP($A114,[1]集約用シート!$E$3:$BN$3000,4,FALSE),"")</f>
        <v/>
      </c>
      <c r="BC114" s="12" t="str">
        <f>IFERROR(VLOOKUP($A114,[1]集約用シート!$E$3:$BN$3000,14,FALSE),"")</f>
        <v/>
      </c>
      <c r="BD114" s="12"/>
      <c r="BE114" s="12" t="str">
        <f>IFERROR(VLOOKUP($A114,[1]集約用シート!$E$3:$BN$3000,16,FALSE),"")</f>
        <v/>
      </c>
      <c r="BF114" s="12"/>
    </row>
    <row r="115" spans="48:58" ht="28.5" customHeight="1">
      <c r="AV115" s="12" t="str">
        <f>IFERROR(VLOOKUP($A115,[1]集約用シート!$E$3:$BN$3000,2,FALSE),"")</f>
        <v/>
      </c>
      <c r="AW115" s="12" t="str">
        <f>IFERROR(VLOOKUP($A115,[1]集約用シート!$E$3:$BN$3000,3,FALSE),"")</f>
        <v/>
      </c>
      <c r="AX115" s="12" t="str">
        <f>IFERROR(VLOOKUP($A115,[1]集約用シート!$E$3:$BN$3000,5,FALSE),"")</f>
        <v/>
      </c>
      <c r="AY115" s="12"/>
      <c r="AZ115" s="12" t="str">
        <f>IFERROR(VLOOKUP($A115,[1]集約用シート!$E$3:$BN$3000,11,FALSE),"")</f>
        <v/>
      </c>
      <c r="BA115" s="12"/>
      <c r="BB115" s="12" t="str">
        <f>IFERROR(VLOOKUP($A115,[1]集約用シート!$E$3:$BN$3000,4,FALSE),"")</f>
        <v/>
      </c>
      <c r="BC115" s="12" t="str">
        <f>IFERROR(VLOOKUP($A115,[1]集約用シート!$E$3:$BN$3000,14,FALSE),"")</f>
        <v/>
      </c>
      <c r="BD115" s="12"/>
      <c r="BE115" s="12" t="str">
        <f>IFERROR(VLOOKUP($A115,[1]集約用シート!$E$3:$BN$3000,16,FALSE),"")</f>
        <v/>
      </c>
      <c r="BF115" s="12"/>
    </row>
    <row r="116" spans="48:58" ht="28.5" customHeight="1">
      <c r="AV116" s="12" t="str">
        <f>IFERROR(VLOOKUP($A116,[1]集約用シート!$E$3:$BN$3000,2,FALSE),"")</f>
        <v/>
      </c>
      <c r="AW116" s="12" t="str">
        <f>IFERROR(VLOOKUP($A116,[1]集約用シート!$E$3:$BN$3000,3,FALSE),"")</f>
        <v/>
      </c>
      <c r="AX116" s="12" t="str">
        <f>IFERROR(VLOOKUP($A116,[1]集約用シート!$E$3:$BN$3000,5,FALSE),"")</f>
        <v/>
      </c>
      <c r="AY116" s="12"/>
      <c r="AZ116" s="12" t="str">
        <f>IFERROR(VLOOKUP($A116,[1]集約用シート!$E$3:$BN$3000,11,FALSE),"")</f>
        <v/>
      </c>
      <c r="BA116" s="12"/>
      <c r="BB116" s="12" t="str">
        <f>IFERROR(VLOOKUP($A116,[1]集約用シート!$E$3:$BN$3000,4,FALSE),"")</f>
        <v/>
      </c>
      <c r="BC116" s="12" t="str">
        <f>IFERROR(VLOOKUP($A116,[1]集約用シート!$E$3:$BN$3000,14,FALSE),"")</f>
        <v/>
      </c>
      <c r="BD116" s="12"/>
      <c r="BE116" s="12" t="str">
        <f>IFERROR(VLOOKUP($A116,[1]集約用シート!$E$3:$BN$3000,16,FALSE),"")</f>
        <v/>
      </c>
      <c r="BF116" s="12"/>
    </row>
    <row r="117" spans="48:58" ht="28.5" customHeight="1">
      <c r="AV117" s="12" t="str">
        <f>IFERROR(VLOOKUP($A117,[1]集約用シート!$E$3:$BN$3000,2,FALSE),"")</f>
        <v/>
      </c>
      <c r="AW117" s="12" t="str">
        <f>IFERROR(VLOOKUP($A117,[1]集約用シート!$E$3:$BN$3000,3,FALSE),"")</f>
        <v/>
      </c>
      <c r="AX117" s="12" t="str">
        <f>IFERROR(VLOOKUP($A117,[1]集約用シート!$E$3:$BN$3000,5,FALSE),"")</f>
        <v/>
      </c>
      <c r="AY117" s="12"/>
      <c r="AZ117" s="12" t="str">
        <f>IFERROR(VLOOKUP($A117,[1]集約用シート!$E$3:$BN$3000,11,FALSE),"")</f>
        <v/>
      </c>
      <c r="BA117" s="12"/>
      <c r="BB117" s="12" t="str">
        <f>IFERROR(VLOOKUP($A117,[1]集約用シート!$E$3:$BN$3000,4,FALSE),"")</f>
        <v/>
      </c>
      <c r="BC117" s="12" t="str">
        <f>IFERROR(VLOOKUP($A117,[1]集約用シート!$E$3:$BN$3000,14,FALSE),"")</f>
        <v/>
      </c>
      <c r="BD117" s="12"/>
      <c r="BE117" s="12" t="str">
        <f>IFERROR(VLOOKUP($A117,[1]集約用シート!$E$3:$BN$3000,16,FALSE),"")</f>
        <v/>
      </c>
      <c r="BF117" s="12"/>
    </row>
    <row r="118" spans="48:58" ht="28.5" customHeight="1">
      <c r="AV118" s="12" t="str">
        <f>IFERROR(VLOOKUP($A118,[1]集約用シート!$E$3:$BN$3000,2,FALSE),"")</f>
        <v/>
      </c>
      <c r="AW118" s="12" t="str">
        <f>IFERROR(VLOOKUP($A118,[1]集約用シート!$E$3:$BN$3000,3,FALSE),"")</f>
        <v/>
      </c>
      <c r="AX118" s="12" t="str">
        <f>IFERROR(VLOOKUP($A118,[1]集約用シート!$E$3:$BN$3000,5,FALSE),"")</f>
        <v/>
      </c>
      <c r="AY118" s="12"/>
      <c r="AZ118" s="12" t="str">
        <f>IFERROR(VLOOKUP($A118,[1]集約用シート!$E$3:$BN$3000,11,FALSE),"")</f>
        <v/>
      </c>
      <c r="BA118" s="12"/>
      <c r="BB118" s="12" t="str">
        <f>IFERROR(VLOOKUP($A118,[1]集約用シート!$E$3:$BN$3000,4,FALSE),"")</f>
        <v/>
      </c>
      <c r="BC118" s="12" t="str">
        <f>IFERROR(VLOOKUP($A118,[1]集約用シート!$E$3:$BN$3000,14,FALSE),"")</f>
        <v/>
      </c>
      <c r="BD118" s="12"/>
      <c r="BE118" s="12" t="str">
        <f>IFERROR(VLOOKUP($A118,[1]集約用シート!$E$3:$BN$3000,16,FALSE),"")</f>
        <v/>
      </c>
      <c r="BF118" s="12"/>
    </row>
    <row r="119" spans="48:58" ht="28.5" customHeight="1">
      <c r="AV119" s="12" t="str">
        <f>IFERROR(VLOOKUP($A119,[1]集約用シート!$E$3:$BN$3000,2,FALSE),"")</f>
        <v/>
      </c>
      <c r="AW119" s="12" t="str">
        <f>IFERROR(VLOOKUP($A119,[1]集約用シート!$E$3:$BN$3000,3,FALSE),"")</f>
        <v/>
      </c>
      <c r="AX119" s="12" t="str">
        <f>IFERROR(VLOOKUP($A119,[1]集約用シート!$E$3:$BN$3000,5,FALSE),"")</f>
        <v/>
      </c>
      <c r="AY119" s="12"/>
      <c r="AZ119" s="12" t="str">
        <f>IFERROR(VLOOKUP($A119,[1]集約用シート!$E$3:$BN$3000,11,FALSE),"")</f>
        <v/>
      </c>
      <c r="BA119" s="12"/>
      <c r="BB119" s="12" t="str">
        <f>IFERROR(VLOOKUP($A119,[1]集約用シート!$E$3:$BN$3000,4,FALSE),"")</f>
        <v/>
      </c>
      <c r="BC119" s="12" t="str">
        <f>IFERROR(VLOOKUP($A119,[1]集約用シート!$E$3:$BN$3000,14,FALSE),"")</f>
        <v/>
      </c>
      <c r="BD119" s="12"/>
      <c r="BE119" s="12" t="str">
        <f>IFERROR(VLOOKUP($A119,[1]集約用シート!$E$3:$BN$3000,16,FALSE),"")</f>
        <v/>
      </c>
      <c r="BF119" s="12"/>
    </row>
    <row r="120" spans="48:58" ht="28.5" customHeight="1">
      <c r="AV120" s="12" t="str">
        <f>IFERROR(VLOOKUP($A120,[1]集約用シート!$E$3:$BN$3000,2,FALSE),"")</f>
        <v/>
      </c>
      <c r="AW120" s="12" t="str">
        <f>IFERROR(VLOOKUP($A120,[1]集約用シート!$E$3:$BN$3000,3,FALSE),"")</f>
        <v/>
      </c>
      <c r="AX120" s="12" t="str">
        <f>IFERROR(VLOOKUP($A120,[1]集約用シート!$E$3:$BN$3000,5,FALSE),"")</f>
        <v/>
      </c>
      <c r="AY120" s="12"/>
      <c r="AZ120" s="12" t="str">
        <f>IFERROR(VLOOKUP($A120,[1]集約用シート!$E$3:$BN$3000,11,FALSE),"")</f>
        <v/>
      </c>
      <c r="BA120" s="12"/>
      <c r="BB120" s="12" t="str">
        <f>IFERROR(VLOOKUP($A120,[1]集約用シート!$E$3:$BN$3000,4,FALSE),"")</f>
        <v/>
      </c>
      <c r="BC120" s="12" t="str">
        <f>IFERROR(VLOOKUP($A120,[1]集約用シート!$E$3:$BN$3000,14,FALSE),"")</f>
        <v/>
      </c>
      <c r="BD120" s="12"/>
      <c r="BE120" s="12" t="str">
        <f>IFERROR(VLOOKUP($A120,[1]集約用シート!$E$3:$BN$3000,16,FALSE),"")</f>
        <v/>
      </c>
      <c r="BF120" s="12"/>
    </row>
    <row r="121" spans="48:58" ht="28.5" customHeight="1">
      <c r="AV121" s="12" t="str">
        <f>IFERROR(VLOOKUP($A121,[1]集約用シート!$E$3:$BN$3000,2,FALSE),"")</f>
        <v/>
      </c>
      <c r="AW121" s="12" t="str">
        <f>IFERROR(VLOOKUP($A121,[1]集約用シート!$E$3:$BN$3000,3,FALSE),"")</f>
        <v/>
      </c>
      <c r="AX121" s="12" t="str">
        <f>IFERROR(VLOOKUP($A121,[1]集約用シート!$E$3:$BN$3000,5,FALSE),"")</f>
        <v/>
      </c>
      <c r="AY121" s="12"/>
      <c r="AZ121" s="12" t="str">
        <f>IFERROR(VLOOKUP($A121,[1]集約用シート!$E$3:$BN$3000,11,FALSE),"")</f>
        <v/>
      </c>
      <c r="BA121" s="12"/>
      <c r="BB121" s="12" t="str">
        <f>IFERROR(VLOOKUP($A121,[1]集約用シート!$E$3:$BN$3000,4,FALSE),"")</f>
        <v/>
      </c>
      <c r="BC121" s="12" t="str">
        <f>IFERROR(VLOOKUP($A121,[1]集約用シート!$E$3:$BN$3000,14,FALSE),"")</f>
        <v/>
      </c>
      <c r="BD121" s="12"/>
      <c r="BE121" s="12" t="str">
        <f>IFERROR(VLOOKUP($A121,[1]集約用シート!$E$3:$BN$3000,16,FALSE),"")</f>
        <v/>
      </c>
      <c r="BF121" s="12"/>
    </row>
    <row r="122" spans="48:58" ht="28.5" customHeight="1">
      <c r="AV122" s="12" t="str">
        <f>IFERROR(VLOOKUP($A122,[1]集約用シート!$E$3:$BN$3000,2,FALSE),"")</f>
        <v/>
      </c>
      <c r="AW122" s="12" t="str">
        <f>IFERROR(VLOOKUP($A122,[1]集約用シート!$E$3:$BN$3000,3,FALSE),"")</f>
        <v/>
      </c>
      <c r="AX122" s="12" t="str">
        <f>IFERROR(VLOOKUP($A122,[1]集約用シート!$E$3:$BN$3000,5,FALSE),"")</f>
        <v/>
      </c>
      <c r="AY122" s="12"/>
      <c r="AZ122" s="12" t="str">
        <f>IFERROR(VLOOKUP($A122,[1]集約用シート!$E$3:$BN$3000,11,FALSE),"")</f>
        <v/>
      </c>
      <c r="BA122" s="12"/>
      <c r="BB122" s="12" t="str">
        <f>IFERROR(VLOOKUP($A122,[1]集約用シート!$E$3:$BN$3000,4,FALSE),"")</f>
        <v/>
      </c>
      <c r="BC122" s="12" t="str">
        <f>IFERROR(VLOOKUP($A122,[1]集約用シート!$E$3:$BN$3000,14,FALSE),"")</f>
        <v/>
      </c>
      <c r="BD122" s="12"/>
      <c r="BE122" s="12" t="str">
        <f>IFERROR(VLOOKUP($A122,[1]集約用シート!$E$3:$BN$3000,16,FALSE),"")</f>
        <v/>
      </c>
      <c r="BF122" s="12"/>
    </row>
    <row r="123" spans="48:58" ht="28.5" customHeight="1">
      <c r="AV123" s="12" t="str">
        <f>IFERROR(VLOOKUP($A123,[1]集約用シート!$E$3:$BN$3000,2,FALSE),"")</f>
        <v/>
      </c>
      <c r="AW123" s="12" t="str">
        <f>IFERROR(VLOOKUP($A123,[1]集約用シート!$E$3:$BN$3000,3,FALSE),"")</f>
        <v/>
      </c>
      <c r="AX123" s="12" t="str">
        <f>IFERROR(VLOOKUP($A123,[1]集約用シート!$E$3:$BN$3000,5,FALSE),"")</f>
        <v/>
      </c>
      <c r="AY123" s="12"/>
      <c r="AZ123" s="12" t="str">
        <f>IFERROR(VLOOKUP($A123,[1]集約用シート!$E$3:$BN$3000,11,FALSE),"")</f>
        <v/>
      </c>
      <c r="BA123" s="12"/>
      <c r="BB123" s="12" t="str">
        <f>IFERROR(VLOOKUP($A123,[1]集約用シート!$E$3:$BN$3000,4,FALSE),"")</f>
        <v/>
      </c>
      <c r="BC123" s="12" t="str">
        <f>IFERROR(VLOOKUP($A123,[1]集約用シート!$E$3:$BN$3000,14,FALSE),"")</f>
        <v/>
      </c>
      <c r="BD123" s="12"/>
      <c r="BE123" s="12" t="str">
        <f>IFERROR(VLOOKUP($A123,[1]集約用シート!$E$3:$BN$3000,16,FALSE),"")</f>
        <v/>
      </c>
      <c r="BF123" s="12"/>
    </row>
    <row r="124" spans="48:58" ht="28.5" customHeight="1">
      <c r="AV124" s="12" t="str">
        <f>IFERROR(VLOOKUP($A124,[1]集約用シート!$E$3:$BN$3000,2,FALSE),"")</f>
        <v/>
      </c>
      <c r="AW124" s="12" t="str">
        <f>IFERROR(VLOOKUP($A124,[1]集約用シート!$E$3:$BN$3000,3,FALSE),"")</f>
        <v/>
      </c>
      <c r="AX124" s="12" t="str">
        <f>IFERROR(VLOOKUP($A124,[1]集約用シート!$E$3:$BN$3000,5,FALSE),"")</f>
        <v/>
      </c>
      <c r="AY124" s="12"/>
      <c r="AZ124" s="12" t="str">
        <f>IFERROR(VLOOKUP($A124,[1]集約用シート!$E$3:$BN$3000,11,FALSE),"")</f>
        <v/>
      </c>
      <c r="BA124" s="12"/>
      <c r="BB124" s="12" t="str">
        <f>IFERROR(VLOOKUP($A124,[1]集約用シート!$E$3:$BN$3000,4,FALSE),"")</f>
        <v/>
      </c>
      <c r="BC124" s="12" t="str">
        <f>IFERROR(VLOOKUP($A124,[1]集約用シート!$E$3:$BN$3000,14,FALSE),"")</f>
        <v/>
      </c>
      <c r="BD124" s="12"/>
      <c r="BE124" s="12" t="str">
        <f>IFERROR(VLOOKUP($A124,[1]集約用シート!$E$3:$BN$3000,16,FALSE),"")</f>
        <v/>
      </c>
      <c r="BF124" s="12"/>
    </row>
    <row r="125" spans="48:58" ht="28.5" customHeight="1">
      <c r="AV125" s="12" t="str">
        <f>IFERROR(VLOOKUP($A125,[1]集約用シート!$E$3:$BN$3000,2,FALSE),"")</f>
        <v/>
      </c>
      <c r="AW125" s="12" t="str">
        <f>IFERROR(VLOOKUP($A125,[1]集約用シート!$E$3:$BN$3000,3,FALSE),"")</f>
        <v/>
      </c>
      <c r="AX125" s="12" t="str">
        <f>IFERROR(VLOOKUP($A125,[1]集約用シート!$E$3:$BN$3000,5,FALSE),"")</f>
        <v/>
      </c>
      <c r="AY125" s="12"/>
      <c r="AZ125" s="12" t="str">
        <f>IFERROR(VLOOKUP($A125,[1]集約用シート!$E$3:$BN$3000,11,FALSE),"")</f>
        <v/>
      </c>
      <c r="BA125" s="12"/>
      <c r="BB125" s="12" t="str">
        <f>IFERROR(VLOOKUP($A125,[1]集約用シート!$E$3:$BN$3000,4,FALSE),"")</f>
        <v/>
      </c>
      <c r="BC125" s="12" t="str">
        <f>IFERROR(VLOOKUP($A125,[1]集約用シート!$E$3:$BN$3000,14,FALSE),"")</f>
        <v/>
      </c>
      <c r="BD125" s="12"/>
      <c r="BE125" s="12" t="str">
        <f>IFERROR(VLOOKUP($A125,[1]集約用シート!$E$3:$BN$3000,16,FALSE),"")</f>
        <v/>
      </c>
      <c r="BF125" s="12"/>
    </row>
    <row r="126" spans="48:58" ht="28.5" customHeight="1">
      <c r="AV126" s="12" t="str">
        <f>IFERROR(VLOOKUP($A126,[1]集約用シート!$E$3:$BN$3000,2,FALSE),"")</f>
        <v/>
      </c>
      <c r="AW126" s="12" t="str">
        <f>IFERROR(VLOOKUP($A126,[1]集約用シート!$E$3:$BN$3000,3,FALSE),"")</f>
        <v/>
      </c>
      <c r="AX126" s="12" t="str">
        <f>IFERROR(VLOOKUP($A126,[1]集約用シート!$E$3:$BN$3000,5,FALSE),"")</f>
        <v/>
      </c>
      <c r="AY126" s="12"/>
      <c r="AZ126" s="12" t="str">
        <f>IFERROR(VLOOKUP($A126,[1]集約用シート!$E$3:$BN$3000,11,FALSE),"")</f>
        <v/>
      </c>
      <c r="BA126" s="12"/>
      <c r="BB126" s="12" t="str">
        <f>IFERROR(VLOOKUP($A126,[1]集約用シート!$E$3:$BN$3000,4,FALSE),"")</f>
        <v/>
      </c>
      <c r="BC126" s="12" t="str">
        <f>IFERROR(VLOOKUP($A126,[1]集約用シート!$E$3:$BN$3000,14,FALSE),"")</f>
        <v/>
      </c>
      <c r="BD126" s="12"/>
      <c r="BE126" s="12" t="str">
        <f>IFERROR(VLOOKUP($A126,[1]集約用シート!$E$3:$BN$3000,16,FALSE),"")</f>
        <v/>
      </c>
      <c r="BF126" s="12"/>
    </row>
    <row r="127" spans="48:58" ht="28.5" customHeight="1">
      <c r="AV127" s="12" t="str">
        <f>IFERROR(VLOOKUP($A127,[1]集約用シート!$E$3:$BN$3000,2,FALSE),"")</f>
        <v/>
      </c>
      <c r="AW127" s="12" t="str">
        <f>IFERROR(VLOOKUP($A127,[1]集約用シート!$E$3:$BN$3000,3,FALSE),"")</f>
        <v/>
      </c>
      <c r="AX127" s="12" t="str">
        <f>IFERROR(VLOOKUP($A127,[1]集約用シート!$E$3:$BN$3000,5,FALSE),"")</f>
        <v/>
      </c>
      <c r="AY127" s="12"/>
      <c r="AZ127" s="12" t="str">
        <f>IFERROR(VLOOKUP($A127,[1]集約用シート!$E$3:$BN$3000,11,FALSE),"")</f>
        <v/>
      </c>
      <c r="BA127" s="12"/>
      <c r="BB127" s="12" t="str">
        <f>IFERROR(VLOOKUP($A127,[1]集約用シート!$E$3:$BN$3000,4,FALSE),"")</f>
        <v/>
      </c>
      <c r="BC127" s="12" t="str">
        <f>IFERROR(VLOOKUP($A127,[1]集約用シート!$E$3:$BN$3000,14,FALSE),"")</f>
        <v/>
      </c>
      <c r="BD127" s="12"/>
      <c r="BE127" s="12" t="str">
        <f>IFERROR(VLOOKUP($A127,[1]集約用シート!$E$3:$BN$3000,16,FALSE),"")</f>
        <v/>
      </c>
      <c r="BF127" s="12"/>
    </row>
    <row r="128" spans="48:58" ht="28.5" customHeight="1">
      <c r="AV128" s="12" t="str">
        <f>IFERROR(VLOOKUP($A128,[1]集約用シート!$E$3:$BN$3000,2,FALSE),"")</f>
        <v/>
      </c>
      <c r="AW128" s="12" t="str">
        <f>IFERROR(VLOOKUP($A128,[1]集約用シート!$E$3:$BN$3000,3,FALSE),"")</f>
        <v/>
      </c>
      <c r="AX128" s="12" t="str">
        <f>IFERROR(VLOOKUP($A128,[1]集約用シート!$E$3:$BN$3000,5,FALSE),"")</f>
        <v/>
      </c>
      <c r="AY128" s="12"/>
      <c r="AZ128" s="12" t="str">
        <f>IFERROR(VLOOKUP($A128,[1]集約用シート!$E$3:$BN$3000,11,FALSE),"")</f>
        <v/>
      </c>
      <c r="BA128" s="12"/>
      <c r="BB128" s="12" t="str">
        <f>IFERROR(VLOOKUP($A128,[1]集約用シート!$E$3:$BN$3000,4,FALSE),"")</f>
        <v/>
      </c>
      <c r="BC128" s="12" t="str">
        <f>IFERROR(VLOOKUP($A128,[1]集約用シート!$E$3:$BN$3000,14,FALSE),"")</f>
        <v/>
      </c>
      <c r="BD128" s="12"/>
      <c r="BE128" s="12" t="str">
        <f>IFERROR(VLOOKUP($A128,[1]集約用シート!$E$3:$BN$3000,16,FALSE),"")</f>
        <v/>
      </c>
      <c r="BF128" s="12"/>
    </row>
    <row r="129" spans="48:58" ht="28.5" customHeight="1">
      <c r="AV129" s="12" t="str">
        <f>IFERROR(VLOOKUP($A129,[1]集約用シート!$E$3:$BN$3000,2,FALSE),"")</f>
        <v/>
      </c>
      <c r="AW129" s="12" t="str">
        <f>IFERROR(VLOOKUP($A129,[1]集約用シート!$E$3:$BN$3000,3,FALSE),"")</f>
        <v/>
      </c>
      <c r="AX129" s="12" t="str">
        <f>IFERROR(VLOOKUP($A129,[1]集約用シート!$E$3:$BN$3000,5,FALSE),"")</f>
        <v/>
      </c>
      <c r="AY129" s="12"/>
      <c r="AZ129" s="12" t="str">
        <f>IFERROR(VLOOKUP($A129,[1]集約用シート!$E$3:$BN$3000,11,FALSE),"")</f>
        <v/>
      </c>
      <c r="BA129" s="12"/>
      <c r="BB129" s="12" t="str">
        <f>IFERROR(VLOOKUP($A129,[1]集約用シート!$E$3:$BN$3000,4,FALSE),"")</f>
        <v/>
      </c>
      <c r="BC129" s="12" t="str">
        <f>IFERROR(VLOOKUP($A129,[1]集約用シート!$E$3:$BN$3000,14,FALSE),"")</f>
        <v/>
      </c>
      <c r="BD129" s="12"/>
      <c r="BE129" s="12" t="str">
        <f>IFERROR(VLOOKUP($A129,[1]集約用シート!$E$3:$BN$3000,16,FALSE),"")</f>
        <v/>
      </c>
      <c r="BF129" s="12"/>
    </row>
    <row r="130" spans="48:58" ht="28.5" customHeight="1">
      <c r="AV130" s="12" t="str">
        <f>IFERROR(VLOOKUP($A130,[1]集約用シート!$E$3:$BN$3000,2,FALSE),"")</f>
        <v/>
      </c>
      <c r="AW130" s="12" t="str">
        <f>IFERROR(VLOOKUP($A130,[1]集約用シート!$E$3:$BN$3000,3,FALSE),"")</f>
        <v/>
      </c>
      <c r="AX130" s="12" t="str">
        <f>IFERROR(VLOOKUP($A130,[1]集約用シート!$E$3:$BN$3000,5,FALSE),"")</f>
        <v/>
      </c>
      <c r="AY130" s="12"/>
      <c r="AZ130" s="12" t="str">
        <f>IFERROR(VLOOKUP($A130,[1]集約用シート!$E$3:$BN$3000,11,FALSE),"")</f>
        <v/>
      </c>
      <c r="BA130" s="12"/>
      <c r="BB130" s="12" t="str">
        <f>IFERROR(VLOOKUP($A130,[1]集約用シート!$E$3:$BN$3000,4,FALSE),"")</f>
        <v/>
      </c>
      <c r="BC130" s="12" t="str">
        <f>IFERROR(VLOOKUP($A130,[1]集約用シート!$E$3:$BN$3000,14,FALSE),"")</f>
        <v/>
      </c>
      <c r="BD130" s="12"/>
      <c r="BE130" s="12" t="str">
        <f>IFERROR(VLOOKUP($A130,[1]集約用シート!$E$3:$BN$3000,16,FALSE),"")</f>
        <v/>
      </c>
      <c r="BF130" s="12"/>
    </row>
    <row r="131" spans="48:58" ht="28.5" customHeight="1">
      <c r="AV131" s="12" t="str">
        <f>IFERROR(VLOOKUP($A131,[1]集約用シート!$E$3:$BN$3000,2,FALSE),"")</f>
        <v/>
      </c>
      <c r="AW131" s="12" t="str">
        <f>IFERROR(VLOOKUP($A131,[1]集約用シート!$E$3:$BN$3000,3,FALSE),"")</f>
        <v/>
      </c>
      <c r="AX131" s="12" t="str">
        <f>IFERROR(VLOOKUP($A131,[1]集約用シート!$E$3:$BN$3000,5,FALSE),"")</f>
        <v/>
      </c>
      <c r="AY131" s="12"/>
      <c r="AZ131" s="12" t="str">
        <f>IFERROR(VLOOKUP($A131,[1]集約用シート!$E$3:$BN$3000,11,FALSE),"")</f>
        <v/>
      </c>
      <c r="BA131" s="12"/>
      <c r="BB131" s="12" t="str">
        <f>IFERROR(VLOOKUP($A131,[1]集約用シート!$E$3:$BN$3000,4,FALSE),"")</f>
        <v/>
      </c>
      <c r="BC131" s="12" t="str">
        <f>IFERROR(VLOOKUP($A131,[1]集約用シート!$E$3:$BN$3000,14,FALSE),"")</f>
        <v/>
      </c>
      <c r="BD131" s="12"/>
      <c r="BE131" s="12" t="str">
        <f>IFERROR(VLOOKUP($A131,[1]集約用シート!$E$3:$BN$3000,16,FALSE),"")</f>
        <v/>
      </c>
      <c r="BF131" s="12"/>
    </row>
    <row r="132" spans="48:58" ht="28.5" customHeight="1">
      <c r="AV132" s="12" t="str">
        <f>IFERROR(VLOOKUP($A132,[1]集約用シート!$E$3:$BN$3000,2,FALSE),"")</f>
        <v/>
      </c>
      <c r="AW132" s="12" t="str">
        <f>IFERROR(VLOOKUP($A132,[1]集約用シート!$E$3:$BN$3000,3,FALSE),"")</f>
        <v/>
      </c>
      <c r="AX132" s="12" t="str">
        <f>IFERROR(VLOOKUP($A132,[1]集約用シート!$E$3:$BN$3000,5,FALSE),"")</f>
        <v/>
      </c>
      <c r="AY132" s="12"/>
      <c r="AZ132" s="12" t="str">
        <f>IFERROR(VLOOKUP($A132,[1]集約用シート!$E$3:$BN$3000,11,FALSE),"")</f>
        <v/>
      </c>
      <c r="BA132" s="12"/>
      <c r="BB132" s="12" t="str">
        <f>IFERROR(VLOOKUP($A132,[1]集約用シート!$E$3:$BN$3000,4,FALSE),"")</f>
        <v/>
      </c>
      <c r="BC132" s="12" t="str">
        <f>IFERROR(VLOOKUP($A132,[1]集約用シート!$E$3:$BN$3000,14,FALSE),"")</f>
        <v/>
      </c>
      <c r="BD132" s="12"/>
      <c r="BE132" s="12" t="str">
        <f>IFERROR(VLOOKUP($A132,[1]集約用シート!$E$3:$BN$3000,16,FALSE),"")</f>
        <v/>
      </c>
      <c r="BF132" s="12"/>
    </row>
    <row r="133" spans="48:58" ht="28.5" customHeight="1">
      <c r="AV133" s="12" t="str">
        <f>IFERROR(VLOOKUP($A133,[1]集約用シート!$E$3:$BN$3000,2,FALSE),"")</f>
        <v/>
      </c>
      <c r="AW133" s="12" t="str">
        <f>IFERROR(VLOOKUP($A133,[1]集約用シート!$E$3:$BN$3000,3,FALSE),"")</f>
        <v/>
      </c>
      <c r="AX133" s="12" t="str">
        <f>IFERROR(VLOOKUP($A133,[1]集約用シート!$E$3:$BN$3000,5,FALSE),"")</f>
        <v/>
      </c>
      <c r="AY133" s="12"/>
      <c r="AZ133" s="12" t="str">
        <f>IFERROR(VLOOKUP($A133,[1]集約用シート!$E$3:$BN$3000,11,FALSE),"")</f>
        <v/>
      </c>
      <c r="BA133" s="12"/>
      <c r="BB133" s="12" t="str">
        <f>IFERROR(VLOOKUP($A133,[1]集約用シート!$E$3:$BN$3000,4,FALSE),"")</f>
        <v/>
      </c>
      <c r="BC133" s="12" t="str">
        <f>IFERROR(VLOOKUP($A133,[1]集約用シート!$E$3:$BN$3000,14,FALSE),"")</f>
        <v/>
      </c>
      <c r="BD133" s="12"/>
      <c r="BE133" s="12" t="str">
        <f>IFERROR(VLOOKUP($A133,[1]集約用シート!$E$3:$BN$3000,16,FALSE),"")</f>
        <v/>
      </c>
      <c r="BF133" s="12"/>
    </row>
    <row r="134" spans="48:58" ht="28.5" customHeight="1">
      <c r="AV134" s="12" t="str">
        <f>IFERROR(VLOOKUP($A134,[1]集約用シート!$E$3:$BN$3000,2,FALSE),"")</f>
        <v/>
      </c>
      <c r="AW134" s="12" t="str">
        <f>IFERROR(VLOOKUP($A134,[1]集約用シート!$E$3:$BN$3000,3,FALSE),"")</f>
        <v/>
      </c>
      <c r="AX134" s="12" t="str">
        <f>IFERROR(VLOOKUP($A134,[1]集約用シート!$E$3:$BN$3000,5,FALSE),"")</f>
        <v/>
      </c>
      <c r="AY134" s="12"/>
      <c r="AZ134" s="12" t="str">
        <f>IFERROR(VLOOKUP($A134,[1]集約用シート!$E$3:$BN$3000,11,FALSE),"")</f>
        <v/>
      </c>
      <c r="BA134" s="12"/>
      <c r="BB134" s="12" t="str">
        <f>IFERROR(VLOOKUP($A134,[1]集約用シート!$E$3:$BN$3000,4,FALSE),"")</f>
        <v/>
      </c>
      <c r="BC134" s="12" t="str">
        <f>IFERROR(VLOOKUP($A134,[1]集約用シート!$E$3:$BN$3000,14,FALSE),"")</f>
        <v/>
      </c>
      <c r="BD134" s="12"/>
      <c r="BE134" s="12" t="str">
        <f>IFERROR(VLOOKUP($A134,[1]集約用シート!$E$3:$BN$3000,16,FALSE),"")</f>
        <v/>
      </c>
      <c r="BF134" s="12"/>
    </row>
    <row r="135" spans="48:58" ht="28.5" customHeight="1">
      <c r="AV135" s="12" t="str">
        <f>IFERROR(VLOOKUP($A135,[1]集約用シート!$E$3:$BN$3000,2,FALSE),"")</f>
        <v/>
      </c>
      <c r="AW135" s="12" t="str">
        <f>IFERROR(VLOOKUP($A135,[1]集約用シート!$E$3:$BN$3000,3,FALSE),"")</f>
        <v/>
      </c>
      <c r="AX135" s="12" t="str">
        <f>IFERROR(VLOOKUP($A135,[1]集約用シート!$E$3:$BN$3000,5,FALSE),"")</f>
        <v/>
      </c>
      <c r="AY135" s="12"/>
      <c r="AZ135" s="12" t="str">
        <f>IFERROR(VLOOKUP($A135,[1]集約用シート!$E$3:$BN$3000,11,FALSE),"")</f>
        <v/>
      </c>
      <c r="BA135" s="12"/>
      <c r="BB135" s="12" t="str">
        <f>IFERROR(VLOOKUP($A135,[1]集約用シート!$E$3:$BN$3000,4,FALSE),"")</f>
        <v/>
      </c>
      <c r="BC135" s="12" t="str">
        <f>IFERROR(VLOOKUP($A135,[1]集約用シート!$E$3:$BN$3000,14,FALSE),"")</f>
        <v/>
      </c>
      <c r="BD135" s="12"/>
      <c r="BE135" s="12" t="str">
        <f>IFERROR(VLOOKUP($A135,[1]集約用シート!$E$3:$BN$3000,16,FALSE),"")</f>
        <v/>
      </c>
      <c r="BF135" s="12"/>
    </row>
    <row r="136" spans="48:58" ht="28.5" customHeight="1">
      <c r="AV136" s="12" t="str">
        <f>IFERROR(VLOOKUP($A136,[1]集約用シート!$E$3:$BN$3000,2,FALSE),"")</f>
        <v/>
      </c>
      <c r="AW136" s="12" t="str">
        <f>IFERROR(VLOOKUP($A136,[1]集約用シート!$E$3:$BN$3000,3,FALSE),"")</f>
        <v/>
      </c>
      <c r="AX136" s="12" t="str">
        <f>IFERROR(VLOOKUP($A136,[1]集約用シート!$E$3:$BN$3000,5,FALSE),"")</f>
        <v/>
      </c>
      <c r="AY136" s="12"/>
      <c r="AZ136" s="12" t="str">
        <f>IFERROR(VLOOKUP($A136,[1]集約用シート!$E$3:$BN$3000,11,FALSE),"")</f>
        <v/>
      </c>
      <c r="BA136" s="12"/>
      <c r="BB136" s="12" t="str">
        <f>IFERROR(VLOOKUP($A136,[1]集約用シート!$E$3:$BN$3000,4,FALSE),"")</f>
        <v/>
      </c>
      <c r="BC136" s="12" t="str">
        <f>IFERROR(VLOOKUP($A136,[1]集約用シート!$E$3:$BN$3000,14,FALSE),"")</f>
        <v/>
      </c>
      <c r="BD136" s="12"/>
      <c r="BE136" s="12" t="str">
        <f>IFERROR(VLOOKUP($A136,[1]集約用シート!$E$3:$BN$3000,16,FALSE),"")</f>
        <v/>
      </c>
      <c r="BF136" s="12"/>
    </row>
    <row r="137" spans="48:58" ht="28.5" customHeight="1">
      <c r="AV137" s="12" t="str">
        <f>IFERROR(VLOOKUP($A137,[1]集約用シート!$E$3:$BN$3000,2,FALSE),"")</f>
        <v/>
      </c>
      <c r="AW137" s="12" t="str">
        <f>IFERROR(VLOOKUP($A137,[1]集約用シート!$E$3:$BN$3000,3,FALSE),"")</f>
        <v/>
      </c>
      <c r="AX137" s="12" t="str">
        <f>IFERROR(VLOOKUP($A137,[1]集約用シート!$E$3:$BN$3000,5,FALSE),"")</f>
        <v/>
      </c>
      <c r="AY137" s="12"/>
      <c r="AZ137" s="12" t="str">
        <f>IFERROR(VLOOKUP($A137,[1]集約用シート!$E$3:$BN$3000,11,FALSE),"")</f>
        <v/>
      </c>
      <c r="BA137" s="12"/>
      <c r="BB137" s="12" t="str">
        <f>IFERROR(VLOOKUP($A137,[1]集約用シート!$E$3:$BN$3000,4,FALSE),"")</f>
        <v/>
      </c>
      <c r="BC137" s="12" t="str">
        <f>IFERROR(VLOOKUP($A137,[1]集約用シート!$E$3:$BN$3000,14,FALSE),"")</f>
        <v/>
      </c>
      <c r="BD137" s="12"/>
      <c r="BE137" s="12" t="str">
        <f>IFERROR(VLOOKUP($A137,[1]集約用シート!$E$3:$BN$3000,16,FALSE),"")</f>
        <v/>
      </c>
      <c r="BF137" s="12"/>
    </row>
    <row r="138" spans="48:58" ht="28.5" customHeight="1">
      <c r="AV138" s="12" t="str">
        <f>IFERROR(VLOOKUP($A138,[1]集約用シート!$E$3:$BN$3000,2,FALSE),"")</f>
        <v/>
      </c>
      <c r="AW138" s="12" t="str">
        <f>IFERROR(VLOOKUP($A138,[1]集約用シート!$E$3:$BN$3000,3,FALSE),"")</f>
        <v/>
      </c>
      <c r="AX138" s="12" t="str">
        <f>IFERROR(VLOOKUP($A138,[1]集約用シート!$E$3:$BN$3000,5,FALSE),"")</f>
        <v/>
      </c>
      <c r="AY138" s="12"/>
      <c r="AZ138" s="12" t="str">
        <f>IFERROR(VLOOKUP($A138,[1]集約用シート!$E$3:$BN$3000,11,FALSE),"")</f>
        <v/>
      </c>
      <c r="BA138" s="12"/>
      <c r="BB138" s="12" t="str">
        <f>IFERROR(VLOOKUP($A138,[1]集約用シート!$E$3:$BN$3000,4,FALSE),"")</f>
        <v/>
      </c>
      <c r="BC138" s="12" t="str">
        <f>IFERROR(VLOOKUP($A138,[1]集約用シート!$E$3:$BN$3000,14,FALSE),"")</f>
        <v/>
      </c>
      <c r="BD138" s="12"/>
      <c r="BE138" s="12" t="str">
        <f>IFERROR(VLOOKUP($A138,[1]集約用シート!$E$3:$BN$3000,16,FALSE),"")</f>
        <v/>
      </c>
      <c r="BF138" s="12"/>
    </row>
    <row r="139" spans="48:58" ht="28.5" customHeight="1">
      <c r="AV139" s="12" t="str">
        <f>IFERROR(VLOOKUP($A139,[1]集約用シート!$E$3:$BN$3000,2,FALSE),"")</f>
        <v/>
      </c>
      <c r="AW139" s="12" t="str">
        <f>IFERROR(VLOOKUP($A139,[1]集約用シート!$E$3:$BN$3000,3,FALSE),"")</f>
        <v/>
      </c>
      <c r="AX139" s="12" t="str">
        <f>IFERROR(VLOOKUP($A139,[1]集約用シート!$E$3:$BN$3000,5,FALSE),"")</f>
        <v/>
      </c>
      <c r="AY139" s="12"/>
      <c r="AZ139" s="12" t="str">
        <f>IFERROR(VLOOKUP($A139,[1]集約用シート!$E$3:$BN$3000,11,FALSE),"")</f>
        <v/>
      </c>
      <c r="BA139" s="12"/>
      <c r="BB139" s="12" t="str">
        <f>IFERROR(VLOOKUP($A139,[1]集約用シート!$E$3:$BN$3000,4,FALSE),"")</f>
        <v/>
      </c>
      <c r="BC139" s="12" t="str">
        <f>IFERROR(VLOOKUP($A139,[1]集約用シート!$E$3:$BN$3000,14,FALSE),"")</f>
        <v/>
      </c>
      <c r="BD139" s="12"/>
      <c r="BE139" s="12" t="str">
        <f>IFERROR(VLOOKUP($A139,[1]集約用シート!$E$3:$BN$3000,16,FALSE),"")</f>
        <v/>
      </c>
      <c r="BF139" s="12"/>
    </row>
    <row r="140" spans="48:58" ht="28.5" customHeight="1">
      <c r="AV140" s="12" t="str">
        <f>IFERROR(VLOOKUP($A140,[1]集約用シート!$E$3:$BN$3000,2,FALSE),"")</f>
        <v/>
      </c>
      <c r="AW140" s="12" t="str">
        <f>IFERROR(VLOOKUP($A140,[1]集約用シート!$E$3:$BN$3000,3,FALSE),"")</f>
        <v/>
      </c>
      <c r="AX140" s="12" t="str">
        <f>IFERROR(VLOOKUP($A140,[1]集約用シート!$E$3:$BN$3000,5,FALSE),"")</f>
        <v/>
      </c>
      <c r="AY140" s="12"/>
      <c r="AZ140" s="12" t="str">
        <f>IFERROR(VLOOKUP($A140,[1]集約用シート!$E$3:$BN$3000,11,FALSE),"")</f>
        <v/>
      </c>
      <c r="BA140" s="12"/>
      <c r="BB140" s="12" t="str">
        <f>IFERROR(VLOOKUP($A140,[1]集約用シート!$E$3:$BN$3000,4,FALSE),"")</f>
        <v/>
      </c>
      <c r="BC140" s="12" t="str">
        <f>IFERROR(VLOOKUP($A140,[1]集約用シート!$E$3:$BN$3000,14,FALSE),"")</f>
        <v/>
      </c>
      <c r="BD140" s="12"/>
      <c r="BE140" s="12" t="str">
        <f>IFERROR(VLOOKUP($A140,[1]集約用シート!$E$3:$BN$3000,16,FALSE),"")</f>
        <v/>
      </c>
      <c r="BF140" s="12"/>
    </row>
    <row r="141" spans="48:58" ht="28.5" customHeight="1">
      <c r="AV141" s="12" t="str">
        <f>IFERROR(VLOOKUP($A141,[1]集約用シート!$E$3:$BN$3000,2,FALSE),"")</f>
        <v/>
      </c>
      <c r="AW141" s="12" t="str">
        <f>IFERROR(VLOOKUP($A141,[1]集約用シート!$E$3:$BN$3000,3,FALSE),"")</f>
        <v/>
      </c>
      <c r="AX141" s="12" t="str">
        <f>IFERROR(VLOOKUP($A141,[1]集約用シート!$E$3:$BN$3000,5,FALSE),"")</f>
        <v/>
      </c>
      <c r="AY141" s="12"/>
      <c r="AZ141" s="12" t="str">
        <f>IFERROR(VLOOKUP($A141,[1]集約用シート!$E$3:$BN$3000,11,FALSE),"")</f>
        <v/>
      </c>
      <c r="BA141" s="12"/>
      <c r="BB141" s="12" t="str">
        <f>IFERROR(VLOOKUP($A141,[1]集約用シート!$E$3:$BN$3000,4,FALSE),"")</f>
        <v/>
      </c>
      <c r="BC141" s="12" t="str">
        <f>IFERROR(VLOOKUP($A141,[1]集約用シート!$E$3:$BN$3000,14,FALSE),"")</f>
        <v/>
      </c>
      <c r="BD141" s="12"/>
      <c r="BE141" s="12" t="str">
        <f>IFERROR(VLOOKUP($A141,[1]集約用シート!$E$3:$BN$3000,16,FALSE),"")</f>
        <v/>
      </c>
      <c r="BF141" s="12"/>
    </row>
    <row r="142" spans="48:58" ht="28.5" customHeight="1">
      <c r="AV142" s="12" t="str">
        <f>IFERROR(VLOOKUP($A142,[1]集約用シート!$E$3:$BN$3000,2,FALSE),"")</f>
        <v/>
      </c>
      <c r="AW142" s="12" t="str">
        <f>IFERROR(VLOOKUP($A142,[1]集約用シート!$E$3:$BN$3000,3,FALSE),"")</f>
        <v/>
      </c>
      <c r="AX142" s="12" t="str">
        <f>IFERROR(VLOOKUP($A142,[1]集約用シート!$E$3:$BN$3000,5,FALSE),"")</f>
        <v/>
      </c>
      <c r="AY142" s="12"/>
      <c r="AZ142" s="12" t="str">
        <f>IFERROR(VLOOKUP($A142,[1]集約用シート!$E$3:$BN$3000,11,FALSE),"")</f>
        <v/>
      </c>
      <c r="BA142" s="12"/>
      <c r="BB142" s="12" t="str">
        <f>IFERROR(VLOOKUP($A142,[1]集約用シート!$E$3:$BN$3000,4,FALSE),"")</f>
        <v/>
      </c>
      <c r="BC142" s="12" t="str">
        <f>IFERROR(VLOOKUP($A142,[1]集約用シート!$E$3:$BN$3000,14,FALSE),"")</f>
        <v/>
      </c>
      <c r="BD142" s="12"/>
      <c r="BE142" s="12" t="str">
        <f>IFERROR(VLOOKUP($A142,[1]集約用シート!$E$3:$BN$3000,16,FALSE),"")</f>
        <v/>
      </c>
      <c r="BF142" s="12"/>
    </row>
    <row r="143" spans="48:58" ht="28.5" customHeight="1">
      <c r="AV143" s="12" t="str">
        <f>IFERROR(VLOOKUP($A143,[1]集約用シート!$E$3:$BN$3000,2,FALSE),"")</f>
        <v/>
      </c>
      <c r="AW143" s="12" t="str">
        <f>IFERROR(VLOOKUP($A143,[1]集約用シート!$E$3:$BN$3000,3,FALSE),"")</f>
        <v/>
      </c>
      <c r="AX143" s="12" t="str">
        <f>IFERROR(VLOOKUP($A143,[1]集約用シート!$E$3:$BN$3000,5,FALSE),"")</f>
        <v/>
      </c>
      <c r="AY143" s="12"/>
      <c r="AZ143" s="12" t="str">
        <f>IFERROR(VLOOKUP($A143,[1]集約用シート!$E$3:$BN$3000,11,FALSE),"")</f>
        <v/>
      </c>
      <c r="BA143" s="12"/>
      <c r="BB143" s="12" t="str">
        <f>IFERROR(VLOOKUP($A143,[1]集約用シート!$E$3:$BN$3000,4,FALSE),"")</f>
        <v/>
      </c>
      <c r="BC143" s="12" t="str">
        <f>IFERROR(VLOOKUP($A143,[1]集約用シート!$E$3:$BN$3000,14,FALSE),"")</f>
        <v/>
      </c>
      <c r="BD143" s="12"/>
      <c r="BE143" s="12" t="str">
        <f>IFERROR(VLOOKUP($A143,[1]集約用シート!$E$3:$BN$3000,16,FALSE),"")</f>
        <v/>
      </c>
      <c r="BF143" s="12"/>
    </row>
    <row r="144" spans="48:58" ht="28.5" customHeight="1">
      <c r="AV144" s="12" t="str">
        <f>IFERROR(VLOOKUP($A144,[1]集約用シート!$E$3:$BN$3000,2,FALSE),"")</f>
        <v/>
      </c>
      <c r="AW144" s="12" t="str">
        <f>IFERROR(VLOOKUP($A144,[1]集約用シート!$E$3:$BN$3000,3,FALSE),"")</f>
        <v/>
      </c>
      <c r="AX144" s="12" t="str">
        <f>IFERROR(VLOOKUP($A144,[1]集約用シート!$E$3:$BN$3000,5,FALSE),"")</f>
        <v/>
      </c>
      <c r="AY144" s="12"/>
      <c r="AZ144" s="12" t="str">
        <f>IFERROR(VLOOKUP($A144,[1]集約用シート!$E$3:$BN$3000,11,FALSE),"")</f>
        <v/>
      </c>
      <c r="BA144" s="12"/>
      <c r="BB144" s="12" t="str">
        <f>IFERROR(VLOOKUP($A144,[1]集約用シート!$E$3:$BN$3000,4,FALSE),"")</f>
        <v/>
      </c>
      <c r="BC144" s="12" t="str">
        <f>IFERROR(VLOOKUP($A144,[1]集約用シート!$E$3:$BN$3000,14,FALSE),"")</f>
        <v/>
      </c>
      <c r="BD144" s="12"/>
      <c r="BE144" s="12" t="str">
        <f>IFERROR(VLOOKUP($A144,[1]集約用シート!$E$3:$BN$3000,16,FALSE),"")</f>
        <v/>
      </c>
      <c r="BF144" s="12"/>
    </row>
    <row r="145" spans="48:58" ht="28.5" customHeight="1">
      <c r="AV145" s="12" t="str">
        <f>IFERROR(VLOOKUP($A145,[1]集約用シート!$E$3:$BN$3000,2,FALSE),"")</f>
        <v/>
      </c>
      <c r="AW145" s="12" t="str">
        <f>IFERROR(VLOOKUP($A145,[1]集約用シート!$E$3:$BN$3000,3,FALSE),"")</f>
        <v/>
      </c>
      <c r="AX145" s="12" t="str">
        <f>IFERROR(VLOOKUP($A145,[1]集約用シート!$E$3:$BN$3000,5,FALSE),"")</f>
        <v/>
      </c>
      <c r="AY145" s="12"/>
      <c r="AZ145" s="12" t="str">
        <f>IFERROR(VLOOKUP($A145,[1]集約用シート!$E$3:$BN$3000,11,FALSE),"")</f>
        <v/>
      </c>
      <c r="BA145" s="12"/>
      <c r="BB145" s="12" t="str">
        <f>IFERROR(VLOOKUP($A145,[1]集約用シート!$E$3:$BN$3000,4,FALSE),"")</f>
        <v/>
      </c>
      <c r="BC145" s="12" t="str">
        <f>IFERROR(VLOOKUP($A145,[1]集約用シート!$E$3:$BN$3000,14,FALSE),"")</f>
        <v/>
      </c>
      <c r="BD145" s="12"/>
      <c r="BE145" s="12" t="str">
        <f>IFERROR(VLOOKUP($A145,[1]集約用シート!$E$3:$BN$3000,16,FALSE),"")</f>
        <v/>
      </c>
      <c r="BF145" s="12"/>
    </row>
    <row r="146" spans="48:58" ht="28.5" customHeight="1">
      <c r="AV146" s="12" t="str">
        <f>IFERROR(VLOOKUP($A146,[1]集約用シート!$E$3:$BN$3000,2,FALSE),"")</f>
        <v/>
      </c>
      <c r="AW146" s="12" t="str">
        <f>IFERROR(VLOOKUP($A146,[1]集約用シート!$E$3:$BN$3000,3,FALSE),"")</f>
        <v/>
      </c>
      <c r="AX146" s="12" t="str">
        <f>IFERROR(VLOOKUP($A146,[1]集約用シート!$E$3:$BN$3000,5,FALSE),"")</f>
        <v/>
      </c>
      <c r="AY146" s="12"/>
      <c r="AZ146" s="12" t="str">
        <f>IFERROR(VLOOKUP($A146,[1]集約用シート!$E$3:$BN$3000,11,FALSE),"")</f>
        <v/>
      </c>
      <c r="BA146" s="12"/>
      <c r="BB146" s="12" t="str">
        <f>IFERROR(VLOOKUP($A146,[1]集約用シート!$E$3:$BN$3000,4,FALSE),"")</f>
        <v/>
      </c>
      <c r="BC146" s="12" t="str">
        <f>IFERROR(VLOOKUP($A146,[1]集約用シート!$E$3:$BN$3000,14,FALSE),"")</f>
        <v/>
      </c>
      <c r="BD146" s="12"/>
      <c r="BE146" s="12" t="str">
        <f>IFERROR(VLOOKUP($A146,[1]集約用シート!$E$3:$BN$3000,16,FALSE),"")</f>
        <v/>
      </c>
      <c r="BF146" s="12"/>
    </row>
    <row r="147" spans="48:58" ht="28.5" customHeight="1">
      <c r="AV147" s="12" t="str">
        <f>IFERROR(VLOOKUP($A147,[1]集約用シート!$E$3:$BN$3000,2,FALSE),"")</f>
        <v/>
      </c>
      <c r="AW147" s="12" t="str">
        <f>IFERROR(VLOOKUP($A147,[1]集約用シート!$E$3:$BN$3000,3,FALSE),"")</f>
        <v/>
      </c>
      <c r="AX147" s="12" t="str">
        <f>IFERROR(VLOOKUP($A147,[1]集約用シート!$E$3:$BN$3000,5,FALSE),"")</f>
        <v/>
      </c>
      <c r="AY147" s="12"/>
      <c r="AZ147" s="12" t="str">
        <f>IFERROR(VLOOKUP($A147,[1]集約用シート!$E$3:$BN$3000,11,FALSE),"")</f>
        <v/>
      </c>
      <c r="BA147" s="12"/>
      <c r="BB147" s="12" t="str">
        <f>IFERROR(VLOOKUP($A147,[1]集約用シート!$E$3:$BN$3000,4,FALSE),"")</f>
        <v/>
      </c>
      <c r="BC147" s="12" t="str">
        <f>IFERROR(VLOOKUP($A147,[1]集約用シート!$E$3:$BN$3000,14,FALSE),"")</f>
        <v/>
      </c>
      <c r="BD147" s="12"/>
      <c r="BE147" s="12" t="str">
        <f>IFERROR(VLOOKUP($A147,[1]集約用シート!$E$3:$BN$3000,16,FALSE),"")</f>
        <v/>
      </c>
      <c r="BF147" s="12"/>
    </row>
    <row r="148" spans="48:58" ht="28.5" customHeight="1">
      <c r="AV148" s="12" t="str">
        <f>IFERROR(VLOOKUP($A148,[1]集約用シート!$E$3:$BN$3000,2,FALSE),"")</f>
        <v/>
      </c>
      <c r="AW148" s="12" t="str">
        <f>IFERROR(VLOOKUP($A148,[1]集約用シート!$E$3:$BN$3000,3,FALSE),"")</f>
        <v/>
      </c>
      <c r="AX148" s="12" t="str">
        <f>IFERROR(VLOOKUP($A148,[1]集約用シート!$E$3:$BN$3000,5,FALSE),"")</f>
        <v/>
      </c>
      <c r="AY148" s="12"/>
      <c r="AZ148" s="12" t="str">
        <f>IFERROR(VLOOKUP($A148,[1]集約用シート!$E$3:$BN$3000,11,FALSE),"")</f>
        <v/>
      </c>
      <c r="BA148" s="12"/>
      <c r="BB148" s="12" t="str">
        <f>IFERROR(VLOOKUP($A148,[1]集約用シート!$E$3:$BN$3000,4,FALSE),"")</f>
        <v/>
      </c>
      <c r="BC148" s="12" t="str">
        <f>IFERROR(VLOOKUP($A148,[1]集約用シート!$E$3:$BN$3000,14,FALSE),"")</f>
        <v/>
      </c>
      <c r="BD148" s="12"/>
      <c r="BE148" s="12" t="str">
        <f>IFERROR(VLOOKUP($A148,[1]集約用シート!$E$3:$BN$3000,16,FALSE),"")</f>
        <v/>
      </c>
      <c r="BF148" s="12"/>
    </row>
    <row r="149" spans="48:58" ht="28.5" customHeight="1">
      <c r="AV149" s="12" t="str">
        <f>IFERROR(VLOOKUP($A149,[1]集約用シート!$E$3:$BN$3000,2,FALSE),"")</f>
        <v/>
      </c>
      <c r="AW149" s="12" t="str">
        <f>IFERROR(VLOOKUP($A149,[1]集約用シート!$E$3:$BN$3000,3,FALSE),"")</f>
        <v/>
      </c>
      <c r="AX149" s="12" t="str">
        <f>IFERROR(VLOOKUP($A149,[1]集約用シート!$E$3:$BN$3000,5,FALSE),"")</f>
        <v/>
      </c>
      <c r="AY149" s="12"/>
      <c r="AZ149" s="12" t="str">
        <f>IFERROR(VLOOKUP($A149,[1]集約用シート!$E$3:$BN$3000,11,FALSE),"")</f>
        <v/>
      </c>
      <c r="BA149" s="12"/>
      <c r="BB149" s="12" t="str">
        <f>IFERROR(VLOOKUP($A149,[1]集約用シート!$E$3:$BN$3000,4,FALSE),"")</f>
        <v/>
      </c>
      <c r="BC149" s="12" t="str">
        <f>IFERROR(VLOOKUP($A149,[1]集約用シート!$E$3:$BN$3000,14,FALSE),"")</f>
        <v/>
      </c>
      <c r="BD149" s="12"/>
      <c r="BE149" s="12" t="str">
        <f>IFERROR(VLOOKUP($A149,[1]集約用シート!$E$3:$BN$3000,16,FALSE),"")</f>
        <v/>
      </c>
      <c r="BF149" s="12"/>
    </row>
    <row r="150" spans="48:58" ht="28.5" customHeight="1">
      <c r="AV150" s="12" t="str">
        <f>IFERROR(VLOOKUP($A150,[1]集約用シート!$E$3:$BN$3000,2,FALSE),"")</f>
        <v/>
      </c>
      <c r="AW150" s="12" t="str">
        <f>IFERROR(VLOOKUP($A150,[1]集約用シート!$E$3:$BN$3000,3,FALSE),"")</f>
        <v/>
      </c>
      <c r="AX150" s="12" t="str">
        <f>IFERROR(VLOOKUP($A150,[1]集約用シート!$E$3:$BN$3000,5,FALSE),"")</f>
        <v/>
      </c>
      <c r="AY150" s="12"/>
      <c r="AZ150" s="12" t="str">
        <f>IFERROR(VLOOKUP($A150,[1]集約用シート!$E$3:$BN$3000,11,FALSE),"")</f>
        <v/>
      </c>
      <c r="BA150" s="12"/>
      <c r="BB150" s="12" t="str">
        <f>IFERROR(VLOOKUP($A150,[1]集約用シート!$E$3:$BN$3000,4,FALSE),"")</f>
        <v/>
      </c>
      <c r="BC150" s="12" t="str">
        <f>IFERROR(VLOOKUP($A150,[1]集約用シート!$E$3:$BN$3000,14,FALSE),"")</f>
        <v/>
      </c>
      <c r="BD150" s="12"/>
      <c r="BE150" s="12" t="str">
        <f>IFERROR(VLOOKUP($A150,[1]集約用シート!$E$3:$BN$3000,16,FALSE),"")</f>
        <v/>
      </c>
      <c r="BF150" s="12"/>
    </row>
    <row r="151" spans="48:58" ht="28.5" customHeight="1">
      <c r="AV151" s="12" t="str">
        <f>IFERROR(VLOOKUP($A151,[1]集約用シート!$E$3:$BN$3000,2,FALSE),"")</f>
        <v/>
      </c>
      <c r="AW151" s="12" t="str">
        <f>IFERROR(VLOOKUP($A151,[1]集約用シート!$E$3:$BN$3000,3,FALSE),"")</f>
        <v/>
      </c>
      <c r="AX151" s="12" t="str">
        <f>IFERROR(VLOOKUP($A151,[1]集約用シート!$E$3:$BN$3000,5,FALSE),"")</f>
        <v/>
      </c>
      <c r="AY151" s="12"/>
      <c r="AZ151" s="12" t="str">
        <f>IFERROR(VLOOKUP($A151,[1]集約用シート!$E$3:$BN$3000,11,FALSE),"")</f>
        <v/>
      </c>
      <c r="BA151" s="12"/>
      <c r="BB151" s="12" t="str">
        <f>IFERROR(VLOOKUP($A151,[1]集約用シート!$E$3:$BN$3000,4,FALSE),"")</f>
        <v/>
      </c>
      <c r="BC151" s="12" t="str">
        <f>IFERROR(VLOOKUP($A151,[1]集約用シート!$E$3:$BN$3000,14,FALSE),"")</f>
        <v/>
      </c>
      <c r="BD151" s="12"/>
      <c r="BE151" s="12" t="str">
        <f>IFERROR(VLOOKUP($A151,[1]集約用シート!$E$3:$BN$3000,16,FALSE),"")</f>
        <v/>
      </c>
      <c r="BF151" s="12"/>
    </row>
    <row r="152" spans="48:58" ht="28.5" customHeight="1">
      <c r="AV152" s="12" t="str">
        <f>IFERROR(VLOOKUP($A152,[1]集約用シート!$E$3:$BN$3000,2,FALSE),"")</f>
        <v/>
      </c>
      <c r="AW152" s="12" t="str">
        <f>IFERROR(VLOOKUP($A152,[1]集約用シート!$E$3:$BN$3000,3,FALSE),"")</f>
        <v/>
      </c>
      <c r="AX152" s="12" t="str">
        <f>IFERROR(VLOOKUP($A152,[1]集約用シート!$E$3:$BN$3000,5,FALSE),"")</f>
        <v/>
      </c>
      <c r="AY152" s="12"/>
      <c r="AZ152" s="12" t="str">
        <f>IFERROR(VLOOKUP($A152,[1]集約用シート!$E$3:$BN$3000,11,FALSE),"")</f>
        <v/>
      </c>
      <c r="BA152" s="12"/>
      <c r="BB152" s="12" t="str">
        <f>IFERROR(VLOOKUP($A152,[1]集約用シート!$E$3:$BN$3000,4,FALSE),"")</f>
        <v/>
      </c>
      <c r="BC152" s="12" t="str">
        <f>IFERROR(VLOOKUP($A152,[1]集約用シート!$E$3:$BN$3000,14,FALSE),"")</f>
        <v/>
      </c>
      <c r="BD152" s="12"/>
      <c r="BE152" s="12" t="str">
        <f>IFERROR(VLOOKUP($A152,[1]集約用シート!$E$3:$BN$3000,16,FALSE),"")</f>
        <v/>
      </c>
      <c r="BF152" s="12"/>
    </row>
    <row r="153" spans="48:58" ht="28.5" customHeight="1">
      <c r="AV153" s="12" t="str">
        <f>IFERROR(VLOOKUP($A153,[1]集約用シート!$E$3:$BN$3000,2,FALSE),"")</f>
        <v/>
      </c>
      <c r="AW153" s="12" t="str">
        <f>IFERROR(VLOOKUP($A153,[1]集約用シート!$E$3:$BN$3000,3,FALSE),"")</f>
        <v/>
      </c>
      <c r="AX153" s="12" t="str">
        <f>IFERROR(VLOOKUP($A153,[1]集約用シート!$E$3:$BN$3000,5,FALSE),"")</f>
        <v/>
      </c>
      <c r="AY153" s="12"/>
      <c r="AZ153" s="12" t="str">
        <f>IFERROR(VLOOKUP($A153,[1]集約用シート!$E$3:$BN$3000,11,FALSE),"")</f>
        <v/>
      </c>
      <c r="BA153" s="12"/>
      <c r="BB153" s="12" t="str">
        <f>IFERROR(VLOOKUP($A153,[1]集約用シート!$E$3:$BN$3000,4,FALSE),"")</f>
        <v/>
      </c>
      <c r="BC153" s="12" t="str">
        <f>IFERROR(VLOOKUP($A153,[1]集約用シート!$E$3:$BN$3000,14,FALSE),"")</f>
        <v/>
      </c>
      <c r="BD153" s="12"/>
      <c r="BE153" s="12" t="str">
        <f>IFERROR(VLOOKUP($A153,[1]集約用シート!$E$3:$BN$3000,16,FALSE),"")</f>
        <v/>
      </c>
      <c r="BF153" s="12"/>
    </row>
    <row r="154" spans="48:58" ht="28.5" customHeight="1">
      <c r="AV154" s="12" t="str">
        <f>IFERROR(VLOOKUP($A154,[1]集約用シート!$E$3:$BN$3000,2,FALSE),"")</f>
        <v/>
      </c>
      <c r="AW154" s="12" t="str">
        <f>IFERROR(VLOOKUP($A154,[1]集約用シート!$E$3:$BN$3000,3,FALSE),"")</f>
        <v/>
      </c>
      <c r="AX154" s="12" t="str">
        <f>IFERROR(VLOOKUP($A154,[1]集約用シート!$E$3:$BN$3000,5,FALSE),"")</f>
        <v/>
      </c>
      <c r="AY154" s="12"/>
      <c r="AZ154" s="12" t="str">
        <f>IFERROR(VLOOKUP($A154,[1]集約用シート!$E$3:$BN$3000,11,FALSE),"")</f>
        <v/>
      </c>
      <c r="BA154" s="12"/>
      <c r="BB154" s="12" t="str">
        <f>IFERROR(VLOOKUP($A154,[1]集約用シート!$E$3:$BN$3000,4,FALSE),"")</f>
        <v/>
      </c>
      <c r="BC154" s="12" t="str">
        <f>IFERROR(VLOOKUP($A154,[1]集約用シート!$E$3:$BN$3000,14,FALSE),"")</f>
        <v/>
      </c>
      <c r="BD154" s="12"/>
      <c r="BE154" s="12" t="str">
        <f>IFERROR(VLOOKUP($A154,[1]集約用シート!$E$3:$BN$3000,16,FALSE),"")</f>
        <v/>
      </c>
      <c r="BF154" s="12"/>
    </row>
    <row r="155" spans="48:58" ht="28.5" customHeight="1">
      <c r="AV155" s="12" t="str">
        <f>IFERROR(VLOOKUP($A155,[1]集約用シート!$E$3:$BN$3000,2,FALSE),"")</f>
        <v/>
      </c>
      <c r="AW155" s="12" t="str">
        <f>IFERROR(VLOOKUP($A155,[1]集約用シート!$E$3:$BN$3000,3,FALSE),"")</f>
        <v/>
      </c>
      <c r="AX155" s="12" t="str">
        <f>IFERROR(VLOOKUP($A155,[1]集約用シート!$E$3:$BN$3000,5,FALSE),"")</f>
        <v/>
      </c>
      <c r="AY155" s="12"/>
      <c r="AZ155" s="12" t="str">
        <f>IFERROR(VLOOKUP($A155,[1]集約用シート!$E$3:$BN$3000,11,FALSE),"")</f>
        <v/>
      </c>
      <c r="BA155" s="12"/>
      <c r="BB155" s="12" t="str">
        <f>IFERROR(VLOOKUP($A155,[1]集約用シート!$E$3:$BN$3000,4,FALSE),"")</f>
        <v/>
      </c>
      <c r="BC155" s="12" t="str">
        <f>IFERROR(VLOOKUP($A155,[1]集約用シート!$E$3:$BN$3000,14,FALSE),"")</f>
        <v/>
      </c>
      <c r="BD155" s="12"/>
      <c r="BE155" s="12" t="str">
        <f>IFERROR(VLOOKUP($A155,[1]集約用シート!$E$3:$BN$3000,16,FALSE),"")</f>
        <v/>
      </c>
      <c r="BF155" s="12"/>
    </row>
  </sheetData>
  <mergeCells count="40">
    <mergeCell ref="AV49:AW49"/>
    <mergeCell ref="A4:B4"/>
    <mergeCell ref="A49:B49"/>
    <mergeCell ref="C49:D49"/>
    <mergeCell ref="N49:O49"/>
    <mergeCell ref="Y49:Z49"/>
    <mergeCell ref="BE2:BF2"/>
    <mergeCell ref="AK2:AL2"/>
    <mergeCell ref="AM2:AN2"/>
    <mergeCell ref="AO2:AP2"/>
    <mergeCell ref="AQ2:AQ3"/>
    <mergeCell ref="AR2:AS2"/>
    <mergeCell ref="AT2:AU2"/>
    <mergeCell ref="AV2:AW2"/>
    <mergeCell ref="AX2:AY2"/>
    <mergeCell ref="AZ2:BA2"/>
    <mergeCell ref="BB2:BB3"/>
    <mergeCell ref="BC2:BD2"/>
    <mergeCell ref="AI2:AJ2"/>
    <mergeCell ref="L2:M2"/>
    <mergeCell ref="N2:O2"/>
    <mergeCell ref="Q2:R2"/>
    <mergeCell ref="S2:T2"/>
    <mergeCell ref="U2:V2"/>
    <mergeCell ref="W2:X2"/>
    <mergeCell ref="Y2:Z2"/>
    <mergeCell ref="AB2:AC2"/>
    <mergeCell ref="AD2:AE2"/>
    <mergeCell ref="AF2:AF3"/>
    <mergeCell ref="AG2:AH2"/>
    <mergeCell ref="C1:M1"/>
    <mergeCell ref="N1:X1"/>
    <mergeCell ref="Y1:AJ1"/>
    <mergeCell ref="AK1:AU1"/>
    <mergeCell ref="AV1:BF1"/>
    <mergeCell ref="A2:B2"/>
    <mergeCell ref="C2:D2"/>
    <mergeCell ref="F2:G2"/>
    <mergeCell ref="H2:I2"/>
    <mergeCell ref="J2:K2"/>
  </mergeCells>
  <phoneticPr fontId="3"/>
  <conditionalFormatting sqref="A5:AU47 BG5:XFD47 AV51:BF155 AX49:BF50 BC14 AV46:BF48 BC24:BC45 BE15:BE45 BE6:BE11">
    <cfRule type="cellIs" dxfId="666" priority="17" operator="equal">
      <formula>0</formula>
    </cfRule>
  </conditionalFormatting>
  <conditionalFormatting sqref="AV50:AW50 AV49">
    <cfRule type="cellIs" dxfId="664" priority="14" operator="equal">
      <formula>0</formula>
    </cfRule>
  </conditionalFormatting>
  <conditionalFormatting sqref="BE5">
    <cfRule type="cellIs" dxfId="663" priority="13" operator="equal">
      <formula>0</formula>
    </cfRule>
  </conditionalFormatting>
  <conditionalFormatting sqref="BC5:BC13">
    <cfRule type="cellIs" dxfId="657" priority="7" operator="equal">
      <formula>0</formula>
    </cfRule>
  </conditionalFormatting>
  <conditionalFormatting sqref="BE12:BE14">
    <cfRule type="cellIs" dxfId="656" priority="6" operator="equal">
      <formula>0</formula>
    </cfRule>
  </conditionalFormatting>
  <conditionalFormatting sqref="BC15:BC18">
    <cfRule type="cellIs" dxfId="655" priority="5" operator="equal">
      <formula>0</formula>
    </cfRule>
  </conditionalFormatting>
  <conditionalFormatting sqref="BC19:BC23">
    <cfRule type="cellIs" dxfId="654" priority="4" operator="equal">
      <formula>0</formula>
    </cfRule>
  </conditionalFormatting>
  <conditionalFormatting sqref="AV5:BB45">
    <cfRule type="cellIs" dxfId="653" priority="3" operator="equal">
      <formula>0</formula>
    </cfRule>
  </conditionalFormatting>
  <conditionalFormatting sqref="BD5:BD45">
    <cfRule type="cellIs" dxfId="652" priority="2" operator="equal">
      <formula>0</formula>
    </cfRule>
  </conditionalFormatting>
  <conditionalFormatting sqref="BF5:BF45">
    <cfRule type="cellIs" dxfId="651"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A8DCD-B1EE-40BD-93D7-AD7EA29B836C}">
  <dimension ref="A1:BF173"/>
  <sheetViews>
    <sheetView view="pageBreakPreview" zoomScale="90" zoomScaleNormal="85" zoomScaleSheetLayoutView="90" workbookViewId="0">
      <pane xSplit="36" ySplit="4" topLeftCell="AV5" activePane="bottomRight" state="frozen"/>
      <selection activeCell="AV3" sqref="AV1:BF1048576"/>
      <selection pane="topRight" activeCell="AV3" sqref="AV1:BF1048576"/>
      <selection pane="bottomLeft" activeCell="AV3" sqref="AV1:BF1048576"/>
      <selection pane="bottomRight" activeCell="AV1" sqref="AV1:BF1"/>
    </sheetView>
  </sheetViews>
  <sheetFormatPr defaultColWidth="9" defaultRowHeight="28.5" customHeight="1" outlineLevelCol="1"/>
  <cols>
    <col min="1" max="1" width="6.58203125" style="1" customWidth="1"/>
    <col min="2" max="2" width="32.5" style="11" customWidth="1"/>
    <col min="3" max="24" width="8.25" style="10" hidden="1" customWidth="1" outlineLevel="1"/>
    <col min="25" max="26" width="9.25" style="10" hidden="1" customWidth="1" outlineLevel="1"/>
    <col min="27" max="27" width="8.25" style="10" hidden="1" customWidth="1" outlineLevel="1"/>
    <col min="28" max="34" width="9.25" style="10" hidden="1" customWidth="1" outlineLevel="1"/>
    <col min="35" max="36" width="8.25" style="10" hidden="1" customWidth="1" outlineLevel="1"/>
    <col min="37" max="37" width="9" style="1" collapsed="1"/>
    <col min="38" max="42" width="9" style="1"/>
    <col min="43" max="46" width="9" style="11"/>
    <col min="47" max="47" width="9" style="1"/>
    <col min="48" max="49" width="8.58203125" style="1" customWidth="1"/>
    <col min="50" max="50" width="7.5" style="1" bestFit="1" customWidth="1"/>
    <col min="51" max="51" width="9" style="1"/>
    <col min="52" max="52" width="7.5" style="1" bestFit="1" customWidth="1"/>
    <col min="53" max="53" width="9" style="1"/>
    <col min="54" max="54" width="17.25" style="1" bestFit="1" customWidth="1"/>
    <col min="55" max="55" width="11.5" style="1" customWidth="1"/>
    <col min="56" max="56" width="7.75" style="1" customWidth="1"/>
    <col min="57" max="57" width="13.83203125" style="1" bestFit="1" customWidth="1"/>
    <col min="58" max="16384" width="9" style="1"/>
  </cols>
  <sheetData>
    <row r="1" spans="1:58" ht="28.5" customHeight="1">
      <c r="A1" s="174" t="s">
        <v>0</v>
      </c>
      <c r="B1" s="195"/>
      <c r="C1" s="276" t="s">
        <v>1</v>
      </c>
      <c r="D1" s="248"/>
      <c r="E1" s="248"/>
      <c r="F1" s="248"/>
      <c r="G1" s="248"/>
      <c r="H1" s="248"/>
      <c r="I1" s="248"/>
      <c r="J1" s="248"/>
      <c r="K1" s="248"/>
      <c r="L1" s="248"/>
      <c r="M1" s="277"/>
      <c r="N1" s="276" t="s">
        <v>2</v>
      </c>
      <c r="O1" s="248"/>
      <c r="P1" s="248"/>
      <c r="Q1" s="248"/>
      <c r="R1" s="248"/>
      <c r="S1" s="248"/>
      <c r="T1" s="248"/>
      <c r="U1" s="248"/>
      <c r="V1" s="248"/>
      <c r="W1" s="248"/>
      <c r="X1" s="277"/>
      <c r="Y1" s="276" t="s">
        <v>3</v>
      </c>
      <c r="Z1" s="248"/>
      <c r="AA1" s="248"/>
      <c r="AB1" s="248"/>
      <c r="AC1" s="248"/>
      <c r="AD1" s="248"/>
      <c r="AE1" s="248"/>
      <c r="AF1" s="248"/>
      <c r="AG1" s="248"/>
      <c r="AH1" s="248"/>
      <c r="AI1" s="248"/>
      <c r="AJ1" s="248"/>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39" t="s">
        <v>6</v>
      </c>
      <c r="B2" s="240"/>
      <c r="C2" s="242" t="s">
        <v>7</v>
      </c>
      <c r="D2" s="240"/>
      <c r="E2" s="164"/>
      <c r="F2" s="242" t="s">
        <v>8</v>
      </c>
      <c r="G2" s="240"/>
      <c r="H2" s="242" t="s">
        <v>9</v>
      </c>
      <c r="I2" s="240"/>
      <c r="J2" s="242" t="s">
        <v>10</v>
      </c>
      <c r="K2" s="240"/>
      <c r="L2" s="227" t="s">
        <v>11</v>
      </c>
      <c r="M2" s="278"/>
      <c r="N2" s="242" t="s">
        <v>7</v>
      </c>
      <c r="O2" s="240"/>
      <c r="P2" s="164"/>
      <c r="Q2" s="242" t="s">
        <v>8</v>
      </c>
      <c r="R2" s="240"/>
      <c r="S2" s="242" t="s">
        <v>9</v>
      </c>
      <c r="T2" s="240"/>
      <c r="U2" s="242" t="s">
        <v>10</v>
      </c>
      <c r="V2" s="240"/>
      <c r="W2" s="227" t="s">
        <v>11</v>
      </c>
      <c r="X2" s="278"/>
      <c r="Y2" s="242" t="s">
        <v>7</v>
      </c>
      <c r="Z2" s="240"/>
      <c r="AA2" s="164"/>
      <c r="AB2" s="242" t="s">
        <v>8</v>
      </c>
      <c r="AC2" s="240"/>
      <c r="AD2" s="242" t="s">
        <v>9</v>
      </c>
      <c r="AE2" s="240"/>
      <c r="AF2" s="243" t="s">
        <v>12</v>
      </c>
      <c r="AG2" s="242" t="s">
        <v>10</v>
      </c>
      <c r="AH2" s="240"/>
      <c r="AI2" s="227" t="s">
        <v>11</v>
      </c>
      <c r="AJ2" s="27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75" t="s">
        <v>14</v>
      </c>
      <c r="B3" s="157" t="s">
        <v>15</v>
      </c>
      <c r="C3" s="148" t="s">
        <v>16</v>
      </c>
      <c r="D3" s="148" t="s">
        <v>17</v>
      </c>
      <c r="E3" s="148"/>
      <c r="F3" s="148" t="s">
        <v>18</v>
      </c>
      <c r="G3" s="148" t="s">
        <v>19</v>
      </c>
      <c r="H3" s="148" t="s">
        <v>18</v>
      </c>
      <c r="I3" s="148" t="s">
        <v>19</v>
      </c>
      <c r="J3" s="148" t="s">
        <v>18</v>
      </c>
      <c r="K3" s="148" t="s">
        <v>19</v>
      </c>
      <c r="L3" s="148" t="s">
        <v>18</v>
      </c>
      <c r="M3" s="148" t="s">
        <v>19</v>
      </c>
      <c r="N3" s="148" t="s">
        <v>16</v>
      </c>
      <c r="O3" s="148" t="s">
        <v>17</v>
      </c>
      <c r="P3" s="148"/>
      <c r="Q3" s="148" t="s">
        <v>18</v>
      </c>
      <c r="R3" s="148" t="s">
        <v>19</v>
      </c>
      <c r="S3" s="148" t="s">
        <v>18</v>
      </c>
      <c r="T3" s="148" t="s">
        <v>19</v>
      </c>
      <c r="U3" s="148" t="s">
        <v>18</v>
      </c>
      <c r="V3" s="148" t="s">
        <v>19</v>
      </c>
      <c r="W3" s="148" t="s">
        <v>18</v>
      </c>
      <c r="X3" s="148" t="s">
        <v>19</v>
      </c>
      <c r="Y3" s="148" t="s">
        <v>16</v>
      </c>
      <c r="Z3" s="148" t="s">
        <v>17</v>
      </c>
      <c r="AA3" s="148"/>
      <c r="AB3" s="148" t="s">
        <v>18</v>
      </c>
      <c r="AC3" s="148" t="s">
        <v>19</v>
      </c>
      <c r="AD3" s="148" t="s">
        <v>18</v>
      </c>
      <c r="AE3" s="148" t="s">
        <v>19</v>
      </c>
      <c r="AF3" s="244"/>
      <c r="AG3" s="148" t="s">
        <v>18</v>
      </c>
      <c r="AH3" s="148" t="s">
        <v>19</v>
      </c>
      <c r="AI3" s="148" t="s">
        <v>18</v>
      </c>
      <c r="AJ3" s="17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82" t="s">
        <v>20</v>
      </c>
      <c r="B4" s="283"/>
      <c r="C4" s="138">
        <v>12</v>
      </c>
      <c r="D4" s="138">
        <v>3</v>
      </c>
      <c r="E4" s="138"/>
      <c r="F4" s="138">
        <v>9</v>
      </c>
      <c r="G4" s="138">
        <v>14</v>
      </c>
      <c r="H4" s="138">
        <v>6</v>
      </c>
      <c r="I4" s="138">
        <v>8</v>
      </c>
      <c r="J4" s="138">
        <v>0</v>
      </c>
      <c r="K4" s="138">
        <v>7</v>
      </c>
      <c r="L4" s="138">
        <v>0</v>
      </c>
      <c r="M4" s="138">
        <v>3</v>
      </c>
      <c r="N4" s="138">
        <v>11</v>
      </c>
      <c r="O4" s="138">
        <v>5</v>
      </c>
      <c r="P4" s="138"/>
      <c r="Q4" s="138">
        <v>7</v>
      </c>
      <c r="R4" s="138">
        <v>12</v>
      </c>
      <c r="S4" s="138">
        <v>3</v>
      </c>
      <c r="T4" s="138">
        <v>5</v>
      </c>
      <c r="U4" s="138">
        <v>0</v>
      </c>
      <c r="V4" s="138">
        <v>0</v>
      </c>
      <c r="W4" s="138">
        <v>0</v>
      </c>
      <c r="X4" s="138">
        <v>1</v>
      </c>
      <c r="Y4" s="138">
        <v>8</v>
      </c>
      <c r="Z4" s="138">
        <v>3</v>
      </c>
      <c r="AA4" s="138"/>
      <c r="AB4" s="138">
        <v>8</v>
      </c>
      <c r="AC4" s="138">
        <v>2</v>
      </c>
      <c r="AD4" s="138">
        <v>1</v>
      </c>
      <c r="AE4" s="138">
        <v>14</v>
      </c>
      <c r="AF4" s="138"/>
      <c r="AG4" s="138"/>
      <c r="AH4" s="138">
        <v>1</v>
      </c>
      <c r="AI4" s="138"/>
      <c r="AJ4" s="177">
        <v>1</v>
      </c>
      <c r="AK4" s="137">
        <v>6</v>
      </c>
      <c r="AL4" s="138">
        <v>3</v>
      </c>
      <c r="AM4" s="138">
        <v>6</v>
      </c>
      <c r="AN4" s="138">
        <v>10</v>
      </c>
      <c r="AO4" s="138">
        <v>3</v>
      </c>
      <c r="AP4" s="138">
        <v>10</v>
      </c>
      <c r="AQ4" s="158">
        <v>6</v>
      </c>
      <c r="AR4" s="138">
        <v>1</v>
      </c>
      <c r="AS4" s="158">
        <v>3</v>
      </c>
      <c r="AT4" s="138">
        <v>4</v>
      </c>
      <c r="AU4" s="139">
        <v>9</v>
      </c>
      <c r="AV4" s="137">
        <f t="shared" ref="AV4:BF4" si="0">COUNTIF(AV5:AV67,"○")</f>
        <v>0</v>
      </c>
      <c r="AW4" s="138">
        <f t="shared" si="0"/>
        <v>0</v>
      </c>
      <c r="AX4" s="138">
        <f t="shared" si="0"/>
        <v>0</v>
      </c>
      <c r="AY4" s="138">
        <f t="shared" si="0"/>
        <v>0</v>
      </c>
      <c r="AZ4" s="138">
        <f t="shared" si="0"/>
        <v>0</v>
      </c>
      <c r="BA4" s="138">
        <f t="shared" si="0"/>
        <v>0</v>
      </c>
      <c r="BB4" s="138">
        <f t="shared" si="0"/>
        <v>0</v>
      </c>
      <c r="BC4" s="138">
        <f t="shared" si="0"/>
        <v>1</v>
      </c>
      <c r="BD4" s="138">
        <f t="shared" si="0"/>
        <v>0</v>
      </c>
      <c r="BE4" s="138">
        <f t="shared" si="0"/>
        <v>4</v>
      </c>
      <c r="BF4" s="139">
        <f t="shared" si="0"/>
        <v>0</v>
      </c>
    </row>
    <row r="5" spans="1:58" ht="28.5" customHeight="1">
      <c r="A5" s="170">
        <v>8001</v>
      </c>
      <c r="B5" s="196" t="s">
        <v>21</v>
      </c>
      <c r="C5" s="172" t="s">
        <v>22</v>
      </c>
      <c r="D5" s="172" t="s">
        <v>22</v>
      </c>
      <c r="E5" s="74">
        <v>2</v>
      </c>
      <c r="F5" s="74" t="s">
        <v>22</v>
      </c>
      <c r="G5" s="74" t="s">
        <v>22</v>
      </c>
      <c r="H5" s="74"/>
      <c r="I5" s="74" t="s">
        <v>22</v>
      </c>
      <c r="J5" s="74"/>
      <c r="K5" s="74"/>
      <c r="L5" s="74"/>
      <c r="M5" s="74"/>
      <c r="N5" s="74" t="s">
        <v>23</v>
      </c>
      <c r="O5" s="74" t="s">
        <v>23</v>
      </c>
      <c r="P5" s="74">
        <v>2</v>
      </c>
      <c r="Q5" s="74" t="s">
        <v>24</v>
      </c>
      <c r="R5" s="74" t="s">
        <v>23</v>
      </c>
      <c r="S5" s="74"/>
      <c r="T5" s="74" t="s">
        <v>23</v>
      </c>
      <c r="U5" s="74"/>
      <c r="V5" s="74"/>
      <c r="W5" s="74"/>
      <c r="X5" s="74"/>
      <c r="Y5" s="74" t="s">
        <v>22</v>
      </c>
      <c r="Z5" s="74" t="s">
        <v>22</v>
      </c>
      <c r="AA5" s="74" t="s">
        <v>22</v>
      </c>
      <c r="AB5" s="74" t="s">
        <v>22</v>
      </c>
      <c r="AC5" s="74" t="s">
        <v>22</v>
      </c>
      <c r="AD5" s="74" t="s">
        <v>25</v>
      </c>
      <c r="AE5" s="74" t="s">
        <v>22</v>
      </c>
      <c r="AF5" s="74"/>
      <c r="AG5" s="74" t="s">
        <v>26</v>
      </c>
      <c r="AH5" s="74" t="s">
        <v>22</v>
      </c>
      <c r="AI5" s="74" t="s">
        <v>25</v>
      </c>
      <c r="AJ5" s="173" t="s">
        <v>25</v>
      </c>
      <c r="AK5" s="128" t="s">
        <v>22</v>
      </c>
      <c r="AL5" s="74" t="s">
        <v>22</v>
      </c>
      <c r="AM5" s="74" t="s">
        <v>22</v>
      </c>
      <c r="AN5" s="74" t="s">
        <v>22</v>
      </c>
      <c r="AO5" s="74" t="s">
        <v>25</v>
      </c>
      <c r="AP5" s="74" t="s">
        <v>22</v>
      </c>
      <c r="AQ5" s="76" t="s">
        <v>27</v>
      </c>
      <c r="AR5" s="76" t="s">
        <v>28</v>
      </c>
      <c r="AS5" s="76" t="s">
        <v>22</v>
      </c>
      <c r="AT5" s="76" t="s">
        <v>22</v>
      </c>
      <c r="AU5" s="131" t="s">
        <v>22</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25</v>
      </c>
      <c r="BD5" s="313" t="str">
        <f>SUBSTITUTE(SUBSTITUTE(IFERROR(VLOOKUP($A5,単組回答!$E:$R,14,FALSE),""),"① 行った","○"),"② 行っていない","×")</f>
        <v/>
      </c>
      <c r="BE5" s="74" t="s">
        <v>25</v>
      </c>
      <c r="BF5" s="316" t="str">
        <f>SUBSTITUTE(SUBSTITUTE(IFERROR(VLOOKUP($A5,単組回答!$E:$T,16,FALSE),""),"① 行った","○"),"② 行っていない","×")</f>
        <v/>
      </c>
    </row>
    <row r="6" spans="1:58" ht="28.5" customHeight="1">
      <c r="A6" s="5">
        <v>8002</v>
      </c>
      <c r="B6" s="197" t="s">
        <v>29</v>
      </c>
      <c r="C6" s="41" t="s">
        <v>22</v>
      </c>
      <c r="D6" s="42" t="s">
        <v>25</v>
      </c>
      <c r="E6" s="42">
        <v>1</v>
      </c>
      <c r="F6" s="42"/>
      <c r="G6" s="42" t="s">
        <v>22</v>
      </c>
      <c r="H6" s="42"/>
      <c r="I6" s="42" t="s">
        <v>22</v>
      </c>
      <c r="J6" s="42"/>
      <c r="K6" s="42"/>
      <c r="L6" s="42"/>
      <c r="M6" s="42"/>
      <c r="N6" s="42" t="s">
        <v>23</v>
      </c>
      <c r="O6" s="42" t="s">
        <v>24</v>
      </c>
      <c r="P6" s="42">
        <v>1</v>
      </c>
      <c r="Q6" s="42"/>
      <c r="R6" s="42" t="s">
        <v>23</v>
      </c>
      <c r="S6" s="42"/>
      <c r="T6" s="42" t="s">
        <v>23</v>
      </c>
      <c r="U6" s="42"/>
      <c r="V6" s="42"/>
      <c r="W6" s="42"/>
      <c r="X6" s="42"/>
      <c r="Y6" s="42" t="s">
        <v>22</v>
      </c>
      <c r="Z6" s="42" t="s">
        <v>25</v>
      </c>
      <c r="AA6" s="42" t="s">
        <v>25</v>
      </c>
      <c r="AB6" s="42" t="s">
        <v>25</v>
      </c>
      <c r="AC6" s="42" t="s">
        <v>22</v>
      </c>
      <c r="AD6" s="42" t="s">
        <v>22</v>
      </c>
      <c r="AE6" s="42" t="s">
        <v>22</v>
      </c>
      <c r="AF6" s="42"/>
      <c r="AG6" s="42" t="s">
        <v>26</v>
      </c>
      <c r="AH6" s="42" t="s">
        <v>25</v>
      </c>
      <c r="AI6" s="42" t="s">
        <v>25</v>
      </c>
      <c r="AJ6" s="73" t="s">
        <v>25</v>
      </c>
      <c r="AK6" s="102" t="s">
        <v>22</v>
      </c>
      <c r="AL6" s="83" t="s">
        <v>25</v>
      </c>
      <c r="AM6" s="83" t="s">
        <v>25</v>
      </c>
      <c r="AN6" s="83" t="s">
        <v>22</v>
      </c>
      <c r="AO6" s="83">
        <v>0</v>
      </c>
      <c r="AP6" s="83" t="s">
        <v>22</v>
      </c>
      <c r="AQ6" s="3" t="s">
        <v>27</v>
      </c>
      <c r="AR6" s="3" t="s">
        <v>26</v>
      </c>
      <c r="AS6" s="3" t="s">
        <v>22</v>
      </c>
      <c r="AT6" s="3" t="s">
        <v>26</v>
      </c>
      <c r="AU6" s="112"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25</v>
      </c>
      <c r="BD6" s="313" t="str">
        <f>SUBSTITUTE(SUBSTITUTE(IFERROR(VLOOKUP($A6,単組回答!$E:$R,14,FALSE),""),"① 行った","○"),"② 行っていない","×")</f>
        <v/>
      </c>
      <c r="BE6" s="83" t="s">
        <v>25</v>
      </c>
      <c r="BF6" s="316" t="str">
        <f>SUBSTITUTE(SUBSTITUTE(IFERROR(VLOOKUP($A6,単組回答!$E:$T,16,FALSE),""),"① 行った","○"),"② 行っていない","×")</f>
        <v/>
      </c>
    </row>
    <row r="7" spans="1:58" ht="28.5" customHeight="1">
      <c r="A7" s="5">
        <v>8004</v>
      </c>
      <c r="B7" s="197" t="s">
        <v>30</v>
      </c>
      <c r="C7" s="42" t="s">
        <v>25</v>
      </c>
      <c r="D7" s="42" t="s">
        <v>25</v>
      </c>
      <c r="E7" s="42">
        <v>0</v>
      </c>
      <c r="F7" s="41" t="s">
        <v>22</v>
      </c>
      <c r="G7" s="42" t="s">
        <v>22</v>
      </c>
      <c r="H7" s="41" t="s">
        <v>22</v>
      </c>
      <c r="I7" s="42"/>
      <c r="J7" s="42"/>
      <c r="K7" s="42" t="s">
        <v>22</v>
      </c>
      <c r="L7" s="42"/>
      <c r="M7" s="42"/>
      <c r="N7" s="42" t="s">
        <v>23</v>
      </c>
      <c r="O7" s="42" t="s">
        <v>23</v>
      </c>
      <c r="P7" s="42">
        <v>2</v>
      </c>
      <c r="Q7" s="42"/>
      <c r="R7" s="42"/>
      <c r="S7" s="42"/>
      <c r="T7" s="42"/>
      <c r="U7" s="42"/>
      <c r="V7" s="42"/>
      <c r="W7" s="42"/>
      <c r="X7" s="42"/>
      <c r="Y7" s="42" t="s">
        <v>25</v>
      </c>
      <c r="Z7" s="42" t="s">
        <v>25</v>
      </c>
      <c r="AA7" s="42" t="s">
        <v>25</v>
      </c>
      <c r="AB7" s="42" t="s">
        <v>22</v>
      </c>
      <c r="AC7" s="42" t="s">
        <v>22</v>
      </c>
      <c r="AD7" s="42" t="s">
        <v>25</v>
      </c>
      <c r="AE7" s="42" t="s">
        <v>22</v>
      </c>
      <c r="AF7" s="42"/>
      <c r="AG7" s="42" t="s">
        <v>26</v>
      </c>
      <c r="AH7" s="42" t="s">
        <v>25</v>
      </c>
      <c r="AI7" s="42" t="s">
        <v>25</v>
      </c>
      <c r="AJ7" s="73" t="s">
        <v>25</v>
      </c>
      <c r="AK7" s="102" t="s">
        <v>25</v>
      </c>
      <c r="AL7" s="83" t="s">
        <v>25</v>
      </c>
      <c r="AM7" s="83" t="s">
        <v>22</v>
      </c>
      <c r="AN7" s="83" t="s">
        <v>22</v>
      </c>
      <c r="AO7" s="83" t="s">
        <v>22</v>
      </c>
      <c r="AP7" s="83" t="s">
        <v>22</v>
      </c>
      <c r="AQ7" s="3" t="s">
        <v>27</v>
      </c>
      <c r="AR7" s="3" t="s">
        <v>26</v>
      </c>
      <c r="AS7" s="3" t="s">
        <v>25</v>
      </c>
      <c r="AT7" s="3" t="s">
        <v>26</v>
      </c>
      <c r="AU7" s="112" t="s">
        <v>22</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25</v>
      </c>
      <c r="BD7" s="313" t="str">
        <f>SUBSTITUTE(SUBSTITUTE(IFERROR(VLOOKUP($A7,単組回答!$E:$R,14,FALSE),""),"① 行った","○"),"② 行っていない","×")</f>
        <v/>
      </c>
      <c r="BE7" s="83" t="s">
        <v>25</v>
      </c>
      <c r="BF7" s="316" t="str">
        <f>SUBSTITUTE(SUBSTITUTE(IFERROR(VLOOKUP($A7,単組回答!$E:$T,16,FALSE),""),"① 行った","○"),"② 行っていない","×")</f>
        <v/>
      </c>
    </row>
    <row r="8" spans="1:58" ht="28.5" customHeight="1">
      <c r="A8" s="5">
        <v>8005</v>
      </c>
      <c r="B8" s="197" t="s">
        <v>31</v>
      </c>
      <c r="C8" s="42" t="s">
        <v>25</v>
      </c>
      <c r="D8" s="42" t="s">
        <v>25</v>
      </c>
      <c r="E8" s="42">
        <v>0</v>
      </c>
      <c r="F8" s="42"/>
      <c r="G8" s="42"/>
      <c r="H8" s="42"/>
      <c r="I8" s="42"/>
      <c r="J8" s="42"/>
      <c r="K8" s="42"/>
      <c r="L8" s="42"/>
      <c r="M8" s="42"/>
      <c r="N8" s="42" t="s">
        <v>24</v>
      </c>
      <c r="O8" s="42" t="s">
        <v>24</v>
      </c>
      <c r="P8" s="42">
        <v>0</v>
      </c>
      <c r="Q8" s="42"/>
      <c r="R8" s="42" t="s">
        <v>23</v>
      </c>
      <c r="S8" s="42"/>
      <c r="T8" s="42"/>
      <c r="U8" s="42"/>
      <c r="V8" s="42"/>
      <c r="W8" s="42"/>
      <c r="X8" s="42"/>
      <c r="Y8" s="42" t="s">
        <v>25</v>
      </c>
      <c r="Z8" s="42" t="s">
        <v>25</v>
      </c>
      <c r="AA8" s="42" t="s">
        <v>25</v>
      </c>
      <c r="AB8" s="42" t="s">
        <v>22</v>
      </c>
      <c r="AC8" s="42" t="s">
        <v>25</v>
      </c>
      <c r="AD8" s="42" t="s">
        <v>25</v>
      </c>
      <c r="AE8" s="42" t="s">
        <v>22</v>
      </c>
      <c r="AF8" s="42"/>
      <c r="AG8" s="42" t="s">
        <v>26</v>
      </c>
      <c r="AH8" s="42"/>
      <c r="AI8" s="42" t="s">
        <v>25</v>
      </c>
      <c r="AJ8" s="73" t="s">
        <v>25</v>
      </c>
      <c r="AK8" s="102" t="s">
        <v>25</v>
      </c>
      <c r="AL8" s="83" t="s">
        <v>25</v>
      </c>
      <c r="AM8" s="83" t="s">
        <v>22</v>
      </c>
      <c r="AN8" s="83" t="s">
        <v>22</v>
      </c>
      <c r="AO8" s="83" t="s">
        <v>25</v>
      </c>
      <c r="AP8" s="83" t="s">
        <v>22</v>
      </c>
      <c r="AQ8" s="3" t="s">
        <v>25</v>
      </c>
      <c r="AR8" s="3" t="s">
        <v>26</v>
      </c>
      <c r="AS8" s="3" t="s">
        <v>28</v>
      </c>
      <c r="AT8" s="3" t="s">
        <v>26</v>
      </c>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25</v>
      </c>
      <c r="BD8" s="313" t="str">
        <f>SUBSTITUTE(SUBSTITUTE(IFERROR(VLOOKUP($A8,単組回答!$E:$R,14,FALSE),""),"① 行った","○"),"② 行っていない","×")</f>
        <v/>
      </c>
      <c r="BE8" s="83" t="s">
        <v>25</v>
      </c>
      <c r="BF8" s="316" t="str">
        <f>SUBSTITUTE(SUBSTITUTE(IFERROR(VLOOKUP($A8,単組回答!$E:$T,16,FALSE),""),"① 行った","○"),"② 行っていない","×")</f>
        <v/>
      </c>
    </row>
    <row r="9" spans="1:58" ht="28.5" customHeight="1">
      <c r="A9" s="5">
        <v>8007</v>
      </c>
      <c r="B9" s="197" t="s">
        <v>32</v>
      </c>
      <c r="C9" s="41" t="s">
        <v>22</v>
      </c>
      <c r="D9" s="42" t="s">
        <v>25</v>
      </c>
      <c r="E9" s="42">
        <v>1</v>
      </c>
      <c r="F9" s="41"/>
      <c r="G9" s="42" t="s">
        <v>22</v>
      </c>
      <c r="H9" s="41" t="s">
        <v>22</v>
      </c>
      <c r="I9" s="42" t="s">
        <v>22</v>
      </c>
      <c r="J9" s="42"/>
      <c r="K9" s="42"/>
      <c r="L9" s="42"/>
      <c r="M9" s="42"/>
      <c r="N9" s="42" t="s">
        <v>23</v>
      </c>
      <c r="O9" s="42" t="s">
        <v>24</v>
      </c>
      <c r="P9" s="42">
        <v>1</v>
      </c>
      <c r="Q9" s="42" t="s">
        <v>23</v>
      </c>
      <c r="R9" s="42" t="s">
        <v>23</v>
      </c>
      <c r="S9" s="42"/>
      <c r="T9" s="42" t="s">
        <v>23</v>
      </c>
      <c r="U9" s="42"/>
      <c r="V9" s="42"/>
      <c r="W9" s="42"/>
      <c r="X9" s="42"/>
      <c r="Y9" s="42" t="s">
        <v>22</v>
      </c>
      <c r="Z9" s="42" t="s">
        <v>25</v>
      </c>
      <c r="AA9" s="42" t="s">
        <v>25</v>
      </c>
      <c r="AB9" s="42" t="s">
        <v>25</v>
      </c>
      <c r="AC9" s="42" t="s">
        <v>22</v>
      </c>
      <c r="AD9" s="42" t="s">
        <v>25</v>
      </c>
      <c r="AE9" s="42" t="s">
        <v>22</v>
      </c>
      <c r="AF9" s="42"/>
      <c r="AG9" s="42" t="s">
        <v>26</v>
      </c>
      <c r="AH9" s="42"/>
      <c r="AI9" s="42" t="s">
        <v>25</v>
      </c>
      <c r="AJ9" s="73" t="s">
        <v>25</v>
      </c>
      <c r="AK9" s="102" t="s">
        <v>26</v>
      </c>
      <c r="AL9" s="83" t="s">
        <v>26</v>
      </c>
      <c r="AM9" s="83" t="s">
        <v>26</v>
      </c>
      <c r="AN9" s="83" t="s">
        <v>26</v>
      </c>
      <c r="AO9" s="83" t="s">
        <v>26</v>
      </c>
      <c r="AP9" s="83" t="s">
        <v>26</v>
      </c>
      <c r="AQ9" s="3" t="s">
        <v>26</v>
      </c>
      <c r="AR9" s="3" t="s">
        <v>26</v>
      </c>
      <c r="AS9" s="3" t="s">
        <v>26</v>
      </c>
      <c r="AT9" s="3" t="s">
        <v>26</v>
      </c>
      <c r="AU9" s="112" t="s">
        <v>26</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25</v>
      </c>
      <c r="BD9" s="313" t="str">
        <f>SUBSTITUTE(SUBSTITUTE(IFERROR(VLOOKUP($A9,単組回答!$E:$R,14,FALSE),""),"① 行った","○"),"② 行っていない","×")</f>
        <v/>
      </c>
      <c r="BE9" s="83" t="s">
        <v>25</v>
      </c>
      <c r="BF9" s="316" t="str">
        <f>SUBSTITUTE(SUBSTITUTE(IFERROR(VLOOKUP($A9,単組回答!$E:$T,16,FALSE),""),"① 行った","○"),"② 行っていない","×")</f>
        <v/>
      </c>
    </row>
    <row r="10" spans="1:58" ht="28.5" customHeight="1">
      <c r="A10" s="5">
        <v>8012</v>
      </c>
      <c r="B10" s="197" t="s">
        <v>33</v>
      </c>
      <c r="C10" s="41" t="s">
        <v>22</v>
      </c>
      <c r="D10" s="42" t="s">
        <v>25</v>
      </c>
      <c r="E10" s="42">
        <v>1</v>
      </c>
      <c r="F10" s="41" t="s">
        <v>22</v>
      </c>
      <c r="G10" s="42"/>
      <c r="H10" s="41" t="s">
        <v>22</v>
      </c>
      <c r="I10" s="42"/>
      <c r="J10" s="42"/>
      <c r="K10" s="42"/>
      <c r="L10" s="42"/>
      <c r="M10" s="42"/>
      <c r="N10" s="42" t="s">
        <v>23</v>
      </c>
      <c r="O10" s="42" t="s">
        <v>24</v>
      </c>
      <c r="P10" s="42">
        <v>1</v>
      </c>
      <c r="Q10" s="42" t="s">
        <v>23</v>
      </c>
      <c r="R10" s="42"/>
      <c r="S10" s="42" t="s">
        <v>23</v>
      </c>
      <c r="T10" s="42"/>
      <c r="U10" s="42"/>
      <c r="V10" s="42"/>
      <c r="W10" s="42"/>
      <c r="X10" s="42"/>
      <c r="Y10" s="42" t="s">
        <v>22</v>
      </c>
      <c r="Z10" s="42" t="s">
        <v>25</v>
      </c>
      <c r="AA10" s="42" t="s">
        <v>25</v>
      </c>
      <c r="AB10" s="42" t="s">
        <v>25</v>
      </c>
      <c r="AC10" s="42" t="s">
        <v>22</v>
      </c>
      <c r="AD10" s="42" t="s">
        <v>25</v>
      </c>
      <c r="AE10" s="42" t="s">
        <v>22</v>
      </c>
      <c r="AF10" s="42"/>
      <c r="AG10" s="42" t="s">
        <v>26</v>
      </c>
      <c r="AH10" s="42" t="s">
        <v>25</v>
      </c>
      <c r="AI10" s="42" t="s">
        <v>25</v>
      </c>
      <c r="AJ10" s="73" t="s">
        <v>25</v>
      </c>
      <c r="AK10" s="102" t="s">
        <v>26</v>
      </c>
      <c r="AL10" s="83" t="s">
        <v>26</v>
      </c>
      <c r="AM10" s="83" t="s">
        <v>26</v>
      </c>
      <c r="AN10" s="83" t="s">
        <v>26</v>
      </c>
      <c r="AO10" s="83" t="s">
        <v>26</v>
      </c>
      <c r="AP10" s="83" t="s">
        <v>26</v>
      </c>
      <c r="AQ10" s="3" t="s">
        <v>26</v>
      </c>
      <c r="AR10" s="3" t="s">
        <v>26</v>
      </c>
      <c r="AS10" s="3" t="s">
        <v>26</v>
      </c>
      <c r="AT10" s="3" t="s">
        <v>26</v>
      </c>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25</v>
      </c>
      <c r="BD10" s="313" t="str">
        <f>SUBSTITUTE(SUBSTITUTE(IFERROR(VLOOKUP($A10,単組回答!$E:$R,14,FALSE),""),"① 行った","○"),"② 行っていない","×")</f>
        <v/>
      </c>
      <c r="BE10" s="83" t="s">
        <v>25</v>
      </c>
      <c r="BF10" s="316" t="str">
        <f>SUBSTITUTE(SUBSTITUTE(IFERROR(VLOOKUP($A10,単組回答!$E:$T,16,FALSE),""),"① 行った","○"),"② 行っていない","×")</f>
        <v/>
      </c>
    </row>
    <row r="11" spans="1:58" ht="28.5" customHeight="1">
      <c r="A11" s="5">
        <v>8013</v>
      </c>
      <c r="B11" s="197" t="s">
        <v>34</v>
      </c>
      <c r="C11" s="41" t="s">
        <v>22</v>
      </c>
      <c r="D11" s="42" t="s">
        <v>25</v>
      </c>
      <c r="E11" s="42">
        <v>1</v>
      </c>
      <c r="F11" s="42"/>
      <c r="G11" s="42" t="s">
        <v>22</v>
      </c>
      <c r="H11" s="42"/>
      <c r="I11" s="42"/>
      <c r="J11" s="42"/>
      <c r="K11" s="42"/>
      <c r="L11" s="42"/>
      <c r="M11" s="42"/>
      <c r="N11" s="42" t="s">
        <v>22</v>
      </c>
      <c r="O11" s="42" t="s">
        <v>24</v>
      </c>
      <c r="P11" s="42">
        <v>1</v>
      </c>
      <c r="Q11" s="42"/>
      <c r="R11" s="42" t="s">
        <v>23</v>
      </c>
      <c r="S11" s="42"/>
      <c r="T11" s="42"/>
      <c r="U11" s="42"/>
      <c r="V11" s="42"/>
      <c r="W11" s="42"/>
      <c r="X11" s="42"/>
      <c r="Y11" s="42" t="s">
        <v>26</v>
      </c>
      <c r="Z11" s="42" t="s">
        <v>26</v>
      </c>
      <c r="AA11" s="42" t="e">
        <v>#N/A</v>
      </c>
      <c r="AB11" s="42" t="s">
        <v>26</v>
      </c>
      <c r="AC11" s="42" t="s">
        <v>22</v>
      </c>
      <c r="AD11" s="42" t="s">
        <v>26</v>
      </c>
      <c r="AE11" s="42" t="s">
        <v>25</v>
      </c>
      <c r="AF11" s="42"/>
      <c r="AG11" s="42" t="s">
        <v>26</v>
      </c>
      <c r="AH11" s="42"/>
      <c r="AI11" s="42" t="s">
        <v>26</v>
      </c>
      <c r="AJ11" s="73" t="s">
        <v>25</v>
      </c>
      <c r="AK11" s="102" t="s">
        <v>26</v>
      </c>
      <c r="AL11" s="83" t="s">
        <v>26</v>
      </c>
      <c r="AM11" s="83" t="s">
        <v>26</v>
      </c>
      <c r="AN11" s="83" t="s">
        <v>26</v>
      </c>
      <c r="AO11" s="83" t="s">
        <v>26</v>
      </c>
      <c r="AP11" s="83" t="s">
        <v>26</v>
      </c>
      <c r="AQ11" s="3" t="s">
        <v>26</v>
      </c>
      <c r="AR11" s="3" t="s">
        <v>28</v>
      </c>
      <c r="AS11" s="3" t="s">
        <v>26</v>
      </c>
      <c r="AT11" s="3" t="s">
        <v>22</v>
      </c>
      <c r="AU11" s="112" t="s">
        <v>26</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25</v>
      </c>
      <c r="BD11" s="313" t="str">
        <f>SUBSTITUTE(SUBSTITUTE(IFERROR(VLOOKUP($A11,単組回答!$E:$R,14,FALSE),""),"① 行った","○"),"② 行っていない","×")</f>
        <v/>
      </c>
      <c r="BE11" s="83" t="s">
        <v>25</v>
      </c>
      <c r="BF11" s="316" t="str">
        <f>SUBSTITUTE(SUBSTITUTE(IFERROR(VLOOKUP($A11,単組回答!$E:$T,16,FALSE),""),"① 行った","○"),"② 行っていない","×")</f>
        <v/>
      </c>
    </row>
    <row r="12" spans="1:58" ht="28.5" customHeight="1">
      <c r="A12" s="5">
        <v>8017</v>
      </c>
      <c r="B12" s="197" t="s">
        <v>35</v>
      </c>
      <c r="C12" s="42" t="s">
        <v>25</v>
      </c>
      <c r="D12" s="42" t="s">
        <v>25</v>
      </c>
      <c r="E12" s="42">
        <v>0</v>
      </c>
      <c r="F12" s="42"/>
      <c r="G12" s="42"/>
      <c r="H12" s="42"/>
      <c r="I12" s="42"/>
      <c r="J12" s="42"/>
      <c r="K12" s="42"/>
      <c r="L12" s="42"/>
      <c r="M12" s="42"/>
      <c r="N12" s="42" t="s">
        <v>24</v>
      </c>
      <c r="O12" s="42" t="s">
        <v>24</v>
      </c>
      <c r="P12" s="42">
        <v>0</v>
      </c>
      <c r="Q12" s="42"/>
      <c r="R12" s="42"/>
      <c r="S12" s="42"/>
      <c r="T12" s="42"/>
      <c r="U12" s="42"/>
      <c r="V12" s="42"/>
      <c r="W12" s="42"/>
      <c r="X12" s="42"/>
      <c r="Y12" s="42" t="s">
        <v>25</v>
      </c>
      <c r="Z12" s="42" t="s">
        <v>25</v>
      </c>
      <c r="AA12" s="42" t="s">
        <v>25</v>
      </c>
      <c r="AB12" s="42" t="s">
        <v>26</v>
      </c>
      <c r="AC12" s="42" t="s">
        <v>25</v>
      </c>
      <c r="AD12" s="42" t="s">
        <v>26</v>
      </c>
      <c r="AE12" s="42" t="s">
        <v>25</v>
      </c>
      <c r="AF12" s="42"/>
      <c r="AG12" s="42" t="s">
        <v>26</v>
      </c>
      <c r="AH12" s="42"/>
      <c r="AI12" s="42" t="s">
        <v>26</v>
      </c>
      <c r="AJ12" s="73" t="s">
        <v>25</v>
      </c>
      <c r="AK12" s="102" t="s">
        <v>26</v>
      </c>
      <c r="AL12" s="83" t="s">
        <v>26</v>
      </c>
      <c r="AM12" s="83" t="s">
        <v>26</v>
      </c>
      <c r="AN12" s="83" t="s">
        <v>26</v>
      </c>
      <c r="AO12" s="83" t="s">
        <v>26</v>
      </c>
      <c r="AP12" s="83" t="s">
        <v>26</v>
      </c>
      <c r="AQ12" s="3" t="s">
        <v>26</v>
      </c>
      <c r="AR12" s="3" t="s">
        <v>26</v>
      </c>
      <c r="AS12" s="3" t="s">
        <v>26</v>
      </c>
      <c r="AT12" s="3" t="s">
        <v>26</v>
      </c>
      <c r="AU12" s="112" t="s">
        <v>26</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25</v>
      </c>
      <c r="BD12" s="313" t="str">
        <f>SUBSTITUTE(SUBSTITUTE(IFERROR(VLOOKUP($A12,単組回答!$E:$R,14,FALSE),""),"① 行った","○"),"② 行っていない","×")</f>
        <v/>
      </c>
      <c r="BE12" s="83" t="s">
        <v>25</v>
      </c>
      <c r="BF12" s="316" t="str">
        <f>SUBSTITUTE(SUBSTITUTE(IFERROR(VLOOKUP($A12,単組回答!$E:$T,16,FALSE),""),"① 行った","○"),"② 行っていない","×")</f>
        <v/>
      </c>
    </row>
    <row r="13" spans="1:58" ht="28.5" customHeight="1">
      <c r="A13" s="5">
        <v>8020</v>
      </c>
      <c r="B13" s="197" t="s">
        <v>36</v>
      </c>
      <c r="C13" s="41" t="s">
        <v>25</v>
      </c>
      <c r="D13" s="42" t="s">
        <v>25</v>
      </c>
      <c r="E13" s="42">
        <v>0</v>
      </c>
      <c r="F13" s="42"/>
      <c r="G13" s="42"/>
      <c r="H13" s="42"/>
      <c r="I13" s="42"/>
      <c r="J13" s="42"/>
      <c r="K13" s="42"/>
      <c r="L13" s="42"/>
      <c r="M13" s="42"/>
      <c r="N13" s="42" t="s">
        <v>24</v>
      </c>
      <c r="O13" s="42" t="s">
        <v>24</v>
      </c>
      <c r="P13" s="42">
        <v>0</v>
      </c>
      <c r="Q13" s="42"/>
      <c r="R13" s="42"/>
      <c r="S13" s="42"/>
      <c r="T13" s="42"/>
      <c r="U13" s="42"/>
      <c r="V13" s="42"/>
      <c r="W13" s="42"/>
      <c r="X13" s="42"/>
      <c r="Y13" s="42" t="s">
        <v>25</v>
      </c>
      <c r="Z13" s="42" t="s">
        <v>25</v>
      </c>
      <c r="AA13" s="42" t="s">
        <v>25</v>
      </c>
      <c r="AB13" s="42" t="s">
        <v>25</v>
      </c>
      <c r="AC13" s="42" t="s">
        <v>22</v>
      </c>
      <c r="AD13" s="42" t="s">
        <v>25</v>
      </c>
      <c r="AE13" s="42" t="s">
        <v>25</v>
      </c>
      <c r="AF13" s="42"/>
      <c r="AG13" s="42" t="s">
        <v>26</v>
      </c>
      <c r="AH13" s="42"/>
      <c r="AI13" s="42" t="s">
        <v>25</v>
      </c>
      <c r="AJ13" s="73" t="s">
        <v>25</v>
      </c>
      <c r="AK13" s="102" t="s">
        <v>25</v>
      </c>
      <c r="AL13" s="83" t="s">
        <v>25</v>
      </c>
      <c r="AM13" s="83" t="s">
        <v>22</v>
      </c>
      <c r="AN13" s="83" t="s">
        <v>25</v>
      </c>
      <c r="AO13" s="83" t="s">
        <v>22</v>
      </c>
      <c r="AP13" s="83">
        <v>0</v>
      </c>
      <c r="AQ13" s="3">
        <v>0</v>
      </c>
      <c r="AR13" s="3" t="s">
        <v>26</v>
      </c>
      <c r="AS13" s="3">
        <v>0</v>
      </c>
      <c r="AT13" s="3" t="s">
        <v>26</v>
      </c>
      <c r="AU13" s="112">
        <v>0</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25</v>
      </c>
      <c r="BD13" s="313" t="str">
        <f>SUBSTITUTE(SUBSTITUTE(IFERROR(VLOOKUP($A13,単組回答!$E:$R,14,FALSE),""),"① 行った","○"),"② 行っていない","×")</f>
        <v/>
      </c>
      <c r="BE13" s="83" t="s">
        <v>25</v>
      </c>
      <c r="BF13" s="316" t="str">
        <f>SUBSTITUTE(SUBSTITUTE(IFERROR(VLOOKUP($A13,単組回答!$E:$T,16,FALSE),""),"① 行った","○"),"② 行っていない","×")</f>
        <v/>
      </c>
    </row>
    <row r="14" spans="1:58" ht="28.5" customHeight="1">
      <c r="A14" s="5">
        <v>8022</v>
      </c>
      <c r="B14" s="197" t="s">
        <v>37</v>
      </c>
      <c r="C14" s="41" t="s">
        <v>25</v>
      </c>
      <c r="D14" s="42" t="s">
        <v>25</v>
      </c>
      <c r="E14" s="42">
        <v>0</v>
      </c>
      <c r="F14" s="42"/>
      <c r="G14" s="42"/>
      <c r="H14" s="42"/>
      <c r="I14" s="42"/>
      <c r="J14" s="42"/>
      <c r="K14" s="42"/>
      <c r="L14" s="42"/>
      <c r="M14" s="42"/>
      <c r="N14" s="42" t="s">
        <v>24</v>
      </c>
      <c r="O14" s="42" t="s">
        <v>24</v>
      </c>
      <c r="P14" s="42">
        <v>0</v>
      </c>
      <c r="Q14" s="42"/>
      <c r="R14" s="42"/>
      <c r="S14" s="42"/>
      <c r="T14" s="42"/>
      <c r="U14" s="42"/>
      <c r="V14" s="42"/>
      <c r="W14" s="42"/>
      <c r="X14" s="42"/>
      <c r="Y14" s="42" t="s">
        <v>26</v>
      </c>
      <c r="Z14" s="42" t="s">
        <v>26</v>
      </c>
      <c r="AA14" s="42" t="e">
        <v>#N/A</v>
      </c>
      <c r="AB14" s="42" t="s">
        <v>26</v>
      </c>
      <c r="AC14" s="42" t="s">
        <v>25</v>
      </c>
      <c r="AD14" s="42" t="s">
        <v>26</v>
      </c>
      <c r="AE14" s="42" t="s">
        <v>25</v>
      </c>
      <c r="AF14" s="42"/>
      <c r="AG14" s="42" t="s">
        <v>26</v>
      </c>
      <c r="AH14" s="42"/>
      <c r="AI14" s="42" t="s">
        <v>26</v>
      </c>
      <c r="AJ14" s="73" t="s">
        <v>25</v>
      </c>
      <c r="AK14" s="102" t="s">
        <v>26</v>
      </c>
      <c r="AL14" s="83" t="s">
        <v>26</v>
      </c>
      <c r="AM14" s="83" t="s">
        <v>26</v>
      </c>
      <c r="AN14" s="83" t="s">
        <v>26</v>
      </c>
      <c r="AO14" s="83" t="s">
        <v>26</v>
      </c>
      <c r="AP14" s="83" t="s">
        <v>26</v>
      </c>
      <c r="AQ14" s="3" t="s">
        <v>26</v>
      </c>
      <c r="AR14" s="3" t="s">
        <v>26</v>
      </c>
      <c r="AS14" s="3" t="s">
        <v>26</v>
      </c>
      <c r="AT14" s="3" t="s">
        <v>26</v>
      </c>
      <c r="AU14" s="112" t="s">
        <v>26</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25</v>
      </c>
      <c r="BD14" s="313" t="str">
        <f>SUBSTITUTE(SUBSTITUTE(IFERROR(VLOOKUP($A14,単組回答!$E:$R,14,FALSE),""),"① 行った","○"),"② 行っていない","×")</f>
        <v/>
      </c>
      <c r="BE14" s="83" t="s">
        <v>25</v>
      </c>
      <c r="BF14" s="316" t="str">
        <f>SUBSTITUTE(SUBSTITUTE(IFERROR(VLOOKUP($A14,単組回答!$E:$T,16,FALSE),""),"① 行った","○"),"② 行っていない","×")</f>
        <v/>
      </c>
    </row>
    <row r="15" spans="1:58" ht="28.5" customHeight="1">
      <c r="A15" s="5">
        <v>8023</v>
      </c>
      <c r="B15" s="197" t="s">
        <v>38</v>
      </c>
      <c r="C15" s="42" t="s">
        <v>25</v>
      </c>
      <c r="D15" s="42" t="s">
        <v>25</v>
      </c>
      <c r="E15" s="42">
        <v>0</v>
      </c>
      <c r="F15" s="42"/>
      <c r="G15" s="42"/>
      <c r="H15" s="42"/>
      <c r="I15" s="42"/>
      <c r="J15" s="42"/>
      <c r="K15" s="42"/>
      <c r="L15" s="42"/>
      <c r="M15" s="42"/>
      <c r="N15" s="42" t="s">
        <v>24</v>
      </c>
      <c r="O15" s="42" t="s">
        <v>24</v>
      </c>
      <c r="P15" s="42">
        <v>0</v>
      </c>
      <c r="Q15" s="42"/>
      <c r="R15" s="42"/>
      <c r="S15" s="42"/>
      <c r="T15" s="42"/>
      <c r="U15" s="42"/>
      <c r="V15" s="42"/>
      <c r="W15" s="42"/>
      <c r="X15" s="42"/>
      <c r="Y15" s="42" t="s">
        <v>25</v>
      </c>
      <c r="Z15" s="42" t="s">
        <v>25</v>
      </c>
      <c r="AA15" s="42" t="s">
        <v>25</v>
      </c>
      <c r="AB15" s="42" t="s">
        <v>26</v>
      </c>
      <c r="AC15" s="42" t="s">
        <v>25</v>
      </c>
      <c r="AD15" s="42" t="s">
        <v>26</v>
      </c>
      <c r="AE15" s="42" t="s">
        <v>25</v>
      </c>
      <c r="AF15" s="42"/>
      <c r="AG15" s="42" t="s">
        <v>26</v>
      </c>
      <c r="AH15" s="42"/>
      <c r="AI15" s="42" t="s">
        <v>26</v>
      </c>
      <c r="AJ15" s="73" t="s">
        <v>25</v>
      </c>
      <c r="AK15" s="102" t="s">
        <v>26</v>
      </c>
      <c r="AL15" s="83" t="s">
        <v>26</v>
      </c>
      <c r="AM15" s="83" t="s">
        <v>26</v>
      </c>
      <c r="AN15" s="83" t="s">
        <v>26</v>
      </c>
      <c r="AO15" s="83" t="s">
        <v>26</v>
      </c>
      <c r="AP15" s="83" t="s">
        <v>26</v>
      </c>
      <c r="AQ15" s="3" t="s">
        <v>26</v>
      </c>
      <c r="AR15" s="3" t="s">
        <v>26</v>
      </c>
      <c r="AS15" s="3" t="s">
        <v>26</v>
      </c>
      <c r="AT15" s="3" t="s">
        <v>26</v>
      </c>
      <c r="AU15" s="112"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25</v>
      </c>
      <c r="BD15" s="313" t="str">
        <f>SUBSTITUTE(SUBSTITUTE(IFERROR(VLOOKUP($A15,単組回答!$E:$R,14,FALSE),""),"① 行った","○"),"② 行っていない","×")</f>
        <v/>
      </c>
      <c r="BE15" s="83" t="s">
        <v>25</v>
      </c>
      <c r="BF15" s="316" t="str">
        <f>SUBSTITUTE(SUBSTITUTE(IFERROR(VLOOKUP($A15,単組回答!$E:$T,16,FALSE),""),"① 行った","○"),"② 行っていない","×")</f>
        <v/>
      </c>
    </row>
    <row r="16" spans="1:58" ht="28.5" customHeight="1">
      <c r="A16" s="5">
        <v>8024</v>
      </c>
      <c r="B16" s="197" t="s">
        <v>39</v>
      </c>
      <c r="C16" s="42" t="s">
        <v>25</v>
      </c>
      <c r="D16" s="42" t="s">
        <v>25</v>
      </c>
      <c r="E16" s="42">
        <v>0</v>
      </c>
      <c r="F16" s="41"/>
      <c r="G16" s="42" t="s">
        <v>22</v>
      </c>
      <c r="H16" s="41" t="s">
        <v>22</v>
      </c>
      <c r="I16" s="42"/>
      <c r="J16" s="42"/>
      <c r="K16" s="42"/>
      <c r="L16" s="42"/>
      <c r="M16" s="42"/>
      <c r="N16" s="42" t="s">
        <v>24</v>
      </c>
      <c r="O16" s="42" t="s">
        <v>24</v>
      </c>
      <c r="P16" s="42">
        <v>0</v>
      </c>
      <c r="Q16" s="42"/>
      <c r="R16" s="42"/>
      <c r="S16" s="42"/>
      <c r="T16" s="42"/>
      <c r="U16" s="42"/>
      <c r="V16" s="42"/>
      <c r="W16" s="42"/>
      <c r="X16" s="42"/>
      <c r="Y16" s="42" t="s">
        <v>25</v>
      </c>
      <c r="Z16" s="42" t="s">
        <v>25</v>
      </c>
      <c r="AA16" s="42" t="s">
        <v>25</v>
      </c>
      <c r="AB16" s="42" t="s">
        <v>22</v>
      </c>
      <c r="AC16" s="42" t="s">
        <v>25</v>
      </c>
      <c r="AD16" s="42" t="s">
        <v>25</v>
      </c>
      <c r="AE16" s="42" t="s">
        <v>25</v>
      </c>
      <c r="AF16" s="42"/>
      <c r="AG16" s="42" t="s">
        <v>26</v>
      </c>
      <c r="AH16" s="42"/>
      <c r="AI16" s="42" t="s">
        <v>25</v>
      </c>
      <c r="AJ16" s="73" t="s">
        <v>25</v>
      </c>
      <c r="AK16" s="102" t="s">
        <v>26</v>
      </c>
      <c r="AL16" s="83" t="s">
        <v>26</v>
      </c>
      <c r="AM16" s="83" t="s">
        <v>26</v>
      </c>
      <c r="AN16" s="83" t="s">
        <v>26</v>
      </c>
      <c r="AO16" s="83" t="s">
        <v>26</v>
      </c>
      <c r="AP16" s="83" t="s">
        <v>26</v>
      </c>
      <c r="AQ16" s="3" t="s">
        <v>26</v>
      </c>
      <c r="AR16" s="3" t="s">
        <v>26</v>
      </c>
      <c r="AS16" s="3" t="s">
        <v>26</v>
      </c>
      <c r="AT16" s="3" t="s">
        <v>26</v>
      </c>
      <c r="AU16" s="112" t="s">
        <v>26</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25</v>
      </c>
      <c r="BD16" s="313" t="str">
        <f>SUBSTITUTE(SUBSTITUTE(IFERROR(VLOOKUP($A16,単組回答!$E:$R,14,FALSE),""),"① 行った","○"),"② 行っていない","×")</f>
        <v/>
      </c>
      <c r="BE16" s="83" t="s">
        <v>22</v>
      </c>
      <c r="BF16" s="316" t="str">
        <f>SUBSTITUTE(SUBSTITUTE(IFERROR(VLOOKUP($A16,単組回答!$E:$T,16,FALSE),""),"① 行った","○"),"② 行っていない","×")</f>
        <v/>
      </c>
    </row>
    <row r="17" spans="1:58" ht="28.5" customHeight="1">
      <c r="A17" s="5">
        <v>8027</v>
      </c>
      <c r="B17" s="197" t="s">
        <v>40</v>
      </c>
      <c r="C17" s="42" t="s">
        <v>25</v>
      </c>
      <c r="D17" s="42" t="s">
        <v>25</v>
      </c>
      <c r="E17" s="42">
        <v>0</v>
      </c>
      <c r="F17" s="42"/>
      <c r="G17" s="42"/>
      <c r="H17" s="42"/>
      <c r="I17" s="42"/>
      <c r="J17" s="42"/>
      <c r="K17" s="42"/>
      <c r="L17" s="42"/>
      <c r="M17" s="42"/>
      <c r="N17" s="42" t="s">
        <v>24</v>
      </c>
      <c r="O17" s="42" t="s">
        <v>24</v>
      </c>
      <c r="P17" s="42">
        <v>0</v>
      </c>
      <c r="Q17" s="42"/>
      <c r="R17" s="42"/>
      <c r="S17" s="42"/>
      <c r="T17" s="42"/>
      <c r="U17" s="42"/>
      <c r="V17" s="42"/>
      <c r="W17" s="42"/>
      <c r="X17" s="42"/>
      <c r="Y17" s="42" t="s">
        <v>25</v>
      </c>
      <c r="Z17" s="42" t="s">
        <v>25</v>
      </c>
      <c r="AA17" s="42" t="s">
        <v>25</v>
      </c>
      <c r="AB17" s="42" t="s">
        <v>25</v>
      </c>
      <c r="AC17" s="42" t="s">
        <v>22</v>
      </c>
      <c r="AD17" s="42" t="s">
        <v>25</v>
      </c>
      <c r="AE17" s="42" t="s">
        <v>25</v>
      </c>
      <c r="AF17" s="42"/>
      <c r="AG17" s="42" t="s">
        <v>26</v>
      </c>
      <c r="AH17" s="42"/>
      <c r="AI17" s="42" t="s">
        <v>25</v>
      </c>
      <c r="AJ17" s="73" t="s">
        <v>25</v>
      </c>
      <c r="AK17" s="102" t="s">
        <v>25</v>
      </c>
      <c r="AL17" s="83" t="s">
        <v>25</v>
      </c>
      <c r="AM17" s="83" t="s">
        <v>25</v>
      </c>
      <c r="AN17" s="83" t="s">
        <v>25</v>
      </c>
      <c r="AO17" s="83">
        <v>0</v>
      </c>
      <c r="AP17" s="83">
        <v>0</v>
      </c>
      <c r="AQ17" s="3">
        <v>0</v>
      </c>
      <c r="AR17" s="3" t="s">
        <v>26</v>
      </c>
      <c r="AS17" s="3">
        <v>0</v>
      </c>
      <c r="AT17" s="3" t="s">
        <v>26</v>
      </c>
      <c r="AU17" s="112">
        <v>0</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25</v>
      </c>
      <c r="BD17" s="313" t="str">
        <f>SUBSTITUTE(SUBSTITUTE(IFERROR(VLOOKUP($A17,単組回答!$E:$R,14,FALSE),""),"① 行った","○"),"② 行っていない","×")</f>
        <v/>
      </c>
      <c r="BE17" s="83" t="s">
        <v>25</v>
      </c>
      <c r="BF17" s="316" t="str">
        <f>SUBSTITUTE(SUBSTITUTE(IFERROR(VLOOKUP($A17,単組回答!$E:$T,16,FALSE),""),"① 行った","○"),"② 行っていない","×")</f>
        <v/>
      </c>
    </row>
    <row r="18" spans="1:58" ht="28.5" customHeight="1">
      <c r="A18" s="5">
        <v>8028</v>
      </c>
      <c r="B18" s="197" t="s">
        <v>41</v>
      </c>
      <c r="C18" s="42" t="s">
        <v>25</v>
      </c>
      <c r="D18" s="42" t="s">
        <v>25</v>
      </c>
      <c r="E18" s="42">
        <v>0</v>
      </c>
      <c r="F18" s="42"/>
      <c r="G18" s="42"/>
      <c r="H18" s="42"/>
      <c r="I18" s="42"/>
      <c r="J18" s="42"/>
      <c r="K18" s="42"/>
      <c r="L18" s="42"/>
      <c r="M18" s="42"/>
      <c r="N18" s="42" t="s">
        <v>24</v>
      </c>
      <c r="O18" s="42" t="s">
        <v>24</v>
      </c>
      <c r="P18" s="42">
        <v>0</v>
      </c>
      <c r="Q18" s="42"/>
      <c r="R18" s="42"/>
      <c r="S18" s="42"/>
      <c r="T18" s="42"/>
      <c r="U18" s="42"/>
      <c r="V18" s="42"/>
      <c r="W18" s="42"/>
      <c r="X18" s="42"/>
      <c r="Y18" s="42" t="s">
        <v>25</v>
      </c>
      <c r="Z18" s="42" t="s">
        <v>25</v>
      </c>
      <c r="AA18" s="42" t="s">
        <v>25</v>
      </c>
      <c r="AB18" s="42" t="s">
        <v>26</v>
      </c>
      <c r="AC18" s="42" t="s">
        <v>25</v>
      </c>
      <c r="AD18" s="42" t="s">
        <v>26</v>
      </c>
      <c r="AE18" s="42" t="s">
        <v>25</v>
      </c>
      <c r="AF18" s="42"/>
      <c r="AG18" s="42" t="s">
        <v>26</v>
      </c>
      <c r="AH18" s="42"/>
      <c r="AI18" s="42" t="s">
        <v>26</v>
      </c>
      <c r="AJ18" s="73" t="s">
        <v>25</v>
      </c>
      <c r="AK18" s="102" t="s">
        <v>26</v>
      </c>
      <c r="AL18" s="83" t="s">
        <v>26</v>
      </c>
      <c r="AM18" s="83" t="s">
        <v>26</v>
      </c>
      <c r="AN18" s="83" t="s">
        <v>26</v>
      </c>
      <c r="AO18" s="83" t="s">
        <v>26</v>
      </c>
      <c r="AP18" s="83" t="s">
        <v>26</v>
      </c>
      <c r="AQ18" s="3" t="s">
        <v>26</v>
      </c>
      <c r="AR18" s="3" t="s">
        <v>26</v>
      </c>
      <c r="AS18" s="3" t="s">
        <v>26</v>
      </c>
      <c r="AT18" s="3" t="s">
        <v>26</v>
      </c>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25</v>
      </c>
      <c r="BD18" s="313" t="str">
        <f>SUBSTITUTE(SUBSTITUTE(IFERROR(VLOOKUP($A18,単組回答!$E:$R,14,FALSE),""),"① 行った","○"),"② 行っていない","×")</f>
        <v/>
      </c>
      <c r="BE18" s="83" t="s">
        <v>25</v>
      </c>
      <c r="BF18" s="316" t="str">
        <f>SUBSTITUTE(SUBSTITUTE(IFERROR(VLOOKUP($A18,単組回答!$E:$T,16,FALSE),""),"① 行った","○"),"② 行っていない","×")</f>
        <v/>
      </c>
    </row>
    <row r="19" spans="1:58" ht="28.5" customHeight="1">
      <c r="A19" s="5">
        <v>8029</v>
      </c>
      <c r="B19" s="197" t="s">
        <v>42</v>
      </c>
      <c r="C19" s="41" t="s">
        <v>22</v>
      </c>
      <c r="D19" s="42" t="s">
        <v>25</v>
      </c>
      <c r="E19" s="42">
        <v>1</v>
      </c>
      <c r="F19" s="42"/>
      <c r="G19" s="42" t="s">
        <v>22</v>
      </c>
      <c r="H19" s="42"/>
      <c r="I19" s="42" t="s">
        <v>22</v>
      </c>
      <c r="J19" s="42"/>
      <c r="K19" s="42"/>
      <c r="L19" s="42"/>
      <c r="M19" s="42"/>
      <c r="N19" s="42" t="s">
        <v>22</v>
      </c>
      <c r="O19" s="42" t="s">
        <v>24</v>
      </c>
      <c r="P19" s="42">
        <v>1</v>
      </c>
      <c r="Q19" s="42"/>
      <c r="R19" s="42"/>
      <c r="S19" s="42"/>
      <c r="T19" s="42"/>
      <c r="U19" s="42"/>
      <c r="V19" s="42"/>
      <c r="W19" s="42"/>
      <c r="X19" s="42"/>
      <c r="Y19" s="42" t="s">
        <v>26</v>
      </c>
      <c r="Z19" s="42" t="s">
        <v>26</v>
      </c>
      <c r="AA19" s="42" t="e">
        <v>#N/A</v>
      </c>
      <c r="AB19" s="42" t="s">
        <v>26</v>
      </c>
      <c r="AC19" s="42" t="s">
        <v>22</v>
      </c>
      <c r="AD19" s="42" t="s">
        <v>26</v>
      </c>
      <c r="AE19" s="42" t="s">
        <v>22</v>
      </c>
      <c r="AF19" s="42"/>
      <c r="AG19" s="42" t="s">
        <v>26</v>
      </c>
      <c r="AH19" s="42"/>
      <c r="AI19" s="42" t="s">
        <v>26</v>
      </c>
      <c r="AJ19" s="73" t="s">
        <v>25</v>
      </c>
      <c r="AK19" s="102" t="s">
        <v>22</v>
      </c>
      <c r="AL19" s="83" t="s">
        <v>25</v>
      </c>
      <c r="AM19" s="83" t="s">
        <v>25</v>
      </c>
      <c r="AN19" s="83" t="s">
        <v>22</v>
      </c>
      <c r="AO19" s="83">
        <v>0</v>
      </c>
      <c r="AP19" s="83" t="s">
        <v>22</v>
      </c>
      <c r="AQ19" s="3" t="s">
        <v>43</v>
      </c>
      <c r="AR19" s="3" t="s">
        <v>28</v>
      </c>
      <c r="AS19" s="3" t="s">
        <v>22</v>
      </c>
      <c r="AT19" s="3" t="s">
        <v>22</v>
      </c>
      <c r="AU19" s="112" t="s">
        <v>25</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25</v>
      </c>
      <c r="BD19" s="313" t="str">
        <f>SUBSTITUTE(SUBSTITUTE(IFERROR(VLOOKUP($A19,単組回答!$E:$R,14,FALSE),""),"① 行った","○"),"② 行っていない","×")</f>
        <v/>
      </c>
      <c r="BE19" s="83" t="s">
        <v>25</v>
      </c>
      <c r="BF19" s="316" t="str">
        <f>SUBSTITUTE(SUBSTITUTE(IFERROR(VLOOKUP($A19,単組回答!$E:$T,16,FALSE),""),"① 行った","○"),"② 行っていない","×")</f>
        <v/>
      </c>
    </row>
    <row r="20" spans="1:58" ht="28.5" customHeight="1">
      <c r="A20" s="5">
        <v>8031</v>
      </c>
      <c r="B20" s="197" t="s">
        <v>44</v>
      </c>
      <c r="C20" s="41" t="s">
        <v>25</v>
      </c>
      <c r="D20" s="42" t="s">
        <v>25</v>
      </c>
      <c r="E20" s="42">
        <v>0</v>
      </c>
      <c r="F20" s="42"/>
      <c r="G20" s="42"/>
      <c r="H20" s="42"/>
      <c r="I20" s="42"/>
      <c r="J20" s="42"/>
      <c r="K20" s="42"/>
      <c r="L20" s="42"/>
      <c r="M20" s="42"/>
      <c r="N20" s="42" t="s">
        <v>24</v>
      </c>
      <c r="O20" s="42" t="s">
        <v>24</v>
      </c>
      <c r="P20" s="42">
        <v>0</v>
      </c>
      <c r="Q20" s="42"/>
      <c r="R20" s="42"/>
      <c r="S20" s="42"/>
      <c r="T20" s="42"/>
      <c r="U20" s="42"/>
      <c r="V20" s="42"/>
      <c r="W20" s="42"/>
      <c r="X20" s="42"/>
      <c r="Y20" s="42" t="s">
        <v>25</v>
      </c>
      <c r="Z20" s="42" t="s">
        <v>25</v>
      </c>
      <c r="AA20" s="42" t="s">
        <v>25</v>
      </c>
      <c r="AB20" s="42" t="s">
        <v>26</v>
      </c>
      <c r="AC20" s="42" t="s">
        <v>25</v>
      </c>
      <c r="AD20" s="42" t="s">
        <v>26</v>
      </c>
      <c r="AE20" s="42" t="s">
        <v>25</v>
      </c>
      <c r="AF20" s="42"/>
      <c r="AG20" s="42" t="s">
        <v>26</v>
      </c>
      <c r="AH20" s="42"/>
      <c r="AI20" s="42" t="s">
        <v>26</v>
      </c>
      <c r="AJ20" s="73" t="s">
        <v>25</v>
      </c>
      <c r="AK20" s="102" t="s">
        <v>26</v>
      </c>
      <c r="AL20" s="83" t="s">
        <v>26</v>
      </c>
      <c r="AM20" s="83" t="s">
        <v>26</v>
      </c>
      <c r="AN20" s="83" t="s">
        <v>26</v>
      </c>
      <c r="AO20" s="83" t="s">
        <v>26</v>
      </c>
      <c r="AP20" s="83" t="s">
        <v>26</v>
      </c>
      <c r="AQ20" s="3" t="s">
        <v>26</v>
      </c>
      <c r="AR20" s="3" t="s">
        <v>26</v>
      </c>
      <c r="AS20" s="3" t="s">
        <v>26</v>
      </c>
      <c r="AT20" s="3" t="s">
        <v>26</v>
      </c>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25</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5">
        <v>8032</v>
      </c>
      <c r="B21" s="197" t="s">
        <v>45</v>
      </c>
      <c r="C21" s="42" t="s">
        <v>25</v>
      </c>
      <c r="D21" s="42" t="s">
        <v>25</v>
      </c>
      <c r="E21" s="42">
        <v>0</v>
      </c>
      <c r="F21" s="42"/>
      <c r="G21" s="42"/>
      <c r="H21" s="42"/>
      <c r="I21" s="42"/>
      <c r="J21" s="42"/>
      <c r="K21" s="42"/>
      <c r="L21" s="42"/>
      <c r="M21" s="42"/>
      <c r="N21" s="42" t="s">
        <v>24</v>
      </c>
      <c r="O21" s="42" t="s">
        <v>24</v>
      </c>
      <c r="P21" s="42">
        <v>0</v>
      </c>
      <c r="Q21" s="42"/>
      <c r="R21" s="42"/>
      <c r="S21" s="42"/>
      <c r="T21" s="42"/>
      <c r="U21" s="42"/>
      <c r="V21" s="42"/>
      <c r="W21" s="42"/>
      <c r="X21" s="42"/>
      <c r="Y21" s="42" t="s">
        <v>25</v>
      </c>
      <c r="Z21" s="42" t="s">
        <v>25</v>
      </c>
      <c r="AA21" s="42" t="s">
        <v>25</v>
      </c>
      <c r="AB21" s="42" t="s">
        <v>26</v>
      </c>
      <c r="AC21" s="42" t="s">
        <v>25</v>
      </c>
      <c r="AD21" s="42" t="s">
        <v>26</v>
      </c>
      <c r="AE21" s="42" t="s">
        <v>25</v>
      </c>
      <c r="AF21" s="42"/>
      <c r="AG21" s="42" t="s">
        <v>26</v>
      </c>
      <c r="AH21" s="42"/>
      <c r="AI21" s="42" t="s">
        <v>26</v>
      </c>
      <c r="AJ21" s="73" t="s">
        <v>25</v>
      </c>
      <c r="AK21" s="102" t="s">
        <v>26</v>
      </c>
      <c r="AL21" s="83" t="s">
        <v>26</v>
      </c>
      <c r="AM21" s="83" t="s">
        <v>26</v>
      </c>
      <c r="AN21" s="83" t="s">
        <v>26</v>
      </c>
      <c r="AO21" s="83" t="s">
        <v>26</v>
      </c>
      <c r="AP21" s="83" t="s">
        <v>26</v>
      </c>
      <c r="AQ21" s="3" t="s">
        <v>26</v>
      </c>
      <c r="AR21" s="3" t="s">
        <v>26</v>
      </c>
      <c r="AS21" s="3" t="s">
        <v>26</v>
      </c>
      <c r="AT21" s="3" t="s">
        <v>26</v>
      </c>
      <c r="AU21" s="112" t="s">
        <v>26</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25</v>
      </c>
      <c r="BD21" s="313" t="str">
        <f>SUBSTITUTE(SUBSTITUTE(IFERROR(VLOOKUP($A21,単組回答!$E:$R,14,FALSE),""),"① 行った","○"),"② 行っていない","×")</f>
        <v/>
      </c>
      <c r="BE21" s="83" t="s">
        <v>25</v>
      </c>
      <c r="BF21" s="316" t="str">
        <f>SUBSTITUTE(SUBSTITUTE(IFERROR(VLOOKUP($A21,単組回答!$E:$T,16,FALSE),""),"① 行った","○"),"② 行っていない","×")</f>
        <v/>
      </c>
    </row>
    <row r="22" spans="1:58" ht="28.5" customHeight="1">
      <c r="A22" s="5">
        <v>8033</v>
      </c>
      <c r="B22" s="197" t="s">
        <v>46</v>
      </c>
      <c r="C22" s="41" t="s">
        <v>25</v>
      </c>
      <c r="D22" s="42" t="s">
        <v>25</v>
      </c>
      <c r="E22" s="42">
        <v>0</v>
      </c>
      <c r="F22" s="42"/>
      <c r="G22" s="42"/>
      <c r="H22" s="42"/>
      <c r="I22" s="42"/>
      <c r="J22" s="42"/>
      <c r="K22" s="42"/>
      <c r="L22" s="42"/>
      <c r="M22" s="42"/>
      <c r="N22" s="42" t="s">
        <v>24</v>
      </c>
      <c r="O22" s="42" t="s">
        <v>24</v>
      </c>
      <c r="P22" s="42">
        <v>0</v>
      </c>
      <c r="Q22" s="42"/>
      <c r="R22" s="42"/>
      <c r="S22" s="42"/>
      <c r="T22" s="42"/>
      <c r="U22" s="42"/>
      <c r="V22" s="42"/>
      <c r="W22" s="42"/>
      <c r="X22" s="42"/>
      <c r="Y22" s="42" t="s">
        <v>25</v>
      </c>
      <c r="Z22" s="42" t="s">
        <v>25</v>
      </c>
      <c r="AA22" s="42" t="s">
        <v>25</v>
      </c>
      <c r="AB22" s="42" t="s">
        <v>25</v>
      </c>
      <c r="AC22" s="42" t="s">
        <v>25</v>
      </c>
      <c r="AD22" s="42" t="s">
        <v>25</v>
      </c>
      <c r="AE22" s="42" t="s">
        <v>22</v>
      </c>
      <c r="AF22" s="42"/>
      <c r="AG22" s="42" t="s">
        <v>26</v>
      </c>
      <c r="AH22" s="42"/>
      <c r="AI22" s="42" t="s">
        <v>25</v>
      </c>
      <c r="AJ22" s="73" t="s">
        <v>25</v>
      </c>
      <c r="AK22" s="102" t="s">
        <v>26</v>
      </c>
      <c r="AL22" s="83" t="s">
        <v>26</v>
      </c>
      <c r="AM22" s="83" t="s">
        <v>26</v>
      </c>
      <c r="AN22" s="8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25</v>
      </c>
      <c r="BD22" s="313" t="str">
        <f>SUBSTITUTE(SUBSTITUTE(IFERROR(VLOOKUP($A22,単組回答!$E:$R,14,FALSE),""),"① 行った","○"),"② 行っていない","×")</f>
        <v/>
      </c>
      <c r="BE22" s="83" t="s">
        <v>25</v>
      </c>
      <c r="BF22" s="316" t="str">
        <f>SUBSTITUTE(SUBSTITUTE(IFERROR(VLOOKUP($A22,単組回答!$E:$T,16,FALSE),""),"① 行った","○"),"② 行っていない","×")</f>
        <v/>
      </c>
    </row>
    <row r="23" spans="1:58" ht="28.5" customHeight="1">
      <c r="A23" s="5">
        <v>8035</v>
      </c>
      <c r="B23" s="197" t="s">
        <v>47</v>
      </c>
      <c r="C23" s="41" t="s">
        <v>25</v>
      </c>
      <c r="D23" s="42" t="s">
        <v>25</v>
      </c>
      <c r="E23" s="42">
        <v>0</v>
      </c>
      <c r="F23" s="42"/>
      <c r="G23" s="42"/>
      <c r="H23" s="42"/>
      <c r="I23" s="42"/>
      <c r="J23" s="42"/>
      <c r="K23" s="42"/>
      <c r="L23" s="42"/>
      <c r="M23" s="42"/>
      <c r="N23" s="42" t="s">
        <v>24</v>
      </c>
      <c r="O23" s="42" t="s">
        <v>24</v>
      </c>
      <c r="P23" s="42">
        <v>0</v>
      </c>
      <c r="Q23" s="42"/>
      <c r="R23" s="42"/>
      <c r="S23" s="42"/>
      <c r="T23" s="42"/>
      <c r="U23" s="42"/>
      <c r="V23" s="42"/>
      <c r="W23" s="42"/>
      <c r="X23" s="42"/>
      <c r="Y23" s="42" t="s">
        <v>25</v>
      </c>
      <c r="Z23" s="42" t="s">
        <v>25</v>
      </c>
      <c r="AA23" s="42" t="s">
        <v>25</v>
      </c>
      <c r="AB23" s="42" t="s">
        <v>26</v>
      </c>
      <c r="AC23" s="42" t="s">
        <v>25</v>
      </c>
      <c r="AD23" s="42" t="s">
        <v>26</v>
      </c>
      <c r="AE23" s="42" t="s">
        <v>25</v>
      </c>
      <c r="AF23" s="42"/>
      <c r="AG23" s="42" t="s">
        <v>26</v>
      </c>
      <c r="AH23" s="42"/>
      <c r="AI23" s="42" t="s">
        <v>26</v>
      </c>
      <c r="AJ23" s="73" t="s">
        <v>25</v>
      </c>
      <c r="AK23" s="102" t="s">
        <v>25</v>
      </c>
      <c r="AL23" s="83" t="s">
        <v>25</v>
      </c>
      <c r="AM23" s="83" t="s">
        <v>25</v>
      </c>
      <c r="AN23" s="83" t="s">
        <v>25</v>
      </c>
      <c r="AO23" s="83">
        <v>0</v>
      </c>
      <c r="AP23" s="83">
        <v>0</v>
      </c>
      <c r="AQ23" s="3">
        <v>0</v>
      </c>
      <c r="AR23" s="3" t="s">
        <v>26</v>
      </c>
      <c r="AS23" s="3">
        <v>0</v>
      </c>
      <c r="AT23" s="3" t="s">
        <v>26</v>
      </c>
      <c r="AU23" s="112">
        <v>0</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25</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5">
        <v>8036</v>
      </c>
      <c r="B24" s="197" t="s">
        <v>48</v>
      </c>
      <c r="C24" s="42" t="s">
        <v>25</v>
      </c>
      <c r="D24" s="42" t="s">
        <v>25</v>
      </c>
      <c r="E24" s="42">
        <v>0</v>
      </c>
      <c r="F24" s="42"/>
      <c r="G24" s="42"/>
      <c r="H24" s="42"/>
      <c r="I24" s="42"/>
      <c r="J24" s="42"/>
      <c r="K24" s="42"/>
      <c r="L24" s="42"/>
      <c r="M24" s="42"/>
      <c r="N24" s="42" t="s">
        <v>24</v>
      </c>
      <c r="O24" s="42" t="s">
        <v>24</v>
      </c>
      <c r="P24" s="42">
        <v>0</v>
      </c>
      <c r="Q24" s="42"/>
      <c r="R24" s="42"/>
      <c r="S24" s="42"/>
      <c r="T24" s="42"/>
      <c r="U24" s="42"/>
      <c r="V24" s="42"/>
      <c r="W24" s="42"/>
      <c r="X24" s="42"/>
      <c r="Y24" s="42" t="s">
        <v>25</v>
      </c>
      <c r="Z24" s="42" t="s">
        <v>25</v>
      </c>
      <c r="AA24" s="42" t="s">
        <v>25</v>
      </c>
      <c r="AB24" s="42" t="s">
        <v>25</v>
      </c>
      <c r="AC24" s="42" t="s">
        <v>25</v>
      </c>
      <c r="AD24" s="42" t="s">
        <v>25</v>
      </c>
      <c r="AE24" s="42" t="s">
        <v>25</v>
      </c>
      <c r="AF24" s="42"/>
      <c r="AG24" s="42" t="s">
        <v>26</v>
      </c>
      <c r="AH24" s="42"/>
      <c r="AI24" s="42" t="s">
        <v>25</v>
      </c>
      <c r="AJ24" s="73" t="s">
        <v>25</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25</v>
      </c>
      <c r="BD24" s="313" t="str">
        <f>SUBSTITUTE(SUBSTITUTE(IFERROR(VLOOKUP($A24,単組回答!$E:$R,14,FALSE),""),"① 行った","○"),"② 行っていない","×")</f>
        <v/>
      </c>
      <c r="BE24" s="83" t="s">
        <v>25</v>
      </c>
      <c r="BF24" s="316" t="str">
        <f>SUBSTITUTE(SUBSTITUTE(IFERROR(VLOOKUP($A24,単組回答!$E:$T,16,FALSE),""),"① 行った","○"),"② 行っていない","×")</f>
        <v/>
      </c>
    </row>
    <row r="25" spans="1:58" ht="28.5" customHeight="1">
      <c r="A25" s="5">
        <v>8037</v>
      </c>
      <c r="B25" s="197" t="s">
        <v>49</v>
      </c>
      <c r="C25" s="42" t="s">
        <v>25</v>
      </c>
      <c r="D25" s="42" t="s">
        <v>25</v>
      </c>
      <c r="E25" s="42">
        <v>0</v>
      </c>
      <c r="F25" s="42"/>
      <c r="G25" s="42"/>
      <c r="H25" s="42"/>
      <c r="I25" s="42"/>
      <c r="J25" s="42"/>
      <c r="K25" s="42"/>
      <c r="L25" s="42"/>
      <c r="M25" s="42"/>
      <c r="N25" s="42" t="s">
        <v>24</v>
      </c>
      <c r="O25" s="42" t="s">
        <v>24</v>
      </c>
      <c r="P25" s="42">
        <v>0</v>
      </c>
      <c r="Q25" s="42"/>
      <c r="R25" s="42"/>
      <c r="S25" s="42"/>
      <c r="T25" s="42"/>
      <c r="U25" s="42"/>
      <c r="V25" s="42"/>
      <c r="W25" s="42"/>
      <c r="X25" s="42"/>
      <c r="Y25" s="42" t="s">
        <v>26</v>
      </c>
      <c r="Z25" s="42" t="s">
        <v>26</v>
      </c>
      <c r="AA25" s="42" t="e">
        <v>#N/A</v>
      </c>
      <c r="AB25" s="42" t="s">
        <v>26</v>
      </c>
      <c r="AC25" s="42" t="s">
        <v>25</v>
      </c>
      <c r="AD25" s="42" t="s">
        <v>26</v>
      </c>
      <c r="AE25" s="42" t="s">
        <v>25</v>
      </c>
      <c r="AF25" s="42"/>
      <c r="AG25" s="42" t="s">
        <v>26</v>
      </c>
      <c r="AH25" s="42"/>
      <c r="AI25" s="42" t="s">
        <v>26</v>
      </c>
      <c r="AJ25" s="73" t="s">
        <v>25</v>
      </c>
      <c r="AK25" s="102" t="s">
        <v>25</v>
      </c>
      <c r="AL25" s="83" t="s">
        <v>25</v>
      </c>
      <c r="AM25" s="83" t="s">
        <v>25</v>
      </c>
      <c r="AN25" s="83" t="s">
        <v>25</v>
      </c>
      <c r="AO25" s="83">
        <v>0</v>
      </c>
      <c r="AP25" s="83">
        <v>0</v>
      </c>
      <c r="AQ25" s="3">
        <v>0</v>
      </c>
      <c r="AR25" s="3" t="s">
        <v>26</v>
      </c>
      <c r="AS25" s="3">
        <v>0</v>
      </c>
      <c r="AT25" s="3" t="s">
        <v>26</v>
      </c>
      <c r="AU25" s="112">
        <v>0</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25</v>
      </c>
      <c r="BD25" s="313" t="str">
        <f>SUBSTITUTE(SUBSTITUTE(IFERROR(VLOOKUP($A25,単組回答!$E:$R,14,FALSE),""),"① 行った","○"),"② 行っていない","×")</f>
        <v/>
      </c>
      <c r="BE25" s="83" t="s">
        <v>25</v>
      </c>
      <c r="BF25" s="316" t="str">
        <f>SUBSTITUTE(SUBSTITUTE(IFERROR(VLOOKUP($A25,単組回答!$E:$T,16,FALSE),""),"① 行った","○"),"② 行っていない","×")</f>
        <v/>
      </c>
    </row>
    <row r="26" spans="1:58" ht="28.5" customHeight="1">
      <c r="A26" s="5">
        <v>8038</v>
      </c>
      <c r="B26" s="197" t="s">
        <v>50</v>
      </c>
      <c r="C26" s="42" t="s">
        <v>22</v>
      </c>
      <c r="D26" s="42" t="s">
        <v>25</v>
      </c>
      <c r="E26" s="42">
        <v>1</v>
      </c>
      <c r="F26" s="41"/>
      <c r="G26" s="42" t="s">
        <v>22</v>
      </c>
      <c r="H26" s="42"/>
      <c r="I26" s="42" t="s">
        <v>22</v>
      </c>
      <c r="J26" s="42"/>
      <c r="K26" s="42"/>
      <c r="L26" s="42"/>
      <c r="M26" s="42"/>
      <c r="N26" s="42" t="s">
        <v>24</v>
      </c>
      <c r="O26" s="42" t="s">
        <v>24</v>
      </c>
      <c r="P26" s="42">
        <v>0</v>
      </c>
      <c r="Q26" s="42"/>
      <c r="R26" s="42" t="s">
        <v>23</v>
      </c>
      <c r="S26" s="42"/>
      <c r="T26" s="42" t="s">
        <v>23</v>
      </c>
      <c r="U26" s="42"/>
      <c r="V26" s="42"/>
      <c r="W26" s="42"/>
      <c r="X26" s="42"/>
      <c r="Y26" s="42" t="s">
        <v>25</v>
      </c>
      <c r="Z26" s="42" t="s">
        <v>25</v>
      </c>
      <c r="AA26" s="42" t="s">
        <v>25</v>
      </c>
      <c r="AB26" s="42" t="s">
        <v>22</v>
      </c>
      <c r="AC26" s="42" t="s">
        <v>22</v>
      </c>
      <c r="AD26" s="42" t="s">
        <v>25</v>
      </c>
      <c r="AE26" s="42" t="s">
        <v>22</v>
      </c>
      <c r="AF26" s="42"/>
      <c r="AG26" s="42" t="s">
        <v>26</v>
      </c>
      <c r="AH26" s="42" t="s">
        <v>25</v>
      </c>
      <c r="AI26" s="42" t="s">
        <v>25</v>
      </c>
      <c r="AJ26" s="73" t="s">
        <v>25</v>
      </c>
      <c r="AK26" s="102" t="s">
        <v>25</v>
      </c>
      <c r="AL26" s="83" t="s">
        <v>25</v>
      </c>
      <c r="AM26" s="83" t="s">
        <v>22</v>
      </c>
      <c r="AN26" s="83" t="s">
        <v>22</v>
      </c>
      <c r="AO26" s="83" t="s">
        <v>25</v>
      </c>
      <c r="AP26" s="83" t="s">
        <v>22</v>
      </c>
      <c r="AQ26" s="3" t="s">
        <v>25</v>
      </c>
      <c r="AR26" s="3" t="s">
        <v>26</v>
      </c>
      <c r="AS26" s="3" t="s">
        <v>25</v>
      </c>
      <c r="AT26" s="3" t="s">
        <v>26</v>
      </c>
      <c r="AU26" s="112" t="s">
        <v>22</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25</v>
      </c>
      <c r="BD26" s="313" t="str">
        <f>SUBSTITUTE(SUBSTITUTE(IFERROR(VLOOKUP($A26,単組回答!$E:$R,14,FALSE),""),"① 行った","○"),"② 行っていない","×")</f>
        <v/>
      </c>
      <c r="BE26" s="83" t="s">
        <v>25</v>
      </c>
      <c r="BF26" s="316" t="str">
        <f>SUBSTITUTE(SUBSTITUTE(IFERROR(VLOOKUP($A26,単組回答!$E:$T,16,FALSE),""),"① 行った","○"),"② 行っていない","×")</f>
        <v/>
      </c>
    </row>
    <row r="27" spans="1:58" ht="28.5" customHeight="1">
      <c r="A27" s="5">
        <v>8040</v>
      </c>
      <c r="B27" s="197" t="s">
        <v>51</v>
      </c>
      <c r="C27" s="42" t="s">
        <v>25</v>
      </c>
      <c r="D27" s="42" t="s">
        <v>25</v>
      </c>
      <c r="E27" s="42">
        <v>0</v>
      </c>
      <c r="F27" s="42"/>
      <c r="G27" s="42"/>
      <c r="H27" s="42"/>
      <c r="I27" s="42"/>
      <c r="J27" s="42"/>
      <c r="K27" s="42"/>
      <c r="L27" s="42"/>
      <c r="M27" s="42"/>
      <c r="N27" s="42" t="s">
        <v>24</v>
      </c>
      <c r="O27" s="42" t="s">
        <v>24</v>
      </c>
      <c r="P27" s="42">
        <v>0</v>
      </c>
      <c r="Q27" s="42"/>
      <c r="R27" s="42"/>
      <c r="S27" s="42"/>
      <c r="T27" s="42"/>
      <c r="U27" s="42"/>
      <c r="V27" s="42"/>
      <c r="W27" s="42"/>
      <c r="X27" s="42"/>
      <c r="Y27" s="42" t="s">
        <v>25</v>
      </c>
      <c r="Z27" s="42" t="s">
        <v>25</v>
      </c>
      <c r="AA27" s="42" t="s">
        <v>25</v>
      </c>
      <c r="AB27" s="42" t="s">
        <v>26</v>
      </c>
      <c r="AC27" s="42" t="s">
        <v>25</v>
      </c>
      <c r="AD27" s="42" t="s">
        <v>26</v>
      </c>
      <c r="AE27" s="42" t="s">
        <v>25</v>
      </c>
      <c r="AF27" s="42"/>
      <c r="AG27" s="42" t="s">
        <v>26</v>
      </c>
      <c r="AH27" s="42"/>
      <c r="AI27" s="42" t="s">
        <v>26</v>
      </c>
      <c r="AJ27" s="73" t="s">
        <v>25</v>
      </c>
      <c r="AK27" s="102" t="s">
        <v>25</v>
      </c>
      <c r="AL27" s="83" t="s">
        <v>25</v>
      </c>
      <c r="AM27" s="83" t="s">
        <v>25</v>
      </c>
      <c r="AN27" s="83" t="s">
        <v>25</v>
      </c>
      <c r="AO27" s="83">
        <v>0</v>
      </c>
      <c r="AP27" s="83">
        <v>0</v>
      </c>
      <c r="AQ27" s="3">
        <v>0</v>
      </c>
      <c r="AR27" s="3" t="s">
        <v>26</v>
      </c>
      <c r="AS27" s="3">
        <v>0</v>
      </c>
      <c r="AT27" s="3" t="s">
        <v>26</v>
      </c>
      <c r="AU27" s="112">
        <v>0</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25</v>
      </c>
      <c r="BD27" s="313" t="str">
        <f>SUBSTITUTE(SUBSTITUTE(IFERROR(VLOOKUP($A27,単組回答!$E:$R,14,FALSE),""),"① 行った","○"),"② 行っていない","×")</f>
        <v/>
      </c>
      <c r="BE27" s="83" t="s">
        <v>25</v>
      </c>
      <c r="BF27" s="316" t="str">
        <f>SUBSTITUTE(SUBSTITUTE(IFERROR(VLOOKUP($A27,単組回答!$E:$T,16,FALSE),""),"① 行った","○"),"② 行っていない","×")</f>
        <v/>
      </c>
    </row>
    <row r="28" spans="1:58" ht="28.5" customHeight="1">
      <c r="A28" s="5">
        <v>8041</v>
      </c>
      <c r="B28" s="197" t="s">
        <v>52</v>
      </c>
      <c r="C28" s="42" t="s">
        <v>25</v>
      </c>
      <c r="D28" s="42" t="s">
        <v>25</v>
      </c>
      <c r="E28" s="42">
        <v>0</v>
      </c>
      <c r="F28" s="42"/>
      <c r="G28" s="42"/>
      <c r="H28" s="42"/>
      <c r="I28" s="42"/>
      <c r="J28" s="42"/>
      <c r="K28" s="42"/>
      <c r="L28" s="42"/>
      <c r="M28" s="42"/>
      <c r="N28" s="42" t="s">
        <v>24</v>
      </c>
      <c r="O28" s="42" t="s">
        <v>24</v>
      </c>
      <c r="P28" s="42">
        <v>0</v>
      </c>
      <c r="Q28" s="42"/>
      <c r="R28" s="42"/>
      <c r="S28" s="42"/>
      <c r="T28" s="42"/>
      <c r="U28" s="42"/>
      <c r="V28" s="42"/>
      <c r="W28" s="42"/>
      <c r="X28" s="42"/>
      <c r="Y28" s="42" t="s">
        <v>26</v>
      </c>
      <c r="Z28" s="42" t="s">
        <v>26</v>
      </c>
      <c r="AA28" s="42" t="e">
        <v>#N/A</v>
      </c>
      <c r="AB28" s="42" t="s">
        <v>26</v>
      </c>
      <c r="AC28" s="42" t="s">
        <v>25</v>
      </c>
      <c r="AD28" s="42" t="s">
        <v>26</v>
      </c>
      <c r="AE28" s="42" t="s">
        <v>25</v>
      </c>
      <c r="AF28" s="42"/>
      <c r="AG28" s="42" t="s">
        <v>26</v>
      </c>
      <c r="AH28" s="42"/>
      <c r="AI28" s="42" t="s">
        <v>26</v>
      </c>
      <c r="AJ28" s="73" t="s">
        <v>25</v>
      </c>
      <c r="AK28" s="102" t="s">
        <v>25</v>
      </c>
      <c r="AL28" s="83" t="s">
        <v>25</v>
      </c>
      <c r="AM28" s="83" t="s">
        <v>25</v>
      </c>
      <c r="AN28" s="83" t="s">
        <v>25</v>
      </c>
      <c r="AO28" s="83">
        <v>0</v>
      </c>
      <c r="AP28" s="83">
        <v>0</v>
      </c>
      <c r="AQ28" s="3">
        <v>0</v>
      </c>
      <c r="AR28" s="3" t="s">
        <v>26</v>
      </c>
      <c r="AS28" s="3">
        <v>0</v>
      </c>
      <c r="AT28" s="3" t="s">
        <v>26</v>
      </c>
      <c r="AU28" s="112">
        <v>0</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25</v>
      </c>
      <c r="BD28" s="313" t="str">
        <f>SUBSTITUTE(SUBSTITUTE(IFERROR(VLOOKUP($A28,単組回答!$E:$R,14,FALSE),""),"① 行った","○"),"② 行っていない","×")</f>
        <v/>
      </c>
      <c r="BE28" s="83" t="s">
        <v>25</v>
      </c>
      <c r="BF28" s="316" t="str">
        <f>SUBSTITUTE(SUBSTITUTE(IFERROR(VLOOKUP($A28,単組回答!$E:$T,16,FALSE),""),"① 行った","○"),"② 行っていない","×")</f>
        <v/>
      </c>
    </row>
    <row r="29" spans="1:58" ht="28.5" customHeight="1">
      <c r="A29" s="5">
        <v>8042</v>
      </c>
      <c r="B29" s="197" t="s">
        <v>53</v>
      </c>
      <c r="C29" s="42" t="s">
        <v>25</v>
      </c>
      <c r="D29" s="42" t="s">
        <v>25</v>
      </c>
      <c r="E29" s="42">
        <v>0</v>
      </c>
      <c r="F29" s="42"/>
      <c r="G29" s="42"/>
      <c r="H29" s="42"/>
      <c r="I29" s="42"/>
      <c r="J29" s="42"/>
      <c r="K29" s="42"/>
      <c r="L29" s="42"/>
      <c r="M29" s="42"/>
      <c r="N29" s="42" t="s">
        <v>24</v>
      </c>
      <c r="O29" s="42" t="s">
        <v>24</v>
      </c>
      <c r="P29" s="42">
        <v>0</v>
      </c>
      <c r="Q29" s="42"/>
      <c r="R29" s="42"/>
      <c r="S29" s="42" t="s">
        <v>23</v>
      </c>
      <c r="T29" s="42"/>
      <c r="U29" s="42"/>
      <c r="V29" s="42"/>
      <c r="W29" s="42"/>
      <c r="X29" s="42"/>
      <c r="Y29" s="42" t="s">
        <v>25</v>
      </c>
      <c r="Z29" s="42" t="s">
        <v>25</v>
      </c>
      <c r="AA29" s="42" t="s">
        <v>25</v>
      </c>
      <c r="AB29" s="42" t="s">
        <v>26</v>
      </c>
      <c r="AC29" s="42" t="s">
        <v>25</v>
      </c>
      <c r="AD29" s="42" t="s">
        <v>26</v>
      </c>
      <c r="AE29" s="42" t="s">
        <v>25</v>
      </c>
      <c r="AF29" s="42"/>
      <c r="AG29" s="42" t="s">
        <v>26</v>
      </c>
      <c r="AH29" s="42"/>
      <c r="AI29" s="42" t="s">
        <v>26</v>
      </c>
      <c r="AJ29" s="73" t="s">
        <v>25</v>
      </c>
      <c r="AK29" s="102" t="s">
        <v>26</v>
      </c>
      <c r="AL29" s="83" t="s">
        <v>26</v>
      </c>
      <c r="AM29" s="83" t="s">
        <v>26</v>
      </c>
      <c r="AN29" s="83" t="s">
        <v>26</v>
      </c>
      <c r="AO29" s="83" t="s">
        <v>26</v>
      </c>
      <c r="AP29" s="83" t="s">
        <v>26</v>
      </c>
      <c r="AQ29" s="3" t="s">
        <v>26</v>
      </c>
      <c r="AR29" s="3" t="s">
        <v>26</v>
      </c>
      <c r="AS29" s="3" t="s">
        <v>26</v>
      </c>
      <c r="AT29" s="3" t="s">
        <v>26</v>
      </c>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25</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5">
        <v>8043</v>
      </c>
      <c r="B30" s="197" t="s">
        <v>54</v>
      </c>
      <c r="C30" s="41" t="s">
        <v>25</v>
      </c>
      <c r="D30" s="42" t="s">
        <v>25</v>
      </c>
      <c r="E30" s="42">
        <v>0</v>
      </c>
      <c r="F30" s="42"/>
      <c r="G30" s="42"/>
      <c r="H30" s="42"/>
      <c r="I30" s="42"/>
      <c r="J30" s="42"/>
      <c r="K30" s="42"/>
      <c r="L30" s="42"/>
      <c r="M30" s="42"/>
      <c r="N30" s="42" t="s">
        <v>24</v>
      </c>
      <c r="O30" s="42" t="s">
        <v>24</v>
      </c>
      <c r="P30" s="42">
        <v>0</v>
      </c>
      <c r="Q30" s="42"/>
      <c r="R30" s="42"/>
      <c r="S30" s="42"/>
      <c r="T30" s="42"/>
      <c r="U30" s="42"/>
      <c r="V30" s="42"/>
      <c r="W30" s="42"/>
      <c r="X30" s="42"/>
      <c r="Y30" s="42" t="s">
        <v>25</v>
      </c>
      <c r="Z30" s="42" t="s">
        <v>25</v>
      </c>
      <c r="AA30" s="42" t="s">
        <v>25</v>
      </c>
      <c r="AB30" s="42" t="s">
        <v>26</v>
      </c>
      <c r="AC30" s="42" t="s">
        <v>22</v>
      </c>
      <c r="AD30" s="42" t="s">
        <v>26</v>
      </c>
      <c r="AE30" s="42" t="s">
        <v>22</v>
      </c>
      <c r="AF30" s="42"/>
      <c r="AG30" s="42" t="s">
        <v>26</v>
      </c>
      <c r="AH30" s="42"/>
      <c r="AI30" s="42" t="s">
        <v>26</v>
      </c>
      <c r="AJ30" s="73" t="s">
        <v>25</v>
      </c>
      <c r="AK30" s="102" t="s">
        <v>25</v>
      </c>
      <c r="AL30" s="83" t="s">
        <v>25</v>
      </c>
      <c r="AM30" s="83" t="s">
        <v>25</v>
      </c>
      <c r="AN30" s="83" t="s">
        <v>25</v>
      </c>
      <c r="AO30" s="83">
        <v>0</v>
      </c>
      <c r="AP30" s="83">
        <v>0</v>
      </c>
      <c r="AQ30" s="3">
        <v>0</v>
      </c>
      <c r="AR30" s="3" t="s">
        <v>26</v>
      </c>
      <c r="AS30" s="3">
        <v>0</v>
      </c>
      <c r="AT30" s="3" t="s">
        <v>26</v>
      </c>
      <c r="AU30" s="112">
        <v>0</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25</v>
      </c>
      <c r="BD30" s="313" t="str">
        <f>SUBSTITUTE(SUBSTITUTE(IFERROR(VLOOKUP($A30,単組回答!$E:$R,14,FALSE),""),"① 行った","○"),"② 行っていない","×")</f>
        <v/>
      </c>
      <c r="BE30" s="83" t="s">
        <v>25</v>
      </c>
      <c r="BF30" s="316" t="str">
        <f>SUBSTITUTE(SUBSTITUTE(IFERROR(VLOOKUP($A30,単組回答!$E:$T,16,FALSE),""),"① 行った","○"),"② 行っていない","×")</f>
        <v/>
      </c>
    </row>
    <row r="31" spans="1:58" ht="28.5" customHeight="1">
      <c r="A31" s="5">
        <v>8044</v>
      </c>
      <c r="B31" s="197" t="s">
        <v>55</v>
      </c>
      <c r="C31" s="42" t="s">
        <v>25</v>
      </c>
      <c r="D31" s="42" t="s">
        <v>25</v>
      </c>
      <c r="E31" s="42">
        <v>0</v>
      </c>
      <c r="F31" s="41" t="s">
        <v>22</v>
      </c>
      <c r="G31" s="42"/>
      <c r="H31" s="42"/>
      <c r="I31" s="42"/>
      <c r="J31" s="42"/>
      <c r="K31" s="42"/>
      <c r="L31" s="42"/>
      <c r="M31" s="42"/>
      <c r="N31" s="42" t="s">
        <v>24</v>
      </c>
      <c r="O31" s="42" t="s">
        <v>24</v>
      </c>
      <c r="P31" s="42">
        <v>0</v>
      </c>
      <c r="Q31" s="42" t="s">
        <v>23</v>
      </c>
      <c r="R31" s="42" t="s">
        <v>23</v>
      </c>
      <c r="S31" s="42"/>
      <c r="T31" s="42"/>
      <c r="U31" s="42"/>
      <c r="V31" s="42"/>
      <c r="W31" s="42"/>
      <c r="X31" s="42"/>
      <c r="Y31" s="42" t="s">
        <v>26</v>
      </c>
      <c r="Z31" s="42" t="s">
        <v>26</v>
      </c>
      <c r="AA31" s="42" t="e">
        <v>#N/A</v>
      </c>
      <c r="AB31" s="42" t="s">
        <v>26</v>
      </c>
      <c r="AC31" s="42" t="s">
        <v>26</v>
      </c>
      <c r="AD31" s="42" t="s">
        <v>26</v>
      </c>
      <c r="AE31" s="42" t="s">
        <v>26</v>
      </c>
      <c r="AF31" s="42"/>
      <c r="AG31" s="42" t="s">
        <v>26</v>
      </c>
      <c r="AH31" s="42" t="s">
        <v>26</v>
      </c>
      <c r="AI31" s="42" t="s">
        <v>26</v>
      </c>
      <c r="AJ31" s="73" t="s">
        <v>26</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25</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5">
        <v>8047</v>
      </c>
      <c r="B32" s="197" t="s">
        <v>56</v>
      </c>
      <c r="C32" s="42" t="s">
        <v>25</v>
      </c>
      <c r="D32" s="42" t="s">
        <v>25</v>
      </c>
      <c r="E32" s="42">
        <v>0</v>
      </c>
      <c r="F32" s="41" t="s">
        <v>22</v>
      </c>
      <c r="G32" s="42" t="s">
        <v>22</v>
      </c>
      <c r="H32" s="42"/>
      <c r="I32" s="42" t="s">
        <v>22</v>
      </c>
      <c r="J32" s="42"/>
      <c r="K32" s="42"/>
      <c r="L32" s="42"/>
      <c r="M32" s="42"/>
      <c r="N32" s="42" t="s">
        <v>24</v>
      </c>
      <c r="O32" s="42" t="s">
        <v>24</v>
      </c>
      <c r="P32" s="42">
        <v>0</v>
      </c>
      <c r="Q32" s="42" t="s">
        <v>23</v>
      </c>
      <c r="R32" s="42" t="s">
        <v>23</v>
      </c>
      <c r="S32" s="42"/>
      <c r="T32" s="42"/>
      <c r="U32" s="42"/>
      <c r="V32" s="42"/>
      <c r="W32" s="42"/>
      <c r="X32" s="42"/>
      <c r="Y32" s="42" t="s">
        <v>25</v>
      </c>
      <c r="Z32" s="42" t="s">
        <v>25</v>
      </c>
      <c r="AA32" s="42" t="s">
        <v>25</v>
      </c>
      <c r="AB32" s="42" t="s">
        <v>22</v>
      </c>
      <c r="AC32" s="42" t="s">
        <v>22</v>
      </c>
      <c r="AD32" s="42" t="s">
        <v>25</v>
      </c>
      <c r="AE32" s="42" t="s">
        <v>25</v>
      </c>
      <c r="AF32" s="42"/>
      <c r="AG32" s="42" t="s">
        <v>26</v>
      </c>
      <c r="AH32" s="42"/>
      <c r="AI32" s="42" t="s">
        <v>25</v>
      </c>
      <c r="AJ32" s="73" t="s">
        <v>25</v>
      </c>
      <c r="AK32" s="102" t="s">
        <v>25</v>
      </c>
      <c r="AL32" s="83" t="s">
        <v>25</v>
      </c>
      <c r="AM32" s="83" t="s">
        <v>25</v>
      </c>
      <c r="AN32" s="83" t="s">
        <v>22</v>
      </c>
      <c r="AO32" s="83">
        <v>0</v>
      </c>
      <c r="AP32" s="83" t="s">
        <v>22</v>
      </c>
      <c r="AQ32" s="3" t="s">
        <v>27</v>
      </c>
      <c r="AR32" s="3" t="s">
        <v>26</v>
      </c>
      <c r="AS32" s="3" t="s">
        <v>28</v>
      </c>
      <c r="AT32" s="3" t="s">
        <v>26</v>
      </c>
      <c r="AU32" s="112" t="s">
        <v>22</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25</v>
      </c>
      <c r="BD32" s="313" t="str">
        <f>SUBSTITUTE(SUBSTITUTE(IFERROR(VLOOKUP($A32,単組回答!$E:$R,14,FALSE),""),"① 行った","○"),"② 行っていない","×")</f>
        <v/>
      </c>
      <c r="BE32" s="83" t="s">
        <v>22</v>
      </c>
      <c r="BF32" s="316" t="str">
        <f>SUBSTITUTE(SUBSTITUTE(IFERROR(VLOOKUP($A32,単組回答!$E:$T,16,FALSE),""),"① 行った","○"),"② 行っていない","×")</f>
        <v/>
      </c>
    </row>
    <row r="33" spans="1:58" ht="28.5" customHeight="1">
      <c r="A33" s="5">
        <v>8051</v>
      </c>
      <c r="B33" s="197" t="s">
        <v>57</v>
      </c>
      <c r="C33" s="42" t="s">
        <v>25</v>
      </c>
      <c r="D33" s="42" t="s">
        <v>25</v>
      </c>
      <c r="E33" s="42">
        <v>0</v>
      </c>
      <c r="F33" s="41" t="s">
        <v>22</v>
      </c>
      <c r="G33" s="42" t="s">
        <v>22</v>
      </c>
      <c r="H33" s="42"/>
      <c r="I33" s="42"/>
      <c r="J33" s="42"/>
      <c r="K33" s="42"/>
      <c r="L33" s="42"/>
      <c r="M33" s="42"/>
      <c r="N33" s="42" t="s">
        <v>24</v>
      </c>
      <c r="O33" s="42" t="s">
        <v>24</v>
      </c>
      <c r="P33" s="42">
        <v>0</v>
      </c>
      <c r="Q33" s="42" t="s">
        <v>23</v>
      </c>
      <c r="R33" s="42"/>
      <c r="S33" s="42"/>
      <c r="T33" s="42"/>
      <c r="U33" s="42"/>
      <c r="V33" s="42"/>
      <c r="W33" s="42"/>
      <c r="X33" s="42"/>
      <c r="Y33" s="42" t="s">
        <v>25</v>
      </c>
      <c r="Z33" s="42" t="s">
        <v>25</v>
      </c>
      <c r="AA33" s="42" t="s">
        <v>25</v>
      </c>
      <c r="AB33" s="42" t="s">
        <v>22</v>
      </c>
      <c r="AC33" s="42" t="s">
        <v>25</v>
      </c>
      <c r="AD33" s="42" t="s">
        <v>25</v>
      </c>
      <c r="AE33" s="42" t="s">
        <v>25</v>
      </c>
      <c r="AF33" s="42"/>
      <c r="AG33" s="42" t="s">
        <v>26</v>
      </c>
      <c r="AH33" s="42"/>
      <c r="AI33" s="42" t="s">
        <v>25</v>
      </c>
      <c r="AJ33" s="73" t="s">
        <v>25</v>
      </c>
      <c r="AK33" s="102" t="s">
        <v>25</v>
      </c>
      <c r="AL33" s="83" t="s">
        <v>25</v>
      </c>
      <c r="AM33" s="83" t="s">
        <v>25</v>
      </c>
      <c r="AN33" s="83" t="s">
        <v>22</v>
      </c>
      <c r="AO33" s="83">
        <v>0</v>
      </c>
      <c r="AP33" s="83" t="s">
        <v>22</v>
      </c>
      <c r="AQ33" s="3" t="s">
        <v>25</v>
      </c>
      <c r="AR33" s="3" t="s">
        <v>26</v>
      </c>
      <c r="AS33" s="3" t="s">
        <v>28</v>
      </c>
      <c r="AT33" s="3" t="s">
        <v>26</v>
      </c>
      <c r="AU33" s="112" t="s">
        <v>22</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25</v>
      </c>
      <c r="BD33" s="313" t="str">
        <f>SUBSTITUTE(SUBSTITUTE(IFERROR(VLOOKUP($A33,単組回答!$E:$R,14,FALSE),""),"① 行った","○"),"② 行っていない","×")</f>
        <v/>
      </c>
      <c r="BE33" s="83" t="s">
        <v>22</v>
      </c>
      <c r="BF33" s="316" t="str">
        <f>SUBSTITUTE(SUBSTITUTE(IFERROR(VLOOKUP($A33,単組回答!$E:$T,16,FALSE),""),"① 行った","○"),"② 行っていない","×")</f>
        <v/>
      </c>
    </row>
    <row r="34" spans="1:58" ht="28.5" customHeight="1">
      <c r="A34" s="5">
        <v>8053</v>
      </c>
      <c r="B34" s="197" t="s">
        <v>58</v>
      </c>
      <c r="C34" s="42" t="s">
        <v>25</v>
      </c>
      <c r="D34" s="42" t="s">
        <v>25</v>
      </c>
      <c r="E34" s="42">
        <v>0</v>
      </c>
      <c r="F34" s="42"/>
      <c r="G34" s="42"/>
      <c r="H34" s="42"/>
      <c r="I34" s="42"/>
      <c r="J34" s="42"/>
      <c r="K34" s="42"/>
      <c r="L34" s="42"/>
      <c r="M34" s="42"/>
      <c r="N34" s="42" t="s">
        <v>24</v>
      </c>
      <c r="O34" s="42" t="s">
        <v>24</v>
      </c>
      <c r="P34" s="42">
        <v>0</v>
      </c>
      <c r="Q34" s="42"/>
      <c r="R34" s="42"/>
      <c r="S34" s="42"/>
      <c r="T34" s="42"/>
      <c r="U34" s="42"/>
      <c r="V34" s="42"/>
      <c r="W34" s="42"/>
      <c r="X34" s="42"/>
      <c r="Y34" s="42" t="s">
        <v>25</v>
      </c>
      <c r="Z34" s="42" t="s">
        <v>25</v>
      </c>
      <c r="AA34" s="42" t="s">
        <v>25</v>
      </c>
      <c r="AB34" s="42" t="s">
        <v>26</v>
      </c>
      <c r="AC34" s="42" t="s">
        <v>25</v>
      </c>
      <c r="AD34" s="42" t="s">
        <v>26</v>
      </c>
      <c r="AE34" s="42" t="s">
        <v>25</v>
      </c>
      <c r="AF34" s="42"/>
      <c r="AG34" s="42" t="s">
        <v>26</v>
      </c>
      <c r="AH34" s="42"/>
      <c r="AI34" s="42" t="s">
        <v>26</v>
      </c>
      <c r="AJ34" s="73" t="s">
        <v>25</v>
      </c>
      <c r="AK34" s="102" t="s">
        <v>25</v>
      </c>
      <c r="AL34" s="83" t="s">
        <v>25</v>
      </c>
      <c r="AM34" s="83" t="s">
        <v>25</v>
      </c>
      <c r="AN34" s="83" t="s">
        <v>25</v>
      </c>
      <c r="AO34" s="83">
        <v>0</v>
      </c>
      <c r="AP34" s="83">
        <v>0</v>
      </c>
      <c r="AQ34" s="3">
        <v>0</v>
      </c>
      <c r="AR34" s="3" t="s">
        <v>26</v>
      </c>
      <c r="AS34" s="3">
        <v>0</v>
      </c>
      <c r="AT34" s="3" t="s">
        <v>26</v>
      </c>
      <c r="AU34" s="112">
        <v>0</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25</v>
      </c>
      <c r="BD34" s="313" t="str">
        <f>SUBSTITUTE(SUBSTITUTE(IFERROR(VLOOKUP($A34,単組回答!$E:$R,14,FALSE),""),"① 行った","○"),"② 行っていない","×")</f>
        <v/>
      </c>
      <c r="BE34" s="83" t="s">
        <v>25</v>
      </c>
      <c r="BF34" s="316" t="str">
        <f>SUBSTITUTE(SUBSTITUTE(IFERROR(VLOOKUP($A34,単組回答!$E:$T,16,FALSE),""),"① 行った","○"),"② 行っていない","×")</f>
        <v/>
      </c>
    </row>
    <row r="35" spans="1:58" ht="28.5" customHeight="1">
      <c r="A35" s="5">
        <v>8054</v>
      </c>
      <c r="B35" s="197" t="s">
        <v>59</v>
      </c>
      <c r="C35" s="42" t="s">
        <v>25</v>
      </c>
      <c r="D35" s="42" t="s">
        <v>25</v>
      </c>
      <c r="E35" s="42">
        <v>0</v>
      </c>
      <c r="F35" s="41"/>
      <c r="G35" s="42" t="s">
        <v>22</v>
      </c>
      <c r="H35" s="42"/>
      <c r="I35" s="42"/>
      <c r="J35" s="42"/>
      <c r="K35" s="42"/>
      <c r="L35" s="42"/>
      <c r="M35" s="42" t="s">
        <v>22</v>
      </c>
      <c r="N35" s="42" t="s">
        <v>24</v>
      </c>
      <c r="O35" s="42" t="s">
        <v>24</v>
      </c>
      <c r="P35" s="42">
        <v>0</v>
      </c>
      <c r="Q35" s="42"/>
      <c r="R35" s="42"/>
      <c r="S35" s="42"/>
      <c r="T35" s="42"/>
      <c r="U35" s="42"/>
      <c r="V35" s="42"/>
      <c r="W35" s="42"/>
      <c r="X35" s="42"/>
      <c r="Y35" s="42" t="s">
        <v>25</v>
      </c>
      <c r="Z35" s="42" t="s">
        <v>25</v>
      </c>
      <c r="AA35" s="42" t="s">
        <v>25</v>
      </c>
      <c r="AB35" s="42" t="s">
        <v>26</v>
      </c>
      <c r="AC35" s="42" t="s">
        <v>25</v>
      </c>
      <c r="AD35" s="42" t="s">
        <v>26</v>
      </c>
      <c r="AE35" s="42" t="s">
        <v>25</v>
      </c>
      <c r="AF35" s="42"/>
      <c r="AG35" s="42" t="s">
        <v>26</v>
      </c>
      <c r="AH35" s="42"/>
      <c r="AI35" s="42" t="s">
        <v>26</v>
      </c>
      <c r="AJ35" s="73" t="s">
        <v>25</v>
      </c>
      <c r="AK35" s="102" t="s">
        <v>26</v>
      </c>
      <c r="AL35" s="83" t="s">
        <v>26</v>
      </c>
      <c r="AM35" s="83" t="s">
        <v>26</v>
      </c>
      <c r="AN35" s="83" t="s">
        <v>26</v>
      </c>
      <c r="AO35" s="83" t="s">
        <v>26</v>
      </c>
      <c r="AP35" s="83" t="s">
        <v>26</v>
      </c>
      <c r="AQ35" s="3" t="s">
        <v>26</v>
      </c>
      <c r="AR35" s="3" t="s">
        <v>26</v>
      </c>
      <c r="AS35" s="3" t="s">
        <v>26</v>
      </c>
      <c r="AT35" s="3" t="s">
        <v>26</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25</v>
      </c>
      <c r="BD35" s="313" t="str">
        <f>SUBSTITUTE(SUBSTITUTE(IFERROR(VLOOKUP($A35,単組回答!$E:$R,14,FALSE),""),"① 行った","○"),"② 行っていない","×")</f>
        <v/>
      </c>
      <c r="BE35" s="83" t="s">
        <v>25</v>
      </c>
      <c r="BF35" s="316" t="str">
        <f>SUBSTITUTE(SUBSTITUTE(IFERROR(VLOOKUP($A35,単組回答!$E:$T,16,FALSE),""),"① 行った","○"),"② 行っていない","×")</f>
        <v/>
      </c>
    </row>
    <row r="36" spans="1:58" ht="28.5" customHeight="1">
      <c r="A36" s="5">
        <v>8055</v>
      </c>
      <c r="B36" s="197" t="s">
        <v>60</v>
      </c>
      <c r="C36" s="42" t="s">
        <v>25</v>
      </c>
      <c r="D36" s="42" t="s">
        <v>25</v>
      </c>
      <c r="E36" s="42">
        <v>0</v>
      </c>
      <c r="F36" s="42"/>
      <c r="G36" s="42"/>
      <c r="H36" s="42"/>
      <c r="I36" s="42"/>
      <c r="J36" s="42"/>
      <c r="K36" s="42"/>
      <c r="L36" s="42"/>
      <c r="M36" s="42"/>
      <c r="N36" s="42" t="s">
        <v>24</v>
      </c>
      <c r="O36" s="42" t="s">
        <v>24</v>
      </c>
      <c r="P36" s="42">
        <v>0</v>
      </c>
      <c r="Q36" s="42"/>
      <c r="R36" s="42"/>
      <c r="S36" s="42"/>
      <c r="T36" s="42"/>
      <c r="U36" s="42"/>
      <c r="V36" s="42"/>
      <c r="W36" s="42"/>
      <c r="X36" s="42"/>
      <c r="Y36" s="42" t="s">
        <v>26</v>
      </c>
      <c r="Z36" s="42" t="s">
        <v>26</v>
      </c>
      <c r="AA36" s="42" t="e">
        <v>#N/A</v>
      </c>
      <c r="AB36" s="42" t="s">
        <v>26</v>
      </c>
      <c r="AC36" s="42" t="s">
        <v>25</v>
      </c>
      <c r="AD36" s="42" t="s">
        <v>26</v>
      </c>
      <c r="AE36" s="42" t="s">
        <v>25</v>
      </c>
      <c r="AF36" s="42"/>
      <c r="AG36" s="42" t="s">
        <v>26</v>
      </c>
      <c r="AH36" s="42"/>
      <c r="AI36" s="42" t="s">
        <v>26</v>
      </c>
      <c r="AJ36" s="73" t="s">
        <v>25</v>
      </c>
      <c r="AK36" s="102" t="s">
        <v>25</v>
      </c>
      <c r="AL36" s="83" t="s">
        <v>25</v>
      </c>
      <c r="AM36" s="83" t="s">
        <v>25</v>
      </c>
      <c r="AN36" s="83" t="s">
        <v>25</v>
      </c>
      <c r="AO36" s="83">
        <v>0</v>
      </c>
      <c r="AP36" s="83">
        <v>0</v>
      </c>
      <c r="AQ36" s="3">
        <v>0</v>
      </c>
      <c r="AR36" s="3" t="s">
        <v>26</v>
      </c>
      <c r="AS36" s="3">
        <v>0</v>
      </c>
      <c r="AT36" s="3" t="s">
        <v>26</v>
      </c>
      <c r="AU36" s="112">
        <v>0</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25</v>
      </c>
      <c r="BD36" s="313" t="str">
        <f>SUBSTITUTE(SUBSTITUTE(IFERROR(VLOOKUP($A36,単組回答!$E:$R,14,FALSE),""),"① 行った","○"),"② 行っていない","×")</f>
        <v/>
      </c>
      <c r="BE36" s="83" t="s">
        <v>25</v>
      </c>
      <c r="BF36" s="316" t="str">
        <f>SUBSTITUTE(SUBSTITUTE(IFERROR(VLOOKUP($A36,単組回答!$E:$T,16,FALSE),""),"① 行った","○"),"② 行っていない","×")</f>
        <v/>
      </c>
    </row>
    <row r="37" spans="1:58" ht="28.5" customHeight="1">
      <c r="A37" s="5">
        <v>8056</v>
      </c>
      <c r="B37" s="197" t="s">
        <v>61</v>
      </c>
      <c r="C37" s="42" t="s">
        <v>25</v>
      </c>
      <c r="D37" s="42" t="s">
        <v>25</v>
      </c>
      <c r="E37" s="42">
        <v>0</v>
      </c>
      <c r="F37" s="41"/>
      <c r="G37" s="42"/>
      <c r="H37" s="42"/>
      <c r="I37" s="42"/>
      <c r="J37" s="42"/>
      <c r="K37" s="42"/>
      <c r="L37" s="42"/>
      <c r="M37" s="42"/>
      <c r="N37" s="42" t="s">
        <v>24</v>
      </c>
      <c r="O37" s="42" t="s">
        <v>24</v>
      </c>
      <c r="P37" s="42">
        <v>0</v>
      </c>
      <c r="Q37" s="42"/>
      <c r="R37" s="42"/>
      <c r="S37" s="42"/>
      <c r="T37" s="42"/>
      <c r="U37" s="42"/>
      <c r="V37" s="42"/>
      <c r="W37" s="42"/>
      <c r="X37" s="42"/>
      <c r="Y37" s="42" t="s">
        <v>25</v>
      </c>
      <c r="Z37" s="42" t="s">
        <v>22</v>
      </c>
      <c r="AA37" s="42" t="s">
        <v>22</v>
      </c>
      <c r="AB37" s="42" t="s">
        <v>26</v>
      </c>
      <c r="AC37" s="42" t="s">
        <v>26</v>
      </c>
      <c r="AD37" s="42" t="s">
        <v>26</v>
      </c>
      <c r="AE37" s="42" t="s">
        <v>26</v>
      </c>
      <c r="AF37" s="42"/>
      <c r="AG37" s="42" t="s">
        <v>26</v>
      </c>
      <c r="AH37" s="42" t="s">
        <v>26</v>
      </c>
      <c r="AI37" s="42" t="s">
        <v>26</v>
      </c>
      <c r="AJ37" s="73" t="s">
        <v>26</v>
      </c>
      <c r="AK37" s="102" t="s">
        <v>25</v>
      </c>
      <c r="AL37" s="83" t="s">
        <v>22</v>
      </c>
      <c r="AM37" s="83" t="s">
        <v>25</v>
      </c>
      <c r="AN37" s="83" t="s">
        <v>25</v>
      </c>
      <c r="AO37" s="83">
        <v>0</v>
      </c>
      <c r="AP37" s="83">
        <v>0</v>
      </c>
      <c r="AQ37" s="3">
        <v>0</v>
      </c>
      <c r="AR37" s="3" t="s">
        <v>26</v>
      </c>
      <c r="AS37" s="3">
        <v>0</v>
      </c>
      <c r="AT37" s="3" t="s">
        <v>26</v>
      </c>
      <c r="AU37" s="112">
        <v>0</v>
      </c>
      <c r="AV37" s="314" t="str">
        <f>SUBSTITUTE(SUBSTITUTE(IFERROR(VLOOKUP($A37,単組回答!$E:$F,2,FALSE),""),"あり","○"),"なし","×")</f>
        <v/>
      </c>
      <c r="AW37" s="317" t="str">
        <f>SUBSTITUTE(SUBSTITUTE(IFERROR(VLOOKUP($A37,単組回答!$E:$G,3,FALSE),""),"あり","○"),"なし","×")</f>
        <v/>
      </c>
      <c r="AX37" s="313" t="str">
        <f>SUBSTITUTE(SUBSTITUTE(SUBSTITUTE(SUBSTITUTE(SUBSTITUTE(SUBSTITUTE(IFERROR(VLOOKUP($A37,単組回答!$E:$I,5,FALSE),""),"①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7" s="313" t="str">
        <f>SUBSTITUTE(SUBSTITUTE(SUBSTITUTE(SUBSTITUTE(SUBSTITUTE(SUBSTITUTE(SUBSTITUTE(IFERROR(VLOOKUP($A37,単組回答!$E:$L,8,FALSE),""),"①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7" s="313" t="str">
        <f>SUBSTITUTE(SUBSTITUTE(SUBSTITUTE(SUBSTITUTE(SUBSTITUTE(SUBSTITUTE(IFERROR(VLOOKUP($A37,単組回答!$E:$J,6,FALSE),""),"①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7" s="313" t="str">
        <f>SUBSTITUTE(SUBSTITUTE(SUBSTITUTE(SUBSTITUTE(SUBSTITUTE(SUBSTITUTE(SUBSTITUTE(IFERROR(VLOOKUP($A37,単組回答!$E:$P,12,FALSE),""),"①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7" s="313" t="str">
        <f>SUBSTITUTE(SUBSTITUTE(IFERROR(VLOOKUP($A37,単組回答!$E:$H,4,FALSE),""),"あり","○"),"なし","×")</f>
        <v/>
      </c>
      <c r="BC37" s="83" t="s">
        <v>25</v>
      </c>
      <c r="BD37" s="313" t="str">
        <f>SUBSTITUTE(SUBSTITUTE(IFERROR(VLOOKUP($A37,単組回答!$E:$R,14,FALSE),""),"① 行った","○"),"② 行っていない","×")</f>
        <v/>
      </c>
      <c r="BE37" s="83" t="s">
        <v>25</v>
      </c>
      <c r="BF37" s="316" t="str">
        <f>SUBSTITUTE(SUBSTITUTE(IFERROR(VLOOKUP($A37,単組回答!$E:$T,16,FALSE),""),"① 行った","○"),"② 行っていない","×")</f>
        <v/>
      </c>
    </row>
    <row r="38" spans="1:58" ht="28.5" customHeight="1">
      <c r="A38" s="5">
        <v>8060</v>
      </c>
      <c r="B38" s="197" t="s">
        <v>62</v>
      </c>
      <c r="C38" s="41" t="s">
        <v>22</v>
      </c>
      <c r="D38" s="42" t="s">
        <v>25</v>
      </c>
      <c r="E38" s="42">
        <v>1</v>
      </c>
      <c r="F38" s="41" t="s">
        <v>22</v>
      </c>
      <c r="G38" s="42"/>
      <c r="H38" s="41" t="s">
        <v>22</v>
      </c>
      <c r="I38" s="42"/>
      <c r="J38" s="42"/>
      <c r="K38" s="42"/>
      <c r="L38" s="42"/>
      <c r="M38" s="42"/>
      <c r="N38" s="42" t="s">
        <v>23</v>
      </c>
      <c r="O38" s="42" t="s">
        <v>24</v>
      </c>
      <c r="P38" s="42">
        <v>1</v>
      </c>
      <c r="Q38" s="42"/>
      <c r="R38" s="42" t="s">
        <v>23</v>
      </c>
      <c r="S38" s="42"/>
      <c r="T38" s="42" t="s">
        <v>23</v>
      </c>
      <c r="U38" s="42"/>
      <c r="V38" s="42"/>
      <c r="W38" s="42"/>
      <c r="X38" s="42"/>
      <c r="Y38" s="42" t="s">
        <v>22</v>
      </c>
      <c r="Z38" s="42" t="s">
        <v>25</v>
      </c>
      <c r="AA38" s="42" t="s">
        <v>25</v>
      </c>
      <c r="AB38" s="42" t="s">
        <v>26</v>
      </c>
      <c r="AC38" s="42" t="s">
        <v>22</v>
      </c>
      <c r="AD38" s="42" t="s">
        <v>26</v>
      </c>
      <c r="AE38" s="42" t="s">
        <v>22</v>
      </c>
      <c r="AF38" s="42"/>
      <c r="AG38" s="42" t="s">
        <v>26</v>
      </c>
      <c r="AH38" s="42" t="s">
        <v>25</v>
      </c>
      <c r="AI38" s="42" t="s">
        <v>25</v>
      </c>
      <c r="AJ38" s="73" t="s">
        <v>25</v>
      </c>
      <c r="AK38" s="102" t="s">
        <v>22</v>
      </c>
      <c r="AL38" s="83" t="s">
        <v>25</v>
      </c>
      <c r="AM38" s="83" t="s">
        <v>25</v>
      </c>
      <c r="AN38" s="83" t="s">
        <v>22</v>
      </c>
      <c r="AO38" s="83">
        <v>0</v>
      </c>
      <c r="AP38" s="83" t="s">
        <v>22</v>
      </c>
      <c r="AQ38" s="3" t="s">
        <v>27</v>
      </c>
      <c r="AR38" s="3" t="s">
        <v>26</v>
      </c>
      <c r="AS38" s="3" t="s">
        <v>25</v>
      </c>
      <c r="AT38" s="3" t="s">
        <v>26</v>
      </c>
      <c r="AU38" s="112" t="s">
        <v>22</v>
      </c>
      <c r="AV38" s="314" t="str">
        <f>SUBSTITUTE(SUBSTITUTE(IFERROR(VLOOKUP($A38,単組回答!$E:$F,2,FALSE),""),"あり","○"),"なし","×")</f>
        <v/>
      </c>
      <c r="AW38" s="317" t="str">
        <f>SUBSTITUTE(SUBSTITUTE(IFERROR(VLOOKUP($A38,単組回答!$E:$G,3,FALSE),""),"あり","○"),"なし","×")</f>
        <v/>
      </c>
      <c r="AX38" s="313" t="str">
        <f>SUBSTITUTE(SUBSTITUTE(SUBSTITUTE(SUBSTITUTE(SUBSTITUTE(SUBSTITUTE(IFERROR(VLOOKUP($A38,単組回答!$E:$I,5,FALSE),""),"①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8" s="313" t="str">
        <f>SUBSTITUTE(SUBSTITUTE(SUBSTITUTE(SUBSTITUTE(SUBSTITUTE(SUBSTITUTE(SUBSTITUTE(IFERROR(VLOOKUP($A38,単組回答!$E:$L,8,FALSE),""),"①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8" s="313" t="str">
        <f>SUBSTITUTE(SUBSTITUTE(SUBSTITUTE(SUBSTITUTE(SUBSTITUTE(SUBSTITUTE(IFERROR(VLOOKUP($A38,単組回答!$E:$J,6,FALSE),""),"①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8" s="313" t="str">
        <f>SUBSTITUTE(SUBSTITUTE(SUBSTITUTE(SUBSTITUTE(SUBSTITUTE(SUBSTITUTE(SUBSTITUTE(IFERROR(VLOOKUP($A38,単組回答!$E:$P,12,FALSE),""),"①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8" s="313" t="str">
        <f>SUBSTITUTE(SUBSTITUTE(IFERROR(VLOOKUP($A38,単組回答!$E:$H,4,FALSE),""),"あり","○"),"なし","×")</f>
        <v/>
      </c>
      <c r="BC38" s="83" t="s">
        <v>25</v>
      </c>
      <c r="BD38" s="313" t="str">
        <f>SUBSTITUTE(SUBSTITUTE(IFERROR(VLOOKUP($A38,単組回答!$E:$R,14,FALSE),""),"① 行った","○"),"② 行っていない","×")</f>
        <v/>
      </c>
      <c r="BE38" s="83" t="s">
        <v>25</v>
      </c>
      <c r="BF38" s="316" t="str">
        <f>SUBSTITUTE(SUBSTITUTE(IFERROR(VLOOKUP($A38,単組回答!$E:$T,16,FALSE),""),"① 行った","○"),"② 行っていない","×")</f>
        <v/>
      </c>
    </row>
    <row r="39" spans="1:58" ht="28.5" customHeight="1">
      <c r="A39" s="5">
        <v>8062</v>
      </c>
      <c r="B39" s="197" t="s">
        <v>63</v>
      </c>
      <c r="C39" s="42" t="s">
        <v>25</v>
      </c>
      <c r="D39" s="42" t="s">
        <v>25</v>
      </c>
      <c r="E39" s="42">
        <v>0</v>
      </c>
      <c r="F39" s="42"/>
      <c r="G39" s="42"/>
      <c r="H39" s="42"/>
      <c r="I39" s="42"/>
      <c r="J39" s="42"/>
      <c r="K39" s="42"/>
      <c r="L39" s="42"/>
      <c r="M39" s="42"/>
      <c r="N39" s="42" t="s">
        <v>24</v>
      </c>
      <c r="O39" s="42" t="s">
        <v>24</v>
      </c>
      <c r="P39" s="42">
        <v>0</v>
      </c>
      <c r="Q39" s="42"/>
      <c r="R39" s="42"/>
      <c r="S39" s="42"/>
      <c r="T39" s="42"/>
      <c r="U39" s="42"/>
      <c r="V39" s="42"/>
      <c r="W39" s="42"/>
      <c r="X39" s="42"/>
      <c r="Y39" s="42" t="s">
        <v>25</v>
      </c>
      <c r="Z39" s="42" t="s">
        <v>25</v>
      </c>
      <c r="AA39" s="42" t="s">
        <v>25</v>
      </c>
      <c r="AB39" s="42" t="s">
        <v>26</v>
      </c>
      <c r="AC39" s="42" t="s">
        <v>25</v>
      </c>
      <c r="AD39" s="42" t="s">
        <v>26</v>
      </c>
      <c r="AE39" s="42" t="s">
        <v>25</v>
      </c>
      <c r="AF39" s="42"/>
      <c r="AG39" s="42" t="s">
        <v>26</v>
      </c>
      <c r="AH39" s="42"/>
      <c r="AI39" s="42" t="s">
        <v>26</v>
      </c>
      <c r="AJ39" s="73" t="s">
        <v>25</v>
      </c>
      <c r="AK39" s="102" t="s">
        <v>26</v>
      </c>
      <c r="AL39" s="83" t="s">
        <v>26</v>
      </c>
      <c r="AM39" s="83" t="s">
        <v>26</v>
      </c>
      <c r="AN39" s="83" t="s">
        <v>26</v>
      </c>
      <c r="AO39" s="83" t="s">
        <v>26</v>
      </c>
      <c r="AP39" s="83" t="s">
        <v>26</v>
      </c>
      <c r="AQ39" s="3" t="s">
        <v>26</v>
      </c>
      <c r="AR39" s="3" t="s">
        <v>26</v>
      </c>
      <c r="AS39" s="3" t="s">
        <v>26</v>
      </c>
      <c r="AT39" s="3" t="s">
        <v>26</v>
      </c>
      <c r="AU39" s="112" t="s">
        <v>26</v>
      </c>
      <c r="AV39" s="314" t="str">
        <f>SUBSTITUTE(SUBSTITUTE(IFERROR(VLOOKUP($A39,単組回答!$E:$F,2,FALSE),""),"あり","○"),"なし","×")</f>
        <v/>
      </c>
      <c r="AW39" s="317" t="str">
        <f>SUBSTITUTE(SUBSTITUTE(IFERROR(VLOOKUP($A39,単組回答!$E:$G,3,FALSE),""),"あり","○"),"なし","×")</f>
        <v/>
      </c>
      <c r="AX39" s="313" t="str">
        <f>SUBSTITUTE(SUBSTITUTE(SUBSTITUTE(SUBSTITUTE(SUBSTITUTE(SUBSTITUTE(IFERROR(VLOOKUP($A39,単組回答!$E:$I,5,FALSE),""),"①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9" s="313" t="str">
        <f>SUBSTITUTE(SUBSTITUTE(SUBSTITUTE(SUBSTITUTE(SUBSTITUTE(SUBSTITUTE(SUBSTITUTE(IFERROR(VLOOKUP($A39,単組回答!$E:$L,8,FALSE),""),"①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9" s="313" t="str">
        <f>SUBSTITUTE(SUBSTITUTE(SUBSTITUTE(SUBSTITUTE(SUBSTITUTE(SUBSTITUTE(IFERROR(VLOOKUP($A39,単組回答!$E:$J,6,FALSE),""),"①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9" s="313" t="str">
        <f>SUBSTITUTE(SUBSTITUTE(SUBSTITUTE(SUBSTITUTE(SUBSTITUTE(SUBSTITUTE(SUBSTITUTE(IFERROR(VLOOKUP($A39,単組回答!$E:$P,12,FALSE),""),"①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9" s="313" t="str">
        <f>SUBSTITUTE(SUBSTITUTE(IFERROR(VLOOKUP($A39,単組回答!$E:$H,4,FALSE),""),"あり","○"),"なし","×")</f>
        <v/>
      </c>
      <c r="BC39" s="83" t="s">
        <v>25</v>
      </c>
      <c r="BD39" s="313" t="str">
        <f>SUBSTITUTE(SUBSTITUTE(IFERROR(VLOOKUP($A39,単組回答!$E:$R,14,FALSE),""),"① 行った","○"),"② 行っていない","×")</f>
        <v/>
      </c>
      <c r="BE39" s="83" t="s">
        <v>25</v>
      </c>
      <c r="BF39" s="316" t="str">
        <f>SUBSTITUTE(SUBSTITUTE(IFERROR(VLOOKUP($A39,単組回答!$E:$T,16,FALSE),""),"① 行った","○"),"② 行っていない","×")</f>
        <v/>
      </c>
    </row>
    <row r="40" spans="1:58" ht="28.5" customHeight="1">
      <c r="A40" s="5">
        <v>8063</v>
      </c>
      <c r="B40" s="197" t="s">
        <v>64</v>
      </c>
      <c r="C40" s="42" t="s">
        <v>25</v>
      </c>
      <c r="D40" s="42" t="s">
        <v>25</v>
      </c>
      <c r="E40" s="42">
        <v>0</v>
      </c>
      <c r="F40" s="42"/>
      <c r="G40" s="42" t="s">
        <v>22</v>
      </c>
      <c r="H40" s="42"/>
      <c r="I40" s="42" t="s">
        <v>22</v>
      </c>
      <c r="J40" s="42"/>
      <c r="K40" s="42"/>
      <c r="L40" s="42"/>
      <c r="M40" s="42"/>
      <c r="N40" s="42" t="s">
        <v>24</v>
      </c>
      <c r="O40" s="42" t="s">
        <v>24</v>
      </c>
      <c r="P40" s="42">
        <v>0</v>
      </c>
      <c r="Q40" s="42"/>
      <c r="R40" s="42"/>
      <c r="S40" s="42"/>
      <c r="T40" s="42"/>
      <c r="U40" s="42"/>
      <c r="V40" s="42"/>
      <c r="W40" s="42"/>
      <c r="X40" s="42"/>
      <c r="Y40" s="42" t="s">
        <v>25</v>
      </c>
      <c r="Z40" s="42" t="s">
        <v>25</v>
      </c>
      <c r="AA40" s="42" t="s">
        <v>25</v>
      </c>
      <c r="AB40" s="42" t="s">
        <v>26</v>
      </c>
      <c r="AC40" s="42" t="s">
        <v>25</v>
      </c>
      <c r="AD40" s="42" t="s">
        <v>26</v>
      </c>
      <c r="AE40" s="42" t="s">
        <v>25</v>
      </c>
      <c r="AF40" s="42"/>
      <c r="AG40" s="42" t="s">
        <v>26</v>
      </c>
      <c r="AH40" s="42"/>
      <c r="AI40" s="42" t="s">
        <v>26</v>
      </c>
      <c r="AJ40" s="73" t="s">
        <v>25</v>
      </c>
      <c r="AK40" s="102" t="s">
        <v>25</v>
      </c>
      <c r="AL40" s="83" t="s">
        <v>25</v>
      </c>
      <c r="AM40" s="83" t="s">
        <v>25</v>
      </c>
      <c r="AN40" s="83" t="s">
        <v>25</v>
      </c>
      <c r="AO40" s="83">
        <v>0</v>
      </c>
      <c r="AP40" s="83">
        <v>0</v>
      </c>
      <c r="AQ40" s="3">
        <v>0</v>
      </c>
      <c r="AR40" s="3" t="s">
        <v>26</v>
      </c>
      <c r="AS40" s="3">
        <v>0</v>
      </c>
      <c r="AT40" s="3" t="s">
        <v>26</v>
      </c>
      <c r="AU40" s="112">
        <v>0</v>
      </c>
      <c r="AV40" s="314" t="str">
        <f>SUBSTITUTE(SUBSTITUTE(IFERROR(VLOOKUP($A40,単組回答!$E:$F,2,FALSE),""),"あり","○"),"なし","×")</f>
        <v/>
      </c>
      <c r="AW40" s="317" t="str">
        <f>SUBSTITUTE(SUBSTITUTE(IFERROR(VLOOKUP($A40,単組回答!$E:$G,3,FALSE),""),"あり","○"),"なし","×")</f>
        <v/>
      </c>
      <c r="AX40" s="313" t="str">
        <f>SUBSTITUTE(SUBSTITUTE(SUBSTITUTE(SUBSTITUTE(SUBSTITUTE(SUBSTITUTE(IFERROR(VLOOKUP($A40,単組回答!$E:$I,5,FALSE),""),"①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0" s="313" t="str">
        <f>SUBSTITUTE(SUBSTITUTE(SUBSTITUTE(SUBSTITUTE(SUBSTITUTE(SUBSTITUTE(SUBSTITUTE(IFERROR(VLOOKUP($A40,単組回答!$E:$L,8,FALSE),""),"①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0" s="313" t="str">
        <f>SUBSTITUTE(SUBSTITUTE(SUBSTITUTE(SUBSTITUTE(SUBSTITUTE(SUBSTITUTE(IFERROR(VLOOKUP($A40,単組回答!$E:$J,6,FALSE),""),"①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0" s="313" t="str">
        <f>SUBSTITUTE(SUBSTITUTE(SUBSTITUTE(SUBSTITUTE(SUBSTITUTE(SUBSTITUTE(SUBSTITUTE(IFERROR(VLOOKUP($A40,単組回答!$E:$P,12,FALSE),""),"①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0" s="313" t="str">
        <f>SUBSTITUTE(SUBSTITUTE(IFERROR(VLOOKUP($A40,単組回答!$E:$H,4,FALSE),""),"あり","○"),"なし","×")</f>
        <v/>
      </c>
      <c r="BC40" s="83" t="s">
        <v>25</v>
      </c>
      <c r="BD40" s="313" t="str">
        <f>SUBSTITUTE(SUBSTITUTE(IFERROR(VLOOKUP($A40,単組回答!$E:$R,14,FALSE),""),"① 行った","○"),"② 行っていない","×")</f>
        <v/>
      </c>
      <c r="BE40" s="83" t="s">
        <v>25</v>
      </c>
      <c r="BF40" s="316" t="str">
        <f>SUBSTITUTE(SUBSTITUTE(IFERROR(VLOOKUP($A40,単組回答!$E:$T,16,FALSE),""),"① 行った","○"),"② 行っていない","×")</f>
        <v/>
      </c>
    </row>
    <row r="41" spans="1:58" ht="28.5" customHeight="1">
      <c r="A41" s="5">
        <v>8064</v>
      </c>
      <c r="B41" s="197" t="s">
        <v>65</v>
      </c>
      <c r="C41" s="42" t="s">
        <v>25</v>
      </c>
      <c r="D41" s="42" t="s">
        <v>25</v>
      </c>
      <c r="E41" s="42">
        <v>0</v>
      </c>
      <c r="F41" s="42"/>
      <c r="G41" s="42"/>
      <c r="H41" s="42"/>
      <c r="I41" s="42"/>
      <c r="J41" s="42"/>
      <c r="K41" s="42"/>
      <c r="L41" s="42"/>
      <c r="M41" s="42"/>
      <c r="N41" s="42" t="s">
        <v>24</v>
      </c>
      <c r="O41" s="42" t="s">
        <v>24</v>
      </c>
      <c r="P41" s="42">
        <v>0</v>
      </c>
      <c r="Q41" s="42"/>
      <c r="R41" s="42"/>
      <c r="S41" s="42"/>
      <c r="T41" s="42"/>
      <c r="U41" s="42"/>
      <c r="V41" s="42"/>
      <c r="W41" s="42"/>
      <c r="X41" s="42"/>
      <c r="Y41" s="42" t="s">
        <v>25</v>
      </c>
      <c r="Z41" s="42" t="s">
        <v>25</v>
      </c>
      <c r="AA41" s="42" t="s">
        <v>25</v>
      </c>
      <c r="AB41" s="42" t="s">
        <v>26</v>
      </c>
      <c r="AC41" s="42" t="s">
        <v>25</v>
      </c>
      <c r="AD41" s="42" t="s">
        <v>26</v>
      </c>
      <c r="AE41" s="42" t="s">
        <v>25</v>
      </c>
      <c r="AF41" s="42"/>
      <c r="AG41" s="42" t="s">
        <v>26</v>
      </c>
      <c r="AH41" s="42"/>
      <c r="AI41" s="42" t="s">
        <v>26</v>
      </c>
      <c r="AJ41" s="73" t="s">
        <v>25</v>
      </c>
      <c r="AK41" s="102" t="s">
        <v>25</v>
      </c>
      <c r="AL41" s="83" t="s">
        <v>25</v>
      </c>
      <c r="AM41" s="83" t="s">
        <v>25</v>
      </c>
      <c r="AN41" s="83" t="s">
        <v>25</v>
      </c>
      <c r="AO41" s="83">
        <v>0</v>
      </c>
      <c r="AP41" s="83">
        <v>0</v>
      </c>
      <c r="AQ41" s="3">
        <v>0</v>
      </c>
      <c r="AR41" s="3" t="s">
        <v>26</v>
      </c>
      <c r="AS41" s="3">
        <v>0</v>
      </c>
      <c r="AT41" s="3" t="s">
        <v>26</v>
      </c>
      <c r="AU41" s="112">
        <v>0</v>
      </c>
      <c r="AV41" s="314" t="str">
        <f>SUBSTITUTE(SUBSTITUTE(IFERROR(VLOOKUP($A41,単組回答!$E:$F,2,FALSE),""),"あり","○"),"なし","×")</f>
        <v/>
      </c>
      <c r="AW41" s="317" t="str">
        <f>SUBSTITUTE(SUBSTITUTE(IFERROR(VLOOKUP($A41,単組回答!$E:$G,3,FALSE),""),"あり","○"),"なし","×")</f>
        <v/>
      </c>
      <c r="AX41" s="313" t="str">
        <f>SUBSTITUTE(SUBSTITUTE(SUBSTITUTE(SUBSTITUTE(SUBSTITUTE(SUBSTITUTE(IFERROR(VLOOKUP($A41,単組回答!$E:$I,5,FALSE),""),"①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1" s="313" t="str">
        <f>SUBSTITUTE(SUBSTITUTE(SUBSTITUTE(SUBSTITUTE(SUBSTITUTE(SUBSTITUTE(SUBSTITUTE(IFERROR(VLOOKUP($A41,単組回答!$E:$L,8,FALSE),""),"①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1" s="313" t="str">
        <f>SUBSTITUTE(SUBSTITUTE(SUBSTITUTE(SUBSTITUTE(SUBSTITUTE(SUBSTITUTE(IFERROR(VLOOKUP($A41,単組回答!$E:$J,6,FALSE),""),"①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1" s="313" t="str">
        <f>SUBSTITUTE(SUBSTITUTE(SUBSTITUTE(SUBSTITUTE(SUBSTITUTE(SUBSTITUTE(SUBSTITUTE(IFERROR(VLOOKUP($A41,単組回答!$E:$P,12,FALSE),""),"①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1" s="313" t="str">
        <f>SUBSTITUTE(SUBSTITUTE(IFERROR(VLOOKUP($A41,単組回答!$E:$H,4,FALSE),""),"あり","○"),"なし","×")</f>
        <v/>
      </c>
      <c r="BC41" s="83" t="s">
        <v>25</v>
      </c>
      <c r="BD41" s="313" t="str">
        <f>SUBSTITUTE(SUBSTITUTE(IFERROR(VLOOKUP($A41,単組回答!$E:$R,14,FALSE),""),"① 行った","○"),"② 行っていない","×")</f>
        <v/>
      </c>
      <c r="BE41" s="83" t="s">
        <v>25</v>
      </c>
      <c r="BF41" s="316" t="str">
        <f>SUBSTITUTE(SUBSTITUTE(IFERROR(VLOOKUP($A41,単組回答!$E:$T,16,FALSE),""),"① 行った","○"),"② 行っていない","×")</f>
        <v/>
      </c>
    </row>
    <row r="42" spans="1:58" ht="28.5" customHeight="1">
      <c r="A42" s="5">
        <v>8072</v>
      </c>
      <c r="B42" s="197" t="s">
        <v>66</v>
      </c>
      <c r="C42" s="41" t="s">
        <v>22</v>
      </c>
      <c r="D42" s="42" t="s">
        <v>25</v>
      </c>
      <c r="E42" s="42">
        <v>1</v>
      </c>
      <c r="F42" s="41" t="s">
        <v>22</v>
      </c>
      <c r="G42" s="42" t="s">
        <v>22</v>
      </c>
      <c r="H42" s="41" t="s">
        <v>22</v>
      </c>
      <c r="I42" s="42"/>
      <c r="J42" s="42"/>
      <c r="K42" s="42" t="s">
        <v>22</v>
      </c>
      <c r="L42" s="42"/>
      <c r="M42" s="42"/>
      <c r="N42" s="42" t="s">
        <v>23</v>
      </c>
      <c r="O42" s="42" t="s">
        <v>24</v>
      </c>
      <c r="P42" s="42">
        <v>1</v>
      </c>
      <c r="Q42" s="42" t="s">
        <v>23</v>
      </c>
      <c r="R42" s="42" t="s">
        <v>23</v>
      </c>
      <c r="S42" s="42" t="s">
        <v>23</v>
      </c>
      <c r="T42" s="42"/>
      <c r="U42" s="42"/>
      <c r="V42" s="42"/>
      <c r="W42" s="42"/>
      <c r="X42" s="42"/>
      <c r="Y42" s="42" t="s">
        <v>22</v>
      </c>
      <c r="Z42" s="42" t="s">
        <v>25</v>
      </c>
      <c r="AA42" s="42" t="s">
        <v>25</v>
      </c>
      <c r="AB42" s="42" t="s">
        <v>25</v>
      </c>
      <c r="AC42" s="42" t="s">
        <v>22</v>
      </c>
      <c r="AD42" s="42" t="s">
        <v>25</v>
      </c>
      <c r="AE42" s="42" t="s">
        <v>22</v>
      </c>
      <c r="AF42" s="42"/>
      <c r="AG42" s="42" t="s">
        <v>26</v>
      </c>
      <c r="AH42" s="42"/>
      <c r="AI42" s="42" t="s">
        <v>25</v>
      </c>
      <c r="AJ42" s="73" t="s">
        <v>25</v>
      </c>
      <c r="AK42" s="102" t="s">
        <v>22</v>
      </c>
      <c r="AL42" s="83" t="s">
        <v>25</v>
      </c>
      <c r="AM42" s="83" t="s">
        <v>22</v>
      </c>
      <c r="AN42" s="83" t="s">
        <v>22</v>
      </c>
      <c r="AO42" s="83" t="s">
        <v>22</v>
      </c>
      <c r="AP42" s="83" t="s">
        <v>22</v>
      </c>
      <c r="AQ42" s="3" t="s">
        <v>27</v>
      </c>
      <c r="AR42" s="3" t="s">
        <v>22</v>
      </c>
      <c r="AS42" s="3" t="s">
        <v>28</v>
      </c>
      <c r="AT42" s="3" t="s">
        <v>22</v>
      </c>
      <c r="AU42" s="112" t="s">
        <v>22</v>
      </c>
      <c r="AV42" s="314" t="str">
        <f>SUBSTITUTE(SUBSTITUTE(IFERROR(VLOOKUP($A42,単組回答!$E:$F,2,FALSE),""),"あり","○"),"なし","×")</f>
        <v/>
      </c>
      <c r="AW42" s="317" t="str">
        <f>SUBSTITUTE(SUBSTITUTE(IFERROR(VLOOKUP($A42,単組回答!$E:$G,3,FALSE),""),"あり","○"),"なし","×")</f>
        <v/>
      </c>
      <c r="AX42" s="313" t="str">
        <f>SUBSTITUTE(SUBSTITUTE(SUBSTITUTE(SUBSTITUTE(SUBSTITUTE(SUBSTITUTE(IFERROR(VLOOKUP($A42,単組回答!$E:$I,5,FALSE),""),"①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2" s="313" t="str">
        <f>SUBSTITUTE(SUBSTITUTE(SUBSTITUTE(SUBSTITUTE(SUBSTITUTE(SUBSTITUTE(SUBSTITUTE(IFERROR(VLOOKUP($A42,単組回答!$E:$L,8,FALSE),""),"①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2" s="313" t="str">
        <f>SUBSTITUTE(SUBSTITUTE(SUBSTITUTE(SUBSTITUTE(SUBSTITUTE(SUBSTITUTE(IFERROR(VLOOKUP($A42,単組回答!$E:$J,6,FALSE),""),"①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2" s="313" t="str">
        <f>SUBSTITUTE(SUBSTITUTE(SUBSTITUTE(SUBSTITUTE(SUBSTITUTE(SUBSTITUTE(SUBSTITUTE(IFERROR(VLOOKUP($A42,単組回答!$E:$P,12,FALSE),""),"①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2" s="313" t="str">
        <f>SUBSTITUTE(SUBSTITUTE(IFERROR(VLOOKUP($A42,単組回答!$E:$H,4,FALSE),""),"あり","○"),"なし","×")</f>
        <v/>
      </c>
      <c r="BC42" s="83" t="s">
        <v>25</v>
      </c>
      <c r="BD42" s="313" t="str">
        <f>SUBSTITUTE(SUBSTITUTE(IFERROR(VLOOKUP($A42,単組回答!$E:$R,14,FALSE),""),"① 行った","○"),"② 行っていない","×")</f>
        <v/>
      </c>
      <c r="BE42" s="83" t="s">
        <v>25</v>
      </c>
      <c r="BF42" s="316" t="str">
        <f>SUBSTITUTE(SUBSTITUTE(IFERROR(VLOOKUP($A42,単組回答!$E:$T,16,FALSE),""),"① 行った","○"),"② 行っていない","×")</f>
        <v/>
      </c>
    </row>
    <row r="43" spans="1:58" ht="28.5" customHeight="1">
      <c r="A43" s="5">
        <v>8073</v>
      </c>
      <c r="B43" s="197" t="s">
        <v>67</v>
      </c>
      <c r="C43" s="42" t="s">
        <v>25</v>
      </c>
      <c r="D43" s="42" t="s">
        <v>25</v>
      </c>
      <c r="E43" s="42">
        <v>0</v>
      </c>
      <c r="F43" s="42" t="s">
        <v>22</v>
      </c>
      <c r="G43" s="42"/>
      <c r="H43" s="42"/>
      <c r="I43" s="42"/>
      <c r="J43" s="42"/>
      <c r="K43" s="42"/>
      <c r="L43" s="42"/>
      <c r="M43" s="42"/>
      <c r="N43" s="42" t="s">
        <v>24</v>
      </c>
      <c r="O43" s="42" t="s">
        <v>24</v>
      </c>
      <c r="P43" s="42">
        <v>0</v>
      </c>
      <c r="Q43" s="42"/>
      <c r="R43" s="42"/>
      <c r="S43" s="42"/>
      <c r="T43" s="42"/>
      <c r="U43" s="42"/>
      <c r="V43" s="42"/>
      <c r="W43" s="42"/>
      <c r="X43" s="42"/>
      <c r="Y43" s="42" t="s">
        <v>26</v>
      </c>
      <c r="Z43" s="42" t="s">
        <v>26</v>
      </c>
      <c r="AA43" s="42" t="e">
        <v>#N/A</v>
      </c>
      <c r="AB43" s="42" t="s">
        <v>26</v>
      </c>
      <c r="AC43" s="42" t="s">
        <v>22</v>
      </c>
      <c r="AD43" s="42" t="s">
        <v>26</v>
      </c>
      <c r="AE43" s="42" t="s">
        <v>22</v>
      </c>
      <c r="AF43" s="42"/>
      <c r="AG43" s="42" t="s">
        <v>26</v>
      </c>
      <c r="AH43" s="42"/>
      <c r="AI43" s="42" t="s">
        <v>26</v>
      </c>
      <c r="AJ43" s="73" t="s">
        <v>25</v>
      </c>
      <c r="AK43" s="102" t="s">
        <v>22</v>
      </c>
      <c r="AL43" s="83" t="s">
        <v>25</v>
      </c>
      <c r="AM43" s="83" t="s">
        <v>25</v>
      </c>
      <c r="AN43" s="83" t="s">
        <v>25</v>
      </c>
      <c r="AO43" s="83">
        <v>0</v>
      </c>
      <c r="AP43" s="83">
        <v>0</v>
      </c>
      <c r="AQ43" s="3">
        <v>0</v>
      </c>
      <c r="AR43" s="3" t="s">
        <v>26</v>
      </c>
      <c r="AS43" s="3">
        <v>0</v>
      </c>
      <c r="AT43" s="3" t="s">
        <v>26</v>
      </c>
      <c r="AU43" s="112">
        <v>0</v>
      </c>
      <c r="AV43" s="314" t="str">
        <f>SUBSTITUTE(SUBSTITUTE(IFERROR(VLOOKUP($A43,単組回答!$E:$F,2,FALSE),""),"あり","○"),"なし","×")</f>
        <v/>
      </c>
      <c r="AW43" s="317" t="str">
        <f>SUBSTITUTE(SUBSTITUTE(IFERROR(VLOOKUP($A43,単組回答!$E:$G,3,FALSE),""),"あり","○"),"なし","×")</f>
        <v/>
      </c>
      <c r="AX43" s="313" t="str">
        <f>SUBSTITUTE(SUBSTITUTE(SUBSTITUTE(SUBSTITUTE(SUBSTITUTE(SUBSTITUTE(IFERROR(VLOOKUP($A43,単組回答!$E:$I,5,FALSE),""),"①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3" s="313" t="str">
        <f>SUBSTITUTE(SUBSTITUTE(SUBSTITUTE(SUBSTITUTE(SUBSTITUTE(SUBSTITUTE(SUBSTITUTE(IFERROR(VLOOKUP($A43,単組回答!$E:$L,8,FALSE),""),"①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3" s="313" t="str">
        <f>SUBSTITUTE(SUBSTITUTE(SUBSTITUTE(SUBSTITUTE(SUBSTITUTE(SUBSTITUTE(IFERROR(VLOOKUP($A43,単組回答!$E:$J,6,FALSE),""),"①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3" s="313" t="str">
        <f>SUBSTITUTE(SUBSTITUTE(SUBSTITUTE(SUBSTITUTE(SUBSTITUTE(SUBSTITUTE(SUBSTITUTE(IFERROR(VLOOKUP($A43,単組回答!$E:$P,12,FALSE),""),"①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3" s="313" t="str">
        <f>SUBSTITUTE(SUBSTITUTE(IFERROR(VLOOKUP($A43,単組回答!$E:$H,4,FALSE),""),"あり","○"),"なし","×")</f>
        <v/>
      </c>
      <c r="BC43" s="83" t="s">
        <v>25</v>
      </c>
      <c r="BD43" s="313" t="str">
        <f>SUBSTITUTE(SUBSTITUTE(IFERROR(VLOOKUP($A43,単組回答!$E:$R,14,FALSE),""),"① 行った","○"),"② 行っていない","×")</f>
        <v/>
      </c>
      <c r="BE43" s="83" t="s">
        <v>25</v>
      </c>
      <c r="BF43" s="316" t="str">
        <f>SUBSTITUTE(SUBSTITUTE(IFERROR(VLOOKUP($A43,単組回答!$E:$T,16,FALSE),""),"① 行った","○"),"② 行っていない","×")</f>
        <v/>
      </c>
    </row>
    <row r="44" spans="1:58" ht="28.5" customHeight="1">
      <c r="A44" s="5">
        <v>8074</v>
      </c>
      <c r="B44" s="197" t="s">
        <v>68</v>
      </c>
      <c r="C44" s="42" t="s">
        <v>25</v>
      </c>
      <c r="D44" s="42" t="s">
        <v>25</v>
      </c>
      <c r="E44" s="42">
        <v>0</v>
      </c>
      <c r="F44" s="42"/>
      <c r="G44" s="42"/>
      <c r="H44" s="42"/>
      <c r="I44" s="42"/>
      <c r="J44" s="42"/>
      <c r="K44" s="42"/>
      <c r="L44" s="42"/>
      <c r="M44" s="42"/>
      <c r="N44" s="42" t="s">
        <v>24</v>
      </c>
      <c r="O44" s="42" t="s">
        <v>24</v>
      </c>
      <c r="P44" s="42">
        <v>0</v>
      </c>
      <c r="Q44" s="42"/>
      <c r="R44" s="42"/>
      <c r="S44" s="42"/>
      <c r="T44" s="42"/>
      <c r="U44" s="42"/>
      <c r="V44" s="42"/>
      <c r="W44" s="42"/>
      <c r="X44" s="42"/>
      <c r="Y44" s="42" t="s">
        <v>25</v>
      </c>
      <c r="Z44" s="42" t="s">
        <v>25</v>
      </c>
      <c r="AA44" s="42" t="s">
        <v>25</v>
      </c>
      <c r="AB44" s="42" t="s">
        <v>22</v>
      </c>
      <c r="AC44" s="42" t="s">
        <v>22</v>
      </c>
      <c r="AD44" s="42" t="s">
        <v>25</v>
      </c>
      <c r="AE44" s="42" t="s">
        <v>25</v>
      </c>
      <c r="AF44" s="42"/>
      <c r="AG44" s="42" t="s">
        <v>26</v>
      </c>
      <c r="AH44" s="42"/>
      <c r="AI44" s="42" t="s">
        <v>25</v>
      </c>
      <c r="AJ44" s="73" t="s">
        <v>25</v>
      </c>
      <c r="AK44" s="102" t="s">
        <v>25</v>
      </c>
      <c r="AL44" s="83" t="s">
        <v>25</v>
      </c>
      <c r="AM44" s="83" t="s">
        <v>25</v>
      </c>
      <c r="AN44" s="83" t="s">
        <v>25</v>
      </c>
      <c r="AO44" s="83">
        <v>0</v>
      </c>
      <c r="AP44" s="83">
        <v>0</v>
      </c>
      <c r="AQ44" s="3">
        <v>0</v>
      </c>
      <c r="AR44" s="3" t="s">
        <v>26</v>
      </c>
      <c r="AS44" s="3">
        <v>0</v>
      </c>
      <c r="AT44" s="3" t="s">
        <v>26</v>
      </c>
      <c r="AU44" s="112">
        <v>0</v>
      </c>
      <c r="AV44" s="314" t="str">
        <f>SUBSTITUTE(SUBSTITUTE(IFERROR(VLOOKUP($A44,単組回答!$E:$F,2,FALSE),""),"あり","○"),"なし","×")</f>
        <v/>
      </c>
      <c r="AW44" s="317" t="str">
        <f>SUBSTITUTE(SUBSTITUTE(IFERROR(VLOOKUP($A44,単組回答!$E:$G,3,FALSE),""),"あり","○"),"なし","×")</f>
        <v/>
      </c>
      <c r="AX44" s="313" t="str">
        <f>SUBSTITUTE(SUBSTITUTE(SUBSTITUTE(SUBSTITUTE(SUBSTITUTE(SUBSTITUTE(IFERROR(VLOOKUP($A44,単組回答!$E:$I,5,FALSE),""),"①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4" s="313" t="str">
        <f>SUBSTITUTE(SUBSTITUTE(SUBSTITUTE(SUBSTITUTE(SUBSTITUTE(SUBSTITUTE(SUBSTITUTE(IFERROR(VLOOKUP($A44,単組回答!$E:$L,8,FALSE),""),"①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4" s="313" t="str">
        <f>SUBSTITUTE(SUBSTITUTE(SUBSTITUTE(SUBSTITUTE(SUBSTITUTE(SUBSTITUTE(IFERROR(VLOOKUP($A44,単組回答!$E:$J,6,FALSE),""),"①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4" s="313" t="str">
        <f>SUBSTITUTE(SUBSTITUTE(SUBSTITUTE(SUBSTITUTE(SUBSTITUTE(SUBSTITUTE(SUBSTITUTE(IFERROR(VLOOKUP($A44,単組回答!$E:$P,12,FALSE),""),"①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4" s="313" t="str">
        <f>SUBSTITUTE(SUBSTITUTE(IFERROR(VLOOKUP($A44,単組回答!$E:$H,4,FALSE),""),"あり","○"),"なし","×")</f>
        <v/>
      </c>
      <c r="BC44" s="83" t="s">
        <v>25</v>
      </c>
      <c r="BD44" s="313" t="str">
        <f>SUBSTITUTE(SUBSTITUTE(IFERROR(VLOOKUP($A44,単組回答!$E:$R,14,FALSE),""),"① 行った","○"),"② 行っていない","×")</f>
        <v/>
      </c>
      <c r="BE44" s="83" t="s">
        <v>25</v>
      </c>
      <c r="BF44" s="316" t="str">
        <f>SUBSTITUTE(SUBSTITUTE(IFERROR(VLOOKUP($A44,単組回答!$E:$T,16,FALSE),""),"① 行った","○"),"② 行っていない","×")</f>
        <v/>
      </c>
    </row>
    <row r="45" spans="1:58" ht="28.5" customHeight="1">
      <c r="A45" s="5">
        <v>8075</v>
      </c>
      <c r="B45" s="197" t="s">
        <v>69</v>
      </c>
      <c r="C45" s="42" t="s">
        <v>25</v>
      </c>
      <c r="D45" s="42" t="s">
        <v>25</v>
      </c>
      <c r="E45" s="42">
        <v>0</v>
      </c>
      <c r="F45" s="42"/>
      <c r="G45" s="42"/>
      <c r="H45" s="42"/>
      <c r="I45" s="42"/>
      <c r="J45" s="42"/>
      <c r="K45" s="42"/>
      <c r="L45" s="42"/>
      <c r="M45" s="42"/>
      <c r="N45" s="42" t="s">
        <v>24</v>
      </c>
      <c r="O45" s="42" t="s">
        <v>24</v>
      </c>
      <c r="P45" s="42">
        <v>0</v>
      </c>
      <c r="Q45" s="42"/>
      <c r="R45" s="42"/>
      <c r="S45" s="42"/>
      <c r="T45" s="42"/>
      <c r="U45" s="42"/>
      <c r="V45" s="42"/>
      <c r="W45" s="42"/>
      <c r="X45" s="42"/>
      <c r="Y45" s="42" t="s">
        <v>25</v>
      </c>
      <c r="Z45" s="42" t="s">
        <v>25</v>
      </c>
      <c r="AA45" s="42" t="s">
        <v>25</v>
      </c>
      <c r="AB45" s="42" t="s">
        <v>26</v>
      </c>
      <c r="AC45" s="42" t="s">
        <v>25</v>
      </c>
      <c r="AD45" s="42" t="s">
        <v>26</v>
      </c>
      <c r="AE45" s="42" t="s">
        <v>25</v>
      </c>
      <c r="AF45" s="42"/>
      <c r="AG45" s="42" t="s">
        <v>26</v>
      </c>
      <c r="AH45" s="42"/>
      <c r="AI45" s="42" t="s">
        <v>26</v>
      </c>
      <c r="AJ45" s="73" t="s">
        <v>25</v>
      </c>
      <c r="AK45" s="102" t="s">
        <v>26</v>
      </c>
      <c r="AL45" s="83" t="s">
        <v>26</v>
      </c>
      <c r="AM45" s="83" t="s">
        <v>26</v>
      </c>
      <c r="AN45" s="83" t="s">
        <v>26</v>
      </c>
      <c r="AO45" s="83" t="s">
        <v>26</v>
      </c>
      <c r="AP45" s="83" t="s">
        <v>26</v>
      </c>
      <c r="AQ45" s="3" t="s">
        <v>26</v>
      </c>
      <c r="AR45" s="3" t="s">
        <v>26</v>
      </c>
      <c r="AS45" s="3" t="s">
        <v>26</v>
      </c>
      <c r="AT45" s="3" t="s">
        <v>26</v>
      </c>
      <c r="AU45" s="112" t="s">
        <v>26</v>
      </c>
      <c r="AV45" s="314" t="str">
        <f>SUBSTITUTE(SUBSTITUTE(IFERROR(VLOOKUP($A45,単組回答!$E:$F,2,FALSE),""),"あり","○"),"なし","×")</f>
        <v/>
      </c>
      <c r="AW45" s="317" t="str">
        <f>SUBSTITUTE(SUBSTITUTE(IFERROR(VLOOKUP($A45,単組回答!$E:$G,3,FALSE),""),"あり","○"),"なし","×")</f>
        <v/>
      </c>
      <c r="AX45" s="313" t="str">
        <f>SUBSTITUTE(SUBSTITUTE(SUBSTITUTE(SUBSTITUTE(SUBSTITUTE(SUBSTITUTE(IFERROR(VLOOKUP($A45,単組回答!$E:$I,5,FALSE),""),"①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5" s="313" t="str">
        <f>SUBSTITUTE(SUBSTITUTE(SUBSTITUTE(SUBSTITUTE(SUBSTITUTE(SUBSTITUTE(SUBSTITUTE(IFERROR(VLOOKUP($A45,単組回答!$E:$L,8,FALSE),""),"①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5" s="313" t="str">
        <f>SUBSTITUTE(SUBSTITUTE(SUBSTITUTE(SUBSTITUTE(SUBSTITUTE(SUBSTITUTE(IFERROR(VLOOKUP($A45,単組回答!$E:$J,6,FALSE),""),"①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5" s="313" t="str">
        <f>SUBSTITUTE(SUBSTITUTE(SUBSTITUTE(SUBSTITUTE(SUBSTITUTE(SUBSTITUTE(SUBSTITUTE(IFERROR(VLOOKUP($A45,単組回答!$E:$P,12,FALSE),""),"①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5" s="313" t="str">
        <f>SUBSTITUTE(SUBSTITUTE(IFERROR(VLOOKUP($A45,単組回答!$E:$H,4,FALSE),""),"あり","○"),"なし","×")</f>
        <v/>
      </c>
      <c r="BC45" s="83" t="s">
        <v>25</v>
      </c>
      <c r="BD45" s="313" t="str">
        <f>SUBSTITUTE(SUBSTITUTE(IFERROR(VLOOKUP($A45,単組回答!$E:$R,14,FALSE),""),"① 行った","○"),"② 行っていない","×")</f>
        <v/>
      </c>
      <c r="BE45" s="83" t="s">
        <v>25</v>
      </c>
      <c r="BF45" s="316" t="str">
        <f>SUBSTITUTE(SUBSTITUTE(IFERROR(VLOOKUP($A45,単組回答!$E:$T,16,FALSE),""),"① 行った","○"),"② 行っていない","×")</f>
        <v/>
      </c>
    </row>
    <row r="46" spans="1:58" ht="28.5" customHeight="1">
      <c r="A46" s="5">
        <v>8076</v>
      </c>
      <c r="B46" s="197" t="s">
        <v>70</v>
      </c>
      <c r="C46" s="42" t="s">
        <v>25</v>
      </c>
      <c r="D46" s="42" t="s">
        <v>25</v>
      </c>
      <c r="E46" s="42">
        <v>0</v>
      </c>
      <c r="F46" s="42"/>
      <c r="G46" s="42"/>
      <c r="H46" s="42"/>
      <c r="I46" s="42"/>
      <c r="J46" s="42"/>
      <c r="K46" s="42" t="s">
        <v>22</v>
      </c>
      <c r="L46" s="42"/>
      <c r="M46" s="42"/>
      <c r="N46" s="42" t="s">
        <v>24</v>
      </c>
      <c r="O46" s="42" t="s">
        <v>24</v>
      </c>
      <c r="P46" s="42">
        <v>0</v>
      </c>
      <c r="Q46" s="42"/>
      <c r="R46" s="42"/>
      <c r="S46" s="42"/>
      <c r="T46" s="42"/>
      <c r="U46" s="42"/>
      <c r="V46" s="42"/>
      <c r="W46" s="42"/>
      <c r="X46" s="42"/>
      <c r="Y46" s="42" t="s">
        <v>25</v>
      </c>
      <c r="Z46" s="42" t="s">
        <v>25</v>
      </c>
      <c r="AA46" s="42" t="s">
        <v>25</v>
      </c>
      <c r="AB46" s="42" t="s">
        <v>26</v>
      </c>
      <c r="AC46" s="42" t="s">
        <v>26</v>
      </c>
      <c r="AD46" s="42" t="s">
        <v>26</v>
      </c>
      <c r="AE46" s="42" t="s">
        <v>26</v>
      </c>
      <c r="AF46" s="42"/>
      <c r="AG46" s="42" t="s">
        <v>26</v>
      </c>
      <c r="AH46" s="42" t="s">
        <v>26</v>
      </c>
      <c r="AI46" s="42" t="s">
        <v>25</v>
      </c>
      <c r="AJ46" s="73" t="s">
        <v>26</v>
      </c>
      <c r="AK46" s="102" t="s">
        <v>26</v>
      </c>
      <c r="AL46" s="83" t="s">
        <v>26</v>
      </c>
      <c r="AM46" s="83" t="s">
        <v>26</v>
      </c>
      <c r="AN46" s="83" t="s">
        <v>26</v>
      </c>
      <c r="AO46" s="83" t="s">
        <v>26</v>
      </c>
      <c r="AP46" s="83" t="s">
        <v>26</v>
      </c>
      <c r="AQ46" s="3" t="s">
        <v>26</v>
      </c>
      <c r="AR46" s="3" t="s">
        <v>26</v>
      </c>
      <c r="AS46" s="3" t="s">
        <v>26</v>
      </c>
      <c r="AT46" s="3" t="s">
        <v>26</v>
      </c>
      <c r="AU46" s="112" t="s">
        <v>26</v>
      </c>
      <c r="AV46" s="314" t="str">
        <f>SUBSTITUTE(SUBSTITUTE(IFERROR(VLOOKUP($A46,単組回答!$E:$F,2,FALSE),""),"あり","○"),"なし","×")</f>
        <v/>
      </c>
      <c r="AW46" s="317" t="str">
        <f>SUBSTITUTE(SUBSTITUTE(IFERROR(VLOOKUP($A46,単組回答!$E:$G,3,FALSE),""),"あり","○"),"なし","×")</f>
        <v/>
      </c>
      <c r="AX46" s="313" t="str">
        <f>SUBSTITUTE(SUBSTITUTE(SUBSTITUTE(SUBSTITUTE(SUBSTITUTE(SUBSTITUTE(IFERROR(VLOOKUP($A46,単組回答!$E:$I,5,FALSE),""),"①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6" s="313" t="str">
        <f>SUBSTITUTE(SUBSTITUTE(SUBSTITUTE(SUBSTITUTE(SUBSTITUTE(SUBSTITUTE(SUBSTITUTE(IFERROR(VLOOKUP($A46,単組回答!$E:$L,8,FALSE),""),"①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6" s="313" t="str">
        <f>SUBSTITUTE(SUBSTITUTE(SUBSTITUTE(SUBSTITUTE(SUBSTITUTE(SUBSTITUTE(IFERROR(VLOOKUP($A46,単組回答!$E:$J,6,FALSE),""),"①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6" s="313" t="str">
        <f>SUBSTITUTE(SUBSTITUTE(SUBSTITUTE(SUBSTITUTE(SUBSTITUTE(SUBSTITUTE(SUBSTITUTE(IFERROR(VLOOKUP($A46,単組回答!$E:$P,12,FALSE),""),"①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6" s="313" t="str">
        <f>SUBSTITUTE(SUBSTITUTE(IFERROR(VLOOKUP($A46,単組回答!$E:$H,4,FALSE),""),"あり","○"),"なし","×")</f>
        <v/>
      </c>
      <c r="BC46" s="83" t="s">
        <v>25</v>
      </c>
      <c r="BD46" s="313" t="str">
        <f>SUBSTITUTE(SUBSTITUTE(IFERROR(VLOOKUP($A46,単組回答!$E:$R,14,FALSE),""),"① 行った","○"),"② 行っていない","×")</f>
        <v/>
      </c>
      <c r="BE46" s="83" t="s">
        <v>25</v>
      </c>
      <c r="BF46" s="316" t="str">
        <f>SUBSTITUTE(SUBSTITUTE(IFERROR(VLOOKUP($A46,単組回答!$E:$T,16,FALSE),""),"① 行った","○"),"② 行っていない","×")</f>
        <v/>
      </c>
    </row>
    <row r="47" spans="1:58" ht="28.5" customHeight="1">
      <c r="A47" s="5">
        <v>8080</v>
      </c>
      <c r="B47" s="197" t="s">
        <v>71</v>
      </c>
      <c r="C47" s="42" t="s">
        <v>25</v>
      </c>
      <c r="D47" s="42" t="s">
        <v>25</v>
      </c>
      <c r="E47" s="42">
        <v>0</v>
      </c>
      <c r="F47" s="42"/>
      <c r="G47" s="42"/>
      <c r="H47" s="42"/>
      <c r="I47" s="42"/>
      <c r="J47" s="42"/>
      <c r="K47" s="42"/>
      <c r="L47" s="42"/>
      <c r="M47" s="42"/>
      <c r="N47" s="42" t="s">
        <v>24</v>
      </c>
      <c r="O47" s="42" t="s">
        <v>24</v>
      </c>
      <c r="P47" s="42">
        <v>0</v>
      </c>
      <c r="Q47" s="42"/>
      <c r="R47" s="42"/>
      <c r="S47" s="42"/>
      <c r="T47" s="42"/>
      <c r="U47" s="42"/>
      <c r="V47" s="42"/>
      <c r="W47" s="42"/>
      <c r="X47" s="42"/>
      <c r="Y47" s="42" t="s">
        <v>26</v>
      </c>
      <c r="Z47" s="42" t="s">
        <v>26</v>
      </c>
      <c r="AA47" s="42" t="e">
        <v>#N/A</v>
      </c>
      <c r="AB47" s="42" t="s">
        <v>26</v>
      </c>
      <c r="AC47" s="42" t="s">
        <v>25</v>
      </c>
      <c r="AD47" s="42" t="s">
        <v>26</v>
      </c>
      <c r="AE47" s="42" t="s">
        <v>25</v>
      </c>
      <c r="AF47" s="42"/>
      <c r="AG47" s="42" t="s">
        <v>26</v>
      </c>
      <c r="AH47" s="42"/>
      <c r="AI47" s="42" t="s">
        <v>26</v>
      </c>
      <c r="AJ47" s="73" t="s">
        <v>25</v>
      </c>
      <c r="AK47" s="102" t="s">
        <v>25</v>
      </c>
      <c r="AL47" s="83" t="s">
        <v>25</v>
      </c>
      <c r="AM47" s="83" t="s">
        <v>25</v>
      </c>
      <c r="AN47" s="83" t="s">
        <v>25</v>
      </c>
      <c r="AO47" s="83">
        <v>0</v>
      </c>
      <c r="AP47" s="83">
        <v>0</v>
      </c>
      <c r="AQ47" s="3">
        <v>0</v>
      </c>
      <c r="AR47" s="3" t="s">
        <v>26</v>
      </c>
      <c r="AS47" s="3">
        <v>0</v>
      </c>
      <c r="AT47" s="3" t="s">
        <v>26</v>
      </c>
      <c r="AU47" s="112">
        <v>0</v>
      </c>
      <c r="AV47" s="314" t="str">
        <f>SUBSTITUTE(SUBSTITUTE(IFERROR(VLOOKUP($A47,単組回答!$E:$F,2,FALSE),""),"あり","○"),"なし","×")</f>
        <v/>
      </c>
      <c r="AW47" s="317" t="str">
        <f>SUBSTITUTE(SUBSTITUTE(IFERROR(VLOOKUP($A47,単組回答!$E:$G,3,FALSE),""),"あり","○"),"なし","×")</f>
        <v/>
      </c>
      <c r="AX47" s="313" t="str">
        <f>SUBSTITUTE(SUBSTITUTE(SUBSTITUTE(SUBSTITUTE(SUBSTITUTE(SUBSTITUTE(IFERROR(VLOOKUP($A47,単組回答!$E:$I,5,FALSE),""),"①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7" s="313" t="str">
        <f>SUBSTITUTE(SUBSTITUTE(SUBSTITUTE(SUBSTITUTE(SUBSTITUTE(SUBSTITUTE(SUBSTITUTE(IFERROR(VLOOKUP($A47,単組回答!$E:$L,8,FALSE),""),"①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7" s="313" t="str">
        <f>SUBSTITUTE(SUBSTITUTE(SUBSTITUTE(SUBSTITUTE(SUBSTITUTE(SUBSTITUTE(IFERROR(VLOOKUP($A47,単組回答!$E:$J,6,FALSE),""),"①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7" s="313" t="str">
        <f>SUBSTITUTE(SUBSTITUTE(SUBSTITUTE(SUBSTITUTE(SUBSTITUTE(SUBSTITUTE(SUBSTITUTE(IFERROR(VLOOKUP($A47,単組回答!$E:$P,12,FALSE),""),"①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7" s="313" t="str">
        <f>SUBSTITUTE(SUBSTITUTE(IFERROR(VLOOKUP($A47,単組回答!$E:$H,4,FALSE),""),"あり","○"),"なし","×")</f>
        <v/>
      </c>
      <c r="BC47" s="83" t="s">
        <v>25</v>
      </c>
      <c r="BD47" s="313" t="str">
        <f>SUBSTITUTE(SUBSTITUTE(IFERROR(VLOOKUP($A47,単組回答!$E:$R,14,FALSE),""),"① 行った","○"),"② 行っていない","×")</f>
        <v/>
      </c>
      <c r="BE47" s="83" t="s">
        <v>25</v>
      </c>
      <c r="BF47" s="316" t="str">
        <f>SUBSTITUTE(SUBSTITUTE(IFERROR(VLOOKUP($A47,単組回答!$E:$T,16,FALSE),""),"① 行った","○"),"② 行っていない","×")</f>
        <v/>
      </c>
    </row>
    <row r="48" spans="1:58" ht="28.5" customHeight="1">
      <c r="A48" s="5">
        <v>8081</v>
      </c>
      <c r="B48" s="197" t="s">
        <v>72</v>
      </c>
      <c r="C48" s="42" t="s">
        <v>25</v>
      </c>
      <c r="D48" s="42" t="s">
        <v>25</v>
      </c>
      <c r="E48" s="42">
        <v>0</v>
      </c>
      <c r="F48" s="42"/>
      <c r="G48" s="42"/>
      <c r="H48" s="42"/>
      <c r="I48" s="42"/>
      <c r="J48" s="42"/>
      <c r="K48" s="42"/>
      <c r="L48" s="42"/>
      <c r="M48" s="42"/>
      <c r="N48" s="42" t="s">
        <v>24</v>
      </c>
      <c r="O48" s="42" t="s">
        <v>24</v>
      </c>
      <c r="P48" s="42">
        <v>0</v>
      </c>
      <c r="Q48" s="42"/>
      <c r="R48" s="42"/>
      <c r="S48" s="42"/>
      <c r="T48" s="42"/>
      <c r="U48" s="42"/>
      <c r="V48" s="42"/>
      <c r="W48" s="42"/>
      <c r="X48" s="42"/>
      <c r="Y48" s="42" t="s">
        <v>25</v>
      </c>
      <c r="Z48" s="42" t="s">
        <v>25</v>
      </c>
      <c r="AA48" s="42" t="s">
        <v>25</v>
      </c>
      <c r="AB48" s="42" t="s">
        <v>26</v>
      </c>
      <c r="AC48" s="42" t="s">
        <v>25</v>
      </c>
      <c r="AD48" s="42" t="s">
        <v>26</v>
      </c>
      <c r="AE48" s="42" t="s">
        <v>25</v>
      </c>
      <c r="AF48" s="42"/>
      <c r="AG48" s="42" t="s">
        <v>26</v>
      </c>
      <c r="AH48" s="42"/>
      <c r="AI48" s="42" t="s">
        <v>26</v>
      </c>
      <c r="AJ48" s="73" t="s">
        <v>25</v>
      </c>
      <c r="AK48" s="102" t="s">
        <v>25</v>
      </c>
      <c r="AL48" s="83" t="s">
        <v>25</v>
      </c>
      <c r="AM48" s="83" t="s">
        <v>25</v>
      </c>
      <c r="AN48" s="83" t="s">
        <v>25</v>
      </c>
      <c r="AO48" s="83">
        <v>0</v>
      </c>
      <c r="AP48" s="83">
        <v>0</v>
      </c>
      <c r="AQ48" s="3">
        <v>0</v>
      </c>
      <c r="AR48" s="3" t="s">
        <v>26</v>
      </c>
      <c r="AS48" s="3">
        <v>0</v>
      </c>
      <c r="AT48" s="3" t="s">
        <v>26</v>
      </c>
      <c r="AU48" s="112">
        <v>0</v>
      </c>
      <c r="AV48" s="314" t="str">
        <f>SUBSTITUTE(SUBSTITUTE(IFERROR(VLOOKUP($A48,単組回答!$E:$F,2,FALSE),""),"あり","○"),"なし","×")</f>
        <v/>
      </c>
      <c r="AW48" s="317" t="str">
        <f>SUBSTITUTE(SUBSTITUTE(IFERROR(VLOOKUP($A48,単組回答!$E:$G,3,FALSE),""),"あり","○"),"なし","×")</f>
        <v/>
      </c>
      <c r="AX48" s="313" t="str">
        <f>SUBSTITUTE(SUBSTITUTE(SUBSTITUTE(SUBSTITUTE(SUBSTITUTE(SUBSTITUTE(IFERROR(VLOOKUP($A48,単組回答!$E:$I,5,FALSE),""),"①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8" s="313" t="str">
        <f>SUBSTITUTE(SUBSTITUTE(SUBSTITUTE(SUBSTITUTE(SUBSTITUTE(SUBSTITUTE(SUBSTITUTE(IFERROR(VLOOKUP($A48,単組回答!$E:$L,8,FALSE),""),"①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8" s="313" t="str">
        <f>SUBSTITUTE(SUBSTITUTE(SUBSTITUTE(SUBSTITUTE(SUBSTITUTE(SUBSTITUTE(IFERROR(VLOOKUP($A48,単組回答!$E:$J,6,FALSE),""),"①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8" s="313" t="str">
        <f>SUBSTITUTE(SUBSTITUTE(SUBSTITUTE(SUBSTITUTE(SUBSTITUTE(SUBSTITUTE(SUBSTITUTE(IFERROR(VLOOKUP($A48,単組回答!$E:$P,12,FALSE),""),"①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8" s="313" t="str">
        <f>SUBSTITUTE(SUBSTITUTE(IFERROR(VLOOKUP($A48,単組回答!$E:$H,4,FALSE),""),"あり","○"),"なし","×")</f>
        <v/>
      </c>
      <c r="BC48" s="83" t="s">
        <v>25</v>
      </c>
      <c r="BD48" s="313" t="str">
        <f>SUBSTITUTE(SUBSTITUTE(IFERROR(VLOOKUP($A48,単組回答!$E:$R,14,FALSE),""),"① 行った","○"),"② 行っていない","×")</f>
        <v/>
      </c>
      <c r="BE48" s="83" t="s">
        <v>25</v>
      </c>
      <c r="BF48" s="316" t="str">
        <f>SUBSTITUTE(SUBSTITUTE(IFERROR(VLOOKUP($A48,単組回答!$E:$T,16,FALSE),""),"① 行った","○"),"② 行っていない","×")</f>
        <v/>
      </c>
    </row>
    <row r="49" spans="1:58" ht="28.5" customHeight="1">
      <c r="A49" s="5">
        <v>8084</v>
      </c>
      <c r="B49" s="197" t="s">
        <v>73</v>
      </c>
      <c r="C49" s="42" t="s">
        <v>25</v>
      </c>
      <c r="D49" s="42" t="s">
        <v>25</v>
      </c>
      <c r="E49" s="42">
        <v>0</v>
      </c>
      <c r="F49" s="42"/>
      <c r="G49" s="42"/>
      <c r="H49" s="42"/>
      <c r="I49" s="42"/>
      <c r="J49" s="42"/>
      <c r="K49" s="42"/>
      <c r="L49" s="42"/>
      <c r="M49" s="42"/>
      <c r="N49" s="42" t="s">
        <v>24</v>
      </c>
      <c r="O49" s="42" t="s">
        <v>24</v>
      </c>
      <c r="P49" s="42">
        <v>0</v>
      </c>
      <c r="Q49" s="42"/>
      <c r="R49" s="42"/>
      <c r="S49" s="42"/>
      <c r="T49" s="42"/>
      <c r="U49" s="42"/>
      <c r="V49" s="42"/>
      <c r="W49" s="42"/>
      <c r="X49" s="42"/>
      <c r="Y49" s="42" t="s">
        <v>25</v>
      </c>
      <c r="Z49" s="42" t="s">
        <v>25</v>
      </c>
      <c r="AA49" s="42" t="s">
        <v>25</v>
      </c>
      <c r="AB49" s="42" t="s">
        <v>26</v>
      </c>
      <c r="AC49" s="42" t="s">
        <v>25</v>
      </c>
      <c r="AD49" s="42" t="s">
        <v>26</v>
      </c>
      <c r="AE49" s="42" t="s">
        <v>25</v>
      </c>
      <c r="AF49" s="42"/>
      <c r="AG49" s="42" t="s">
        <v>26</v>
      </c>
      <c r="AH49" s="42"/>
      <c r="AI49" s="42" t="s">
        <v>26</v>
      </c>
      <c r="AJ49" s="73" t="s">
        <v>25</v>
      </c>
      <c r="AK49" s="102" t="s">
        <v>26</v>
      </c>
      <c r="AL49" s="83" t="s">
        <v>26</v>
      </c>
      <c r="AM49" s="83" t="s">
        <v>26</v>
      </c>
      <c r="AN49" s="83" t="s">
        <v>26</v>
      </c>
      <c r="AO49" s="83" t="s">
        <v>26</v>
      </c>
      <c r="AP49" s="83" t="s">
        <v>26</v>
      </c>
      <c r="AQ49" s="3" t="s">
        <v>26</v>
      </c>
      <c r="AR49" s="3" t="s">
        <v>26</v>
      </c>
      <c r="AS49" s="3" t="s">
        <v>26</v>
      </c>
      <c r="AT49" s="3" t="s">
        <v>26</v>
      </c>
      <c r="AU49" s="112" t="s">
        <v>26</v>
      </c>
      <c r="AV49" s="314" t="str">
        <f>SUBSTITUTE(SUBSTITUTE(IFERROR(VLOOKUP($A49,単組回答!$E:$F,2,FALSE),""),"あり","○"),"なし","×")</f>
        <v/>
      </c>
      <c r="AW49" s="317" t="str">
        <f>SUBSTITUTE(SUBSTITUTE(IFERROR(VLOOKUP($A49,単組回答!$E:$G,3,FALSE),""),"あり","○"),"なし","×")</f>
        <v/>
      </c>
      <c r="AX49" s="313" t="str">
        <f>SUBSTITUTE(SUBSTITUTE(SUBSTITUTE(SUBSTITUTE(SUBSTITUTE(SUBSTITUTE(IFERROR(VLOOKUP($A49,単組回答!$E:$I,5,FALSE),""),"①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49" s="313" t="str">
        <f>SUBSTITUTE(SUBSTITUTE(SUBSTITUTE(SUBSTITUTE(SUBSTITUTE(SUBSTITUTE(SUBSTITUTE(IFERROR(VLOOKUP($A49,単組回答!$E:$L,8,FALSE),""),"①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49" s="313" t="str">
        <f>SUBSTITUTE(SUBSTITUTE(SUBSTITUTE(SUBSTITUTE(SUBSTITUTE(SUBSTITUTE(IFERROR(VLOOKUP($A49,単組回答!$E:$J,6,FALSE),""),"①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49" s="313" t="str">
        <f>SUBSTITUTE(SUBSTITUTE(SUBSTITUTE(SUBSTITUTE(SUBSTITUTE(SUBSTITUTE(SUBSTITUTE(IFERROR(VLOOKUP($A49,単組回答!$E:$P,12,FALSE),""),"①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49" s="313" t="str">
        <f>SUBSTITUTE(SUBSTITUTE(IFERROR(VLOOKUP($A49,単組回答!$E:$H,4,FALSE),""),"あり","○"),"なし","×")</f>
        <v/>
      </c>
      <c r="BC49" s="83" t="s">
        <v>25</v>
      </c>
      <c r="BD49" s="313" t="str">
        <f>SUBSTITUTE(SUBSTITUTE(IFERROR(VLOOKUP($A49,単組回答!$E:$R,14,FALSE),""),"① 行った","○"),"② 行っていない","×")</f>
        <v/>
      </c>
      <c r="BE49" s="83" t="s">
        <v>25</v>
      </c>
      <c r="BF49" s="316" t="str">
        <f>SUBSTITUTE(SUBSTITUTE(IFERROR(VLOOKUP($A49,単組回答!$E:$T,16,FALSE),""),"① 行った","○"),"② 行っていない","×")</f>
        <v/>
      </c>
    </row>
    <row r="50" spans="1:58" ht="28.5" customHeight="1">
      <c r="A50" s="5">
        <v>8085</v>
      </c>
      <c r="B50" s="197" t="s">
        <v>74</v>
      </c>
      <c r="C50" s="42"/>
      <c r="D50" s="42"/>
      <c r="E50" s="42">
        <v>0</v>
      </c>
      <c r="F50" s="42"/>
      <c r="G50" s="42"/>
      <c r="H50" s="42"/>
      <c r="I50" s="42"/>
      <c r="J50" s="42"/>
      <c r="K50" s="42"/>
      <c r="L50" s="42"/>
      <c r="M50" s="42"/>
      <c r="N50" s="42" t="s">
        <v>24</v>
      </c>
      <c r="O50" s="42" t="s">
        <v>24</v>
      </c>
      <c r="P50" s="42">
        <v>0</v>
      </c>
      <c r="Q50" s="42"/>
      <c r="R50" s="42"/>
      <c r="S50" s="42"/>
      <c r="T50" s="42"/>
      <c r="U50" s="42"/>
      <c r="V50" s="42"/>
      <c r="W50" s="42"/>
      <c r="X50" s="42"/>
      <c r="Y50" s="42" t="s">
        <v>25</v>
      </c>
      <c r="Z50" s="42" t="s">
        <v>25</v>
      </c>
      <c r="AA50" s="42" t="s">
        <v>25</v>
      </c>
      <c r="AB50" s="42" t="s">
        <v>26</v>
      </c>
      <c r="AC50" s="42" t="s">
        <v>26</v>
      </c>
      <c r="AD50" s="42" t="s">
        <v>26</v>
      </c>
      <c r="AE50" s="42" t="s">
        <v>26</v>
      </c>
      <c r="AF50" s="42"/>
      <c r="AG50" s="42" t="s">
        <v>26</v>
      </c>
      <c r="AH50" s="42" t="s">
        <v>26</v>
      </c>
      <c r="AI50" s="42" t="s">
        <v>26</v>
      </c>
      <c r="AJ50" s="73" t="s">
        <v>26</v>
      </c>
      <c r="AK50" s="102" t="s">
        <v>26</v>
      </c>
      <c r="AL50" s="83" t="s">
        <v>26</v>
      </c>
      <c r="AM50" s="83" t="s">
        <v>26</v>
      </c>
      <c r="AN50" s="83" t="s">
        <v>26</v>
      </c>
      <c r="AO50" s="83" t="s">
        <v>26</v>
      </c>
      <c r="AP50" s="83" t="s">
        <v>26</v>
      </c>
      <c r="AQ50" s="3" t="s">
        <v>26</v>
      </c>
      <c r="AR50" s="3" t="s">
        <v>26</v>
      </c>
      <c r="AS50" s="3" t="s">
        <v>26</v>
      </c>
      <c r="AT50" s="3" t="s">
        <v>26</v>
      </c>
      <c r="AU50" s="112" t="s">
        <v>26</v>
      </c>
      <c r="AV50" s="314" t="str">
        <f>SUBSTITUTE(SUBSTITUTE(IFERROR(VLOOKUP($A50,単組回答!$E:$F,2,FALSE),""),"あり","○"),"なし","×")</f>
        <v/>
      </c>
      <c r="AW50" s="317" t="str">
        <f>SUBSTITUTE(SUBSTITUTE(IFERROR(VLOOKUP($A50,単組回答!$E:$G,3,FALSE),""),"あり","○"),"なし","×")</f>
        <v/>
      </c>
      <c r="AX50" s="313" t="str">
        <f>SUBSTITUTE(SUBSTITUTE(SUBSTITUTE(SUBSTITUTE(SUBSTITUTE(SUBSTITUTE(IFERROR(VLOOKUP($A50,単組回答!$E:$I,5,FALSE),""),"①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0" s="313" t="str">
        <f>SUBSTITUTE(SUBSTITUTE(SUBSTITUTE(SUBSTITUTE(SUBSTITUTE(SUBSTITUTE(SUBSTITUTE(IFERROR(VLOOKUP($A50,単組回答!$E:$L,8,FALSE),""),"①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0" s="313" t="str">
        <f>SUBSTITUTE(SUBSTITUTE(SUBSTITUTE(SUBSTITUTE(SUBSTITUTE(SUBSTITUTE(IFERROR(VLOOKUP($A50,単組回答!$E:$J,6,FALSE),""),"①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0" s="313" t="str">
        <f>SUBSTITUTE(SUBSTITUTE(SUBSTITUTE(SUBSTITUTE(SUBSTITUTE(SUBSTITUTE(SUBSTITUTE(IFERROR(VLOOKUP($A50,単組回答!$E:$P,12,FALSE),""),"①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0" s="313" t="str">
        <f>SUBSTITUTE(SUBSTITUTE(IFERROR(VLOOKUP($A50,単組回答!$E:$H,4,FALSE),""),"あり","○"),"なし","×")</f>
        <v/>
      </c>
      <c r="BC50" s="83" t="s">
        <v>25</v>
      </c>
      <c r="BD50" s="313" t="str">
        <f>SUBSTITUTE(SUBSTITUTE(IFERROR(VLOOKUP($A50,単組回答!$E:$R,14,FALSE),""),"① 行った","○"),"② 行っていない","×")</f>
        <v/>
      </c>
      <c r="BE50" s="83" t="s">
        <v>25</v>
      </c>
      <c r="BF50" s="316" t="str">
        <f>SUBSTITUTE(SUBSTITUTE(IFERROR(VLOOKUP($A50,単組回答!$E:$T,16,FALSE),""),"① 行った","○"),"② 行っていない","×")</f>
        <v/>
      </c>
    </row>
    <row r="51" spans="1:58" ht="28.5" customHeight="1">
      <c r="A51" s="5">
        <v>8086</v>
      </c>
      <c r="B51" s="197" t="s">
        <v>75</v>
      </c>
      <c r="C51" s="42" t="s">
        <v>25</v>
      </c>
      <c r="D51" s="42" t="s">
        <v>25</v>
      </c>
      <c r="E51" s="42">
        <v>0</v>
      </c>
      <c r="F51" s="42"/>
      <c r="G51" s="42" t="s">
        <v>22</v>
      </c>
      <c r="H51" s="42"/>
      <c r="I51" s="42"/>
      <c r="J51" s="42"/>
      <c r="K51" s="42" t="s">
        <v>22</v>
      </c>
      <c r="L51" s="42"/>
      <c r="M51" s="42" t="s">
        <v>22</v>
      </c>
      <c r="N51" s="42" t="s">
        <v>24</v>
      </c>
      <c r="O51" s="42" t="s">
        <v>24</v>
      </c>
      <c r="P51" s="42">
        <v>0</v>
      </c>
      <c r="Q51" s="42"/>
      <c r="R51" s="42" t="s">
        <v>23</v>
      </c>
      <c r="S51" s="42"/>
      <c r="T51" s="42"/>
      <c r="U51" s="42"/>
      <c r="V51" s="42"/>
      <c r="W51" s="42"/>
      <c r="X51" s="42" t="s">
        <v>23</v>
      </c>
      <c r="Y51" s="42" t="s">
        <v>25</v>
      </c>
      <c r="Z51" s="42" t="s">
        <v>25</v>
      </c>
      <c r="AA51" s="42" t="s">
        <v>25</v>
      </c>
      <c r="AB51" s="42" t="s">
        <v>26</v>
      </c>
      <c r="AC51" s="42" t="s">
        <v>22</v>
      </c>
      <c r="AD51" s="42" t="s">
        <v>26</v>
      </c>
      <c r="AE51" s="42" t="s">
        <v>25</v>
      </c>
      <c r="AF51" s="42"/>
      <c r="AG51" s="42" t="s">
        <v>26</v>
      </c>
      <c r="AH51" s="42"/>
      <c r="AI51" s="42" t="s">
        <v>25</v>
      </c>
      <c r="AJ51" s="73" t="s">
        <v>22</v>
      </c>
      <c r="AK51" s="102" t="s">
        <v>26</v>
      </c>
      <c r="AL51" s="83" t="s">
        <v>26</v>
      </c>
      <c r="AM51" s="83" t="s">
        <v>26</v>
      </c>
      <c r="AN51" s="83" t="s">
        <v>26</v>
      </c>
      <c r="AO51" s="83" t="s">
        <v>26</v>
      </c>
      <c r="AP51" s="83" t="s">
        <v>26</v>
      </c>
      <c r="AQ51" s="3" t="s">
        <v>26</v>
      </c>
      <c r="AR51" s="3" t="s">
        <v>26</v>
      </c>
      <c r="AS51" s="3" t="s">
        <v>26</v>
      </c>
      <c r="AT51" s="3" t="s">
        <v>26</v>
      </c>
      <c r="AU51" s="112" t="s">
        <v>26</v>
      </c>
      <c r="AV51" s="314" t="str">
        <f>SUBSTITUTE(SUBSTITUTE(IFERROR(VLOOKUP($A51,単組回答!$E:$F,2,FALSE),""),"あり","○"),"なし","×")</f>
        <v/>
      </c>
      <c r="AW51" s="317" t="str">
        <f>SUBSTITUTE(SUBSTITUTE(IFERROR(VLOOKUP($A51,単組回答!$E:$G,3,FALSE),""),"あり","○"),"なし","×")</f>
        <v/>
      </c>
      <c r="AX51" s="313" t="str">
        <f>SUBSTITUTE(SUBSTITUTE(SUBSTITUTE(SUBSTITUTE(SUBSTITUTE(SUBSTITUTE(IFERROR(VLOOKUP($A51,単組回答!$E:$I,5,FALSE),""),"①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1" s="313" t="str">
        <f>SUBSTITUTE(SUBSTITUTE(SUBSTITUTE(SUBSTITUTE(SUBSTITUTE(SUBSTITUTE(SUBSTITUTE(IFERROR(VLOOKUP($A51,単組回答!$E:$L,8,FALSE),""),"①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1" s="313" t="str">
        <f>SUBSTITUTE(SUBSTITUTE(SUBSTITUTE(SUBSTITUTE(SUBSTITUTE(SUBSTITUTE(IFERROR(VLOOKUP($A51,単組回答!$E:$J,6,FALSE),""),"①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1" s="313" t="str">
        <f>SUBSTITUTE(SUBSTITUTE(SUBSTITUTE(SUBSTITUTE(SUBSTITUTE(SUBSTITUTE(SUBSTITUTE(IFERROR(VLOOKUP($A51,単組回答!$E:$P,12,FALSE),""),"①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1" s="313" t="str">
        <f>SUBSTITUTE(SUBSTITUTE(IFERROR(VLOOKUP($A51,単組回答!$E:$H,4,FALSE),""),"あり","○"),"なし","×")</f>
        <v/>
      </c>
      <c r="BC51" s="83" t="s">
        <v>22</v>
      </c>
      <c r="BD51" s="313" t="str">
        <f>SUBSTITUTE(SUBSTITUTE(IFERROR(VLOOKUP($A51,単組回答!$E:$R,14,FALSE),""),"① 行った","○"),"② 行っていない","×")</f>
        <v/>
      </c>
      <c r="BE51" s="83" t="s">
        <v>22</v>
      </c>
      <c r="BF51" s="316" t="str">
        <f>SUBSTITUTE(SUBSTITUTE(IFERROR(VLOOKUP($A51,単組回答!$E:$T,16,FALSE),""),"① 行った","○"),"② 行っていない","×")</f>
        <v/>
      </c>
    </row>
    <row r="52" spans="1:58" ht="28.5" customHeight="1">
      <c r="A52" s="8">
        <v>8088</v>
      </c>
      <c r="B52" s="198" t="s">
        <v>76</v>
      </c>
      <c r="C52" s="42" t="s">
        <v>25</v>
      </c>
      <c r="D52" s="42" t="s">
        <v>25</v>
      </c>
      <c r="E52" s="42">
        <v>0</v>
      </c>
      <c r="F52" s="42"/>
      <c r="G52" s="42"/>
      <c r="H52" s="42"/>
      <c r="I52" s="42"/>
      <c r="J52" s="42"/>
      <c r="K52" s="42"/>
      <c r="L52" s="42"/>
      <c r="M52" s="42"/>
      <c r="N52" s="42" t="s">
        <v>24</v>
      </c>
      <c r="O52" s="42" t="s">
        <v>24</v>
      </c>
      <c r="P52" s="42">
        <v>0</v>
      </c>
      <c r="Q52" s="42"/>
      <c r="R52" s="42"/>
      <c r="S52" s="42"/>
      <c r="T52" s="42"/>
      <c r="U52" s="42"/>
      <c r="V52" s="42"/>
      <c r="W52" s="42"/>
      <c r="X52" s="42"/>
      <c r="Y52" s="42" t="s">
        <v>26</v>
      </c>
      <c r="Z52" s="42" t="s">
        <v>26</v>
      </c>
      <c r="AA52" s="42" t="e">
        <v>#N/A</v>
      </c>
      <c r="AB52" s="42" t="s">
        <v>26</v>
      </c>
      <c r="AC52" s="42" t="s">
        <v>22</v>
      </c>
      <c r="AD52" s="42" t="s">
        <v>26</v>
      </c>
      <c r="AE52" s="42" t="s">
        <v>25</v>
      </c>
      <c r="AF52" s="42"/>
      <c r="AG52" s="42" t="s">
        <v>26</v>
      </c>
      <c r="AH52" s="42"/>
      <c r="AI52" s="42" t="s">
        <v>26</v>
      </c>
      <c r="AJ52" s="73" t="s">
        <v>25</v>
      </c>
      <c r="AK52" s="102" t="s">
        <v>26</v>
      </c>
      <c r="AL52" s="83" t="s">
        <v>26</v>
      </c>
      <c r="AM52" s="83" t="s">
        <v>26</v>
      </c>
      <c r="AN52" s="83" t="s">
        <v>26</v>
      </c>
      <c r="AO52" s="83" t="s">
        <v>26</v>
      </c>
      <c r="AP52" s="83" t="s">
        <v>26</v>
      </c>
      <c r="AQ52" s="3" t="s">
        <v>26</v>
      </c>
      <c r="AR52" s="3" t="s">
        <v>26</v>
      </c>
      <c r="AS52" s="3" t="s">
        <v>26</v>
      </c>
      <c r="AT52" s="3" t="s">
        <v>26</v>
      </c>
      <c r="AU52" s="112" t="s">
        <v>26</v>
      </c>
      <c r="AV52" s="314" t="str">
        <f>SUBSTITUTE(SUBSTITUTE(IFERROR(VLOOKUP($A52,単組回答!$E:$F,2,FALSE),""),"あり","○"),"なし","×")</f>
        <v/>
      </c>
      <c r="AW52" s="317" t="str">
        <f>SUBSTITUTE(SUBSTITUTE(IFERROR(VLOOKUP($A52,単組回答!$E:$G,3,FALSE),""),"あり","○"),"なし","×")</f>
        <v/>
      </c>
      <c r="AX52" s="313" t="str">
        <f>SUBSTITUTE(SUBSTITUTE(SUBSTITUTE(SUBSTITUTE(SUBSTITUTE(SUBSTITUTE(IFERROR(VLOOKUP($A52,単組回答!$E:$I,5,FALSE),""),"①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2" s="313" t="str">
        <f>SUBSTITUTE(SUBSTITUTE(SUBSTITUTE(SUBSTITUTE(SUBSTITUTE(SUBSTITUTE(SUBSTITUTE(IFERROR(VLOOKUP($A52,単組回答!$E:$L,8,FALSE),""),"①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2" s="313" t="str">
        <f>SUBSTITUTE(SUBSTITUTE(SUBSTITUTE(SUBSTITUTE(SUBSTITUTE(SUBSTITUTE(IFERROR(VLOOKUP($A52,単組回答!$E:$J,6,FALSE),""),"①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2" s="313" t="str">
        <f>SUBSTITUTE(SUBSTITUTE(SUBSTITUTE(SUBSTITUTE(SUBSTITUTE(SUBSTITUTE(SUBSTITUTE(IFERROR(VLOOKUP($A52,単組回答!$E:$P,12,FALSE),""),"①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2" s="313" t="str">
        <f>SUBSTITUTE(SUBSTITUTE(IFERROR(VLOOKUP($A52,単組回答!$E:$H,4,FALSE),""),"あり","○"),"なし","×")</f>
        <v/>
      </c>
      <c r="BC52" s="83" t="s">
        <v>25</v>
      </c>
      <c r="BD52" s="313" t="str">
        <f>SUBSTITUTE(SUBSTITUTE(IFERROR(VLOOKUP($A52,単組回答!$E:$R,14,FALSE),""),"① 行った","○"),"② 行っていない","×")</f>
        <v/>
      </c>
      <c r="BE52" s="83" t="s">
        <v>25</v>
      </c>
      <c r="BF52" s="316" t="str">
        <f>SUBSTITUTE(SUBSTITUTE(IFERROR(VLOOKUP($A52,単組回答!$E:$T,16,FALSE),""),"① 行った","○"),"② 行っていない","×")</f>
        <v/>
      </c>
    </row>
    <row r="53" spans="1:58" ht="28.5" customHeight="1">
      <c r="A53" s="5">
        <v>8094</v>
      </c>
      <c r="B53" s="197" t="s">
        <v>77</v>
      </c>
      <c r="C53" s="42" t="s">
        <v>25</v>
      </c>
      <c r="D53" s="42" t="s">
        <v>25</v>
      </c>
      <c r="E53" s="42">
        <v>0</v>
      </c>
      <c r="F53" s="42"/>
      <c r="G53" s="42"/>
      <c r="H53" s="42"/>
      <c r="I53" s="42"/>
      <c r="J53" s="42"/>
      <c r="K53" s="42"/>
      <c r="L53" s="42"/>
      <c r="M53" s="42"/>
      <c r="N53" s="42" t="s">
        <v>24</v>
      </c>
      <c r="O53" s="42" t="s">
        <v>24</v>
      </c>
      <c r="P53" s="42">
        <v>0</v>
      </c>
      <c r="Q53" s="42"/>
      <c r="R53" s="42"/>
      <c r="S53" s="42"/>
      <c r="T53" s="42"/>
      <c r="U53" s="42"/>
      <c r="V53" s="42"/>
      <c r="W53" s="42"/>
      <c r="X53" s="42"/>
      <c r="Y53" s="42" t="s">
        <v>25</v>
      </c>
      <c r="Z53" s="42" t="s">
        <v>25</v>
      </c>
      <c r="AA53" s="42" t="s">
        <v>25</v>
      </c>
      <c r="AB53" s="42" t="s">
        <v>26</v>
      </c>
      <c r="AC53" s="42" t="s">
        <v>25</v>
      </c>
      <c r="AD53" s="42" t="s">
        <v>26</v>
      </c>
      <c r="AE53" s="42" t="s">
        <v>25</v>
      </c>
      <c r="AF53" s="42"/>
      <c r="AG53" s="42" t="s">
        <v>26</v>
      </c>
      <c r="AH53" s="42"/>
      <c r="AI53" s="42" t="s">
        <v>26</v>
      </c>
      <c r="AJ53" s="73" t="s">
        <v>25</v>
      </c>
      <c r="AK53" s="102" t="s">
        <v>25</v>
      </c>
      <c r="AL53" s="83" t="s">
        <v>25</v>
      </c>
      <c r="AM53" s="83" t="s">
        <v>25</v>
      </c>
      <c r="AN53" s="83" t="s">
        <v>25</v>
      </c>
      <c r="AO53" s="83">
        <v>0</v>
      </c>
      <c r="AP53" s="83">
        <v>0</v>
      </c>
      <c r="AQ53" s="3">
        <v>0</v>
      </c>
      <c r="AR53" s="3" t="s">
        <v>26</v>
      </c>
      <c r="AS53" s="3">
        <v>0</v>
      </c>
      <c r="AT53" s="3" t="s">
        <v>26</v>
      </c>
      <c r="AU53" s="112">
        <v>0</v>
      </c>
      <c r="AV53" s="314" t="str">
        <f>SUBSTITUTE(SUBSTITUTE(IFERROR(VLOOKUP($A53,単組回答!$E:$F,2,FALSE),""),"あり","○"),"なし","×")</f>
        <v/>
      </c>
      <c r="AW53" s="317" t="str">
        <f>SUBSTITUTE(SUBSTITUTE(IFERROR(VLOOKUP($A53,単組回答!$E:$G,3,FALSE),""),"あり","○"),"なし","×")</f>
        <v/>
      </c>
      <c r="AX53" s="313" t="str">
        <f>SUBSTITUTE(SUBSTITUTE(SUBSTITUTE(SUBSTITUTE(SUBSTITUTE(SUBSTITUTE(IFERROR(VLOOKUP($A53,単組回答!$E:$I,5,FALSE),""),"①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3" s="313" t="str">
        <f>SUBSTITUTE(SUBSTITUTE(SUBSTITUTE(SUBSTITUTE(SUBSTITUTE(SUBSTITUTE(SUBSTITUTE(IFERROR(VLOOKUP($A53,単組回答!$E:$L,8,FALSE),""),"①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3" s="313" t="str">
        <f>SUBSTITUTE(SUBSTITUTE(SUBSTITUTE(SUBSTITUTE(SUBSTITUTE(SUBSTITUTE(IFERROR(VLOOKUP($A53,単組回答!$E:$J,6,FALSE),""),"①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3" s="313" t="str">
        <f>SUBSTITUTE(SUBSTITUTE(SUBSTITUTE(SUBSTITUTE(SUBSTITUTE(SUBSTITUTE(SUBSTITUTE(IFERROR(VLOOKUP($A53,単組回答!$E:$P,12,FALSE),""),"①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3" s="313" t="str">
        <f>SUBSTITUTE(SUBSTITUTE(IFERROR(VLOOKUP($A53,単組回答!$E:$H,4,FALSE),""),"あり","○"),"なし","×")</f>
        <v/>
      </c>
      <c r="BC53" s="83" t="s">
        <v>25</v>
      </c>
      <c r="BD53" s="313" t="str">
        <f>SUBSTITUTE(SUBSTITUTE(IFERROR(VLOOKUP($A53,単組回答!$E:$R,14,FALSE),""),"① 行った","○"),"② 行っていない","×")</f>
        <v/>
      </c>
      <c r="BE53" s="83" t="s">
        <v>25</v>
      </c>
      <c r="BF53" s="316" t="str">
        <f>SUBSTITUTE(SUBSTITUTE(IFERROR(VLOOKUP($A53,単組回答!$E:$T,16,FALSE),""),"① 行った","○"),"② 行っていない","×")</f>
        <v/>
      </c>
    </row>
    <row r="54" spans="1:58" ht="28.5" customHeight="1">
      <c r="A54" s="5">
        <v>8095</v>
      </c>
      <c r="B54" s="197" t="s">
        <v>78</v>
      </c>
      <c r="C54" s="42" t="s">
        <v>25</v>
      </c>
      <c r="D54" s="42" t="s">
        <v>25</v>
      </c>
      <c r="E54" s="42">
        <v>0</v>
      </c>
      <c r="F54" s="42"/>
      <c r="G54" s="42"/>
      <c r="H54" s="42"/>
      <c r="I54" s="42"/>
      <c r="J54" s="42"/>
      <c r="K54" s="42"/>
      <c r="L54" s="42"/>
      <c r="M54" s="42"/>
      <c r="N54" s="42" t="s">
        <v>24</v>
      </c>
      <c r="O54" s="42" t="s">
        <v>24</v>
      </c>
      <c r="P54" s="42">
        <v>0</v>
      </c>
      <c r="Q54" s="42"/>
      <c r="R54" s="42"/>
      <c r="S54" s="42"/>
      <c r="T54" s="42"/>
      <c r="U54" s="42"/>
      <c r="V54" s="42"/>
      <c r="W54" s="42"/>
      <c r="X54" s="42"/>
      <c r="Y54" s="42" t="s">
        <v>26</v>
      </c>
      <c r="Z54" s="42" t="s">
        <v>26</v>
      </c>
      <c r="AA54" s="42" t="e">
        <v>#N/A</v>
      </c>
      <c r="AB54" s="42" t="s">
        <v>26</v>
      </c>
      <c r="AC54" s="42" t="s">
        <v>22</v>
      </c>
      <c r="AD54" s="42" t="s">
        <v>26</v>
      </c>
      <c r="AE54" s="42" t="s">
        <v>25</v>
      </c>
      <c r="AF54" s="42"/>
      <c r="AG54" s="42" t="s">
        <v>26</v>
      </c>
      <c r="AH54" s="42"/>
      <c r="AI54" s="42" t="s">
        <v>26</v>
      </c>
      <c r="AJ54" s="73" t="s">
        <v>25</v>
      </c>
      <c r="AK54" s="102" t="s">
        <v>25</v>
      </c>
      <c r="AL54" s="83" t="s">
        <v>25</v>
      </c>
      <c r="AM54" s="83" t="s">
        <v>25</v>
      </c>
      <c r="AN54" s="83" t="s">
        <v>25</v>
      </c>
      <c r="AO54" s="83">
        <v>0</v>
      </c>
      <c r="AP54" s="83">
        <v>0</v>
      </c>
      <c r="AQ54" s="3">
        <v>0</v>
      </c>
      <c r="AR54" s="3" t="s">
        <v>26</v>
      </c>
      <c r="AS54" s="3">
        <v>0</v>
      </c>
      <c r="AT54" s="3" t="s">
        <v>26</v>
      </c>
      <c r="AU54" s="112">
        <v>0</v>
      </c>
      <c r="AV54" s="314" t="str">
        <f>SUBSTITUTE(SUBSTITUTE(IFERROR(VLOOKUP($A54,単組回答!$E:$F,2,FALSE),""),"あり","○"),"なし","×")</f>
        <v/>
      </c>
      <c r="AW54" s="317" t="str">
        <f>SUBSTITUTE(SUBSTITUTE(IFERROR(VLOOKUP($A54,単組回答!$E:$G,3,FALSE),""),"あり","○"),"なし","×")</f>
        <v/>
      </c>
      <c r="AX54" s="313" t="str">
        <f>SUBSTITUTE(SUBSTITUTE(SUBSTITUTE(SUBSTITUTE(SUBSTITUTE(SUBSTITUTE(IFERROR(VLOOKUP($A54,単組回答!$E:$I,5,FALSE),""),"①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4" s="313" t="str">
        <f>SUBSTITUTE(SUBSTITUTE(SUBSTITUTE(SUBSTITUTE(SUBSTITUTE(SUBSTITUTE(SUBSTITUTE(IFERROR(VLOOKUP($A54,単組回答!$E:$L,8,FALSE),""),"①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4" s="313" t="str">
        <f>SUBSTITUTE(SUBSTITUTE(SUBSTITUTE(SUBSTITUTE(SUBSTITUTE(SUBSTITUTE(IFERROR(VLOOKUP($A54,単組回答!$E:$J,6,FALSE),""),"①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4" s="313" t="str">
        <f>SUBSTITUTE(SUBSTITUTE(SUBSTITUTE(SUBSTITUTE(SUBSTITUTE(SUBSTITUTE(SUBSTITUTE(IFERROR(VLOOKUP($A54,単組回答!$E:$P,12,FALSE),""),"①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4" s="313" t="str">
        <f>SUBSTITUTE(SUBSTITUTE(IFERROR(VLOOKUP($A54,単組回答!$E:$H,4,FALSE),""),"あり","○"),"なし","×")</f>
        <v/>
      </c>
      <c r="BC54" s="83" t="s">
        <v>25</v>
      </c>
      <c r="BD54" s="313" t="str">
        <f>SUBSTITUTE(SUBSTITUTE(IFERROR(VLOOKUP($A54,単組回答!$E:$R,14,FALSE),""),"① 行った","○"),"② 行っていない","×")</f>
        <v/>
      </c>
      <c r="BE54" s="83" t="s">
        <v>25</v>
      </c>
      <c r="BF54" s="316" t="str">
        <f>SUBSTITUTE(SUBSTITUTE(IFERROR(VLOOKUP($A54,単組回答!$E:$T,16,FALSE),""),"① 行った","○"),"② 行っていない","×")</f>
        <v/>
      </c>
    </row>
    <row r="55" spans="1:58" ht="28.5" customHeight="1">
      <c r="A55" s="5">
        <v>8096</v>
      </c>
      <c r="B55" s="197" t="s">
        <v>79</v>
      </c>
      <c r="C55" s="42" t="s">
        <v>25</v>
      </c>
      <c r="D55" s="42" t="s">
        <v>25</v>
      </c>
      <c r="E55" s="42">
        <v>0</v>
      </c>
      <c r="F55" s="42"/>
      <c r="G55" s="42"/>
      <c r="H55" s="42"/>
      <c r="I55" s="42"/>
      <c r="J55" s="42"/>
      <c r="K55" s="42"/>
      <c r="L55" s="42"/>
      <c r="M55" s="42"/>
      <c r="N55" s="42" t="s">
        <v>24</v>
      </c>
      <c r="O55" s="42" t="s">
        <v>24</v>
      </c>
      <c r="P55" s="42">
        <v>0</v>
      </c>
      <c r="Q55" s="42"/>
      <c r="R55" s="42"/>
      <c r="S55" s="42"/>
      <c r="T55" s="42"/>
      <c r="U55" s="42"/>
      <c r="V55" s="42"/>
      <c r="W55" s="42"/>
      <c r="X55" s="42"/>
      <c r="Y55" s="42" t="s">
        <v>25</v>
      </c>
      <c r="Z55" s="42" t="s">
        <v>25</v>
      </c>
      <c r="AA55" s="42" t="s">
        <v>25</v>
      </c>
      <c r="AB55" s="42" t="s">
        <v>26</v>
      </c>
      <c r="AC55" s="42" t="s">
        <v>25</v>
      </c>
      <c r="AD55" s="42" t="s">
        <v>26</v>
      </c>
      <c r="AE55" s="42" t="s">
        <v>25</v>
      </c>
      <c r="AF55" s="42"/>
      <c r="AG55" s="42" t="s">
        <v>26</v>
      </c>
      <c r="AH55" s="42"/>
      <c r="AI55" s="42" t="s">
        <v>26</v>
      </c>
      <c r="AJ55" s="73" t="s">
        <v>25</v>
      </c>
      <c r="AK55" s="102" t="s">
        <v>25</v>
      </c>
      <c r="AL55" s="83" t="s">
        <v>25</v>
      </c>
      <c r="AM55" s="83" t="s">
        <v>25</v>
      </c>
      <c r="AN55" s="83" t="s">
        <v>25</v>
      </c>
      <c r="AO55" s="83">
        <v>0</v>
      </c>
      <c r="AP55" s="83">
        <v>0</v>
      </c>
      <c r="AQ55" s="3">
        <v>0</v>
      </c>
      <c r="AR55" s="3" t="s">
        <v>26</v>
      </c>
      <c r="AS55" s="3">
        <v>0</v>
      </c>
      <c r="AT55" s="3" t="s">
        <v>26</v>
      </c>
      <c r="AU55" s="112">
        <v>0</v>
      </c>
      <c r="AV55" s="314" t="str">
        <f>SUBSTITUTE(SUBSTITUTE(IFERROR(VLOOKUP($A55,単組回答!$E:$F,2,FALSE),""),"あり","○"),"なし","×")</f>
        <v/>
      </c>
      <c r="AW55" s="317" t="str">
        <f>SUBSTITUTE(SUBSTITUTE(IFERROR(VLOOKUP($A55,単組回答!$E:$G,3,FALSE),""),"あり","○"),"なし","×")</f>
        <v/>
      </c>
      <c r="AX55" s="313" t="str">
        <f>SUBSTITUTE(SUBSTITUTE(SUBSTITUTE(SUBSTITUTE(SUBSTITUTE(SUBSTITUTE(IFERROR(VLOOKUP($A55,単組回答!$E:$I,5,FALSE),""),"①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5" s="313" t="str">
        <f>SUBSTITUTE(SUBSTITUTE(SUBSTITUTE(SUBSTITUTE(SUBSTITUTE(SUBSTITUTE(SUBSTITUTE(IFERROR(VLOOKUP($A55,単組回答!$E:$L,8,FALSE),""),"①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5" s="313" t="str">
        <f>SUBSTITUTE(SUBSTITUTE(SUBSTITUTE(SUBSTITUTE(SUBSTITUTE(SUBSTITUTE(IFERROR(VLOOKUP($A55,単組回答!$E:$J,6,FALSE),""),"①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5" s="313" t="str">
        <f>SUBSTITUTE(SUBSTITUTE(SUBSTITUTE(SUBSTITUTE(SUBSTITUTE(SUBSTITUTE(SUBSTITUTE(IFERROR(VLOOKUP($A55,単組回答!$E:$P,12,FALSE),""),"①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5" s="313" t="str">
        <f>SUBSTITUTE(SUBSTITUTE(IFERROR(VLOOKUP($A55,単組回答!$E:$H,4,FALSE),""),"あり","○"),"なし","×")</f>
        <v/>
      </c>
      <c r="BC55" s="83" t="s">
        <v>25</v>
      </c>
      <c r="BD55" s="313" t="str">
        <f>SUBSTITUTE(SUBSTITUTE(IFERROR(VLOOKUP($A55,単組回答!$E:$R,14,FALSE),""),"① 行った","○"),"② 行っていない","×")</f>
        <v/>
      </c>
      <c r="BE55" s="83" t="s">
        <v>25</v>
      </c>
      <c r="BF55" s="316" t="str">
        <f>SUBSTITUTE(SUBSTITUTE(IFERROR(VLOOKUP($A55,単組回答!$E:$T,16,FALSE),""),"① 行った","○"),"② 行っていない","×")</f>
        <v/>
      </c>
    </row>
    <row r="56" spans="1:58" ht="28.5" customHeight="1">
      <c r="A56" s="5">
        <v>8098</v>
      </c>
      <c r="B56" s="197" t="s">
        <v>80</v>
      </c>
      <c r="C56" s="42" t="s">
        <v>25</v>
      </c>
      <c r="D56" s="42" t="s">
        <v>25</v>
      </c>
      <c r="E56" s="42">
        <v>0</v>
      </c>
      <c r="F56" s="42"/>
      <c r="G56" s="42"/>
      <c r="H56" s="42"/>
      <c r="I56" s="42"/>
      <c r="J56" s="42"/>
      <c r="K56" s="42"/>
      <c r="L56" s="42"/>
      <c r="M56" s="42"/>
      <c r="N56" s="42" t="s">
        <v>24</v>
      </c>
      <c r="O56" s="42" t="s">
        <v>24</v>
      </c>
      <c r="P56" s="42">
        <v>0</v>
      </c>
      <c r="Q56" s="42"/>
      <c r="R56" s="42"/>
      <c r="S56" s="42"/>
      <c r="T56" s="42"/>
      <c r="U56" s="42"/>
      <c r="V56" s="42"/>
      <c r="W56" s="42"/>
      <c r="X56" s="42"/>
      <c r="Y56" s="42" t="s">
        <v>26</v>
      </c>
      <c r="Z56" s="42" t="s">
        <v>26</v>
      </c>
      <c r="AA56" s="42" t="e">
        <v>#N/A</v>
      </c>
      <c r="AB56" s="42" t="s">
        <v>26</v>
      </c>
      <c r="AC56" s="42" t="s">
        <v>25</v>
      </c>
      <c r="AD56" s="42" t="s">
        <v>26</v>
      </c>
      <c r="AE56" s="42" t="s">
        <v>25</v>
      </c>
      <c r="AF56" s="42"/>
      <c r="AG56" s="42" t="s">
        <v>26</v>
      </c>
      <c r="AH56" s="42"/>
      <c r="AI56" s="42" t="s">
        <v>26</v>
      </c>
      <c r="AJ56" s="73" t="s">
        <v>25</v>
      </c>
      <c r="AK56" s="102" t="s">
        <v>26</v>
      </c>
      <c r="AL56" s="83" t="s">
        <v>26</v>
      </c>
      <c r="AM56" s="83" t="s">
        <v>26</v>
      </c>
      <c r="AN56" s="83" t="s">
        <v>26</v>
      </c>
      <c r="AO56" s="83" t="s">
        <v>26</v>
      </c>
      <c r="AP56" s="83" t="s">
        <v>26</v>
      </c>
      <c r="AQ56" s="3" t="s">
        <v>26</v>
      </c>
      <c r="AR56" s="3" t="s">
        <v>26</v>
      </c>
      <c r="AS56" s="3" t="s">
        <v>26</v>
      </c>
      <c r="AT56" s="3" t="s">
        <v>26</v>
      </c>
      <c r="AU56" s="112" t="s">
        <v>26</v>
      </c>
      <c r="AV56" s="314" t="str">
        <f>SUBSTITUTE(SUBSTITUTE(IFERROR(VLOOKUP($A56,単組回答!$E:$F,2,FALSE),""),"あり","○"),"なし","×")</f>
        <v/>
      </c>
      <c r="AW56" s="317" t="str">
        <f>SUBSTITUTE(SUBSTITUTE(IFERROR(VLOOKUP($A56,単組回答!$E:$G,3,FALSE),""),"あり","○"),"なし","×")</f>
        <v/>
      </c>
      <c r="AX56" s="313" t="str">
        <f>SUBSTITUTE(SUBSTITUTE(SUBSTITUTE(SUBSTITUTE(SUBSTITUTE(SUBSTITUTE(IFERROR(VLOOKUP($A56,単組回答!$E:$I,5,FALSE),""),"①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6" s="313" t="str">
        <f>SUBSTITUTE(SUBSTITUTE(SUBSTITUTE(SUBSTITUTE(SUBSTITUTE(SUBSTITUTE(SUBSTITUTE(IFERROR(VLOOKUP($A56,単組回答!$E:$L,8,FALSE),""),"①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6" s="313" t="str">
        <f>SUBSTITUTE(SUBSTITUTE(SUBSTITUTE(SUBSTITUTE(SUBSTITUTE(SUBSTITUTE(IFERROR(VLOOKUP($A56,単組回答!$E:$J,6,FALSE),""),"①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6" s="313" t="str">
        <f>SUBSTITUTE(SUBSTITUTE(SUBSTITUTE(SUBSTITUTE(SUBSTITUTE(SUBSTITUTE(SUBSTITUTE(IFERROR(VLOOKUP($A56,単組回答!$E:$P,12,FALSE),""),"①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6" s="313" t="str">
        <f>SUBSTITUTE(SUBSTITUTE(IFERROR(VLOOKUP($A56,単組回答!$E:$H,4,FALSE),""),"あり","○"),"なし","×")</f>
        <v/>
      </c>
      <c r="BC56" s="83" t="s">
        <v>25</v>
      </c>
      <c r="BD56" s="313" t="str">
        <f>SUBSTITUTE(SUBSTITUTE(IFERROR(VLOOKUP($A56,単組回答!$E:$R,14,FALSE),""),"① 行った","○"),"② 行っていない","×")</f>
        <v/>
      </c>
      <c r="BE56" s="83" t="s">
        <v>25</v>
      </c>
      <c r="BF56" s="316" t="str">
        <f>SUBSTITUTE(SUBSTITUTE(IFERROR(VLOOKUP($A56,単組回答!$E:$T,16,FALSE),""),"① 行った","○"),"② 行っていない","×")</f>
        <v/>
      </c>
    </row>
    <row r="57" spans="1:58" ht="28.5" customHeight="1">
      <c r="A57" s="5">
        <v>8102</v>
      </c>
      <c r="B57" s="197" t="s">
        <v>81</v>
      </c>
      <c r="C57" s="42" t="s">
        <v>25</v>
      </c>
      <c r="D57" s="42" t="s">
        <v>25</v>
      </c>
      <c r="E57" s="42">
        <v>0</v>
      </c>
      <c r="F57" s="42"/>
      <c r="G57" s="42"/>
      <c r="H57" s="42"/>
      <c r="I57" s="42"/>
      <c r="J57" s="42"/>
      <c r="K57" s="42"/>
      <c r="L57" s="42"/>
      <c r="M57" s="42"/>
      <c r="N57" s="42" t="s">
        <v>24</v>
      </c>
      <c r="O57" s="42" t="s">
        <v>24</v>
      </c>
      <c r="P57" s="42">
        <v>0</v>
      </c>
      <c r="Q57" s="42"/>
      <c r="R57" s="42"/>
      <c r="S57" s="42"/>
      <c r="T57" s="42"/>
      <c r="U57" s="42"/>
      <c r="V57" s="42"/>
      <c r="W57" s="42"/>
      <c r="X57" s="42"/>
      <c r="Y57" s="42" t="s">
        <v>26</v>
      </c>
      <c r="Z57" s="42" t="s">
        <v>26</v>
      </c>
      <c r="AA57" s="42" t="e">
        <v>#N/A</v>
      </c>
      <c r="AB57" s="42" t="s">
        <v>26</v>
      </c>
      <c r="AC57" s="42" t="s">
        <v>26</v>
      </c>
      <c r="AD57" s="42" t="s">
        <v>26</v>
      </c>
      <c r="AE57" s="42" t="s">
        <v>26</v>
      </c>
      <c r="AF57" s="42"/>
      <c r="AG57" s="42" t="s">
        <v>26</v>
      </c>
      <c r="AH57" s="42" t="s">
        <v>26</v>
      </c>
      <c r="AI57" s="42" t="s">
        <v>26</v>
      </c>
      <c r="AJ57" s="73" t="s">
        <v>26</v>
      </c>
      <c r="AK57" s="102" t="s">
        <v>26</v>
      </c>
      <c r="AL57" s="83" t="s">
        <v>26</v>
      </c>
      <c r="AM57" s="83" t="s">
        <v>26</v>
      </c>
      <c r="AN57" s="83" t="s">
        <v>26</v>
      </c>
      <c r="AO57" s="83" t="s">
        <v>26</v>
      </c>
      <c r="AP57" s="83" t="s">
        <v>26</v>
      </c>
      <c r="AQ57" s="3" t="s">
        <v>26</v>
      </c>
      <c r="AR57" s="3" t="s">
        <v>26</v>
      </c>
      <c r="AS57" s="3" t="s">
        <v>26</v>
      </c>
      <c r="AT57" s="3" t="s">
        <v>26</v>
      </c>
      <c r="AU57" s="112" t="s">
        <v>26</v>
      </c>
      <c r="AV57" s="314" t="str">
        <f>SUBSTITUTE(SUBSTITUTE(IFERROR(VLOOKUP($A57,単組回答!$E:$F,2,FALSE),""),"あり","○"),"なし","×")</f>
        <v/>
      </c>
      <c r="AW57" s="317" t="str">
        <f>SUBSTITUTE(SUBSTITUTE(IFERROR(VLOOKUP($A57,単組回答!$E:$G,3,FALSE),""),"あり","○"),"なし","×")</f>
        <v/>
      </c>
      <c r="AX57" s="313" t="str">
        <f>SUBSTITUTE(SUBSTITUTE(SUBSTITUTE(SUBSTITUTE(SUBSTITUTE(SUBSTITUTE(IFERROR(VLOOKUP($A57,単組回答!$E:$I,5,FALSE),""),"①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7" s="313" t="str">
        <f>SUBSTITUTE(SUBSTITUTE(SUBSTITUTE(SUBSTITUTE(SUBSTITUTE(SUBSTITUTE(SUBSTITUTE(IFERROR(VLOOKUP($A57,単組回答!$E:$L,8,FALSE),""),"①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7" s="313" t="str">
        <f>SUBSTITUTE(SUBSTITUTE(SUBSTITUTE(SUBSTITUTE(SUBSTITUTE(SUBSTITUTE(IFERROR(VLOOKUP($A57,単組回答!$E:$J,6,FALSE),""),"①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7" s="313" t="str">
        <f>SUBSTITUTE(SUBSTITUTE(SUBSTITUTE(SUBSTITUTE(SUBSTITUTE(SUBSTITUTE(SUBSTITUTE(IFERROR(VLOOKUP($A57,単組回答!$E:$P,12,FALSE),""),"①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7" s="313" t="str">
        <f>SUBSTITUTE(SUBSTITUTE(IFERROR(VLOOKUP($A57,単組回答!$E:$H,4,FALSE),""),"あり","○"),"なし","×")</f>
        <v/>
      </c>
      <c r="BC57" s="83" t="s">
        <v>25</v>
      </c>
      <c r="BD57" s="313" t="str">
        <f>SUBSTITUTE(SUBSTITUTE(IFERROR(VLOOKUP($A57,単組回答!$E:$R,14,FALSE),""),"① 行った","○"),"② 行っていない","×")</f>
        <v/>
      </c>
      <c r="BE57" s="83" t="s">
        <v>25</v>
      </c>
      <c r="BF57" s="316" t="str">
        <f>SUBSTITUTE(SUBSTITUTE(IFERROR(VLOOKUP($A57,単組回答!$E:$T,16,FALSE),""),"① 行った","○"),"② 行っていない","×")</f>
        <v/>
      </c>
    </row>
    <row r="58" spans="1:58" ht="28.5" customHeight="1">
      <c r="A58" s="5">
        <v>8104</v>
      </c>
      <c r="B58" s="197" t="s">
        <v>82</v>
      </c>
      <c r="C58" s="42" t="s">
        <v>25</v>
      </c>
      <c r="D58" s="42" t="s">
        <v>25</v>
      </c>
      <c r="E58" s="42">
        <v>0</v>
      </c>
      <c r="F58" s="42"/>
      <c r="G58" s="42"/>
      <c r="H58" s="42"/>
      <c r="I58" s="42"/>
      <c r="J58" s="42"/>
      <c r="K58" s="42"/>
      <c r="L58" s="42"/>
      <c r="M58" s="42"/>
      <c r="N58" s="42" t="s">
        <v>24</v>
      </c>
      <c r="O58" s="42" t="s">
        <v>24</v>
      </c>
      <c r="P58" s="42">
        <v>0</v>
      </c>
      <c r="Q58" s="42"/>
      <c r="R58" s="42"/>
      <c r="S58" s="42"/>
      <c r="T58" s="42"/>
      <c r="U58" s="42"/>
      <c r="V58" s="42"/>
      <c r="W58" s="42"/>
      <c r="X58" s="42"/>
      <c r="Y58" s="42" t="s">
        <v>25</v>
      </c>
      <c r="Z58" s="42" t="s">
        <v>25</v>
      </c>
      <c r="AA58" s="42" t="s">
        <v>25</v>
      </c>
      <c r="AB58" s="42" t="s">
        <v>26</v>
      </c>
      <c r="AC58" s="42" t="s">
        <v>25</v>
      </c>
      <c r="AD58" s="42" t="s">
        <v>26</v>
      </c>
      <c r="AE58" s="42" t="s">
        <v>25</v>
      </c>
      <c r="AF58" s="42"/>
      <c r="AG58" s="42" t="s">
        <v>26</v>
      </c>
      <c r="AH58" s="42"/>
      <c r="AI58" s="42" t="s">
        <v>26</v>
      </c>
      <c r="AJ58" s="73" t="s">
        <v>25</v>
      </c>
      <c r="AK58" s="102" t="s">
        <v>26</v>
      </c>
      <c r="AL58" s="83" t="s">
        <v>26</v>
      </c>
      <c r="AM58" s="83" t="s">
        <v>26</v>
      </c>
      <c r="AN58" s="83" t="s">
        <v>26</v>
      </c>
      <c r="AO58" s="83" t="s">
        <v>26</v>
      </c>
      <c r="AP58" s="83" t="s">
        <v>26</v>
      </c>
      <c r="AQ58" s="3" t="s">
        <v>26</v>
      </c>
      <c r="AR58" s="3" t="s">
        <v>26</v>
      </c>
      <c r="AS58" s="3" t="s">
        <v>26</v>
      </c>
      <c r="AT58" s="3" t="s">
        <v>26</v>
      </c>
      <c r="AU58" s="112" t="s">
        <v>26</v>
      </c>
      <c r="AV58" s="314" t="str">
        <f>SUBSTITUTE(SUBSTITUTE(IFERROR(VLOOKUP($A58,単組回答!$E:$F,2,FALSE),""),"あり","○"),"なし","×")</f>
        <v/>
      </c>
      <c r="AW58" s="317" t="str">
        <f>SUBSTITUTE(SUBSTITUTE(IFERROR(VLOOKUP($A58,単組回答!$E:$G,3,FALSE),""),"あり","○"),"なし","×")</f>
        <v/>
      </c>
      <c r="AX58" s="313" t="str">
        <f>SUBSTITUTE(SUBSTITUTE(SUBSTITUTE(SUBSTITUTE(SUBSTITUTE(SUBSTITUTE(IFERROR(VLOOKUP($A58,単組回答!$E:$I,5,FALSE),""),"①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8" s="313" t="str">
        <f>SUBSTITUTE(SUBSTITUTE(SUBSTITUTE(SUBSTITUTE(SUBSTITUTE(SUBSTITUTE(SUBSTITUTE(IFERROR(VLOOKUP($A58,単組回答!$E:$L,8,FALSE),""),"①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8" s="313" t="str">
        <f>SUBSTITUTE(SUBSTITUTE(SUBSTITUTE(SUBSTITUTE(SUBSTITUTE(SUBSTITUTE(IFERROR(VLOOKUP($A58,単組回答!$E:$J,6,FALSE),""),"①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8" s="313" t="str">
        <f>SUBSTITUTE(SUBSTITUTE(SUBSTITUTE(SUBSTITUTE(SUBSTITUTE(SUBSTITUTE(SUBSTITUTE(IFERROR(VLOOKUP($A58,単組回答!$E:$P,12,FALSE),""),"①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8" s="313" t="str">
        <f>SUBSTITUTE(SUBSTITUTE(IFERROR(VLOOKUP($A58,単組回答!$E:$H,4,FALSE),""),"あり","○"),"なし","×")</f>
        <v/>
      </c>
      <c r="BC58" s="83" t="s">
        <v>25</v>
      </c>
      <c r="BD58" s="313" t="str">
        <f>SUBSTITUTE(SUBSTITUTE(IFERROR(VLOOKUP($A58,単組回答!$E:$R,14,FALSE),""),"① 行った","○"),"② 行っていない","×")</f>
        <v/>
      </c>
      <c r="BE58" s="83" t="s">
        <v>25</v>
      </c>
      <c r="BF58" s="316" t="str">
        <f>SUBSTITUTE(SUBSTITUTE(IFERROR(VLOOKUP($A58,単組回答!$E:$T,16,FALSE),""),"① 行った","○"),"② 行っていない","×")</f>
        <v/>
      </c>
    </row>
    <row r="59" spans="1:58" ht="28.5" customHeight="1">
      <c r="A59" s="5">
        <v>8105</v>
      </c>
      <c r="B59" s="197" t="s">
        <v>83</v>
      </c>
      <c r="C59" s="42" t="s">
        <v>25</v>
      </c>
      <c r="D59" s="42" t="s">
        <v>25</v>
      </c>
      <c r="E59" s="42">
        <v>0</v>
      </c>
      <c r="F59" s="42"/>
      <c r="G59" s="42"/>
      <c r="H59" s="42"/>
      <c r="I59" s="42"/>
      <c r="J59" s="42"/>
      <c r="K59" s="42"/>
      <c r="L59" s="42"/>
      <c r="M59" s="42"/>
      <c r="N59" s="42" t="s">
        <v>24</v>
      </c>
      <c r="O59" s="42" t="s">
        <v>24</v>
      </c>
      <c r="P59" s="42">
        <v>0</v>
      </c>
      <c r="Q59" s="42"/>
      <c r="R59" s="42"/>
      <c r="S59" s="42"/>
      <c r="T59" s="42"/>
      <c r="U59" s="42"/>
      <c r="V59" s="42"/>
      <c r="W59" s="42"/>
      <c r="X59" s="42"/>
      <c r="Y59" s="42" t="s">
        <v>25</v>
      </c>
      <c r="Z59" s="42" t="s">
        <v>25</v>
      </c>
      <c r="AA59" s="42" t="s">
        <v>25</v>
      </c>
      <c r="AB59" s="42" t="s">
        <v>25</v>
      </c>
      <c r="AC59" s="42" t="s">
        <v>25</v>
      </c>
      <c r="AD59" s="42" t="s">
        <v>25</v>
      </c>
      <c r="AE59" s="42" t="s">
        <v>25</v>
      </c>
      <c r="AF59" s="42"/>
      <c r="AG59" s="42" t="s">
        <v>26</v>
      </c>
      <c r="AH59" s="42"/>
      <c r="AI59" s="42" t="s">
        <v>25</v>
      </c>
      <c r="AJ59" s="73" t="s">
        <v>25</v>
      </c>
      <c r="AK59" s="102" t="s">
        <v>26</v>
      </c>
      <c r="AL59" s="83" t="s">
        <v>26</v>
      </c>
      <c r="AM59" s="83" t="s">
        <v>26</v>
      </c>
      <c r="AN59" s="83" t="s">
        <v>26</v>
      </c>
      <c r="AO59" s="83" t="s">
        <v>26</v>
      </c>
      <c r="AP59" s="83" t="s">
        <v>26</v>
      </c>
      <c r="AQ59" s="3" t="s">
        <v>26</v>
      </c>
      <c r="AR59" s="3" t="s">
        <v>26</v>
      </c>
      <c r="AS59" s="3" t="s">
        <v>26</v>
      </c>
      <c r="AT59" s="3" t="s">
        <v>26</v>
      </c>
      <c r="AU59" s="112" t="s">
        <v>26</v>
      </c>
      <c r="AV59" s="314" t="str">
        <f>SUBSTITUTE(SUBSTITUTE(IFERROR(VLOOKUP($A59,単組回答!$E:$F,2,FALSE),""),"あり","○"),"なし","×")</f>
        <v/>
      </c>
      <c r="AW59" s="317" t="str">
        <f>SUBSTITUTE(SUBSTITUTE(IFERROR(VLOOKUP($A59,単組回答!$E:$G,3,FALSE),""),"あり","○"),"なし","×")</f>
        <v/>
      </c>
      <c r="AX59" s="313" t="str">
        <f>SUBSTITUTE(SUBSTITUTE(SUBSTITUTE(SUBSTITUTE(SUBSTITUTE(SUBSTITUTE(IFERROR(VLOOKUP($A59,単組回答!$E:$I,5,FALSE),""),"①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9" s="313" t="str">
        <f>SUBSTITUTE(SUBSTITUTE(SUBSTITUTE(SUBSTITUTE(SUBSTITUTE(SUBSTITUTE(SUBSTITUTE(IFERROR(VLOOKUP($A59,単組回答!$E:$L,8,FALSE),""),"①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9" s="313" t="str">
        <f>SUBSTITUTE(SUBSTITUTE(SUBSTITUTE(SUBSTITUTE(SUBSTITUTE(SUBSTITUTE(IFERROR(VLOOKUP($A59,単組回答!$E:$J,6,FALSE),""),"①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9" s="313" t="str">
        <f>SUBSTITUTE(SUBSTITUTE(SUBSTITUTE(SUBSTITUTE(SUBSTITUTE(SUBSTITUTE(SUBSTITUTE(IFERROR(VLOOKUP($A59,単組回答!$E:$P,12,FALSE),""),"①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9" s="313" t="str">
        <f>SUBSTITUTE(SUBSTITUTE(IFERROR(VLOOKUP($A59,単組回答!$E:$H,4,FALSE),""),"あり","○"),"なし","×")</f>
        <v/>
      </c>
      <c r="BC59" s="83" t="s">
        <v>25</v>
      </c>
      <c r="BD59" s="313" t="str">
        <f>SUBSTITUTE(SUBSTITUTE(IFERROR(VLOOKUP($A59,単組回答!$E:$R,14,FALSE),""),"① 行った","○"),"② 行っていない","×")</f>
        <v/>
      </c>
      <c r="BE59" s="83" t="s">
        <v>25</v>
      </c>
      <c r="BF59" s="316" t="str">
        <f>SUBSTITUTE(SUBSTITUTE(IFERROR(VLOOKUP($A59,単組回答!$E:$T,16,FALSE),""),"① 行った","○"),"② 行っていない","×")</f>
        <v/>
      </c>
    </row>
    <row r="60" spans="1:58" ht="28.5" customHeight="1">
      <c r="A60" s="5">
        <v>8107</v>
      </c>
      <c r="B60" s="197" t="s">
        <v>84</v>
      </c>
      <c r="C60" s="42" t="s">
        <v>25</v>
      </c>
      <c r="D60" s="42" t="s">
        <v>25</v>
      </c>
      <c r="E60" s="42">
        <v>0</v>
      </c>
      <c r="F60" s="42"/>
      <c r="G60" s="42"/>
      <c r="H60" s="42"/>
      <c r="I60" s="42"/>
      <c r="J60" s="42"/>
      <c r="K60" s="42"/>
      <c r="L60" s="42"/>
      <c r="M60" s="42"/>
      <c r="N60" s="42" t="s">
        <v>24</v>
      </c>
      <c r="O60" s="42" t="s">
        <v>24</v>
      </c>
      <c r="P60" s="42">
        <v>0</v>
      </c>
      <c r="Q60" s="42"/>
      <c r="R60" s="42"/>
      <c r="S60" s="42"/>
      <c r="T60" s="42"/>
      <c r="U60" s="42"/>
      <c r="V60" s="42"/>
      <c r="W60" s="42"/>
      <c r="X60" s="42"/>
      <c r="Y60" s="42" t="s">
        <v>25</v>
      </c>
      <c r="Z60" s="42" t="s">
        <v>25</v>
      </c>
      <c r="AA60" s="42" t="s">
        <v>25</v>
      </c>
      <c r="AB60" s="42" t="s">
        <v>26</v>
      </c>
      <c r="AC60" s="42" t="s">
        <v>25</v>
      </c>
      <c r="AD60" s="42" t="s">
        <v>26</v>
      </c>
      <c r="AE60" s="42" t="s">
        <v>25</v>
      </c>
      <c r="AF60" s="42"/>
      <c r="AG60" s="42" t="s">
        <v>26</v>
      </c>
      <c r="AH60" s="42"/>
      <c r="AI60" s="42" t="s">
        <v>26</v>
      </c>
      <c r="AJ60" s="73" t="s">
        <v>25</v>
      </c>
      <c r="AK60" s="102" t="s">
        <v>26</v>
      </c>
      <c r="AL60" s="83" t="s">
        <v>26</v>
      </c>
      <c r="AM60" s="83" t="s">
        <v>26</v>
      </c>
      <c r="AN60" s="83" t="s">
        <v>26</v>
      </c>
      <c r="AO60" s="83" t="s">
        <v>26</v>
      </c>
      <c r="AP60" s="83" t="s">
        <v>26</v>
      </c>
      <c r="AQ60" s="3" t="s">
        <v>26</v>
      </c>
      <c r="AR60" s="3" t="s">
        <v>26</v>
      </c>
      <c r="AS60" s="3" t="s">
        <v>26</v>
      </c>
      <c r="AT60" s="3" t="s">
        <v>26</v>
      </c>
      <c r="AU60" s="112" t="s">
        <v>26</v>
      </c>
      <c r="AV60" s="314" t="str">
        <f>SUBSTITUTE(SUBSTITUTE(IFERROR(VLOOKUP($A60,単組回答!$E:$F,2,FALSE),""),"あり","○"),"なし","×")</f>
        <v/>
      </c>
      <c r="AW60" s="317" t="str">
        <f>SUBSTITUTE(SUBSTITUTE(IFERROR(VLOOKUP($A60,単組回答!$E:$G,3,FALSE),""),"あり","○"),"なし","×")</f>
        <v/>
      </c>
      <c r="AX60" s="313" t="str">
        <f>SUBSTITUTE(SUBSTITUTE(SUBSTITUTE(SUBSTITUTE(SUBSTITUTE(SUBSTITUTE(IFERROR(VLOOKUP($A60,単組回答!$E:$I,5,FALSE),""),"①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0" s="313" t="str">
        <f>SUBSTITUTE(SUBSTITUTE(SUBSTITUTE(SUBSTITUTE(SUBSTITUTE(SUBSTITUTE(SUBSTITUTE(IFERROR(VLOOKUP($A60,単組回答!$E:$L,8,FALSE),""),"①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0" s="313" t="str">
        <f>SUBSTITUTE(SUBSTITUTE(SUBSTITUTE(SUBSTITUTE(SUBSTITUTE(SUBSTITUTE(IFERROR(VLOOKUP($A60,単組回答!$E:$J,6,FALSE),""),"①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0" s="313" t="str">
        <f>SUBSTITUTE(SUBSTITUTE(SUBSTITUTE(SUBSTITUTE(SUBSTITUTE(SUBSTITUTE(SUBSTITUTE(IFERROR(VLOOKUP($A60,単組回答!$E:$P,12,FALSE),""),"①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0" s="313" t="str">
        <f>SUBSTITUTE(SUBSTITUTE(IFERROR(VLOOKUP($A60,単組回答!$E:$H,4,FALSE),""),"あり","○"),"なし","×")</f>
        <v/>
      </c>
      <c r="BC60" s="83" t="s">
        <v>25</v>
      </c>
      <c r="BD60" s="313" t="str">
        <f>SUBSTITUTE(SUBSTITUTE(IFERROR(VLOOKUP($A60,単組回答!$E:$R,14,FALSE),""),"① 行った","○"),"② 行っていない","×")</f>
        <v/>
      </c>
      <c r="BE60" s="83" t="s">
        <v>25</v>
      </c>
      <c r="BF60" s="316" t="str">
        <f>SUBSTITUTE(SUBSTITUTE(IFERROR(VLOOKUP($A60,単組回答!$E:$T,16,FALSE),""),"① 行った","○"),"② 行っていない","×")</f>
        <v/>
      </c>
    </row>
    <row r="61" spans="1:58" ht="28.5" customHeight="1">
      <c r="A61" s="5">
        <v>8110</v>
      </c>
      <c r="B61" s="197" t="s">
        <v>85</v>
      </c>
      <c r="C61" s="42" t="s">
        <v>25</v>
      </c>
      <c r="D61" s="42" t="s">
        <v>25</v>
      </c>
      <c r="E61" s="42">
        <v>0</v>
      </c>
      <c r="F61" s="42"/>
      <c r="G61" s="42"/>
      <c r="H61" s="42"/>
      <c r="I61" s="42"/>
      <c r="J61" s="42"/>
      <c r="K61" s="42"/>
      <c r="L61" s="42"/>
      <c r="M61" s="42"/>
      <c r="N61" s="42" t="s">
        <v>24</v>
      </c>
      <c r="O61" s="42" t="s">
        <v>24</v>
      </c>
      <c r="P61" s="42">
        <v>0</v>
      </c>
      <c r="Q61" s="42"/>
      <c r="R61" s="42"/>
      <c r="S61" s="42"/>
      <c r="T61" s="42"/>
      <c r="U61" s="42"/>
      <c r="V61" s="42"/>
      <c r="W61" s="42"/>
      <c r="X61" s="42"/>
      <c r="Y61" s="42" t="s">
        <v>25</v>
      </c>
      <c r="Z61" s="42" t="s">
        <v>25</v>
      </c>
      <c r="AA61" s="42" t="s">
        <v>25</v>
      </c>
      <c r="AB61" s="42" t="s">
        <v>26</v>
      </c>
      <c r="AC61" s="42" t="s">
        <v>26</v>
      </c>
      <c r="AD61" s="42" t="s">
        <v>26</v>
      </c>
      <c r="AE61" s="42" t="s">
        <v>26</v>
      </c>
      <c r="AF61" s="42"/>
      <c r="AG61" s="42" t="s">
        <v>26</v>
      </c>
      <c r="AH61" s="42" t="s">
        <v>26</v>
      </c>
      <c r="AI61" s="42" t="s">
        <v>26</v>
      </c>
      <c r="AJ61" s="73" t="s">
        <v>26</v>
      </c>
      <c r="AK61" s="102" t="s">
        <v>26</v>
      </c>
      <c r="AL61" s="83" t="s">
        <v>26</v>
      </c>
      <c r="AM61" s="83" t="s">
        <v>26</v>
      </c>
      <c r="AN61" s="83" t="s">
        <v>26</v>
      </c>
      <c r="AO61" s="83" t="s">
        <v>26</v>
      </c>
      <c r="AP61" s="83" t="s">
        <v>26</v>
      </c>
      <c r="AQ61" s="3" t="s">
        <v>26</v>
      </c>
      <c r="AR61" s="3" t="s">
        <v>26</v>
      </c>
      <c r="AS61" s="3" t="s">
        <v>26</v>
      </c>
      <c r="AT61" s="3" t="s">
        <v>26</v>
      </c>
      <c r="AU61" s="112" t="s">
        <v>26</v>
      </c>
      <c r="AV61" s="314" t="str">
        <f>SUBSTITUTE(SUBSTITUTE(IFERROR(VLOOKUP($A61,単組回答!$E:$F,2,FALSE),""),"あり","○"),"なし","×")</f>
        <v/>
      </c>
      <c r="AW61" s="317" t="str">
        <f>SUBSTITUTE(SUBSTITUTE(IFERROR(VLOOKUP($A61,単組回答!$E:$G,3,FALSE),""),"あり","○"),"なし","×")</f>
        <v/>
      </c>
      <c r="AX61" s="313" t="str">
        <f>SUBSTITUTE(SUBSTITUTE(SUBSTITUTE(SUBSTITUTE(SUBSTITUTE(SUBSTITUTE(IFERROR(VLOOKUP($A61,単組回答!$E:$I,5,FALSE),""),"①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1" s="313" t="str">
        <f>SUBSTITUTE(SUBSTITUTE(SUBSTITUTE(SUBSTITUTE(SUBSTITUTE(SUBSTITUTE(SUBSTITUTE(IFERROR(VLOOKUP($A61,単組回答!$E:$L,8,FALSE),""),"①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1" s="313" t="str">
        <f>SUBSTITUTE(SUBSTITUTE(SUBSTITUTE(SUBSTITUTE(SUBSTITUTE(SUBSTITUTE(IFERROR(VLOOKUP($A61,単組回答!$E:$J,6,FALSE),""),"①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1" s="313" t="str">
        <f>SUBSTITUTE(SUBSTITUTE(SUBSTITUTE(SUBSTITUTE(SUBSTITUTE(SUBSTITUTE(SUBSTITUTE(IFERROR(VLOOKUP($A61,単組回答!$E:$P,12,FALSE),""),"①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1" s="313" t="str">
        <f>SUBSTITUTE(SUBSTITUTE(IFERROR(VLOOKUP($A61,単組回答!$E:$H,4,FALSE),""),"あり","○"),"なし","×")</f>
        <v/>
      </c>
      <c r="BC61" s="83" t="s">
        <v>25</v>
      </c>
      <c r="BD61" s="313" t="str">
        <f>SUBSTITUTE(SUBSTITUTE(IFERROR(VLOOKUP($A61,単組回答!$E:$R,14,FALSE),""),"① 行った","○"),"② 行っていない","×")</f>
        <v/>
      </c>
      <c r="BE61" s="83" t="s">
        <v>25</v>
      </c>
      <c r="BF61" s="316" t="str">
        <f>SUBSTITUTE(SUBSTITUTE(IFERROR(VLOOKUP($A61,単組回答!$E:$T,16,FALSE),""),"① 行った","○"),"② 行っていない","×")</f>
        <v/>
      </c>
    </row>
    <row r="62" spans="1:58" ht="28.5" customHeight="1">
      <c r="A62" s="5">
        <v>8111</v>
      </c>
      <c r="B62" s="197" t="s">
        <v>86</v>
      </c>
      <c r="C62" s="42" t="s">
        <v>22</v>
      </c>
      <c r="D62" s="42" t="s">
        <v>25</v>
      </c>
      <c r="E62" s="42">
        <v>1</v>
      </c>
      <c r="F62" s="42"/>
      <c r="G62" s="42"/>
      <c r="H62" s="42"/>
      <c r="I62" s="42"/>
      <c r="J62" s="42"/>
      <c r="K62" s="42"/>
      <c r="L62" s="42"/>
      <c r="M62" s="42"/>
      <c r="N62" s="42" t="s">
        <v>24</v>
      </c>
      <c r="O62" s="42" t="s">
        <v>24</v>
      </c>
      <c r="P62" s="42">
        <v>0</v>
      </c>
      <c r="Q62" s="42"/>
      <c r="R62" s="42"/>
      <c r="S62" s="42"/>
      <c r="T62" s="42"/>
      <c r="U62" s="42"/>
      <c r="V62" s="42"/>
      <c r="W62" s="42"/>
      <c r="X62" s="42"/>
      <c r="Y62" s="42" t="s">
        <v>25</v>
      </c>
      <c r="Z62" s="42" t="s">
        <v>25</v>
      </c>
      <c r="AA62" s="42" t="s">
        <v>25</v>
      </c>
      <c r="AB62" s="42" t="s">
        <v>26</v>
      </c>
      <c r="AC62" s="42" t="s">
        <v>25</v>
      </c>
      <c r="AD62" s="42" t="s">
        <v>26</v>
      </c>
      <c r="AE62" s="42" t="s">
        <v>25</v>
      </c>
      <c r="AF62" s="42"/>
      <c r="AG62" s="42" t="s">
        <v>26</v>
      </c>
      <c r="AH62" s="42"/>
      <c r="AI62" s="42" t="s">
        <v>26</v>
      </c>
      <c r="AJ62" s="73" t="s">
        <v>25</v>
      </c>
      <c r="AK62" s="102" t="s">
        <v>25</v>
      </c>
      <c r="AL62" s="83" t="s">
        <v>25</v>
      </c>
      <c r="AM62" s="83" t="s">
        <v>25</v>
      </c>
      <c r="AN62" s="83" t="s">
        <v>25</v>
      </c>
      <c r="AO62" s="83">
        <v>0</v>
      </c>
      <c r="AP62" s="83">
        <v>0</v>
      </c>
      <c r="AQ62" s="3">
        <v>0</v>
      </c>
      <c r="AR62" s="3" t="s">
        <v>26</v>
      </c>
      <c r="AS62" s="3">
        <v>0</v>
      </c>
      <c r="AT62" s="3" t="s">
        <v>26</v>
      </c>
      <c r="AU62" s="112">
        <v>0</v>
      </c>
      <c r="AV62" s="314" t="str">
        <f>SUBSTITUTE(SUBSTITUTE(IFERROR(VLOOKUP($A62,単組回答!$E:$F,2,FALSE),""),"あり","○"),"なし","×")</f>
        <v/>
      </c>
      <c r="AW62" s="317" t="str">
        <f>SUBSTITUTE(SUBSTITUTE(IFERROR(VLOOKUP($A62,単組回答!$E:$G,3,FALSE),""),"あり","○"),"なし","×")</f>
        <v/>
      </c>
      <c r="AX62" s="313" t="str">
        <f>SUBSTITUTE(SUBSTITUTE(SUBSTITUTE(SUBSTITUTE(SUBSTITUTE(SUBSTITUTE(IFERROR(VLOOKUP($A62,単組回答!$E:$I,5,FALSE),""),"①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2" s="313" t="str">
        <f>SUBSTITUTE(SUBSTITUTE(SUBSTITUTE(SUBSTITUTE(SUBSTITUTE(SUBSTITUTE(SUBSTITUTE(IFERROR(VLOOKUP($A62,単組回答!$E:$L,8,FALSE),""),"①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2" s="313" t="str">
        <f>SUBSTITUTE(SUBSTITUTE(SUBSTITUTE(SUBSTITUTE(SUBSTITUTE(SUBSTITUTE(IFERROR(VLOOKUP($A62,単組回答!$E:$J,6,FALSE),""),"①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2" s="313" t="str">
        <f>SUBSTITUTE(SUBSTITUTE(SUBSTITUTE(SUBSTITUTE(SUBSTITUTE(SUBSTITUTE(SUBSTITUTE(IFERROR(VLOOKUP($A62,単組回答!$E:$P,12,FALSE),""),"①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2" s="313" t="str">
        <f>SUBSTITUTE(SUBSTITUTE(IFERROR(VLOOKUP($A62,単組回答!$E:$H,4,FALSE),""),"あり","○"),"なし","×")</f>
        <v/>
      </c>
      <c r="BC62" s="83" t="s">
        <v>25</v>
      </c>
      <c r="BD62" s="313" t="str">
        <f>SUBSTITUTE(SUBSTITUTE(IFERROR(VLOOKUP($A62,単組回答!$E:$R,14,FALSE),""),"① 行った","○"),"② 行っていない","×")</f>
        <v/>
      </c>
      <c r="BE62" s="83" t="s">
        <v>25</v>
      </c>
      <c r="BF62" s="316" t="str">
        <f>SUBSTITUTE(SUBSTITUTE(IFERROR(VLOOKUP($A62,単組回答!$E:$T,16,FALSE),""),"① 行った","○"),"② 行っていない","×")</f>
        <v/>
      </c>
    </row>
    <row r="63" spans="1:58" ht="28.5" customHeight="1">
      <c r="A63" s="5">
        <v>8126</v>
      </c>
      <c r="B63" s="197" t="s">
        <v>87</v>
      </c>
      <c r="C63" s="42" t="s">
        <v>25</v>
      </c>
      <c r="D63" s="42" t="s">
        <v>25</v>
      </c>
      <c r="E63" s="42">
        <v>0</v>
      </c>
      <c r="F63" s="42"/>
      <c r="G63" s="42"/>
      <c r="H63" s="42"/>
      <c r="I63" s="42"/>
      <c r="J63" s="42"/>
      <c r="K63" s="42"/>
      <c r="L63" s="42"/>
      <c r="M63" s="42"/>
      <c r="N63" s="42" t="s">
        <v>23</v>
      </c>
      <c r="O63" s="42" t="s">
        <v>24</v>
      </c>
      <c r="P63" s="42">
        <v>1</v>
      </c>
      <c r="Q63" s="42"/>
      <c r="R63" s="42"/>
      <c r="S63" s="42"/>
      <c r="T63" s="42"/>
      <c r="U63" s="42"/>
      <c r="V63" s="42"/>
      <c r="W63" s="42"/>
      <c r="X63" s="42"/>
      <c r="Y63" s="42" t="s">
        <v>22</v>
      </c>
      <c r="Z63" s="42" t="s">
        <v>25</v>
      </c>
      <c r="AA63" s="42" t="s">
        <v>25</v>
      </c>
      <c r="AB63" s="42" t="s">
        <v>25</v>
      </c>
      <c r="AC63" s="42" t="s">
        <v>22</v>
      </c>
      <c r="AD63" s="42" t="s">
        <v>25</v>
      </c>
      <c r="AE63" s="42" t="s">
        <v>22</v>
      </c>
      <c r="AF63" s="42"/>
      <c r="AG63" s="42" t="s">
        <v>26</v>
      </c>
      <c r="AH63" s="42"/>
      <c r="AI63" s="42" t="s">
        <v>25</v>
      </c>
      <c r="AJ63" s="73" t="s">
        <v>25</v>
      </c>
      <c r="AK63" s="102" t="s">
        <v>26</v>
      </c>
      <c r="AL63" s="83" t="s">
        <v>26</v>
      </c>
      <c r="AM63" s="83" t="s">
        <v>26</v>
      </c>
      <c r="AN63" s="83" t="s">
        <v>26</v>
      </c>
      <c r="AO63" s="83" t="s">
        <v>26</v>
      </c>
      <c r="AP63" s="83" t="s">
        <v>26</v>
      </c>
      <c r="AQ63" s="3" t="s">
        <v>26</v>
      </c>
      <c r="AR63" s="3" t="s">
        <v>26</v>
      </c>
      <c r="AS63" s="3" t="s">
        <v>26</v>
      </c>
      <c r="AT63" s="3" t="s">
        <v>26</v>
      </c>
      <c r="AU63" s="112" t="s">
        <v>26</v>
      </c>
      <c r="AV63" s="314" t="str">
        <f>SUBSTITUTE(SUBSTITUTE(IFERROR(VLOOKUP($A63,単組回答!$E:$F,2,FALSE),""),"あり","○"),"なし","×")</f>
        <v/>
      </c>
      <c r="AW63" s="317" t="str">
        <f>SUBSTITUTE(SUBSTITUTE(IFERROR(VLOOKUP($A63,単組回答!$E:$G,3,FALSE),""),"あり","○"),"なし","×")</f>
        <v/>
      </c>
      <c r="AX63" s="313" t="str">
        <f>SUBSTITUTE(SUBSTITUTE(SUBSTITUTE(SUBSTITUTE(SUBSTITUTE(SUBSTITUTE(IFERROR(VLOOKUP($A63,単組回答!$E:$I,5,FALSE),""),"①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3" s="313" t="str">
        <f>SUBSTITUTE(SUBSTITUTE(SUBSTITUTE(SUBSTITUTE(SUBSTITUTE(SUBSTITUTE(SUBSTITUTE(IFERROR(VLOOKUP($A63,単組回答!$E:$L,8,FALSE),""),"①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3" s="313" t="str">
        <f>SUBSTITUTE(SUBSTITUTE(SUBSTITUTE(SUBSTITUTE(SUBSTITUTE(SUBSTITUTE(IFERROR(VLOOKUP($A63,単組回答!$E:$J,6,FALSE),""),"①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3" s="313" t="str">
        <f>SUBSTITUTE(SUBSTITUTE(SUBSTITUTE(SUBSTITUTE(SUBSTITUTE(SUBSTITUTE(SUBSTITUTE(IFERROR(VLOOKUP($A63,単組回答!$E:$P,12,FALSE),""),"①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3" s="313" t="str">
        <f>SUBSTITUTE(SUBSTITUTE(IFERROR(VLOOKUP($A63,単組回答!$E:$H,4,FALSE),""),"あり","○"),"なし","×")</f>
        <v/>
      </c>
      <c r="BC63" s="83" t="s">
        <v>25</v>
      </c>
      <c r="BD63" s="313" t="str">
        <f>SUBSTITUTE(SUBSTITUTE(IFERROR(VLOOKUP($A63,単組回答!$E:$R,14,FALSE),""),"① 行った","○"),"② 行っていない","×")</f>
        <v/>
      </c>
      <c r="BE63" s="83" t="s">
        <v>25</v>
      </c>
      <c r="BF63" s="316" t="str">
        <f>SUBSTITUTE(SUBSTITUTE(IFERROR(VLOOKUP($A63,単組回答!$E:$T,16,FALSE),""),"① 行った","○"),"② 行っていない","×")</f>
        <v/>
      </c>
    </row>
    <row r="64" spans="1:58" ht="28.5" customHeight="1">
      <c r="A64" s="5">
        <v>8136</v>
      </c>
      <c r="B64" s="197" t="s">
        <v>88</v>
      </c>
      <c r="C64" s="42" t="s">
        <v>25</v>
      </c>
      <c r="D64" s="42" t="s">
        <v>22</v>
      </c>
      <c r="E64" s="42">
        <v>1</v>
      </c>
      <c r="F64" s="42"/>
      <c r="G64" s="42"/>
      <c r="H64" s="42"/>
      <c r="I64" s="42"/>
      <c r="J64" s="42"/>
      <c r="K64" s="42"/>
      <c r="L64" s="42"/>
      <c r="M64" s="42"/>
      <c r="N64" s="42" t="s">
        <v>24</v>
      </c>
      <c r="O64" s="42" t="s">
        <v>23</v>
      </c>
      <c r="P64" s="42">
        <v>1</v>
      </c>
      <c r="Q64" s="42"/>
      <c r="R64" s="42"/>
      <c r="S64" s="42"/>
      <c r="T64" s="42"/>
      <c r="U64" s="42"/>
      <c r="V64" s="42"/>
      <c r="W64" s="42"/>
      <c r="X64" s="42"/>
      <c r="Y64" s="42" t="s">
        <v>25</v>
      </c>
      <c r="Z64" s="42" t="s">
        <v>25</v>
      </c>
      <c r="AA64" s="42" t="s">
        <v>25</v>
      </c>
      <c r="AB64" s="42" t="s">
        <v>26</v>
      </c>
      <c r="AC64" s="42" t="s">
        <v>25</v>
      </c>
      <c r="AD64" s="42" t="s">
        <v>26</v>
      </c>
      <c r="AE64" s="42" t="s">
        <v>25</v>
      </c>
      <c r="AF64" s="42"/>
      <c r="AG64" s="42" t="s">
        <v>26</v>
      </c>
      <c r="AH64" s="42"/>
      <c r="AI64" s="42" t="s">
        <v>26</v>
      </c>
      <c r="AJ64" s="73" t="s">
        <v>25</v>
      </c>
      <c r="AK64" s="102" t="s">
        <v>25</v>
      </c>
      <c r="AL64" s="83" t="s">
        <v>22</v>
      </c>
      <c r="AM64" s="83" t="s">
        <v>25</v>
      </c>
      <c r="AN64" s="83" t="s">
        <v>25</v>
      </c>
      <c r="AO64" s="83">
        <v>0</v>
      </c>
      <c r="AP64" s="83">
        <v>0</v>
      </c>
      <c r="AQ64" s="3">
        <v>0</v>
      </c>
      <c r="AR64" s="3" t="s">
        <v>26</v>
      </c>
      <c r="AS64" s="3">
        <v>0</v>
      </c>
      <c r="AT64" s="3" t="s">
        <v>26</v>
      </c>
      <c r="AU64" s="112">
        <v>0</v>
      </c>
      <c r="AV64" s="314" t="str">
        <f>SUBSTITUTE(SUBSTITUTE(IFERROR(VLOOKUP($A64,単組回答!$E:$F,2,FALSE),""),"あり","○"),"なし","×")</f>
        <v/>
      </c>
      <c r="AW64" s="317" t="str">
        <f>SUBSTITUTE(SUBSTITUTE(IFERROR(VLOOKUP($A64,単組回答!$E:$G,3,FALSE),""),"あり","○"),"なし","×")</f>
        <v/>
      </c>
      <c r="AX64" s="313" t="str">
        <f>SUBSTITUTE(SUBSTITUTE(SUBSTITUTE(SUBSTITUTE(SUBSTITUTE(SUBSTITUTE(IFERROR(VLOOKUP($A64,単組回答!$E:$I,5,FALSE),""),"①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4" s="313" t="str">
        <f>SUBSTITUTE(SUBSTITUTE(SUBSTITUTE(SUBSTITUTE(SUBSTITUTE(SUBSTITUTE(SUBSTITUTE(IFERROR(VLOOKUP($A64,単組回答!$E:$L,8,FALSE),""),"①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4" s="313" t="str">
        <f>SUBSTITUTE(SUBSTITUTE(SUBSTITUTE(SUBSTITUTE(SUBSTITUTE(SUBSTITUTE(IFERROR(VLOOKUP($A64,単組回答!$E:$J,6,FALSE),""),"①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4" s="313" t="str">
        <f>SUBSTITUTE(SUBSTITUTE(SUBSTITUTE(SUBSTITUTE(SUBSTITUTE(SUBSTITUTE(SUBSTITUTE(IFERROR(VLOOKUP($A64,単組回答!$E:$P,12,FALSE),""),"①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4" s="313" t="str">
        <f>SUBSTITUTE(SUBSTITUTE(IFERROR(VLOOKUP($A64,単組回答!$E:$H,4,FALSE),""),"あり","○"),"なし","×")</f>
        <v/>
      </c>
      <c r="BC64" s="83" t="s">
        <v>25</v>
      </c>
      <c r="BD64" s="313" t="str">
        <f>SUBSTITUTE(SUBSTITUTE(IFERROR(VLOOKUP($A64,単組回答!$E:$R,14,FALSE),""),"① 行った","○"),"② 行っていない","×")</f>
        <v/>
      </c>
      <c r="BE64" s="83" t="s">
        <v>25</v>
      </c>
      <c r="BF64" s="316" t="str">
        <f>SUBSTITUTE(SUBSTITUTE(IFERROR(VLOOKUP($A64,単組回答!$E:$T,16,FALSE),""),"① 行った","○"),"② 行っていない","×")</f>
        <v/>
      </c>
    </row>
    <row r="65" spans="1:58" ht="28.5" customHeight="1">
      <c r="A65" s="5">
        <v>8138</v>
      </c>
      <c r="B65" s="197" t="s">
        <v>89</v>
      </c>
      <c r="C65" s="42" t="s">
        <v>25</v>
      </c>
      <c r="D65" s="42" t="s">
        <v>22</v>
      </c>
      <c r="E65" s="42">
        <v>1</v>
      </c>
      <c r="F65" s="42"/>
      <c r="G65" s="42"/>
      <c r="H65" s="42"/>
      <c r="I65" s="42"/>
      <c r="J65" s="42"/>
      <c r="K65" s="42" t="s">
        <v>22</v>
      </c>
      <c r="L65" s="42"/>
      <c r="M65" s="42"/>
      <c r="N65" s="42" t="s">
        <v>24</v>
      </c>
      <c r="O65" s="42" t="s">
        <v>23</v>
      </c>
      <c r="P65" s="42">
        <v>1</v>
      </c>
      <c r="Q65" s="42"/>
      <c r="R65" s="42"/>
      <c r="S65" s="42"/>
      <c r="T65" s="42"/>
      <c r="U65" s="42"/>
      <c r="V65" s="42"/>
      <c r="W65" s="42"/>
      <c r="X65" s="42"/>
      <c r="Y65" s="42" t="s">
        <v>25</v>
      </c>
      <c r="Z65" s="42" t="s">
        <v>22</v>
      </c>
      <c r="AA65" s="42" t="s">
        <v>22</v>
      </c>
      <c r="AB65" s="42" t="s">
        <v>26</v>
      </c>
      <c r="AC65" s="42" t="s">
        <v>25</v>
      </c>
      <c r="AD65" s="42" t="s">
        <v>26</v>
      </c>
      <c r="AE65" s="42" t="s">
        <v>25</v>
      </c>
      <c r="AF65" s="42"/>
      <c r="AG65" s="42" t="s">
        <v>26</v>
      </c>
      <c r="AH65" s="42"/>
      <c r="AI65" s="42" t="s">
        <v>25</v>
      </c>
      <c r="AJ65" s="73" t="s">
        <v>25</v>
      </c>
      <c r="AK65" s="102" t="s">
        <v>26</v>
      </c>
      <c r="AL65" s="83" t="s">
        <v>26</v>
      </c>
      <c r="AM65" s="83" t="s">
        <v>26</v>
      </c>
      <c r="AN65" s="83" t="s">
        <v>26</v>
      </c>
      <c r="AO65" s="83" t="s">
        <v>26</v>
      </c>
      <c r="AP65" s="83" t="s">
        <v>26</v>
      </c>
      <c r="AQ65" s="3" t="s">
        <v>26</v>
      </c>
      <c r="AR65" s="3" t="s">
        <v>26</v>
      </c>
      <c r="AS65" s="3" t="s">
        <v>26</v>
      </c>
      <c r="AT65" s="3" t="s">
        <v>26</v>
      </c>
      <c r="AU65" s="112" t="s">
        <v>26</v>
      </c>
      <c r="AV65" s="314" t="str">
        <f>SUBSTITUTE(SUBSTITUTE(IFERROR(VLOOKUP($A65,単組回答!$E:$F,2,FALSE),""),"あり","○"),"なし","×")</f>
        <v/>
      </c>
      <c r="AW65" s="317" t="str">
        <f>SUBSTITUTE(SUBSTITUTE(IFERROR(VLOOKUP($A65,単組回答!$E:$G,3,FALSE),""),"あり","○"),"なし","×")</f>
        <v/>
      </c>
      <c r="AX65" s="313" t="str">
        <f>SUBSTITUTE(SUBSTITUTE(SUBSTITUTE(SUBSTITUTE(SUBSTITUTE(SUBSTITUTE(IFERROR(VLOOKUP($A65,単組回答!$E:$I,5,FALSE),""),"①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5" s="313" t="str">
        <f>SUBSTITUTE(SUBSTITUTE(SUBSTITUTE(SUBSTITUTE(SUBSTITUTE(SUBSTITUTE(SUBSTITUTE(IFERROR(VLOOKUP($A65,単組回答!$E:$L,8,FALSE),""),"①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5" s="313" t="str">
        <f>SUBSTITUTE(SUBSTITUTE(SUBSTITUTE(SUBSTITUTE(SUBSTITUTE(SUBSTITUTE(IFERROR(VLOOKUP($A65,単組回答!$E:$J,6,FALSE),""),"①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5" s="313" t="str">
        <f>SUBSTITUTE(SUBSTITUTE(SUBSTITUTE(SUBSTITUTE(SUBSTITUTE(SUBSTITUTE(SUBSTITUTE(IFERROR(VLOOKUP($A65,単組回答!$E:$P,12,FALSE),""),"①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5" s="313" t="str">
        <f>SUBSTITUTE(SUBSTITUTE(IFERROR(VLOOKUP($A65,単組回答!$E:$H,4,FALSE),""),"あり","○"),"なし","×")</f>
        <v/>
      </c>
      <c r="BC65" s="83" t="s">
        <v>25</v>
      </c>
      <c r="BD65" s="313" t="str">
        <f>SUBSTITUTE(SUBSTITUTE(IFERROR(VLOOKUP($A65,単組回答!$E:$R,14,FALSE),""),"① 行った","○"),"② 行っていない","×")</f>
        <v/>
      </c>
      <c r="BE65" s="83" t="s">
        <v>25</v>
      </c>
      <c r="BF65" s="316" t="str">
        <f>SUBSTITUTE(SUBSTITUTE(IFERROR(VLOOKUP($A65,単組回答!$E:$T,16,FALSE),""),"① 行った","○"),"② 行っていない","×")</f>
        <v/>
      </c>
    </row>
    <row r="66" spans="1:58" ht="28.5" customHeight="1">
      <c r="A66" s="5"/>
      <c r="B66" s="197"/>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73"/>
      <c r="AK66" s="102"/>
      <c r="AL66" s="83"/>
      <c r="AM66" s="83"/>
      <c r="AN66" s="83"/>
      <c r="AO66" s="83"/>
      <c r="AP66" s="83"/>
      <c r="AQ66" s="3"/>
      <c r="AR66" s="3"/>
      <c r="AS66" s="3"/>
      <c r="AT66" s="3"/>
      <c r="AU66" s="112"/>
      <c r="AV66" s="111" t="s">
        <v>26</v>
      </c>
      <c r="AW66" s="4" t="s">
        <v>26</v>
      </c>
      <c r="AX66" s="4" t="s">
        <v>26</v>
      </c>
      <c r="AY66" s="4"/>
      <c r="AZ66" s="4" t="s">
        <v>26</v>
      </c>
      <c r="BA66" s="4"/>
      <c r="BB66" s="4" t="s">
        <v>26</v>
      </c>
      <c r="BC66" s="4" t="s">
        <v>26</v>
      </c>
      <c r="BD66" s="4"/>
      <c r="BE66" s="4" t="s">
        <v>26</v>
      </c>
      <c r="BF66" s="107"/>
    </row>
    <row r="67" spans="1:58" ht="28.5" customHeight="1" thickBot="1">
      <c r="A67" s="280" t="s">
        <v>90</v>
      </c>
      <c r="B67" s="281"/>
      <c r="C67" s="42">
        <v>14</v>
      </c>
      <c r="D67" s="42">
        <v>0</v>
      </c>
      <c r="N67" s="42">
        <v>14</v>
      </c>
      <c r="O67" s="42">
        <v>0</v>
      </c>
      <c r="Y67" s="42">
        <v>0</v>
      </c>
      <c r="Z67" s="42">
        <v>0</v>
      </c>
      <c r="AK67" s="104" t="s">
        <v>26</v>
      </c>
      <c r="AL67" s="105" t="s">
        <v>26</v>
      </c>
      <c r="AM67" s="105" t="s">
        <v>26</v>
      </c>
      <c r="AN67" s="105" t="s">
        <v>26</v>
      </c>
      <c r="AO67" s="105" t="s">
        <v>26</v>
      </c>
      <c r="AP67" s="105" t="s">
        <v>26</v>
      </c>
      <c r="AQ67" s="113" t="s">
        <v>26</v>
      </c>
      <c r="AR67" s="113" t="s">
        <v>26</v>
      </c>
      <c r="AS67" s="113" t="s">
        <v>26</v>
      </c>
      <c r="AT67" s="113" t="s">
        <v>26</v>
      </c>
      <c r="AU67" s="114" t="s">
        <v>26</v>
      </c>
      <c r="AV67" s="245">
        <f>AV68-AW68</f>
        <v>0</v>
      </c>
      <c r="AW67" s="246"/>
      <c r="AX67" s="109" t="s">
        <v>26</v>
      </c>
      <c r="AY67" s="109"/>
      <c r="AZ67" s="109" t="s">
        <v>26</v>
      </c>
      <c r="BA67" s="109"/>
      <c r="BB67" s="109" t="s">
        <v>26</v>
      </c>
      <c r="BC67" s="109" t="s">
        <v>26</v>
      </c>
      <c r="BD67" s="109"/>
      <c r="BE67" s="109" t="s">
        <v>26</v>
      </c>
      <c r="BF67" s="110"/>
    </row>
    <row r="68" spans="1:58" ht="28.5" customHeight="1">
      <c r="AV68" s="12">
        <f>(COUNTIF(AV5:AV65,"○")+COUNTIF(AW5:AW65,"○"))</f>
        <v>0</v>
      </c>
      <c r="AW68" s="12">
        <f>COUNTIFS(AV5:AV63,"○",AW5:AW63,"○")</f>
        <v>0</v>
      </c>
      <c r="AX68" s="12" t="s">
        <v>26</v>
      </c>
      <c r="AY68" s="12"/>
      <c r="AZ68" s="12" t="s">
        <v>26</v>
      </c>
      <c r="BA68" s="12"/>
      <c r="BB68" s="12" t="s">
        <v>26</v>
      </c>
      <c r="BC68" s="12" t="s">
        <v>26</v>
      </c>
      <c r="BD68" s="12"/>
      <c r="BE68" s="12" t="s">
        <v>26</v>
      </c>
      <c r="BF68" s="12"/>
    </row>
    <row r="69" spans="1:58" ht="28.5" customHeight="1">
      <c r="AV69" s="12" t="s">
        <v>26</v>
      </c>
      <c r="AW69" s="12" t="s">
        <v>26</v>
      </c>
      <c r="AX69" s="12" t="s">
        <v>26</v>
      </c>
      <c r="AY69" s="12"/>
      <c r="AZ69" s="12" t="s">
        <v>26</v>
      </c>
      <c r="BA69" s="12"/>
      <c r="BB69" s="12" t="s">
        <v>26</v>
      </c>
      <c r="BC69" s="12" t="s">
        <v>26</v>
      </c>
      <c r="BD69" s="12"/>
      <c r="BE69" s="12" t="s">
        <v>26</v>
      </c>
      <c r="BF69" s="12"/>
    </row>
    <row r="70" spans="1:58" ht="28.5" customHeight="1">
      <c r="AV70" s="12" t="s">
        <v>26</v>
      </c>
      <c r="AW70" s="12" t="s">
        <v>26</v>
      </c>
      <c r="AX70" s="12" t="s">
        <v>26</v>
      </c>
      <c r="AY70" s="12"/>
      <c r="AZ70" s="12" t="s">
        <v>26</v>
      </c>
      <c r="BA70" s="12"/>
      <c r="BB70" s="12" t="s">
        <v>26</v>
      </c>
      <c r="BC70" s="12" t="s">
        <v>26</v>
      </c>
      <c r="BD70" s="12"/>
      <c r="BE70" s="12" t="s">
        <v>26</v>
      </c>
      <c r="BF70" s="12"/>
    </row>
    <row r="71" spans="1:58" ht="28.5" customHeight="1">
      <c r="AV71" s="12" t="s">
        <v>26</v>
      </c>
      <c r="AW71" s="12" t="s">
        <v>26</v>
      </c>
      <c r="AX71" s="12" t="s">
        <v>26</v>
      </c>
      <c r="AY71" s="12"/>
      <c r="AZ71" s="12" t="s">
        <v>26</v>
      </c>
      <c r="BA71" s="12"/>
      <c r="BB71" s="12" t="s">
        <v>26</v>
      </c>
      <c r="BC71" s="12" t="s">
        <v>26</v>
      </c>
      <c r="BD71" s="12"/>
      <c r="BE71" s="12" t="s">
        <v>26</v>
      </c>
      <c r="BF71" s="12"/>
    </row>
    <row r="72" spans="1:58" ht="28.5" customHeight="1">
      <c r="AV72" s="12" t="s">
        <v>26</v>
      </c>
      <c r="AW72" s="12" t="s">
        <v>26</v>
      </c>
      <c r="AX72" s="12" t="s">
        <v>26</v>
      </c>
      <c r="AY72" s="12"/>
      <c r="AZ72" s="12" t="s">
        <v>26</v>
      </c>
      <c r="BA72" s="12"/>
      <c r="BB72" s="12" t="s">
        <v>26</v>
      </c>
      <c r="BC72" s="12" t="s">
        <v>26</v>
      </c>
      <c r="BD72" s="12"/>
      <c r="BE72" s="12" t="s">
        <v>26</v>
      </c>
      <c r="BF72" s="12"/>
    </row>
    <row r="73" spans="1:58" ht="28.5" customHeight="1">
      <c r="AV73" s="12" t="s">
        <v>26</v>
      </c>
      <c r="AW73" s="12" t="s">
        <v>26</v>
      </c>
      <c r="AX73" s="12" t="s">
        <v>26</v>
      </c>
      <c r="AY73" s="12"/>
      <c r="AZ73" s="12" t="s">
        <v>26</v>
      </c>
      <c r="BA73" s="12"/>
      <c r="BB73" s="12" t="s">
        <v>26</v>
      </c>
      <c r="BC73" s="12" t="s">
        <v>26</v>
      </c>
      <c r="BD73" s="12"/>
      <c r="BE73" s="12" t="s">
        <v>26</v>
      </c>
      <c r="BF73" s="12"/>
    </row>
    <row r="74" spans="1:58" ht="28.5" customHeight="1">
      <c r="AV74" s="12" t="s">
        <v>26</v>
      </c>
      <c r="AW74" s="12" t="s">
        <v>26</v>
      </c>
      <c r="AX74" s="12" t="s">
        <v>26</v>
      </c>
      <c r="AY74" s="12"/>
      <c r="AZ74" s="12" t="s">
        <v>26</v>
      </c>
      <c r="BA74" s="12"/>
      <c r="BB74" s="12" t="s">
        <v>26</v>
      </c>
      <c r="BC74" s="12" t="s">
        <v>26</v>
      </c>
      <c r="BD74" s="12"/>
      <c r="BE74" s="12" t="s">
        <v>26</v>
      </c>
      <c r="BF74" s="12"/>
    </row>
    <row r="75" spans="1:58" ht="28.5" customHeight="1">
      <c r="AV75" s="12" t="s">
        <v>26</v>
      </c>
      <c r="AW75" s="12" t="s">
        <v>26</v>
      </c>
      <c r="AX75" s="12" t="s">
        <v>26</v>
      </c>
      <c r="AY75" s="12"/>
      <c r="AZ75" s="12" t="s">
        <v>26</v>
      </c>
      <c r="BA75" s="12"/>
      <c r="BB75" s="12" t="s">
        <v>26</v>
      </c>
      <c r="BC75" s="12" t="s">
        <v>26</v>
      </c>
      <c r="BD75" s="12"/>
      <c r="BE75" s="12" t="s">
        <v>26</v>
      </c>
      <c r="BF75" s="12"/>
    </row>
    <row r="76" spans="1:58" ht="28.5" customHeight="1">
      <c r="AV76" s="12" t="s">
        <v>26</v>
      </c>
      <c r="AW76" s="12" t="s">
        <v>26</v>
      </c>
      <c r="AX76" s="12" t="s">
        <v>26</v>
      </c>
      <c r="AY76" s="12"/>
      <c r="AZ76" s="12" t="s">
        <v>26</v>
      </c>
      <c r="BA76" s="12"/>
      <c r="BB76" s="12" t="s">
        <v>26</v>
      </c>
      <c r="BC76" s="12" t="s">
        <v>26</v>
      </c>
      <c r="BD76" s="12"/>
      <c r="BE76" s="12" t="s">
        <v>26</v>
      </c>
      <c r="BF76" s="12"/>
    </row>
    <row r="77" spans="1:58" ht="28.5" customHeight="1">
      <c r="AV77" s="12" t="s">
        <v>26</v>
      </c>
      <c r="AW77" s="12" t="s">
        <v>26</v>
      </c>
      <c r="AX77" s="12" t="s">
        <v>26</v>
      </c>
      <c r="AY77" s="12"/>
      <c r="AZ77" s="12" t="s">
        <v>26</v>
      </c>
      <c r="BA77" s="12"/>
      <c r="BB77" s="12" t="s">
        <v>26</v>
      </c>
      <c r="BC77" s="12" t="s">
        <v>26</v>
      </c>
      <c r="BD77" s="12"/>
      <c r="BE77" s="12" t="s">
        <v>26</v>
      </c>
      <c r="BF77" s="12"/>
    </row>
    <row r="78" spans="1:58" ht="28.5" customHeight="1">
      <c r="AV78" s="12" t="s">
        <v>26</v>
      </c>
      <c r="AW78" s="12" t="s">
        <v>26</v>
      </c>
      <c r="AX78" s="12" t="s">
        <v>26</v>
      </c>
      <c r="AY78" s="12"/>
      <c r="AZ78" s="12" t="s">
        <v>26</v>
      </c>
      <c r="BA78" s="12"/>
      <c r="BB78" s="12" t="s">
        <v>26</v>
      </c>
      <c r="BC78" s="12" t="s">
        <v>26</v>
      </c>
      <c r="BD78" s="12"/>
      <c r="BE78" s="12" t="s">
        <v>26</v>
      </c>
      <c r="BF78" s="12"/>
    </row>
    <row r="79" spans="1:58" ht="28.5" customHeight="1">
      <c r="AV79" s="12" t="s">
        <v>26</v>
      </c>
      <c r="AW79" s="12" t="s">
        <v>26</v>
      </c>
      <c r="AX79" s="12" t="s">
        <v>26</v>
      </c>
      <c r="AY79" s="12"/>
      <c r="AZ79" s="12" t="s">
        <v>26</v>
      </c>
      <c r="BA79" s="12"/>
      <c r="BB79" s="12" t="s">
        <v>26</v>
      </c>
      <c r="BC79" s="12" t="s">
        <v>26</v>
      </c>
      <c r="BD79" s="12"/>
      <c r="BE79" s="12" t="s">
        <v>26</v>
      </c>
      <c r="BF79" s="12"/>
    </row>
    <row r="80" spans="1:58" ht="28.5" customHeight="1">
      <c r="AV80" s="12" t="s">
        <v>26</v>
      </c>
      <c r="AW80" s="12" t="s">
        <v>26</v>
      </c>
      <c r="AX80" s="12" t="s">
        <v>26</v>
      </c>
      <c r="AY80" s="12"/>
      <c r="AZ80" s="12" t="s">
        <v>26</v>
      </c>
      <c r="BA80" s="12"/>
      <c r="BB80" s="12" t="s">
        <v>26</v>
      </c>
      <c r="BC80" s="12" t="s">
        <v>26</v>
      </c>
      <c r="BD80" s="12"/>
      <c r="BE80" s="12" t="s">
        <v>26</v>
      </c>
      <c r="BF80" s="12"/>
    </row>
    <row r="81" spans="48:58" ht="28.5" customHeight="1">
      <c r="AV81" s="12" t="s">
        <v>26</v>
      </c>
      <c r="AW81" s="12" t="s">
        <v>26</v>
      </c>
      <c r="AX81" s="12" t="s">
        <v>26</v>
      </c>
      <c r="AY81" s="12"/>
      <c r="AZ81" s="12" t="s">
        <v>26</v>
      </c>
      <c r="BA81" s="12"/>
      <c r="BB81" s="12" t="s">
        <v>26</v>
      </c>
      <c r="BC81" s="12" t="s">
        <v>26</v>
      </c>
      <c r="BD81" s="12"/>
      <c r="BE81" s="12" t="s">
        <v>26</v>
      </c>
      <c r="BF81" s="12"/>
    </row>
    <row r="82" spans="48:58" ht="28.5" customHeight="1">
      <c r="AV82" s="12" t="s">
        <v>26</v>
      </c>
      <c r="AW82" s="12" t="s">
        <v>26</v>
      </c>
      <c r="AX82" s="12" t="s">
        <v>26</v>
      </c>
      <c r="AY82" s="12"/>
      <c r="AZ82" s="12" t="s">
        <v>26</v>
      </c>
      <c r="BA82" s="12"/>
      <c r="BB82" s="12" t="s">
        <v>26</v>
      </c>
      <c r="BC82" s="12" t="s">
        <v>26</v>
      </c>
      <c r="BD82" s="12"/>
      <c r="BE82" s="12" t="s">
        <v>26</v>
      </c>
      <c r="BF82" s="12"/>
    </row>
    <row r="83" spans="48:58" ht="28.5" customHeight="1">
      <c r="AV83" s="12" t="s">
        <v>26</v>
      </c>
      <c r="AW83" s="12" t="s">
        <v>26</v>
      </c>
      <c r="AX83" s="12" t="s">
        <v>26</v>
      </c>
      <c r="AY83" s="12"/>
      <c r="AZ83" s="12" t="s">
        <v>26</v>
      </c>
      <c r="BA83" s="12"/>
      <c r="BB83" s="12" t="s">
        <v>26</v>
      </c>
      <c r="BC83" s="12" t="s">
        <v>26</v>
      </c>
      <c r="BD83" s="12"/>
      <c r="BE83" s="12" t="s">
        <v>26</v>
      </c>
      <c r="BF83" s="12"/>
    </row>
    <row r="84" spans="48:58" ht="28.5" customHeight="1">
      <c r="AV84" s="12" t="s">
        <v>26</v>
      </c>
      <c r="AW84" s="12" t="s">
        <v>26</v>
      </c>
      <c r="AX84" s="12" t="s">
        <v>26</v>
      </c>
      <c r="AY84" s="12"/>
      <c r="AZ84" s="12" t="s">
        <v>26</v>
      </c>
      <c r="BA84" s="12"/>
      <c r="BB84" s="12" t="s">
        <v>26</v>
      </c>
      <c r="BC84" s="12" t="s">
        <v>26</v>
      </c>
      <c r="BD84" s="12"/>
      <c r="BE84" s="12" t="s">
        <v>26</v>
      </c>
      <c r="BF84" s="12"/>
    </row>
    <row r="85" spans="48:58" ht="28.5" customHeight="1">
      <c r="AV85" s="12" t="s">
        <v>26</v>
      </c>
      <c r="AW85" s="12" t="s">
        <v>26</v>
      </c>
      <c r="AX85" s="12" t="s">
        <v>26</v>
      </c>
      <c r="AY85" s="12"/>
      <c r="AZ85" s="12" t="s">
        <v>26</v>
      </c>
      <c r="BA85" s="12"/>
      <c r="BB85" s="12" t="s">
        <v>26</v>
      </c>
      <c r="BC85" s="12" t="s">
        <v>26</v>
      </c>
      <c r="BD85" s="12"/>
      <c r="BE85" s="12" t="s">
        <v>26</v>
      </c>
      <c r="BF85" s="12"/>
    </row>
    <row r="86" spans="48:58" ht="28.5" customHeight="1">
      <c r="AV86" s="12" t="s">
        <v>26</v>
      </c>
      <c r="AW86" s="12" t="s">
        <v>26</v>
      </c>
      <c r="AX86" s="12" t="s">
        <v>26</v>
      </c>
      <c r="AY86" s="12"/>
      <c r="AZ86" s="12" t="s">
        <v>26</v>
      </c>
      <c r="BA86" s="12"/>
      <c r="BB86" s="12" t="s">
        <v>26</v>
      </c>
      <c r="BC86" s="12" t="s">
        <v>26</v>
      </c>
      <c r="BD86" s="12"/>
      <c r="BE86" s="12" t="s">
        <v>26</v>
      </c>
      <c r="BF86" s="12"/>
    </row>
    <row r="87" spans="48:58" ht="28.5" customHeight="1">
      <c r="AV87" s="12" t="s">
        <v>26</v>
      </c>
      <c r="AW87" s="12" t="s">
        <v>26</v>
      </c>
      <c r="AX87" s="12" t="s">
        <v>26</v>
      </c>
      <c r="AY87" s="12"/>
      <c r="AZ87" s="12" t="s">
        <v>26</v>
      </c>
      <c r="BA87" s="12"/>
      <c r="BB87" s="12" t="s">
        <v>26</v>
      </c>
      <c r="BC87" s="12" t="s">
        <v>26</v>
      </c>
      <c r="BD87" s="12"/>
      <c r="BE87" s="12" t="s">
        <v>26</v>
      </c>
      <c r="BF87" s="12"/>
    </row>
    <row r="88" spans="48:58" ht="28.5" customHeight="1">
      <c r="AV88" s="12" t="s">
        <v>26</v>
      </c>
      <c r="AW88" s="12" t="s">
        <v>26</v>
      </c>
      <c r="AX88" s="12" t="s">
        <v>26</v>
      </c>
      <c r="AY88" s="12"/>
      <c r="AZ88" s="12" t="s">
        <v>26</v>
      </c>
      <c r="BA88" s="12"/>
      <c r="BB88" s="12" t="s">
        <v>26</v>
      </c>
      <c r="BC88" s="12" t="s">
        <v>26</v>
      </c>
      <c r="BD88" s="12"/>
      <c r="BE88" s="12" t="s">
        <v>26</v>
      </c>
      <c r="BF88" s="12"/>
    </row>
    <row r="89" spans="48:58" ht="28.5" customHeight="1">
      <c r="AV89" s="12" t="s">
        <v>26</v>
      </c>
      <c r="AW89" s="12" t="s">
        <v>26</v>
      </c>
      <c r="AX89" s="12" t="s">
        <v>26</v>
      </c>
      <c r="AY89" s="12"/>
      <c r="AZ89" s="12" t="s">
        <v>26</v>
      </c>
      <c r="BA89" s="12"/>
      <c r="BB89" s="12" t="s">
        <v>26</v>
      </c>
      <c r="BC89" s="12" t="s">
        <v>26</v>
      </c>
      <c r="BD89" s="12"/>
      <c r="BE89" s="12" t="s">
        <v>26</v>
      </c>
      <c r="BF89" s="12"/>
    </row>
    <row r="90" spans="48:58" ht="28.5" customHeight="1">
      <c r="AV90" s="12" t="s">
        <v>26</v>
      </c>
      <c r="AW90" s="12" t="s">
        <v>26</v>
      </c>
      <c r="AX90" s="12" t="s">
        <v>26</v>
      </c>
      <c r="AY90" s="12"/>
      <c r="AZ90" s="12" t="s">
        <v>26</v>
      </c>
      <c r="BA90" s="12"/>
      <c r="BB90" s="12" t="s">
        <v>26</v>
      </c>
      <c r="BC90" s="12" t="s">
        <v>26</v>
      </c>
      <c r="BD90" s="12"/>
      <c r="BE90" s="12" t="s">
        <v>26</v>
      </c>
      <c r="BF90" s="12"/>
    </row>
    <row r="91" spans="48:58" ht="28.5" customHeight="1">
      <c r="AV91" s="12" t="s">
        <v>26</v>
      </c>
      <c r="AW91" s="12" t="s">
        <v>26</v>
      </c>
      <c r="AX91" s="12" t="s">
        <v>26</v>
      </c>
      <c r="AY91" s="12"/>
      <c r="AZ91" s="12" t="s">
        <v>26</v>
      </c>
      <c r="BA91" s="12"/>
      <c r="BB91" s="12" t="s">
        <v>26</v>
      </c>
      <c r="BC91" s="12" t="s">
        <v>26</v>
      </c>
      <c r="BD91" s="12"/>
      <c r="BE91" s="12" t="s">
        <v>26</v>
      </c>
      <c r="BF91" s="12"/>
    </row>
    <row r="92" spans="48:58" ht="28.5" customHeight="1">
      <c r="AV92" s="12" t="s">
        <v>26</v>
      </c>
      <c r="AW92" s="12" t="s">
        <v>26</v>
      </c>
      <c r="AX92" s="12" t="s">
        <v>26</v>
      </c>
      <c r="AY92" s="12"/>
      <c r="AZ92" s="12" t="s">
        <v>26</v>
      </c>
      <c r="BA92" s="12"/>
      <c r="BB92" s="12" t="s">
        <v>26</v>
      </c>
      <c r="BC92" s="12" t="s">
        <v>26</v>
      </c>
      <c r="BD92" s="12"/>
      <c r="BE92" s="12" t="s">
        <v>26</v>
      </c>
      <c r="BF92" s="12"/>
    </row>
    <row r="93" spans="48:58" ht="28.5" customHeight="1">
      <c r="AV93" s="12" t="s">
        <v>26</v>
      </c>
      <c r="AW93" s="12" t="s">
        <v>26</v>
      </c>
      <c r="AX93" s="12" t="s">
        <v>26</v>
      </c>
      <c r="AY93" s="12"/>
      <c r="AZ93" s="12" t="s">
        <v>26</v>
      </c>
      <c r="BA93" s="12"/>
      <c r="BB93" s="12" t="s">
        <v>26</v>
      </c>
      <c r="BC93" s="12" t="s">
        <v>26</v>
      </c>
      <c r="BD93" s="12"/>
      <c r="BE93" s="12" t="s">
        <v>26</v>
      </c>
      <c r="BF93" s="12"/>
    </row>
    <row r="94" spans="48:58" ht="28.5" customHeight="1">
      <c r="AV94" s="12" t="s">
        <v>26</v>
      </c>
      <c r="AW94" s="12" t="s">
        <v>26</v>
      </c>
      <c r="AX94" s="12" t="s">
        <v>26</v>
      </c>
      <c r="AY94" s="12"/>
      <c r="AZ94" s="12" t="s">
        <v>26</v>
      </c>
      <c r="BA94" s="12"/>
      <c r="BB94" s="12" t="s">
        <v>26</v>
      </c>
      <c r="BC94" s="12" t="s">
        <v>26</v>
      </c>
      <c r="BD94" s="12"/>
      <c r="BE94" s="12" t="s">
        <v>26</v>
      </c>
      <c r="BF94" s="12"/>
    </row>
    <row r="95" spans="48:58" ht="28.5" customHeight="1">
      <c r="AV95" s="12" t="s">
        <v>26</v>
      </c>
      <c r="AW95" s="12" t="s">
        <v>26</v>
      </c>
      <c r="AX95" s="12" t="s">
        <v>26</v>
      </c>
      <c r="AY95" s="12"/>
      <c r="AZ95" s="12" t="s">
        <v>26</v>
      </c>
      <c r="BA95" s="12"/>
      <c r="BB95" s="12" t="s">
        <v>26</v>
      </c>
      <c r="BC95" s="12" t="s">
        <v>26</v>
      </c>
      <c r="BD95" s="12"/>
      <c r="BE95" s="12" t="s">
        <v>26</v>
      </c>
      <c r="BF95" s="12"/>
    </row>
    <row r="96" spans="48:58" ht="28.5" customHeight="1">
      <c r="AV96" s="12" t="s">
        <v>26</v>
      </c>
      <c r="AW96" s="12" t="s">
        <v>26</v>
      </c>
      <c r="AX96" s="12" t="s">
        <v>26</v>
      </c>
      <c r="AY96" s="12"/>
      <c r="AZ96" s="12" t="s">
        <v>26</v>
      </c>
      <c r="BA96" s="12"/>
      <c r="BB96" s="12" t="s">
        <v>26</v>
      </c>
      <c r="BC96" s="12" t="s">
        <v>26</v>
      </c>
      <c r="BD96" s="12"/>
      <c r="BE96" s="12" t="s">
        <v>26</v>
      </c>
      <c r="BF96" s="12"/>
    </row>
    <row r="97" spans="48:58" ht="28.5" customHeight="1">
      <c r="AV97" s="12" t="s">
        <v>26</v>
      </c>
      <c r="AW97" s="12" t="s">
        <v>26</v>
      </c>
      <c r="AX97" s="12" t="s">
        <v>26</v>
      </c>
      <c r="AY97" s="12"/>
      <c r="AZ97" s="12" t="s">
        <v>26</v>
      </c>
      <c r="BA97" s="12"/>
      <c r="BB97" s="12" t="s">
        <v>26</v>
      </c>
      <c r="BC97" s="12" t="s">
        <v>26</v>
      </c>
      <c r="BD97" s="12"/>
      <c r="BE97" s="12" t="s">
        <v>26</v>
      </c>
      <c r="BF97" s="12"/>
    </row>
    <row r="98" spans="48:58" ht="28.5" customHeight="1">
      <c r="AV98" s="12" t="s">
        <v>26</v>
      </c>
      <c r="AW98" s="12" t="s">
        <v>26</v>
      </c>
      <c r="AX98" s="12" t="s">
        <v>26</v>
      </c>
      <c r="AY98" s="12"/>
      <c r="AZ98" s="12" t="s">
        <v>26</v>
      </c>
      <c r="BA98" s="12"/>
      <c r="BB98" s="12" t="s">
        <v>26</v>
      </c>
      <c r="BC98" s="12" t="s">
        <v>26</v>
      </c>
      <c r="BD98" s="12"/>
      <c r="BE98" s="12" t="s">
        <v>26</v>
      </c>
      <c r="BF98" s="12"/>
    </row>
    <row r="99" spans="48:58" ht="28.5" customHeight="1">
      <c r="AV99" s="12" t="s">
        <v>26</v>
      </c>
      <c r="AW99" s="12" t="s">
        <v>26</v>
      </c>
      <c r="AX99" s="12" t="s">
        <v>26</v>
      </c>
      <c r="AY99" s="12"/>
      <c r="AZ99" s="12" t="s">
        <v>26</v>
      </c>
      <c r="BA99" s="12"/>
      <c r="BB99" s="12" t="s">
        <v>26</v>
      </c>
      <c r="BC99" s="12" t="s">
        <v>26</v>
      </c>
      <c r="BD99" s="12"/>
      <c r="BE99" s="12" t="s">
        <v>26</v>
      </c>
      <c r="BF99" s="12"/>
    </row>
    <row r="100" spans="48:58" ht="28.5" customHeight="1">
      <c r="AV100" s="12" t="s">
        <v>26</v>
      </c>
      <c r="AW100" s="12" t="s">
        <v>26</v>
      </c>
      <c r="AX100" s="12" t="s">
        <v>26</v>
      </c>
      <c r="AY100" s="12"/>
      <c r="AZ100" s="12" t="s">
        <v>26</v>
      </c>
      <c r="BA100" s="12"/>
      <c r="BB100" s="12" t="s">
        <v>26</v>
      </c>
      <c r="BC100" s="12" t="s">
        <v>26</v>
      </c>
      <c r="BD100" s="12"/>
      <c r="BE100" s="12" t="s">
        <v>26</v>
      </c>
      <c r="BF100" s="12"/>
    </row>
    <row r="101" spans="48:58" ht="28.5" customHeight="1">
      <c r="AV101" s="12" t="s">
        <v>26</v>
      </c>
      <c r="AW101" s="12" t="s">
        <v>26</v>
      </c>
      <c r="AX101" s="12" t="s">
        <v>26</v>
      </c>
      <c r="AY101" s="12"/>
      <c r="AZ101" s="12" t="s">
        <v>26</v>
      </c>
      <c r="BA101" s="12"/>
      <c r="BB101" s="12" t="s">
        <v>26</v>
      </c>
      <c r="BC101" s="12" t="s">
        <v>26</v>
      </c>
      <c r="BD101" s="12"/>
      <c r="BE101" s="12" t="s">
        <v>26</v>
      </c>
      <c r="BF101" s="12"/>
    </row>
    <row r="102" spans="48:58" ht="28.5" customHeight="1">
      <c r="AV102" s="12" t="s">
        <v>26</v>
      </c>
      <c r="AW102" s="12" t="s">
        <v>26</v>
      </c>
      <c r="AX102" s="12" t="s">
        <v>26</v>
      </c>
      <c r="AY102" s="12"/>
      <c r="AZ102" s="12" t="s">
        <v>26</v>
      </c>
      <c r="BA102" s="12"/>
      <c r="BB102" s="12" t="s">
        <v>26</v>
      </c>
      <c r="BC102" s="12" t="s">
        <v>26</v>
      </c>
      <c r="BD102" s="12"/>
      <c r="BE102" s="12" t="s">
        <v>26</v>
      </c>
      <c r="BF102" s="12"/>
    </row>
    <row r="103" spans="48:58" ht="28.5" customHeight="1">
      <c r="AV103" s="12" t="s">
        <v>26</v>
      </c>
      <c r="AW103" s="12" t="s">
        <v>26</v>
      </c>
      <c r="AX103" s="12" t="s">
        <v>26</v>
      </c>
      <c r="AY103" s="12"/>
      <c r="AZ103" s="12" t="s">
        <v>26</v>
      </c>
      <c r="BA103" s="12"/>
      <c r="BB103" s="12" t="s">
        <v>26</v>
      </c>
      <c r="BC103" s="12" t="s">
        <v>26</v>
      </c>
      <c r="BD103" s="12"/>
      <c r="BE103" s="12" t="s">
        <v>26</v>
      </c>
      <c r="BF103" s="12"/>
    </row>
    <row r="104" spans="48:58" ht="28.5" customHeight="1">
      <c r="AV104" s="12" t="s">
        <v>26</v>
      </c>
      <c r="AW104" s="12" t="s">
        <v>26</v>
      </c>
      <c r="AX104" s="12" t="s">
        <v>26</v>
      </c>
      <c r="AY104" s="12"/>
      <c r="AZ104" s="12" t="s">
        <v>26</v>
      </c>
      <c r="BA104" s="12"/>
      <c r="BB104" s="12" t="s">
        <v>26</v>
      </c>
      <c r="BC104" s="12" t="s">
        <v>26</v>
      </c>
      <c r="BD104" s="12"/>
      <c r="BE104" s="12" t="s">
        <v>26</v>
      </c>
      <c r="BF104" s="12"/>
    </row>
    <row r="105" spans="48:58" ht="28.5" customHeight="1">
      <c r="AV105" s="12" t="s">
        <v>26</v>
      </c>
      <c r="AW105" s="12" t="s">
        <v>26</v>
      </c>
      <c r="AX105" s="12" t="s">
        <v>26</v>
      </c>
      <c r="AY105" s="12"/>
      <c r="AZ105" s="12" t="s">
        <v>26</v>
      </c>
      <c r="BA105" s="12"/>
      <c r="BB105" s="12" t="s">
        <v>26</v>
      </c>
      <c r="BC105" s="12" t="s">
        <v>26</v>
      </c>
      <c r="BD105" s="12"/>
      <c r="BE105" s="12" t="s">
        <v>26</v>
      </c>
      <c r="BF105" s="12"/>
    </row>
    <row r="106" spans="48:58" ht="28.5" customHeight="1">
      <c r="AV106" s="12" t="s">
        <v>26</v>
      </c>
      <c r="AW106" s="12" t="s">
        <v>26</v>
      </c>
      <c r="AX106" s="12" t="s">
        <v>26</v>
      </c>
      <c r="AY106" s="12"/>
      <c r="AZ106" s="12" t="s">
        <v>26</v>
      </c>
      <c r="BA106" s="12"/>
      <c r="BB106" s="12" t="s">
        <v>26</v>
      </c>
      <c r="BC106" s="12" t="s">
        <v>26</v>
      </c>
      <c r="BD106" s="12"/>
      <c r="BE106" s="12" t="s">
        <v>26</v>
      </c>
      <c r="BF106" s="12"/>
    </row>
    <row r="107" spans="48:58" ht="28.5" customHeight="1">
      <c r="AV107" s="12" t="s">
        <v>26</v>
      </c>
      <c r="AW107" s="12" t="s">
        <v>26</v>
      </c>
      <c r="AX107" s="12" t="s">
        <v>26</v>
      </c>
      <c r="AY107" s="12"/>
      <c r="AZ107" s="12" t="s">
        <v>26</v>
      </c>
      <c r="BA107" s="12"/>
      <c r="BB107" s="12" t="s">
        <v>26</v>
      </c>
      <c r="BC107" s="12" t="s">
        <v>26</v>
      </c>
      <c r="BD107" s="12"/>
      <c r="BE107" s="12" t="s">
        <v>26</v>
      </c>
      <c r="BF107" s="12"/>
    </row>
    <row r="108" spans="48:58" ht="28.5" customHeight="1">
      <c r="AV108" s="12" t="s">
        <v>26</v>
      </c>
      <c r="AW108" s="12" t="s">
        <v>26</v>
      </c>
      <c r="AX108" s="12" t="s">
        <v>26</v>
      </c>
      <c r="AY108" s="12"/>
      <c r="AZ108" s="12" t="s">
        <v>26</v>
      </c>
      <c r="BA108" s="12"/>
      <c r="BB108" s="12" t="s">
        <v>26</v>
      </c>
      <c r="BC108" s="12" t="s">
        <v>26</v>
      </c>
      <c r="BD108" s="12"/>
      <c r="BE108" s="12" t="s">
        <v>26</v>
      </c>
      <c r="BF108" s="12"/>
    </row>
    <row r="109" spans="48:58" ht="28.5" customHeight="1">
      <c r="AV109" s="12" t="s">
        <v>26</v>
      </c>
      <c r="AW109" s="12" t="s">
        <v>26</v>
      </c>
      <c r="AX109" s="12" t="s">
        <v>26</v>
      </c>
      <c r="AY109" s="12"/>
      <c r="AZ109" s="12" t="s">
        <v>26</v>
      </c>
      <c r="BA109" s="12"/>
      <c r="BB109" s="12" t="s">
        <v>26</v>
      </c>
      <c r="BC109" s="12" t="s">
        <v>26</v>
      </c>
      <c r="BD109" s="12"/>
      <c r="BE109" s="12" t="s">
        <v>26</v>
      </c>
      <c r="BF109" s="12"/>
    </row>
    <row r="110" spans="48:58" ht="28.5" customHeight="1">
      <c r="AV110" s="12" t="s">
        <v>26</v>
      </c>
      <c r="AW110" s="12" t="s">
        <v>26</v>
      </c>
      <c r="AX110" s="12" t="s">
        <v>26</v>
      </c>
      <c r="AY110" s="12"/>
      <c r="AZ110" s="12" t="s">
        <v>26</v>
      </c>
      <c r="BA110" s="12"/>
      <c r="BB110" s="12" t="s">
        <v>26</v>
      </c>
      <c r="BC110" s="12" t="s">
        <v>26</v>
      </c>
      <c r="BD110" s="12"/>
      <c r="BE110" s="12" t="s">
        <v>26</v>
      </c>
      <c r="BF110" s="12"/>
    </row>
    <row r="111" spans="48:58" ht="28.5" customHeight="1">
      <c r="AV111" s="12" t="s">
        <v>26</v>
      </c>
      <c r="AW111" s="12" t="s">
        <v>26</v>
      </c>
      <c r="AX111" s="12" t="s">
        <v>26</v>
      </c>
      <c r="AY111" s="12"/>
      <c r="AZ111" s="12" t="s">
        <v>26</v>
      </c>
      <c r="BA111" s="12"/>
      <c r="BB111" s="12" t="s">
        <v>26</v>
      </c>
      <c r="BC111" s="12" t="s">
        <v>26</v>
      </c>
      <c r="BD111" s="12"/>
      <c r="BE111" s="12" t="s">
        <v>26</v>
      </c>
      <c r="BF111" s="12"/>
    </row>
    <row r="112" spans="48:58" ht="28.5" customHeight="1">
      <c r="AV112" s="12" t="s">
        <v>26</v>
      </c>
      <c r="AW112" s="12" t="s">
        <v>26</v>
      </c>
      <c r="AX112" s="12" t="s">
        <v>26</v>
      </c>
      <c r="AY112" s="12"/>
      <c r="AZ112" s="12" t="s">
        <v>26</v>
      </c>
      <c r="BA112" s="12"/>
      <c r="BB112" s="12" t="s">
        <v>26</v>
      </c>
      <c r="BC112" s="12" t="s">
        <v>26</v>
      </c>
      <c r="BD112" s="12"/>
      <c r="BE112" s="12" t="s">
        <v>26</v>
      </c>
      <c r="BF112" s="12"/>
    </row>
    <row r="113" spans="48:58" ht="28.5" customHeight="1">
      <c r="AV113" s="12" t="s">
        <v>26</v>
      </c>
      <c r="AW113" s="12" t="s">
        <v>26</v>
      </c>
      <c r="AX113" s="12" t="s">
        <v>26</v>
      </c>
      <c r="AY113" s="12"/>
      <c r="AZ113" s="12" t="s">
        <v>26</v>
      </c>
      <c r="BA113" s="12"/>
      <c r="BB113" s="12" t="s">
        <v>26</v>
      </c>
      <c r="BC113" s="12" t="s">
        <v>26</v>
      </c>
      <c r="BD113" s="12"/>
      <c r="BE113" s="12" t="s">
        <v>26</v>
      </c>
      <c r="BF113" s="12"/>
    </row>
    <row r="114" spans="48:58" ht="28.5" customHeight="1">
      <c r="AV114" s="12" t="s">
        <v>26</v>
      </c>
      <c r="AW114" s="12" t="s">
        <v>26</v>
      </c>
      <c r="AX114" s="12" t="s">
        <v>26</v>
      </c>
      <c r="AY114" s="12"/>
      <c r="AZ114" s="12" t="s">
        <v>26</v>
      </c>
      <c r="BA114" s="12"/>
      <c r="BB114" s="12" t="s">
        <v>26</v>
      </c>
      <c r="BC114" s="12" t="s">
        <v>26</v>
      </c>
      <c r="BD114" s="12"/>
      <c r="BE114" s="12" t="s">
        <v>26</v>
      </c>
      <c r="BF114" s="12"/>
    </row>
    <row r="115" spans="48:58" ht="28.5" customHeight="1">
      <c r="AV115" s="12" t="s">
        <v>26</v>
      </c>
      <c r="AW115" s="12" t="s">
        <v>26</v>
      </c>
      <c r="AX115" s="12" t="s">
        <v>26</v>
      </c>
      <c r="AY115" s="12"/>
      <c r="AZ115" s="12" t="s">
        <v>26</v>
      </c>
      <c r="BA115" s="12"/>
      <c r="BB115" s="12" t="s">
        <v>26</v>
      </c>
      <c r="BC115" s="12" t="s">
        <v>26</v>
      </c>
      <c r="BD115" s="12"/>
      <c r="BE115" s="12" t="s">
        <v>26</v>
      </c>
      <c r="BF115" s="12"/>
    </row>
    <row r="116" spans="48:58" ht="28.5" customHeight="1">
      <c r="AV116" s="12" t="s">
        <v>26</v>
      </c>
      <c r="AW116" s="12" t="s">
        <v>26</v>
      </c>
      <c r="AX116" s="12" t="s">
        <v>26</v>
      </c>
      <c r="AY116" s="12"/>
      <c r="AZ116" s="12" t="s">
        <v>26</v>
      </c>
      <c r="BA116" s="12"/>
      <c r="BB116" s="12" t="s">
        <v>26</v>
      </c>
      <c r="BC116" s="12" t="s">
        <v>26</v>
      </c>
      <c r="BD116" s="12"/>
      <c r="BE116" s="12" t="s">
        <v>26</v>
      </c>
      <c r="BF116" s="12"/>
    </row>
    <row r="117" spans="48:58" ht="28.5" customHeight="1">
      <c r="AV117" s="12" t="s">
        <v>26</v>
      </c>
      <c r="AW117" s="12" t="s">
        <v>26</v>
      </c>
      <c r="AX117" s="12" t="s">
        <v>26</v>
      </c>
      <c r="AY117" s="12"/>
      <c r="AZ117" s="12" t="s">
        <v>26</v>
      </c>
      <c r="BA117" s="12"/>
      <c r="BB117" s="12" t="s">
        <v>26</v>
      </c>
      <c r="BC117" s="12" t="s">
        <v>26</v>
      </c>
      <c r="BD117" s="12"/>
      <c r="BE117" s="12" t="s">
        <v>26</v>
      </c>
      <c r="BF117" s="12"/>
    </row>
    <row r="118" spans="48:58" ht="28.5" customHeight="1">
      <c r="AV118" s="12" t="s">
        <v>26</v>
      </c>
      <c r="AW118" s="12" t="s">
        <v>26</v>
      </c>
      <c r="AX118" s="12" t="s">
        <v>26</v>
      </c>
      <c r="AY118" s="12"/>
      <c r="AZ118" s="12" t="s">
        <v>26</v>
      </c>
      <c r="BA118" s="12"/>
      <c r="BB118" s="12" t="s">
        <v>26</v>
      </c>
      <c r="BC118" s="12" t="s">
        <v>26</v>
      </c>
      <c r="BD118" s="12"/>
      <c r="BE118" s="12" t="s">
        <v>26</v>
      </c>
      <c r="BF118" s="12"/>
    </row>
    <row r="119" spans="48:58" ht="28.5" customHeight="1">
      <c r="AV119" s="12" t="s">
        <v>26</v>
      </c>
      <c r="AW119" s="12" t="s">
        <v>26</v>
      </c>
      <c r="AX119" s="12" t="s">
        <v>26</v>
      </c>
      <c r="AY119" s="12"/>
      <c r="AZ119" s="12" t="s">
        <v>26</v>
      </c>
      <c r="BA119" s="12"/>
      <c r="BB119" s="12" t="s">
        <v>26</v>
      </c>
      <c r="BC119" s="12" t="s">
        <v>26</v>
      </c>
      <c r="BD119" s="12"/>
      <c r="BE119" s="12" t="s">
        <v>26</v>
      </c>
      <c r="BF119" s="12"/>
    </row>
    <row r="120" spans="48:58" ht="28.5" customHeight="1">
      <c r="AV120" s="12" t="s">
        <v>26</v>
      </c>
      <c r="AW120" s="12" t="s">
        <v>26</v>
      </c>
      <c r="AX120" s="12" t="s">
        <v>26</v>
      </c>
      <c r="AY120" s="12"/>
      <c r="AZ120" s="12" t="s">
        <v>26</v>
      </c>
      <c r="BA120" s="12"/>
      <c r="BB120" s="12" t="s">
        <v>26</v>
      </c>
      <c r="BC120" s="12" t="s">
        <v>26</v>
      </c>
      <c r="BD120" s="12"/>
      <c r="BE120" s="12" t="s">
        <v>26</v>
      </c>
      <c r="BF120" s="12"/>
    </row>
    <row r="121" spans="48:58" ht="28.5" customHeight="1">
      <c r="AV121" s="12" t="s">
        <v>26</v>
      </c>
      <c r="AW121" s="12" t="s">
        <v>26</v>
      </c>
      <c r="AX121" s="12" t="s">
        <v>26</v>
      </c>
      <c r="AY121" s="12"/>
      <c r="AZ121" s="12" t="s">
        <v>26</v>
      </c>
      <c r="BA121" s="12"/>
      <c r="BB121" s="12" t="s">
        <v>26</v>
      </c>
      <c r="BC121" s="12" t="s">
        <v>26</v>
      </c>
      <c r="BD121" s="12"/>
      <c r="BE121" s="12" t="s">
        <v>26</v>
      </c>
      <c r="BF121" s="12"/>
    </row>
    <row r="122" spans="48:58" ht="28.5" customHeight="1">
      <c r="AV122" s="12" t="s">
        <v>26</v>
      </c>
      <c r="AW122" s="12" t="s">
        <v>26</v>
      </c>
      <c r="AX122" s="12" t="s">
        <v>26</v>
      </c>
      <c r="AY122" s="12"/>
      <c r="AZ122" s="12" t="s">
        <v>26</v>
      </c>
      <c r="BA122" s="12"/>
      <c r="BB122" s="12" t="s">
        <v>26</v>
      </c>
      <c r="BC122" s="12" t="s">
        <v>26</v>
      </c>
      <c r="BD122" s="12"/>
      <c r="BE122" s="12" t="s">
        <v>26</v>
      </c>
      <c r="BF122" s="12"/>
    </row>
    <row r="123" spans="48:58" ht="28.5" customHeight="1">
      <c r="AV123" s="12" t="s">
        <v>26</v>
      </c>
      <c r="AW123" s="12" t="s">
        <v>26</v>
      </c>
      <c r="AX123" s="12" t="s">
        <v>26</v>
      </c>
      <c r="AY123" s="12"/>
      <c r="AZ123" s="12" t="s">
        <v>26</v>
      </c>
      <c r="BA123" s="12"/>
      <c r="BB123" s="12" t="s">
        <v>26</v>
      </c>
      <c r="BC123" s="12" t="s">
        <v>26</v>
      </c>
      <c r="BD123" s="12"/>
      <c r="BE123" s="12" t="s">
        <v>26</v>
      </c>
      <c r="BF123" s="12"/>
    </row>
    <row r="124" spans="48:58" ht="28.5" customHeight="1">
      <c r="AV124" s="12" t="s">
        <v>26</v>
      </c>
      <c r="AW124" s="12" t="s">
        <v>26</v>
      </c>
      <c r="AX124" s="12" t="s">
        <v>26</v>
      </c>
      <c r="AY124" s="12"/>
      <c r="AZ124" s="12" t="s">
        <v>26</v>
      </c>
      <c r="BA124" s="12"/>
      <c r="BB124" s="12" t="s">
        <v>26</v>
      </c>
      <c r="BC124" s="12" t="s">
        <v>26</v>
      </c>
      <c r="BD124" s="12"/>
      <c r="BE124" s="12" t="s">
        <v>26</v>
      </c>
      <c r="BF124" s="12"/>
    </row>
    <row r="125" spans="48:58" ht="28.5" customHeight="1">
      <c r="AV125" s="12" t="s">
        <v>26</v>
      </c>
      <c r="AW125" s="12" t="s">
        <v>26</v>
      </c>
      <c r="AX125" s="12" t="s">
        <v>26</v>
      </c>
      <c r="AY125" s="12"/>
      <c r="AZ125" s="12" t="s">
        <v>26</v>
      </c>
      <c r="BA125" s="12"/>
      <c r="BB125" s="12" t="s">
        <v>26</v>
      </c>
      <c r="BC125" s="12" t="s">
        <v>26</v>
      </c>
      <c r="BD125" s="12"/>
      <c r="BE125" s="12" t="s">
        <v>26</v>
      </c>
      <c r="BF125" s="12"/>
    </row>
    <row r="126" spans="48:58" ht="28.5" customHeight="1">
      <c r="AV126" s="12" t="s">
        <v>26</v>
      </c>
      <c r="AW126" s="12" t="s">
        <v>26</v>
      </c>
      <c r="AX126" s="12" t="s">
        <v>26</v>
      </c>
      <c r="AY126" s="12"/>
      <c r="AZ126" s="12" t="s">
        <v>26</v>
      </c>
      <c r="BA126" s="12"/>
      <c r="BB126" s="12" t="s">
        <v>26</v>
      </c>
      <c r="BC126" s="12" t="s">
        <v>26</v>
      </c>
      <c r="BD126" s="12"/>
      <c r="BE126" s="12" t="s">
        <v>26</v>
      </c>
      <c r="BF126" s="12"/>
    </row>
    <row r="127" spans="48:58" ht="28.5" customHeight="1">
      <c r="AV127" s="12" t="s">
        <v>26</v>
      </c>
      <c r="AW127" s="12" t="s">
        <v>26</v>
      </c>
      <c r="AX127" s="12" t="s">
        <v>26</v>
      </c>
      <c r="AY127" s="12"/>
      <c r="AZ127" s="12" t="s">
        <v>26</v>
      </c>
      <c r="BA127" s="12"/>
      <c r="BB127" s="12" t="s">
        <v>26</v>
      </c>
      <c r="BC127" s="12" t="s">
        <v>26</v>
      </c>
      <c r="BD127" s="12"/>
      <c r="BE127" s="12" t="s">
        <v>26</v>
      </c>
      <c r="BF127" s="12"/>
    </row>
    <row r="128" spans="48:58" ht="28.5" customHeight="1">
      <c r="AV128" s="12" t="s">
        <v>26</v>
      </c>
      <c r="AW128" s="12" t="s">
        <v>26</v>
      </c>
      <c r="AX128" s="12" t="s">
        <v>26</v>
      </c>
      <c r="AY128" s="12"/>
      <c r="AZ128" s="12" t="s">
        <v>26</v>
      </c>
      <c r="BA128" s="12"/>
      <c r="BB128" s="12" t="s">
        <v>26</v>
      </c>
      <c r="BC128" s="12" t="s">
        <v>26</v>
      </c>
      <c r="BD128" s="12"/>
      <c r="BE128" s="12" t="s">
        <v>26</v>
      </c>
      <c r="BF128" s="12"/>
    </row>
    <row r="129" spans="48:58" ht="28.5" customHeight="1">
      <c r="AV129" s="12" t="s">
        <v>26</v>
      </c>
      <c r="AW129" s="12" t="s">
        <v>26</v>
      </c>
      <c r="AX129" s="12" t="s">
        <v>26</v>
      </c>
      <c r="AY129" s="12"/>
      <c r="AZ129" s="12" t="s">
        <v>26</v>
      </c>
      <c r="BA129" s="12"/>
      <c r="BB129" s="12" t="s">
        <v>26</v>
      </c>
      <c r="BC129" s="12" t="s">
        <v>26</v>
      </c>
      <c r="BD129" s="12"/>
      <c r="BE129" s="12" t="s">
        <v>26</v>
      </c>
      <c r="BF129" s="12"/>
    </row>
    <row r="130" spans="48:58" ht="28.5" customHeight="1">
      <c r="AV130" s="12" t="s">
        <v>26</v>
      </c>
      <c r="AW130" s="12" t="s">
        <v>26</v>
      </c>
      <c r="AX130" s="12" t="s">
        <v>26</v>
      </c>
      <c r="AY130" s="12"/>
      <c r="AZ130" s="12" t="s">
        <v>26</v>
      </c>
      <c r="BA130" s="12"/>
      <c r="BB130" s="12" t="s">
        <v>26</v>
      </c>
      <c r="BC130" s="12" t="s">
        <v>26</v>
      </c>
      <c r="BD130" s="12"/>
      <c r="BE130" s="12" t="s">
        <v>26</v>
      </c>
      <c r="BF130" s="12"/>
    </row>
    <row r="131" spans="48:58" ht="28.5" customHeight="1">
      <c r="AV131" s="12" t="s">
        <v>26</v>
      </c>
      <c r="AW131" s="12" t="s">
        <v>26</v>
      </c>
      <c r="AX131" s="12" t="s">
        <v>26</v>
      </c>
      <c r="AY131" s="12"/>
      <c r="AZ131" s="12" t="s">
        <v>26</v>
      </c>
      <c r="BA131" s="12"/>
      <c r="BB131" s="12" t="s">
        <v>26</v>
      </c>
      <c r="BC131" s="12" t="s">
        <v>26</v>
      </c>
      <c r="BD131" s="12"/>
      <c r="BE131" s="12" t="s">
        <v>26</v>
      </c>
      <c r="BF131" s="12"/>
    </row>
    <row r="132" spans="48:58" ht="28.5" customHeight="1">
      <c r="AV132" s="12" t="s">
        <v>26</v>
      </c>
      <c r="AW132" s="12" t="s">
        <v>26</v>
      </c>
      <c r="AX132" s="12" t="s">
        <v>26</v>
      </c>
      <c r="AY132" s="12"/>
      <c r="AZ132" s="12" t="s">
        <v>26</v>
      </c>
      <c r="BA132" s="12"/>
      <c r="BB132" s="12" t="s">
        <v>26</v>
      </c>
      <c r="BC132" s="12" t="s">
        <v>26</v>
      </c>
      <c r="BD132" s="12"/>
      <c r="BE132" s="12" t="s">
        <v>26</v>
      </c>
      <c r="BF132" s="12"/>
    </row>
    <row r="133" spans="48:58" ht="28.5" customHeight="1">
      <c r="AV133" s="12" t="s">
        <v>26</v>
      </c>
      <c r="AW133" s="12" t="s">
        <v>26</v>
      </c>
      <c r="AX133" s="12" t="s">
        <v>26</v>
      </c>
      <c r="AY133" s="12"/>
      <c r="AZ133" s="12" t="s">
        <v>26</v>
      </c>
      <c r="BA133" s="12"/>
      <c r="BB133" s="12" t="s">
        <v>26</v>
      </c>
      <c r="BC133" s="12" t="s">
        <v>26</v>
      </c>
      <c r="BD133" s="12"/>
      <c r="BE133" s="12" t="s">
        <v>26</v>
      </c>
      <c r="BF133" s="12"/>
    </row>
    <row r="134" spans="48:58" ht="28.5" customHeight="1">
      <c r="AV134" s="12" t="s">
        <v>26</v>
      </c>
      <c r="AW134" s="12" t="s">
        <v>26</v>
      </c>
      <c r="AX134" s="12" t="s">
        <v>26</v>
      </c>
      <c r="AY134" s="12"/>
      <c r="AZ134" s="12" t="s">
        <v>26</v>
      </c>
      <c r="BA134" s="12"/>
      <c r="BB134" s="12" t="s">
        <v>26</v>
      </c>
      <c r="BC134" s="12" t="s">
        <v>26</v>
      </c>
      <c r="BD134" s="12"/>
      <c r="BE134" s="12" t="s">
        <v>26</v>
      </c>
      <c r="BF134" s="12"/>
    </row>
    <row r="135" spans="48:58" ht="28.5" customHeight="1">
      <c r="AV135" s="12" t="s">
        <v>26</v>
      </c>
      <c r="AW135" s="12" t="s">
        <v>26</v>
      </c>
      <c r="AX135" s="12" t="s">
        <v>26</v>
      </c>
      <c r="AY135" s="12"/>
      <c r="AZ135" s="12" t="s">
        <v>26</v>
      </c>
      <c r="BA135" s="12"/>
      <c r="BB135" s="12" t="s">
        <v>26</v>
      </c>
      <c r="BC135" s="12" t="s">
        <v>26</v>
      </c>
      <c r="BD135" s="12"/>
      <c r="BE135" s="12" t="s">
        <v>26</v>
      </c>
      <c r="BF135" s="12"/>
    </row>
    <row r="136" spans="48:58" ht="28.5" customHeight="1">
      <c r="AV136" s="12" t="s">
        <v>26</v>
      </c>
      <c r="AW136" s="12" t="s">
        <v>26</v>
      </c>
      <c r="AX136" s="12" t="s">
        <v>26</v>
      </c>
      <c r="AY136" s="12"/>
      <c r="AZ136" s="12" t="s">
        <v>26</v>
      </c>
      <c r="BA136" s="12"/>
      <c r="BB136" s="12" t="s">
        <v>26</v>
      </c>
      <c r="BC136" s="12" t="s">
        <v>26</v>
      </c>
      <c r="BD136" s="12"/>
      <c r="BE136" s="12" t="s">
        <v>26</v>
      </c>
      <c r="BF136" s="12"/>
    </row>
    <row r="137" spans="48:58" ht="28.5" customHeight="1">
      <c r="AV137" s="12" t="s">
        <v>26</v>
      </c>
      <c r="AW137" s="12" t="s">
        <v>26</v>
      </c>
      <c r="AX137" s="12" t="s">
        <v>26</v>
      </c>
      <c r="AY137" s="12"/>
      <c r="AZ137" s="12" t="s">
        <v>26</v>
      </c>
      <c r="BA137" s="12"/>
      <c r="BB137" s="12" t="s">
        <v>26</v>
      </c>
      <c r="BC137" s="12" t="s">
        <v>26</v>
      </c>
      <c r="BD137" s="12"/>
      <c r="BE137" s="12" t="s">
        <v>26</v>
      </c>
      <c r="BF137" s="12"/>
    </row>
    <row r="138" spans="48:58" ht="28.5" customHeight="1">
      <c r="AV138" s="12" t="s">
        <v>26</v>
      </c>
      <c r="AW138" s="12" t="s">
        <v>26</v>
      </c>
      <c r="AX138" s="12" t="s">
        <v>26</v>
      </c>
      <c r="AY138" s="12"/>
      <c r="AZ138" s="12" t="s">
        <v>26</v>
      </c>
      <c r="BA138" s="12"/>
      <c r="BB138" s="12" t="s">
        <v>26</v>
      </c>
      <c r="BC138" s="12" t="s">
        <v>26</v>
      </c>
      <c r="BD138" s="12"/>
      <c r="BE138" s="12" t="s">
        <v>26</v>
      </c>
      <c r="BF138" s="12"/>
    </row>
    <row r="139" spans="48:58" ht="28.5" customHeight="1">
      <c r="AV139" s="12" t="s">
        <v>26</v>
      </c>
      <c r="AW139" s="12" t="s">
        <v>26</v>
      </c>
      <c r="AX139" s="12" t="s">
        <v>26</v>
      </c>
      <c r="AY139" s="12"/>
      <c r="AZ139" s="12" t="s">
        <v>26</v>
      </c>
      <c r="BA139" s="12"/>
      <c r="BB139" s="12" t="s">
        <v>26</v>
      </c>
      <c r="BC139" s="12" t="s">
        <v>26</v>
      </c>
      <c r="BD139" s="12"/>
      <c r="BE139" s="12" t="s">
        <v>26</v>
      </c>
      <c r="BF139" s="12"/>
    </row>
    <row r="140" spans="48:58" ht="28.5" customHeight="1">
      <c r="AV140" s="12" t="s">
        <v>26</v>
      </c>
      <c r="AW140" s="12" t="s">
        <v>26</v>
      </c>
      <c r="AX140" s="12" t="s">
        <v>26</v>
      </c>
      <c r="AY140" s="12"/>
      <c r="AZ140" s="12" t="s">
        <v>26</v>
      </c>
      <c r="BA140" s="12"/>
      <c r="BB140" s="12" t="s">
        <v>26</v>
      </c>
      <c r="BC140" s="12" t="s">
        <v>26</v>
      </c>
      <c r="BD140" s="12"/>
      <c r="BE140" s="12" t="s">
        <v>26</v>
      </c>
      <c r="BF140" s="12"/>
    </row>
    <row r="141" spans="48:58" ht="28.5" customHeight="1">
      <c r="AV141" s="12" t="s">
        <v>26</v>
      </c>
      <c r="AW141" s="12" t="s">
        <v>26</v>
      </c>
      <c r="AX141" s="12" t="s">
        <v>26</v>
      </c>
      <c r="AY141" s="12"/>
      <c r="AZ141" s="12" t="s">
        <v>26</v>
      </c>
      <c r="BA141" s="12"/>
      <c r="BB141" s="12" t="s">
        <v>26</v>
      </c>
      <c r="BC141" s="12" t="s">
        <v>26</v>
      </c>
      <c r="BD141" s="12"/>
      <c r="BE141" s="12" t="s">
        <v>26</v>
      </c>
      <c r="BF141" s="12"/>
    </row>
    <row r="142" spans="48:58" ht="28.5" customHeight="1">
      <c r="AV142" s="12" t="s">
        <v>26</v>
      </c>
      <c r="AW142" s="12" t="s">
        <v>26</v>
      </c>
      <c r="AX142" s="12" t="s">
        <v>26</v>
      </c>
      <c r="AY142" s="12"/>
      <c r="AZ142" s="12" t="s">
        <v>26</v>
      </c>
      <c r="BA142" s="12"/>
      <c r="BB142" s="12" t="s">
        <v>26</v>
      </c>
      <c r="BC142" s="12" t="s">
        <v>26</v>
      </c>
      <c r="BD142" s="12"/>
      <c r="BE142" s="12" t="s">
        <v>26</v>
      </c>
      <c r="BF142" s="12"/>
    </row>
    <row r="143" spans="48:58" ht="28.5" customHeight="1">
      <c r="AV143" s="12" t="s">
        <v>26</v>
      </c>
      <c r="AW143" s="12" t="s">
        <v>26</v>
      </c>
      <c r="AX143" s="12" t="s">
        <v>26</v>
      </c>
      <c r="AY143" s="12"/>
      <c r="AZ143" s="12" t="s">
        <v>26</v>
      </c>
      <c r="BA143" s="12"/>
      <c r="BB143" s="12" t="s">
        <v>26</v>
      </c>
      <c r="BC143" s="12" t="s">
        <v>26</v>
      </c>
      <c r="BD143" s="12"/>
      <c r="BE143" s="12" t="s">
        <v>26</v>
      </c>
      <c r="BF143" s="12"/>
    </row>
    <row r="144" spans="48:58" ht="28.5" customHeight="1">
      <c r="AV144" s="12" t="s">
        <v>26</v>
      </c>
      <c r="AW144" s="12" t="s">
        <v>26</v>
      </c>
      <c r="AX144" s="12" t="s">
        <v>26</v>
      </c>
      <c r="AY144" s="12"/>
      <c r="AZ144" s="12" t="s">
        <v>26</v>
      </c>
      <c r="BA144" s="12"/>
      <c r="BB144" s="12" t="s">
        <v>26</v>
      </c>
      <c r="BC144" s="12" t="s">
        <v>26</v>
      </c>
      <c r="BD144" s="12"/>
      <c r="BE144" s="12" t="s">
        <v>26</v>
      </c>
      <c r="BF144" s="12"/>
    </row>
    <row r="145" spans="48:58" ht="28.5" customHeight="1">
      <c r="AV145" s="12" t="s">
        <v>26</v>
      </c>
      <c r="AW145" s="12" t="s">
        <v>26</v>
      </c>
      <c r="AX145" s="12" t="s">
        <v>26</v>
      </c>
      <c r="AY145" s="12"/>
      <c r="AZ145" s="12" t="s">
        <v>26</v>
      </c>
      <c r="BA145" s="12"/>
      <c r="BB145" s="12" t="s">
        <v>26</v>
      </c>
      <c r="BC145" s="12" t="s">
        <v>26</v>
      </c>
      <c r="BD145" s="12"/>
      <c r="BE145" s="12" t="s">
        <v>26</v>
      </c>
      <c r="BF145" s="12"/>
    </row>
    <row r="146" spans="48:58" ht="28.5" customHeight="1">
      <c r="AV146" s="12" t="s">
        <v>26</v>
      </c>
      <c r="AW146" s="12" t="s">
        <v>26</v>
      </c>
      <c r="AX146" s="12" t="s">
        <v>26</v>
      </c>
      <c r="AY146" s="12"/>
      <c r="AZ146" s="12" t="s">
        <v>26</v>
      </c>
      <c r="BA146" s="12"/>
      <c r="BB146" s="12" t="s">
        <v>26</v>
      </c>
      <c r="BC146" s="12" t="s">
        <v>26</v>
      </c>
      <c r="BD146" s="12"/>
      <c r="BE146" s="12" t="s">
        <v>26</v>
      </c>
      <c r="BF146" s="12"/>
    </row>
    <row r="147" spans="48:58" ht="28.5" customHeight="1">
      <c r="AV147" s="12" t="s">
        <v>26</v>
      </c>
      <c r="AW147" s="12" t="s">
        <v>26</v>
      </c>
      <c r="AX147" s="12" t="s">
        <v>26</v>
      </c>
      <c r="AY147" s="12"/>
      <c r="AZ147" s="12" t="s">
        <v>26</v>
      </c>
      <c r="BA147" s="12"/>
      <c r="BB147" s="12" t="s">
        <v>26</v>
      </c>
      <c r="BC147" s="12" t="s">
        <v>26</v>
      </c>
      <c r="BD147" s="12"/>
      <c r="BE147" s="12" t="s">
        <v>26</v>
      </c>
      <c r="BF147" s="12"/>
    </row>
    <row r="148" spans="48:58" ht="28.5" customHeight="1">
      <c r="AV148" s="12" t="s">
        <v>26</v>
      </c>
      <c r="AW148" s="12" t="s">
        <v>26</v>
      </c>
      <c r="AX148" s="12" t="s">
        <v>26</v>
      </c>
      <c r="AY148" s="12"/>
      <c r="AZ148" s="12" t="s">
        <v>26</v>
      </c>
      <c r="BA148" s="12"/>
      <c r="BB148" s="12" t="s">
        <v>26</v>
      </c>
      <c r="BC148" s="12" t="s">
        <v>26</v>
      </c>
      <c r="BD148" s="12"/>
      <c r="BE148" s="12" t="s">
        <v>26</v>
      </c>
      <c r="BF148" s="12"/>
    </row>
    <row r="149" spans="48:58" ht="28.5" customHeight="1">
      <c r="AV149" s="12" t="s">
        <v>26</v>
      </c>
      <c r="AW149" s="12" t="s">
        <v>26</v>
      </c>
      <c r="AX149" s="12" t="s">
        <v>26</v>
      </c>
      <c r="AY149" s="12"/>
      <c r="AZ149" s="12" t="s">
        <v>26</v>
      </c>
      <c r="BA149" s="12"/>
      <c r="BB149" s="12" t="s">
        <v>26</v>
      </c>
      <c r="BC149" s="12" t="s">
        <v>26</v>
      </c>
      <c r="BD149" s="12"/>
      <c r="BE149" s="12" t="s">
        <v>26</v>
      </c>
      <c r="BF149" s="12"/>
    </row>
    <row r="150" spans="48:58" ht="28.5" customHeight="1">
      <c r="AV150" s="12" t="s">
        <v>26</v>
      </c>
      <c r="AW150" s="12" t="s">
        <v>26</v>
      </c>
      <c r="AX150" s="12" t="s">
        <v>26</v>
      </c>
      <c r="AY150" s="12"/>
      <c r="AZ150" s="12" t="s">
        <v>26</v>
      </c>
      <c r="BA150" s="12"/>
      <c r="BB150" s="12" t="s">
        <v>26</v>
      </c>
      <c r="BC150" s="12" t="s">
        <v>26</v>
      </c>
      <c r="BD150" s="12"/>
      <c r="BE150" s="12" t="s">
        <v>26</v>
      </c>
      <c r="BF150" s="12"/>
    </row>
    <row r="151" spans="48:58" ht="28.5" customHeight="1">
      <c r="AV151" s="12" t="s">
        <v>26</v>
      </c>
      <c r="AW151" s="12" t="s">
        <v>26</v>
      </c>
      <c r="AX151" s="12" t="s">
        <v>26</v>
      </c>
      <c r="AY151" s="12"/>
      <c r="AZ151" s="12" t="s">
        <v>26</v>
      </c>
      <c r="BA151" s="12"/>
      <c r="BB151" s="12" t="s">
        <v>26</v>
      </c>
      <c r="BC151" s="12" t="s">
        <v>26</v>
      </c>
      <c r="BD151" s="12"/>
      <c r="BE151" s="12" t="s">
        <v>26</v>
      </c>
      <c r="BF151" s="12"/>
    </row>
    <row r="152" spans="48:58" ht="28.5" customHeight="1">
      <c r="AV152" s="12" t="s">
        <v>26</v>
      </c>
      <c r="AW152" s="12" t="s">
        <v>26</v>
      </c>
      <c r="AX152" s="12" t="s">
        <v>26</v>
      </c>
      <c r="AY152" s="12"/>
      <c r="AZ152" s="12" t="s">
        <v>26</v>
      </c>
      <c r="BA152" s="12"/>
      <c r="BB152" s="12" t="s">
        <v>26</v>
      </c>
      <c r="BC152" s="12" t="s">
        <v>26</v>
      </c>
      <c r="BD152" s="12"/>
      <c r="BE152" s="12" t="s">
        <v>26</v>
      </c>
      <c r="BF152" s="12"/>
    </row>
    <row r="153" spans="48:58" ht="28.5" customHeight="1">
      <c r="AV153" s="12" t="s">
        <v>26</v>
      </c>
      <c r="AW153" s="12" t="s">
        <v>26</v>
      </c>
      <c r="AX153" s="12" t="s">
        <v>26</v>
      </c>
      <c r="AY153" s="12"/>
      <c r="AZ153" s="12" t="s">
        <v>26</v>
      </c>
      <c r="BA153" s="12"/>
      <c r="BB153" s="12" t="s">
        <v>26</v>
      </c>
      <c r="BC153" s="12" t="s">
        <v>26</v>
      </c>
      <c r="BD153" s="12"/>
      <c r="BE153" s="12" t="s">
        <v>26</v>
      </c>
      <c r="BF153" s="12"/>
    </row>
    <row r="154" spans="48:58" ht="28.5" customHeight="1">
      <c r="AV154" s="12" t="s">
        <v>26</v>
      </c>
      <c r="AW154" s="12" t="s">
        <v>26</v>
      </c>
      <c r="AX154" s="12" t="s">
        <v>26</v>
      </c>
      <c r="AY154" s="12"/>
      <c r="AZ154" s="12" t="s">
        <v>26</v>
      </c>
      <c r="BA154" s="12"/>
      <c r="BB154" s="12" t="s">
        <v>26</v>
      </c>
      <c r="BC154" s="12" t="s">
        <v>26</v>
      </c>
      <c r="BD154" s="12"/>
      <c r="BE154" s="12" t="s">
        <v>26</v>
      </c>
      <c r="BF154" s="12"/>
    </row>
    <row r="155" spans="48:58" ht="28.5" customHeight="1">
      <c r="AV155" s="12" t="s">
        <v>26</v>
      </c>
      <c r="AW155" s="12" t="s">
        <v>26</v>
      </c>
      <c r="AX155" s="12" t="s">
        <v>26</v>
      </c>
      <c r="AY155" s="12"/>
      <c r="AZ155" s="12" t="s">
        <v>26</v>
      </c>
      <c r="BA155" s="12"/>
      <c r="BB155" s="12" t="s">
        <v>26</v>
      </c>
      <c r="BC155" s="12" t="s">
        <v>26</v>
      </c>
      <c r="BD155" s="12"/>
      <c r="BE155" s="12" t="s">
        <v>26</v>
      </c>
      <c r="BF155" s="12"/>
    </row>
    <row r="156" spans="48:58" ht="28.5" customHeight="1">
      <c r="AV156" s="12" t="s">
        <v>26</v>
      </c>
      <c r="AW156" s="12" t="s">
        <v>26</v>
      </c>
      <c r="AX156" s="12" t="s">
        <v>26</v>
      </c>
      <c r="AY156" s="12"/>
      <c r="AZ156" s="12" t="s">
        <v>26</v>
      </c>
      <c r="BA156" s="12"/>
      <c r="BB156" s="12" t="s">
        <v>26</v>
      </c>
      <c r="BC156" s="12" t="s">
        <v>26</v>
      </c>
      <c r="BD156" s="12"/>
      <c r="BE156" s="12" t="s">
        <v>26</v>
      </c>
      <c r="BF156" s="12"/>
    </row>
    <row r="157" spans="48:58" ht="28.5" customHeight="1">
      <c r="AV157" s="12" t="s">
        <v>26</v>
      </c>
      <c r="AW157" s="12" t="s">
        <v>26</v>
      </c>
      <c r="AX157" s="12" t="s">
        <v>26</v>
      </c>
      <c r="AY157" s="12"/>
      <c r="AZ157" s="12" t="s">
        <v>26</v>
      </c>
      <c r="BA157" s="12"/>
      <c r="BB157" s="12" t="s">
        <v>26</v>
      </c>
      <c r="BC157" s="12" t="s">
        <v>26</v>
      </c>
      <c r="BD157" s="12"/>
      <c r="BE157" s="12" t="s">
        <v>26</v>
      </c>
      <c r="BF157" s="12"/>
    </row>
    <row r="158" spans="48:58" ht="28.5" customHeight="1">
      <c r="AV158" s="12" t="s">
        <v>26</v>
      </c>
      <c r="AW158" s="12" t="s">
        <v>26</v>
      </c>
      <c r="AX158" s="12" t="s">
        <v>26</v>
      </c>
      <c r="AY158" s="12"/>
      <c r="AZ158" s="12" t="s">
        <v>26</v>
      </c>
      <c r="BA158" s="12"/>
      <c r="BB158" s="12" t="s">
        <v>26</v>
      </c>
      <c r="BC158" s="12" t="s">
        <v>26</v>
      </c>
      <c r="BD158" s="12"/>
      <c r="BE158" s="12" t="s">
        <v>26</v>
      </c>
      <c r="BF158" s="12"/>
    </row>
    <row r="159" spans="48:58" ht="28.5" customHeight="1">
      <c r="AV159" s="12" t="s">
        <v>26</v>
      </c>
      <c r="AW159" s="12" t="s">
        <v>26</v>
      </c>
      <c r="AX159" s="12" t="s">
        <v>26</v>
      </c>
      <c r="AY159" s="12"/>
      <c r="AZ159" s="12" t="s">
        <v>26</v>
      </c>
      <c r="BA159" s="12"/>
      <c r="BB159" s="12" t="s">
        <v>26</v>
      </c>
      <c r="BC159" s="12" t="s">
        <v>26</v>
      </c>
      <c r="BD159" s="12"/>
      <c r="BE159" s="12" t="s">
        <v>26</v>
      </c>
      <c r="BF159" s="12"/>
    </row>
    <row r="160" spans="48:58" ht="28.5" customHeight="1">
      <c r="AV160" s="12" t="s">
        <v>26</v>
      </c>
      <c r="AW160" s="12" t="s">
        <v>26</v>
      </c>
      <c r="AX160" s="12" t="s">
        <v>26</v>
      </c>
      <c r="AY160" s="12"/>
      <c r="AZ160" s="12" t="s">
        <v>26</v>
      </c>
      <c r="BA160" s="12"/>
      <c r="BB160" s="12" t="s">
        <v>26</v>
      </c>
      <c r="BC160" s="12" t="s">
        <v>26</v>
      </c>
      <c r="BD160" s="12"/>
      <c r="BE160" s="12" t="s">
        <v>26</v>
      </c>
      <c r="BF160" s="12"/>
    </row>
    <row r="161" spans="48:58" ht="28.5" customHeight="1">
      <c r="AV161" s="12" t="s">
        <v>26</v>
      </c>
      <c r="AW161" s="12" t="s">
        <v>26</v>
      </c>
      <c r="AX161" s="12" t="s">
        <v>26</v>
      </c>
      <c r="AY161" s="12"/>
      <c r="AZ161" s="12" t="s">
        <v>26</v>
      </c>
      <c r="BA161" s="12"/>
      <c r="BB161" s="12" t="s">
        <v>26</v>
      </c>
      <c r="BC161" s="12" t="s">
        <v>26</v>
      </c>
      <c r="BD161" s="12"/>
      <c r="BE161" s="12" t="s">
        <v>26</v>
      </c>
      <c r="BF161" s="12"/>
    </row>
    <row r="162" spans="48:58" ht="28.5" customHeight="1">
      <c r="AV162" s="12" t="s">
        <v>26</v>
      </c>
      <c r="AW162" s="12" t="s">
        <v>26</v>
      </c>
      <c r="AX162" s="12" t="s">
        <v>26</v>
      </c>
      <c r="AY162" s="12"/>
      <c r="AZ162" s="12" t="s">
        <v>26</v>
      </c>
      <c r="BA162" s="12"/>
      <c r="BB162" s="12" t="s">
        <v>26</v>
      </c>
      <c r="BC162" s="12" t="s">
        <v>26</v>
      </c>
      <c r="BD162" s="12"/>
      <c r="BE162" s="12" t="s">
        <v>26</v>
      </c>
      <c r="BF162" s="12"/>
    </row>
    <row r="163" spans="48:58" ht="28.5" customHeight="1">
      <c r="AV163" s="12" t="s">
        <v>26</v>
      </c>
      <c r="AW163" s="12" t="s">
        <v>26</v>
      </c>
      <c r="AX163" s="12" t="s">
        <v>26</v>
      </c>
      <c r="AY163" s="12"/>
      <c r="AZ163" s="12" t="s">
        <v>26</v>
      </c>
      <c r="BA163" s="12"/>
      <c r="BB163" s="12" t="s">
        <v>26</v>
      </c>
      <c r="BC163" s="12" t="s">
        <v>26</v>
      </c>
      <c r="BD163" s="12"/>
      <c r="BE163" s="12" t="s">
        <v>26</v>
      </c>
      <c r="BF163" s="12"/>
    </row>
    <row r="164" spans="48:58" ht="28.5" customHeight="1">
      <c r="AV164" s="12" t="s">
        <v>26</v>
      </c>
      <c r="AW164" s="12" t="s">
        <v>26</v>
      </c>
      <c r="AX164" s="12" t="s">
        <v>26</v>
      </c>
      <c r="AY164" s="12"/>
      <c r="AZ164" s="12" t="s">
        <v>26</v>
      </c>
      <c r="BA164" s="12"/>
      <c r="BB164" s="12" t="s">
        <v>26</v>
      </c>
      <c r="BC164" s="12" t="s">
        <v>26</v>
      </c>
      <c r="BD164" s="12"/>
      <c r="BE164" s="12" t="s">
        <v>26</v>
      </c>
      <c r="BF164" s="12"/>
    </row>
    <row r="165" spans="48:58" ht="28.5" customHeight="1">
      <c r="AV165" s="12" t="s">
        <v>26</v>
      </c>
      <c r="AW165" s="12" t="s">
        <v>26</v>
      </c>
      <c r="AX165" s="12" t="s">
        <v>26</v>
      </c>
      <c r="AY165" s="12"/>
      <c r="AZ165" s="12" t="s">
        <v>26</v>
      </c>
      <c r="BA165" s="12"/>
      <c r="BB165" s="12" t="s">
        <v>26</v>
      </c>
      <c r="BC165" s="12" t="s">
        <v>26</v>
      </c>
      <c r="BD165" s="12"/>
      <c r="BE165" s="12" t="s">
        <v>26</v>
      </c>
      <c r="BF165" s="12"/>
    </row>
    <row r="166" spans="48:58" ht="28.5" customHeight="1">
      <c r="AV166" s="12" t="s">
        <v>26</v>
      </c>
      <c r="AW166" s="12" t="s">
        <v>26</v>
      </c>
      <c r="AX166" s="12" t="s">
        <v>26</v>
      </c>
      <c r="AY166" s="12"/>
      <c r="AZ166" s="12" t="s">
        <v>26</v>
      </c>
      <c r="BA166" s="12"/>
      <c r="BB166" s="12" t="s">
        <v>26</v>
      </c>
      <c r="BC166" s="12" t="s">
        <v>26</v>
      </c>
      <c r="BD166" s="12"/>
      <c r="BE166" s="12" t="s">
        <v>26</v>
      </c>
      <c r="BF166" s="12"/>
    </row>
    <row r="167" spans="48:58" ht="28.5" customHeight="1">
      <c r="AV167" s="12" t="s">
        <v>26</v>
      </c>
      <c r="AW167" s="12" t="s">
        <v>26</v>
      </c>
      <c r="AX167" s="12" t="s">
        <v>26</v>
      </c>
      <c r="AY167" s="12"/>
      <c r="AZ167" s="12" t="s">
        <v>26</v>
      </c>
      <c r="BA167" s="12"/>
      <c r="BB167" s="12" t="s">
        <v>26</v>
      </c>
      <c r="BC167" s="12" t="s">
        <v>26</v>
      </c>
      <c r="BD167" s="12"/>
      <c r="BE167" s="12" t="s">
        <v>26</v>
      </c>
      <c r="BF167" s="12"/>
    </row>
    <row r="168" spans="48:58" ht="28.5" customHeight="1">
      <c r="AV168" s="12" t="s">
        <v>26</v>
      </c>
      <c r="AW168" s="12" t="s">
        <v>26</v>
      </c>
      <c r="AX168" s="12" t="s">
        <v>26</v>
      </c>
      <c r="AY168" s="12"/>
      <c r="AZ168" s="12" t="s">
        <v>26</v>
      </c>
      <c r="BA168" s="12"/>
      <c r="BB168" s="12" t="s">
        <v>26</v>
      </c>
      <c r="BC168" s="12" t="s">
        <v>26</v>
      </c>
      <c r="BD168" s="12"/>
      <c r="BE168" s="12" t="s">
        <v>26</v>
      </c>
      <c r="BF168" s="12"/>
    </row>
    <row r="169" spans="48:58" ht="28.5" customHeight="1">
      <c r="AV169" s="12" t="s">
        <v>26</v>
      </c>
      <c r="AW169" s="12" t="s">
        <v>26</v>
      </c>
      <c r="AX169" s="12" t="s">
        <v>26</v>
      </c>
      <c r="AY169" s="12"/>
      <c r="AZ169" s="12" t="s">
        <v>26</v>
      </c>
      <c r="BA169" s="12"/>
      <c r="BB169" s="12" t="s">
        <v>26</v>
      </c>
      <c r="BC169" s="12" t="s">
        <v>26</v>
      </c>
      <c r="BD169" s="12"/>
      <c r="BE169" s="12" t="s">
        <v>26</v>
      </c>
      <c r="BF169" s="12"/>
    </row>
    <row r="170" spans="48:58" ht="28.5" customHeight="1">
      <c r="AV170" s="12" t="s">
        <v>26</v>
      </c>
      <c r="AW170" s="12" t="s">
        <v>26</v>
      </c>
      <c r="AX170" s="12" t="s">
        <v>26</v>
      </c>
      <c r="AY170" s="12"/>
      <c r="AZ170" s="12" t="s">
        <v>26</v>
      </c>
      <c r="BA170" s="12"/>
      <c r="BB170" s="12" t="s">
        <v>26</v>
      </c>
      <c r="BC170" s="12" t="s">
        <v>26</v>
      </c>
      <c r="BD170" s="12"/>
      <c r="BE170" s="12" t="s">
        <v>26</v>
      </c>
      <c r="BF170" s="12"/>
    </row>
    <row r="171" spans="48:58" ht="28.5" customHeight="1">
      <c r="AV171" s="12" t="s">
        <v>26</v>
      </c>
      <c r="AW171" s="12" t="s">
        <v>26</v>
      </c>
      <c r="AX171" s="12" t="s">
        <v>26</v>
      </c>
      <c r="AY171" s="12"/>
      <c r="AZ171" s="12" t="s">
        <v>26</v>
      </c>
      <c r="BA171" s="12"/>
      <c r="BB171" s="12" t="s">
        <v>26</v>
      </c>
      <c r="BC171" s="12" t="s">
        <v>26</v>
      </c>
      <c r="BD171" s="12"/>
      <c r="BE171" s="12" t="s">
        <v>26</v>
      </c>
      <c r="BF171" s="12"/>
    </row>
    <row r="172" spans="48:58" ht="28.5" customHeight="1">
      <c r="AV172" s="12" t="s">
        <v>26</v>
      </c>
      <c r="AW172" s="12" t="s">
        <v>26</v>
      </c>
      <c r="AX172" s="12" t="s">
        <v>26</v>
      </c>
      <c r="AY172" s="12"/>
      <c r="AZ172" s="12" t="s">
        <v>26</v>
      </c>
      <c r="BA172" s="12"/>
      <c r="BB172" s="12" t="s">
        <v>26</v>
      </c>
      <c r="BC172" s="12" t="s">
        <v>26</v>
      </c>
      <c r="BD172" s="12"/>
      <c r="BE172" s="12" t="s">
        <v>26</v>
      </c>
      <c r="BF172" s="12"/>
    </row>
    <row r="173" spans="48:58" ht="28.5" customHeight="1">
      <c r="AV173" s="12" t="s">
        <v>26</v>
      </c>
      <c r="AW173" s="12" t="s">
        <v>26</v>
      </c>
      <c r="AX173" s="12" t="s">
        <v>26</v>
      </c>
      <c r="AY173" s="12"/>
      <c r="AZ173" s="12" t="s">
        <v>26</v>
      </c>
      <c r="BA173" s="12"/>
      <c r="BB173" s="12" t="s">
        <v>26</v>
      </c>
      <c r="BC173" s="12" t="s">
        <v>26</v>
      </c>
      <c r="BD173" s="12"/>
      <c r="BE173" s="12" t="s">
        <v>26</v>
      </c>
      <c r="BF173" s="12"/>
    </row>
  </sheetData>
  <mergeCells count="37">
    <mergeCell ref="AV67:AW67"/>
    <mergeCell ref="A67:B67"/>
    <mergeCell ref="AM2:AN2"/>
    <mergeCell ref="AO2:AP2"/>
    <mergeCell ref="AQ2:AQ3"/>
    <mergeCell ref="AR2:AS2"/>
    <mergeCell ref="A4:B4"/>
    <mergeCell ref="AB2:AC2"/>
    <mergeCell ref="AD2:AE2"/>
    <mergeCell ref="AF2:AF3"/>
    <mergeCell ref="AG2:AH2"/>
    <mergeCell ref="N2:O2"/>
    <mergeCell ref="Q2:R2"/>
    <mergeCell ref="S2:T2"/>
    <mergeCell ref="U2:V2"/>
    <mergeCell ref="W2:X2"/>
    <mergeCell ref="Y2:Z2"/>
    <mergeCell ref="C1:M1"/>
    <mergeCell ref="N1:X1"/>
    <mergeCell ref="Y1:AJ1"/>
    <mergeCell ref="AK1:AU1"/>
    <mergeCell ref="L2:M2"/>
    <mergeCell ref="AT2:AU2"/>
    <mergeCell ref="AI2:AJ2"/>
    <mergeCell ref="AK2:AL2"/>
    <mergeCell ref="A2:B2"/>
    <mergeCell ref="C2:D2"/>
    <mergeCell ref="F2:G2"/>
    <mergeCell ref="H2:I2"/>
    <mergeCell ref="J2:K2"/>
    <mergeCell ref="AV1:BF1"/>
    <mergeCell ref="AV2:AW2"/>
    <mergeCell ref="AX2:AY2"/>
    <mergeCell ref="AZ2:BA2"/>
    <mergeCell ref="BB2:BB3"/>
    <mergeCell ref="BC2:BD2"/>
    <mergeCell ref="BE2:BF2"/>
  </mergeCells>
  <phoneticPr fontId="3"/>
  <conditionalFormatting sqref="A5:AU66 BG5:XFD66 AV66:BF66 AV68:BF173 AV67 AX67:BF67 BC5:BC65 BE16:BE65">
    <cfRule type="cellIs" dxfId="650" priority="8" operator="equal">
      <formula>0</formula>
    </cfRule>
  </conditionalFormatting>
  <conditionalFormatting sqref="BE5:BE15">
    <cfRule type="cellIs" dxfId="647" priority="4" operator="equal">
      <formula>0</formula>
    </cfRule>
  </conditionalFormatting>
  <conditionalFormatting sqref="AV5:BB65">
    <cfRule type="cellIs" dxfId="646" priority="3" operator="equal">
      <formula>0</formula>
    </cfRule>
  </conditionalFormatting>
  <conditionalFormatting sqref="BD5:BD65">
    <cfRule type="cellIs" dxfId="645" priority="2" operator="equal">
      <formula>0</formula>
    </cfRule>
  </conditionalFormatting>
  <conditionalFormatting sqref="BF5:BF65">
    <cfRule type="cellIs" dxfId="644" priority="1" operator="equal">
      <formula>0</formula>
    </cfRule>
  </conditionalFormatting>
  <pageMargins left="0.70866141732283472" right="0.70866141732283472" top="0.74803149606299213" bottom="0.74803149606299213" header="0.31496062992125984" footer="0.31496062992125984"/>
  <pageSetup paperSize="8" scale="44" orientation="landscape" r:id="rId1"/>
  <rowBreaks count="1" manualBreakCount="1">
    <brk id="43" max="5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6D88-2ADA-4275-9CC3-D123EB06E1F8}">
  <dimension ref="A1:BF145"/>
  <sheetViews>
    <sheetView view="pageBreakPreview" zoomScale="90" zoomScaleNormal="85" zoomScaleSheetLayoutView="90" workbookViewId="0">
      <pane xSplit="36" ySplit="4" topLeftCell="AV5" activePane="bottomRight" state="frozen"/>
      <selection activeCell="AV3" sqref="AV1:BF1048576"/>
      <selection pane="topRight" activeCell="AV3" sqref="AV1:BF1048576"/>
      <selection pane="bottomLeft" activeCell="AV3" sqref="AV1:BF1048576"/>
      <selection pane="bottomRight" activeCell="AV1" sqref="AV1:BF1"/>
    </sheetView>
  </sheetViews>
  <sheetFormatPr defaultColWidth="9" defaultRowHeight="28.5" customHeight="1" outlineLevelCol="1"/>
  <cols>
    <col min="1" max="1" width="6.58203125" style="17" customWidth="1"/>
    <col min="2" max="2" width="32.5" style="30" customWidth="1"/>
    <col min="3" max="24" width="8.25" style="25" hidden="1" customWidth="1" outlineLevel="1"/>
    <col min="25" max="26" width="9.25" style="26" hidden="1" customWidth="1" outlineLevel="1"/>
    <col min="27" max="27" width="8.25" style="26" hidden="1" customWidth="1" outlineLevel="1"/>
    <col min="28" max="34" width="9.25" style="26" hidden="1" customWidth="1" outlineLevel="1"/>
    <col min="35" max="36" width="8.25" style="26" hidden="1" customWidth="1" outlineLevel="1"/>
    <col min="37" max="37" width="9" style="17" collapsed="1"/>
    <col min="38" max="42" width="9" style="17"/>
    <col min="43" max="46" width="9" style="30"/>
    <col min="47" max="47" width="9" style="17"/>
    <col min="48" max="49" width="8.58203125" style="1" customWidth="1"/>
    <col min="50" max="50" width="9" style="10" customWidth="1"/>
    <col min="51" max="51" width="9" style="10"/>
    <col min="52" max="52" width="8.25" style="10" customWidth="1"/>
    <col min="53" max="53" width="9" style="10"/>
    <col min="54" max="54" width="10.25" style="1" customWidth="1"/>
    <col min="55" max="55" width="9.5" style="1" customWidth="1"/>
    <col min="56" max="56" width="8.75" style="1" customWidth="1"/>
    <col min="57" max="57" width="9.5" style="1" customWidth="1"/>
    <col min="58" max="16384" width="9" style="1"/>
  </cols>
  <sheetData>
    <row r="1" spans="1:58" ht="28.5" customHeight="1">
      <c r="A1" s="141"/>
      <c r="B1" s="188"/>
      <c r="C1" s="229" t="s">
        <v>1</v>
      </c>
      <c r="D1" s="250"/>
      <c r="E1" s="250"/>
      <c r="F1" s="250"/>
      <c r="G1" s="250"/>
      <c r="H1" s="250"/>
      <c r="I1" s="250"/>
      <c r="J1" s="250"/>
      <c r="K1" s="250"/>
      <c r="L1" s="250"/>
      <c r="M1" s="230"/>
      <c r="N1" s="229" t="s">
        <v>2</v>
      </c>
      <c r="O1" s="250"/>
      <c r="P1" s="250"/>
      <c r="Q1" s="250"/>
      <c r="R1" s="250"/>
      <c r="S1" s="250"/>
      <c r="T1" s="250"/>
      <c r="U1" s="250"/>
      <c r="V1" s="250"/>
      <c r="W1" s="250"/>
      <c r="X1" s="230"/>
      <c r="Y1" s="255" t="s">
        <v>3</v>
      </c>
      <c r="Z1" s="257"/>
      <c r="AA1" s="257"/>
      <c r="AB1" s="257"/>
      <c r="AC1" s="257"/>
      <c r="AD1" s="257"/>
      <c r="AE1" s="257"/>
      <c r="AF1" s="257"/>
      <c r="AG1" s="257"/>
      <c r="AH1" s="257"/>
      <c r="AI1" s="257"/>
      <c r="AJ1" s="257"/>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55" t="s">
        <v>7</v>
      </c>
      <c r="Z2" s="256"/>
      <c r="AA2" s="62"/>
      <c r="AB2" s="255" t="s">
        <v>8</v>
      </c>
      <c r="AC2" s="256"/>
      <c r="AD2" s="255" t="s">
        <v>9</v>
      </c>
      <c r="AE2" s="256"/>
      <c r="AF2" s="265" t="s">
        <v>12</v>
      </c>
      <c r="AG2" s="255" t="s">
        <v>10</v>
      </c>
      <c r="AH2" s="256"/>
      <c r="AI2" s="258" t="s">
        <v>11</v>
      </c>
      <c r="AJ2" s="259"/>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89"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50" t="s">
        <v>16</v>
      </c>
      <c r="Z3" s="150" t="s">
        <v>17</v>
      </c>
      <c r="AA3" s="150"/>
      <c r="AB3" s="150" t="s">
        <v>18</v>
      </c>
      <c r="AC3" s="150" t="s">
        <v>19</v>
      </c>
      <c r="AD3" s="150" t="s">
        <v>18</v>
      </c>
      <c r="AE3" s="150" t="s">
        <v>19</v>
      </c>
      <c r="AF3" s="266"/>
      <c r="AG3" s="150" t="s">
        <v>18</v>
      </c>
      <c r="AH3" s="150" t="s">
        <v>19</v>
      </c>
      <c r="AI3" s="150" t="s">
        <v>18</v>
      </c>
      <c r="AJ3" s="152"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24</v>
      </c>
      <c r="D4" s="132">
        <v>12</v>
      </c>
      <c r="E4" s="132"/>
      <c r="F4" s="132">
        <v>0</v>
      </c>
      <c r="G4" s="132">
        <v>24</v>
      </c>
      <c r="H4" s="132">
        <v>0</v>
      </c>
      <c r="I4" s="132">
        <v>21</v>
      </c>
      <c r="J4" s="132">
        <v>0</v>
      </c>
      <c r="K4" s="132">
        <v>9</v>
      </c>
      <c r="L4" s="132">
        <v>0</v>
      </c>
      <c r="M4" s="132">
        <v>0</v>
      </c>
      <c r="N4" s="132">
        <v>24</v>
      </c>
      <c r="O4" s="132">
        <v>12</v>
      </c>
      <c r="P4" s="132"/>
      <c r="Q4" s="132">
        <v>0</v>
      </c>
      <c r="R4" s="132">
        <v>24</v>
      </c>
      <c r="S4" s="132">
        <v>0</v>
      </c>
      <c r="T4" s="132">
        <v>23</v>
      </c>
      <c r="U4" s="132">
        <v>0</v>
      </c>
      <c r="V4" s="132">
        <v>9</v>
      </c>
      <c r="W4" s="132">
        <v>0</v>
      </c>
      <c r="X4" s="132">
        <v>1</v>
      </c>
      <c r="Y4" s="134">
        <v>12</v>
      </c>
      <c r="Z4" s="134">
        <v>7</v>
      </c>
      <c r="AA4" s="134"/>
      <c r="AB4" s="134">
        <v>3</v>
      </c>
      <c r="AC4" s="134">
        <v>24</v>
      </c>
      <c r="AD4" s="134">
        <v>4</v>
      </c>
      <c r="AE4" s="134">
        <v>18</v>
      </c>
      <c r="AF4" s="134">
        <v>0</v>
      </c>
      <c r="AG4" s="134">
        <v>1</v>
      </c>
      <c r="AH4" s="134">
        <v>8</v>
      </c>
      <c r="AI4" s="134"/>
      <c r="AJ4" s="136">
        <v>5</v>
      </c>
      <c r="AK4" s="137">
        <v>13</v>
      </c>
      <c r="AL4" s="138">
        <v>8</v>
      </c>
      <c r="AM4" s="138">
        <v>5</v>
      </c>
      <c r="AN4" s="138">
        <v>15</v>
      </c>
      <c r="AO4" s="138">
        <v>3</v>
      </c>
      <c r="AP4" s="138">
        <v>15</v>
      </c>
      <c r="AQ4" s="158">
        <v>13</v>
      </c>
      <c r="AR4" s="138">
        <v>0</v>
      </c>
      <c r="AS4" s="158">
        <v>8</v>
      </c>
      <c r="AT4" s="138">
        <v>0</v>
      </c>
      <c r="AU4" s="139">
        <v>13</v>
      </c>
      <c r="AV4" s="137">
        <f t="shared" ref="AV4:BF4" si="0">COUNTIF(AV5:AV37,"○")</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23</v>
      </c>
      <c r="BF4" s="139">
        <f t="shared" si="0"/>
        <v>0</v>
      </c>
    </row>
    <row r="5" spans="1:58" ht="28.5" customHeight="1">
      <c r="A5" s="123">
        <v>9001</v>
      </c>
      <c r="B5" s="190" t="s">
        <v>1023</v>
      </c>
      <c r="C5" s="125" t="s">
        <v>22</v>
      </c>
      <c r="D5" s="78" t="s">
        <v>22</v>
      </c>
      <c r="E5" s="78">
        <v>2</v>
      </c>
      <c r="F5" s="78"/>
      <c r="G5" s="78" t="s">
        <v>22</v>
      </c>
      <c r="H5" s="78"/>
      <c r="I5" s="78" t="s">
        <v>22</v>
      </c>
      <c r="J5" s="78"/>
      <c r="K5" s="78" t="s">
        <v>22</v>
      </c>
      <c r="L5" s="78"/>
      <c r="M5" s="78"/>
      <c r="N5" s="78" t="s">
        <v>23</v>
      </c>
      <c r="O5" s="78" t="s">
        <v>23</v>
      </c>
      <c r="P5" s="78">
        <v>2</v>
      </c>
      <c r="Q5" s="78"/>
      <c r="R5" s="78" t="s">
        <v>23</v>
      </c>
      <c r="S5" s="78"/>
      <c r="T5" s="78" t="s">
        <v>23</v>
      </c>
      <c r="U5" s="78"/>
      <c r="V5" s="78" t="s">
        <v>23</v>
      </c>
      <c r="W5" s="78"/>
      <c r="X5" s="78"/>
      <c r="Y5" s="77" t="s">
        <v>22</v>
      </c>
      <c r="Z5" s="77" t="s">
        <v>22</v>
      </c>
      <c r="AA5" s="77" t="s">
        <v>22</v>
      </c>
      <c r="AB5" s="77" t="s">
        <v>22</v>
      </c>
      <c r="AC5" s="77" t="s">
        <v>22</v>
      </c>
      <c r="AD5" s="77" t="s">
        <v>22</v>
      </c>
      <c r="AE5" s="77" t="s">
        <v>22</v>
      </c>
      <c r="AF5" s="77"/>
      <c r="AG5" s="77" t="s">
        <v>25</v>
      </c>
      <c r="AH5" s="77" t="s">
        <v>22</v>
      </c>
      <c r="AI5" s="77" t="s">
        <v>25</v>
      </c>
      <c r="AJ5" s="127" t="s">
        <v>25</v>
      </c>
      <c r="AK5" s="128" t="s">
        <v>22</v>
      </c>
      <c r="AL5" s="74" t="s">
        <v>22</v>
      </c>
      <c r="AM5" s="74" t="s">
        <v>22</v>
      </c>
      <c r="AN5" s="74" t="s">
        <v>22</v>
      </c>
      <c r="AO5" s="74" t="s">
        <v>22</v>
      </c>
      <c r="AP5" s="74" t="s">
        <v>22</v>
      </c>
      <c r="AQ5" s="76" t="s">
        <v>27</v>
      </c>
      <c r="AR5" s="76"/>
      <c r="AS5" s="76" t="s">
        <v>22</v>
      </c>
      <c r="AT5" s="76"/>
      <c r="AU5" s="131" t="s">
        <v>22</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26</v>
      </c>
      <c r="BD5" s="313" t="str">
        <f>SUBSTITUTE(SUBSTITUTE(IFERROR(VLOOKUP($A5,単組回答!$E:$R,14,FALSE),""),"① 行った","○"),"② 行っていない","×")</f>
        <v/>
      </c>
      <c r="BE5" s="74" t="s">
        <v>23</v>
      </c>
      <c r="BF5" s="316" t="str">
        <f>SUBSTITUTE(SUBSTITUTE(IFERROR(VLOOKUP($A5,単組回答!$E:$T,16,FALSE),""),"① 行った","○"),"② 行っていない","×")</f>
        <v/>
      </c>
    </row>
    <row r="6" spans="1:58" ht="28.5" customHeight="1">
      <c r="A6" s="20">
        <v>9002</v>
      </c>
      <c r="B6" s="65" t="s">
        <v>1024</v>
      </c>
      <c r="C6" s="45" t="s">
        <v>22</v>
      </c>
      <c r="D6" s="18" t="s">
        <v>22</v>
      </c>
      <c r="E6" s="18">
        <v>2</v>
      </c>
      <c r="F6" s="18"/>
      <c r="G6" s="18" t="s">
        <v>22</v>
      </c>
      <c r="H6" s="18"/>
      <c r="I6" s="18" t="s">
        <v>22</v>
      </c>
      <c r="J6" s="18"/>
      <c r="K6" s="18" t="s">
        <v>22</v>
      </c>
      <c r="L6" s="18"/>
      <c r="M6" s="18"/>
      <c r="N6" s="18" t="s">
        <v>23</v>
      </c>
      <c r="O6" s="18" t="s">
        <v>23</v>
      </c>
      <c r="P6" s="18">
        <v>2</v>
      </c>
      <c r="Q6" s="18"/>
      <c r="R6" s="18" t="s">
        <v>23</v>
      </c>
      <c r="S6" s="18"/>
      <c r="T6" s="18" t="s">
        <v>23</v>
      </c>
      <c r="U6" s="18"/>
      <c r="V6" s="18" t="s">
        <v>23</v>
      </c>
      <c r="W6" s="18"/>
      <c r="X6" s="18"/>
      <c r="Y6" s="19" t="s">
        <v>22</v>
      </c>
      <c r="Z6" s="19" t="s">
        <v>22</v>
      </c>
      <c r="AA6" s="19" t="s">
        <v>22</v>
      </c>
      <c r="AB6" s="19" t="s">
        <v>22</v>
      </c>
      <c r="AC6" s="19" t="s">
        <v>22</v>
      </c>
      <c r="AD6" s="19" t="s">
        <v>22</v>
      </c>
      <c r="AE6" s="19" t="s">
        <v>22</v>
      </c>
      <c r="AF6" s="19"/>
      <c r="AG6" s="19" t="s">
        <v>22</v>
      </c>
      <c r="AH6" s="19" t="s">
        <v>22</v>
      </c>
      <c r="AI6" s="19" t="s">
        <v>25</v>
      </c>
      <c r="AJ6" s="75" t="s">
        <v>25</v>
      </c>
      <c r="AK6" s="102" t="s">
        <v>22</v>
      </c>
      <c r="AL6" s="83" t="s">
        <v>22</v>
      </c>
      <c r="AM6" s="83" t="s">
        <v>22</v>
      </c>
      <c r="AN6" s="83" t="s">
        <v>22</v>
      </c>
      <c r="AO6" s="83" t="s">
        <v>22</v>
      </c>
      <c r="AP6" s="83" t="s">
        <v>22</v>
      </c>
      <c r="AQ6" s="3" t="s">
        <v>27</v>
      </c>
      <c r="AR6" s="3"/>
      <c r="AS6" s="3" t="s">
        <v>22</v>
      </c>
      <c r="AT6" s="3"/>
      <c r="AU6" s="112" t="s">
        <v>22</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26</v>
      </c>
      <c r="BD6" s="313" t="str">
        <f>SUBSTITUTE(SUBSTITUTE(IFERROR(VLOOKUP($A6,単組回答!$E:$R,14,FALSE),""),"① 行った","○"),"② 行っていない","×")</f>
        <v/>
      </c>
      <c r="BE6" s="83" t="s">
        <v>23</v>
      </c>
      <c r="BF6" s="316" t="str">
        <f>SUBSTITUTE(SUBSTITUTE(IFERROR(VLOOKUP($A6,単組回答!$E:$T,16,FALSE),""),"① 行った","○"),"② 行っていない","×")</f>
        <v/>
      </c>
    </row>
    <row r="7" spans="1:58" ht="28.5" customHeight="1">
      <c r="A7" s="20">
        <v>9003</v>
      </c>
      <c r="B7" s="65" t="s">
        <v>1025</v>
      </c>
      <c r="C7" s="45" t="s">
        <v>22</v>
      </c>
      <c r="D7" s="18" t="s">
        <v>25</v>
      </c>
      <c r="E7" s="18">
        <v>1</v>
      </c>
      <c r="F7" s="18"/>
      <c r="G7" s="18" t="s">
        <v>22</v>
      </c>
      <c r="H7" s="18"/>
      <c r="I7" s="18" t="s">
        <v>22</v>
      </c>
      <c r="J7" s="18"/>
      <c r="K7" s="18" t="s">
        <v>22</v>
      </c>
      <c r="L7" s="18"/>
      <c r="M7" s="18"/>
      <c r="N7" s="18" t="s">
        <v>23</v>
      </c>
      <c r="O7" s="18" t="s">
        <v>24</v>
      </c>
      <c r="P7" s="18">
        <v>1</v>
      </c>
      <c r="Q7" s="18"/>
      <c r="R7" s="18" t="s">
        <v>23</v>
      </c>
      <c r="S7" s="18"/>
      <c r="T7" s="18" t="s">
        <v>23</v>
      </c>
      <c r="U7" s="18"/>
      <c r="V7" s="18" t="s">
        <v>23</v>
      </c>
      <c r="W7" s="18"/>
      <c r="X7" s="18"/>
      <c r="Y7" s="19" t="s">
        <v>26</v>
      </c>
      <c r="Z7" s="19" t="s">
        <v>26</v>
      </c>
      <c r="AA7" s="19" t="e">
        <v>#N/A</v>
      </c>
      <c r="AB7" s="19" t="s">
        <v>26</v>
      </c>
      <c r="AC7" s="19" t="s">
        <v>22</v>
      </c>
      <c r="AD7" s="19" t="s">
        <v>26</v>
      </c>
      <c r="AE7" s="19" t="s">
        <v>22</v>
      </c>
      <c r="AF7" s="19"/>
      <c r="AG7" s="19" t="s">
        <v>26</v>
      </c>
      <c r="AH7" s="19" t="s">
        <v>25</v>
      </c>
      <c r="AI7" s="19" t="s">
        <v>26</v>
      </c>
      <c r="AJ7" s="75" t="s">
        <v>25</v>
      </c>
      <c r="AK7" s="102" t="s">
        <v>22</v>
      </c>
      <c r="AL7" s="83" t="s">
        <v>25</v>
      </c>
      <c r="AM7" s="83" t="s">
        <v>25</v>
      </c>
      <c r="AN7" s="83" t="s">
        <v>22</v>
      </c>
      <c r="AO7" s="83">
        <v>0</v>
      </c>
      <c r="AP7" s="83" t="s">
        <v>22</v>
      </c>
      <c r="AQ7" s="3" t="s">
        <v>27</v>
      </c>
      <c r="AR7" s="3"/>
      <c r="AS7" s="3" t="s">
        <v>22</v>
      </c>
      <c r="AT7" s="3"/>
      <c r="AU7" s="112" t="s">
        <v>25</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26</v>
      </c>
      <c r="BD7" s="313" t="str">
        <f>SUBSTITUTE(SUBSTITUTE(IFERROR(VLOOKUP($A7,単組回答!$E:$R,14,FALSE),""),"① 行った","○"),"② 行っていない","×")</f>
        <v/>
      </c>
      <c r="BE7" s="83" t="s">
        <v>23</v>
      </c>
      <c r="BF7" s="316" t="str">
        <f>SUBSTITUTE(SUBSTITUTE(IFERROR(VLOOKUP($A7,単組回答!$E:$T,16,FALSE),""),"① 行った","○"),"② 行っていない","×")</f>
        <v/>
      </c>
    </row>
    <row r="8" spans="1:58" ht="28.5" customHeight="1">
      <c r="A8" s="20">
        <v>9004</v>
      </c>
      <c r="B8" s="65" t="s">
        <v>1026</v>
      </c>
      <c r="C8" s="45" t="s">
        <v>22</v>
      </c>
      <c r="D8" s="18" t="s">
        <v>25</v>
      </c>
      <c r="E8" s="18">
        <v>1</v>
      </c>
      <c r="F8" s="18"/>
      <c r="G8" s="18" t="s">
        <v>22</v>
      </c>
      <c r="H8" s="18"/>
      <c r="I8" s="18" t="s">
        <v>22</v>
      </c>
      <c r="J8" s="18"/>
      <c r="K8" s="18"/>
      <c r="L8" s="18"/>
      <c r="M8" s="18"/>
      <c r="N8" s="18" t="s">
        <v>23</v>
      </c>
      <c r="O8" s="18" t="s">
        <v>24</v>
      </c>
      <c r="P8" s="18">
        <v>1</v>
      </c>
      <c r="Q8" s="18"/>
      <c r="R8" s="18" t="s">
        <v>23</v>
      </c>
      <c r="S8" s="18"/>
      <c r="T8" s="18" t="s">
        <v>23</v>
      </c>
      <c r="U8" s="18"/>
      <c r="V8" s="18"/>
      <c r="W8" s="18"/>
      <c r="X8" s="18"/>
      <c r="Y8" s="19" t="s">
        <v>26</v>
      </c>
      <c r="Z8" s="19" t="s">
        <v>26</v>
      </c>
      <c r="AA8" s="19" t="e">
        <v>#N/A</v>
      </c>
      <c r="AB8" s="19" t="s">
        <v>26</v>
      </c>
      <c r="AC8" s="19" t="s">
        <v>22</v>
      </c>
      <c r="AD8" s="19" t="s">
        <v>26</v>
      </c>
      <c r="AE8" s="19" t="s">
        <v>22</v>
      </c>
      <c r="AF8" s="19"/>
      <c r="AG8" s="19" t="s">
        <v>26</v>
      </c>
      <c r="AH8" s="19" t="s">
        <v>25</v>
      </c>
      <c r="AI8" s="19" t="s">
        <v>26</v>
      </c>
      <c r="AJ8" s="75" t="s">
        <v>25</v>
      </c>
      <c r="AK8" s="102" t="s">
        <v>22</v>
      </c>
      <c r="AL8" s="83" t="s">
        <v>25</v>
      </c>
      <c r="AM8" s="83" t="s">
        <v>25</v>
      </c>
      <c r="AN8" s="83" t="s">
        <v>22</v>
      </c>
      <c r="AO8" s="83">
        <v>0</v>
      </c>
      <c r="AP8" s="83" t="s">
        <v>22</v>
      </c>
      <c r="AQ8" s="3" t="s">
        <v>27</v>
      </c>
      <c r="AR8" s="3"/>
      <c r="AS8" s="3" t="s">
        <v>25</v>
      </c>
      <c r="AT8" s="3"/>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26</v>
      </c>
      <c r="BD8" s="313" t="str">
        <f>SUBSTITUTE(SUBSTITUTE(IFERROR(VLOOKUP($A8,単組回答!$E:$R,14,FALSE),""),"① 行った","○"),"② 行っていない","×")</f>
        <v/>
      </c>
      <c r="BE8" s="83" t="s">
        <v>23</v>
      </c>
      <c r="BF8" s="316" t="str">
        <f>SUBSTITUTE(SUBSTITUTE(IFERROR(VLOOKUP($A8,単組回答!$E:$T,16,FALSE),""),"① 行った","○"),"② 行っていない","×")</f>
        <v/>
      </c>
    </row>
    <row r="9" spans="1:58" ht="28.5" customHeight="1">
      <c r="A9" s="20">
        <v>9005</v>
      </c>
      <c r="B9" s="65" t="s">
        <v>1027</v>
      </c>
      <c r="C9" s="45" t="s">
        <v>22</v>
      </c>
      <c r="D9" s="18" t="s">
        <v>25</v>
      </c>
      <c r="E9" s="18">
        <v>1</v>
      </c>
      <c r="F9" s="18"/>
      <c r="G9" s="18" t="s">
        <v>22</v>
      </c>
      <c r="H9" s="18"/>
      <c r="I9" s="18" t="s">
        <v>22</v>
      </c>
      <c r="J9" s="18"/>
      <c r="K9" s="18"/>
      <c r="L9" s="18"/>
      <c r="M9" s="18"/>
      <c r="N9" s="18" t="s">
        <v>23</v>
      </c>
      <c r="O9" s="18" t="s">
        <v>24</v>
      </c>
      <c r="P9" s="18">
        <v>1</v>
      </c>
      <c r="Q9" s="18"/>
      <c r="R9" s="18" t="s">
        <v>23</v>
      </c>
      <c r="S9" s="18"/>
      <c r="T9" s="18" t="s">
        <v>23</v>
      </c>
      <c r="U9" s="18"/>
      <c r="V9" s="18"/>
      <c r="W9" s="18"/>
      <c r="X9" s="18"/>
      <c r="Y9" s="19" t="s">
        <v>26</v>
      </c>
      <c r="Z9" s="19" t="s">
        <v>26</v>
      </c>
      <c r="AA9" s="19" t="e">
        <v>#N/A</v>
      </c>
      <c r="AB9" s="19" t="s">
        <v>26</v>
      </c>
      <c r="AC9" s="19" t="s">
        <v>22</v>
      </c>
      <c r="AD9" s="19" t="s">
        <v>26</v>
      </c>
      <c r="AE9" s="19" t="s">
        <v>22</v>
      </c>
      <c r="AF9" s="19"/>
      <c r="AG9" s="19" t="s">
        <v>26</v>
      </c>
      <c r="AH9" s="19" t="s">
        <v>22</v>
      </c>
      <c r="AI9" s="19" t="s">
        <v>26</v>
      </c>
      <c r="AJ9" s="75" t="s">
        <v>22</v>
      </c>
      <c r="AK9" s="102" t="s">
        <v>22</v>
      </c>
      <c r="AL9" s="83" t="s">
        <v>25</v>
      </c>
      <c r="AM9" s="83" t="s">
        <v>25</v>
      </c>
      <c r="AN9" s="83" t="s">
        <v>22</v>
      </c>
      <c r="AO9" s="83">
        <v>0</v>
      </c>
      <c r="AP9" s="83" t="s">
        <v>22</v>
      </c>
      <c r="AQ9" s="3" t="s">
        <v>27</v>
      </c>
      <c r="AR9" s="3"/>
      <c r="AS9" s="3" t="s">
        <v>22</v>
      </c>
      <c r="AT9" s="3"/>
      <c r="AU9" s="112"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26</v>
      </c>
      <c r="BD9" s="313" t="str">
        <f>SUBSTITUTE(SUBSTITUTE(IFERROR(VLOOKUP($A9,単組回答!$E:$R,14,FALSE),""),"① 行った","○"),"② 行っていない","×")</f>
        <v/>
      </c>
      <c r="BE9" s="83" t="s">
        <v>23</v>
      </c>
      <c r="BF9" s="316" t="str">
        <f>SUBSTITUTE(SUBSTITUTE(IFERROR(VLOOKUP($A9,単組回答!$E:$T,16,FALSE),""),"① 行った","○"),"② 行っていない","×")</f>
        <v/>
      </c>
    </row>
    <row r="10" spans="1:58" ht="28.5" customHeight="1">
      <c r="A10" s="20">
        <v>9006</v>
      </c>
      <c r="B10" s="65" t="s">
        <v>1028</v>
      </c>
      <c r="C10" s="45" t="s">
        <v>22</v>
      </c>
      <c r="D10" s="45" t="s">
        <v>22</v>
      </c>
      <c r="E10" s="18">
        <v>2</v>
      </c>
      <c r="F10" s="18"/>
      <c r="G10" s="18" t="s">
        <v>22</v>
      </c>
      <c r="H10" s="18"/>
      <c r="I10" s="18" t="s">
        <v>22</v>
      </c>
      <c r="J10" s="18"/>
      <c r="K10" s="18" t="s">
        <v>22</v>
      </c>
      <c r="L10" s="18"/>
      <c r="M10" s="18"/>
      <c r="N10" s="18" t="s">
        <v>23</v>
      </c>
      <c r="O10" s="18" t="s">
        <v>23</v>
      </c>
      <c r="P10" s="18">
        <v>2</v>
      </c>
      <c r="Q10" s="18"/>
      <c r="R10" s="18" t="s">
        <v>23</v>
      </c>
      <c r="S10" s="18"/>
      <c r="T10" s="18" t="s">
        <v>23</v>
      </c>
      <c r="U10" s="18"/>
      <c r="V10" s="18"/>
      <c r="W10" s="18"/>
      <c r="X10" s="18"/>
      <c r="Y10" s="19" t="s">
        <v>22</v>
      </c>
      <c r="Z10" s="19" t="s">
        <v>22</v>
      </c>
      <c r="AA10" s="19" t="s">
        <v>22</v>
      </c>
      <c r="AB10" s="19" t="s">
        <v>22</v>
      </c>
      <c r="AC10" s="19" t="s">
        <v>22</v>
      </c>
      <c r="AD10" s="19" t="s">
        <v>22</v>
      </c>
      <c r="AE10" s="19" t="s">
        <v>22</v>
      </c>
      <c r="AF10" s="19"/>
      <c r="AG10" s="19" t="s">
        <v>25</v>
      </c>
      <c r="AH10" s="19" t="s">
        <v>25</v>
      </c>
      <c r="AI10" s="19" t="s">
        <v>25</v>
      </c>
      <c r="AJ10" s="75" t="s">
        <v>22</v>
      </c>
      <c r="AK10" s="102" t="s">
        <v>22</v>
      </c>
      <c r="AL10" s="83" t="s">
        <v>22</v>
      </c>
      <c r="AM10" s="83" t="s">
        <v>22</v>
      </c>
      <c r="AN10" s="83" t="s">
        <v>22</v>
      </c>
      <c r="AO10" s="83" t="s">
        <v>25</v>
      </c>
      <c r="AP10" s="83" t="s">
        <v>22</v>
      </c>
      <c r="AQ10" s="3" t="s">
        <v>27</v>
      </c>
      <c r="AR10" s="3"/>
      <c r="AS10" s="3" t="s">
        <v>22</v>
      </c>
      <c r="AT10" s="3"/>
      <c r="AU10" s="112" t="s">
        <v>22</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26</v>
      </c>
      <c r="BD10" s="313" t="str">
        <f>SUBSTITUTE(SUBSTITUTE(IFERROR(VLOOKUP($A10,単組回答!$E:$R,14,FALSE),""),"① 行った","○"),"② 行っていない","×")</f>
        <v/>
      </c>
      <c r="BE10" s="83" t="s">
        <v>23</v>
      </c>
      <c r="BF10" s="316" t="str">
        <f>SUBSTITUTE(SUBSTITUTE(IFERROR(VLOOKUP($A10,単組回答!$E:$T,16,FALSE),""),"① 行った","○"),"② 行っていない","×")</f>
        <v/>
      </c>
    </row>
    <row r="11" spans="1:58" ht="28.5" customHeight="1">
      <c r="A11" s="20">
        <v>9008</v>
      </c>
      <c r="B11" s="65" t="s">
        <v>1029</v>
      </c>
      <c r="C11" s="45" t="s">
        <v>22</v>
      </c>
      <c r="D11" s="45" t="s">
        <v>22</v>
      </c>
      <c r="E11" s="18">
        <v>2</v>
      </c>
      <c r="F11" s="18"/>
      <c r="G11" s="18" t="s">
        <v>22</v>
      </c>
      <c r="H11" s="18"/>
      <c r="I11" s="18" t="s">
        <v>22</v>
      </c>
      <c r="J11" s="18"/>
      <c r="K11" s="18"/>
      <c r="L11" s="18"/>
      <c r="M11" s="18"/>
      <c r="N11" s="18" t="s">
        <v>23</v>
      </c>
      <c r="O11" s="18" t="s">
        <v>23</v>
      </c>
      <c r="P11" s="18">
        <v>2</v>
      </c>
      <c r="Q11" s="18"/>
      <c r="R11" s="18" t="s">
        <v>23</v>
      </c>
      <c r="S11" s="18"/>
      <c r="T11" s="18" t="s">
        <v>23</v>
      </c>
      <c r="U11" s="18"/>
      <c r="V11" s="18"/>
      <c r="W11" s="18"/>
      <c r="X11" s="18"/>
      <c r="Y11" s="19" t="s">
        <v>22</v>
      </c>
      <c r="Z11" s="19" t="s">
        <v>22</v>
      </c>
      <c r="AA11" s="19" t="s">
        <v>22</v>
      </c>
      <c r="AB11" s="19" t="s">
        <v>26</v>
      </c>
      <c r="AC11" s="19" t="s">
        <v>22</v>
      </c>
      <c r="AD11" s="19" t="s">
        <v>26</v>
      </c>
      <c r="AE11" s="19" t="s">
        <v>22</v>
      </c>
      <c r="AF11" s="19"/>
      <c r="AG11" s="19" t="s">
        <v>26</v>
      </c>
      <c r="AH11" s="19" t="s">
        <v>25</v>
      </c>
      <c r="AI11" s="19" t="s">
        <v>25</v>
      </c>
      <c r="AJ11" s="75" t="s">
        <v>25</v>
      </c>
      <c r="AK11" s="102" t="s">
        <v>22</v>
      </c>
      <c r="AL11" s="83" t="s">
        <v>22</v>
      </c>
      <c r="AM11" s="83" t="s">
        <v>25</v>
      </c>
      <c r="AN11" s="83" t="s">
        <v>22</v>
      </c>
      <c r="AO11" s="83">
        <v>0</v>
      </c>
      <c r="AP11" s="83" t="s">
        <v>22</v>
      </c>
      <c r="AQ11" s="3" t="s">
        <v>27</v>
      </c>
      <c r="AR11" s="3"/>
      <c r="AS11" s="3" t="s">
        <v>28</v>
      </c>
      <c r="AT11" s="3"/>
      <c r="AU11" s="112" t="s">
        <v>22</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26</v>
      </c>
      <c r="BD11" s="313" t="str">
        <f>SUBSTITUTE(SUBSTITUTE(IFERROR(VLOOKUP($A11,単組回答!$E:$R,14,FALSE),""),"① 行った","○"),"② 行っていない","×")</f>
        <v/>
      </c>
      <c r="BE11" s="83" t="s">
        <v>23</v>
      </c>
      <c r="BF11" s="316" t="str">
        <f>SUBSTITUTE(SUBSTITUTE(IFERROR(VLOOKUP($A11,単組回答!$E:$T,16,FALSE),""),"① 行った","○"),"② 行っていない","×")</f>
        <v/>
      </c>
    </row>
    <row r="12" spans="1:58" ht="28.5" customHeight="1">
      <c r="A12" s="20">
        <v>9009</v>
      </c>
      <c r="B12" s="65" t="s">
        <v>1030</v>
      </c>
      <c r="C12" s="45" t="s">
        <v>22</v>
      </c>
      <c r="D12" s="18" t="s">
        <v>22</v>
      </c>
      <c r="E12" s="18">
        <v>2</v>
      </c>
      <c r="F12" s="18"/>
      <c r="G12" s="18" t="s">
        <v>22</v>
      </c>
      <c r="H12" s="18"/>
      <c r="I12" s="18" t="s">
        <v>22</v>
      </c>
      <c r="J12" s="18"/>
      <c r="K12" s="18"/>
      <c r="L12" s="18"/>
      <c r="M12" s="18"/>
      <c r="N12" s="18" t="s">
        <v>23</v>
      </c>
      <c r="O12" s="18" t="s">
        <v>23</v>
      </c>
      <c r="P12" s="18">
        <v>2</v>
      </c>
      <c r="Q12" s="18"/>
      <c r="R12" s="18" t="s">
        <v>23</v>
      </c>
      <c r="S12" s="18"/>
      <c r="T12" s="18" t="s">
        <v>23</v>
      </c>
      <c r="U12" s="18"/>
      <c r="V12" s="18"/>
      <c r="W12" s="18"/>
      <c r="X12" s="18"/>
      <c r="Y12" s="19" t="s">
        <v>26</v>
      </c>
      <c r="Z12" s="19" t="s">
        <v>26</v>
      </c>
      <c r="AA12" s="19" t="e">
        <v>#N/A</v>
      </c>
      <c r="AB12" s="19" t="s">
        <v>26</v>
      </c>
      <c r="AC12" s="19" t="s">
        <v>22</v>
      </c>
      <c r="AD12" s="19" t="s">
        <v>26</v>
      </c>
      <c r="AE12" s="19" t="s">
        <v>25</v>
      </c>
      <c r="AF12" s="19"/>
      <c r="AG12" s="19" t="s">
        <v>26</v>
      </c>
      <c r="AH12" s="19">
        <v>0</v>
      </c>
      <c r="AI12" s="19" t="s">
        <v>26</v>
      </c>
      <c r="AJ12" s="75" t="s">
        <v>25</v>
      </c>
      <c r="AK12" s="102" t="s">
        <v>26</v>
      </c>
      <c r="AL12" s="83" t="s">
        <v>26</v>
      </c>
      <c r="AM12" s="83" t="s">
        <v>26</v>
      </c>
      <c r="AN12" s="83" t="s">
        <v>26</v>
      </c>
      <c r="AO12" s="83" t="s">
        <v>26</v>
      </c>
      <c r="AP12" s="83" t="s">
        <v>26</v>
      </c>
      <c r="AQ12" s="3" t="s">
        <v>26</v>
      </c>
      <c r="AR12" s="3"/>
      <c r="AS12" s="3" t="s">
        <v>26</v>
      </c>
      <c r="AT12" s="3"/>
      <c r="AU12" s="112" t="s">
        <v>26</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26</v>
      </c>
      <c r="BD12" s="313" t="str">
        <f>SUBSTITUTE(SUBSTITUTE(IFERROR(VLOOKUP($A12,単組回答!$E:$R,14,FALSE),""),"① 行った","○"),"② 行っていない","×")</f>
        <v/>
      </c>
      <c r="BE12" s="83" t="s">
        <v>23</v>
      </c>
      <c r="BF12" s="316" t="str">
        <f>SUBSTITUTE(SUBSTITUTE(IFERROR(VLOOKUP($A12,単組回答!$E:$T,16,FALSE),""),"① 行った","○"),"② 行っていない","×")</f>
        <v/>
      </c>
    </row>
    <row r="13" spans="1:58" ht="28.5" customHeight="1">
      <c r="A13" s="20">
        <v>9010</v>
      </c>
      <c r="B13" s="65" t="s">
        <v>1031</v>
      </c>
      <c r="C13" s="45" t="s">
        <v>22</v>
      </c>
      <c r="D13" s="18" t="s">
        <v>22</v>
      </c>
      <c r="E13" s="18">
        <v>2</v>
      </c>
      <c r="F13" s="18"/>
      <c r="G13" s="18" t="s">
        <v>22</v>
      </c>
      <c r="H13" s="18"/>
      <c r="I13" s="18" t="s">
        <v>22</v>
      </c>
      <c r="J13" s="18"/>
      <c r="K13" s="18"/>
      <c r="L13" s="18"/>
      <c r="M13" s="18"/>
      <c r="N13" s="18" t="s">
        <v>23</v>
      </c>
      <c r="O13" s="18" t="s">
        <v>23</v>
      </c>
      <c r="P13" s="18">
        <v>2</v>
      </c>
      <c r="Q13" s="18"/>
      <c r="R13" s="18" t="s">
        <v>23</v>
      </c>
      <c r="S13" s="18"/>
      <c r="T13" s="18" t="s">
        <v>23</v>
      </c>
      <c r="U13" s="18"/>
      <c r="V13" s="18"/>
      <c r="W13" s="18"/>
      <c r="X13" s="18"/>
      <c r="Y13" s="19" t="s">
        <v>22</v>
      </c>
      <c r="Z13" s="19" t="s">
        <v>22</v>
      </c>
      <c r="AA13" s="19" t="s">
        <v>22</v>
      </c>
      <c r="AB13" s="19" t="s">
        <v>26</v>
      </c>
      <c r="AC13" s="19" t="s">
        <v>22</v>
      </c>
      <c r="AD13" s="19" t="s">
        <v>26</v>
      </c>
      <c r="AE13" s="19" t="s">
        <v>22</v>
      </c>
      <c r="AF13" s="19"/>
      <c r="AG13" s="19" t="s">
        <v>26</v>
      </c>
      <c r="AH13" s="19" t="s">
        <v>25</v>
      </c>
      <c r="AI13" s="19" t="s">
        <v>25</v>
      </c>
      <c r="AJ13" s="75" t="s">
        <v>25</v>
      </c>
      <c r="AK13" s="102" t="s">
        <v>26</v>
      </c>
      <c r="AL13" s="83" t="s">
        <v>26</v>
      </c>
      <c r="AM13" s="83" t="s">
        <v>26</v>
      </c>
      <c r="AN13" s="83" t="s">
        <v>26</v>
      </c>
      <c r="AO13" s="83" t="s">
        <v>26</v>
      </c>
      <c r="AP13" s="83" t="s">
        <v>26</v>
      </c>
      <c r="AQ13" s="3" t="s">
        <v>26</v>
      </c>
      <c r="AR13" s="3"/>
      <c r="AS13" s="3" t="s">
        <v>26</v>
      </c>
      <c r="AT13" s="3"/>
      <c r="AU13" s="112" t="s">
        <v>26</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26</v>
      </c>
      <c r="BD13" s="313" t="str">
        <f>SUBSTITUTE(SUBSTITUTE(IFERROR(VLOOKUP($A13,単組回答!$E:$R,14,FALSE),""),"① 行った","○"),"② 行っていない","×")</f>
        <v/>
      </c>
      <c r="BE13" s="83" t="s">
        <v>23</v>
      </c>
      <c r="BF13" s="316" t="str">
        <f>SUBSTITUTE(SUBSTITUTE(IFERROR(VLOOKUP($A13,単組回答!$E:$T,16,FALSE),""),"① 行った","○"),"② 行っていない","×")</f>
        <v/>
      </c>
    </row>
    <row r="14" spans="1:58" ht="28.5" customHeight="1">
      <c r="A14" s="20">
        <v>9011</v>
      </c>
      <c r="B14" s="65" t="s">
        <v>1032</v>
      </c>
      <c r="C14" s="45" t="s">
        <v>22</v>
      </c>
      <c r="D14" s="18" t="s">
        <v>22</v>
      </c>
      <c r="E14" s="18">
        <v>2</v>
      </c>
      <c r="F14" s="18"/>
      <c r="G14" s="18" t="s">
        <v>22</v>
      </c>
      <c r="H14" s="18"/>
      <c r="I14" s="18" t="s">
        <v>22</v>
      </c>
      <c r="J14" s="18"/>
      <c r="K14" s="18"/>
      <c r="L14" s="18"/>
      <c r="M14" s="18"/>
      <c r="N14" s="18" t="s">
        <v>23</v>
      </c>
      <c r="O14" s="18" t="s">
        <v>23</v>
      </c>
      <c r="P14" s="18">
        <v>2</v>
      </c>
      <c r="Q14" s="18"/>
      <c r="R14" s="18" t="s">
        <v>23</v>
      </c>
      <c r="S14" s="18"/>
      <c r="T14" s="18" t="s">
        <v>23</v>
      </c>
      <c r="U14" s="18"/>
      <c r="V14" s="18"/>
      <c r="W14" s="18"/>
      <c r="X14" s="18"/>
      <c r="Y14" s="19" t="s">
        <v>26</v>
      </c>
      <c r="Z14" s="19" t="s">
        <v>26</v>
      </c>
      <c r="AA14" s="19" t="e">
        <v>#N/A</v>
      </c>
      <c r="AB14" s="19" t="s">
        <v>26</v>
      </c>
      <c r="AC14" s="19" t="s">
        <v>22</v>
      </c>
      <c r="AD14" s="19" t="s">
        <v>26</v>
      </c>
      <c r="AE14" s="19" t="s">
        <v>22</v>
      </c>
      <c r="AF14" s="19"/>
      <c r="AG14" s="19" t="s">
        <v>26</v>
      </c>
      <c r="AH14" s="19" t="s">
        <v>22</v>
      </c>
      <c r="AI14" s="19" t="s">
        <v>26</v>
      </c>
      <c r="AJ14" s="75" t="s">
        <v>25</v>
      </c>
      <c r="AK14" s="102" t="s">
        <v>22</v>
      </c>
      <c r="AL14" s="83" t="s">
        <v>22</v>
      </c>
      <c r="AM14" s="83" t="s">
        <v>25</v>
      </c>
      <c r="AN14" s="83" t="s">
        <v>22</v>
      </c>
      <c r="AO14" s="83">
        <v>0</v>
      </c>
      <c r="AP14" s="83" t="s">
        <v>22</v>
      </c>
      <c r="AQ14" s="3" t="s">
        <v>27</v>
      </c>
      <c r="AR14" s="3"/>
      <c r="AS14" s="3" t="s">
        <v>25</v>
      </c>
      <c r="AT14" s="3"/>
      <c r="AU14" s="112" t="s">
        <v>22</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26</v>
      </c>
      <c r="BD14" s="313" t="str">
        <f>SUBSTITUTE(SUBSTITUTE(IFERROR(VLOOKUP($A14,単組回答!$E:$R,14,FALSE),""),"① 行った","○"),"② 行っていない","×")</f>
        <v/>
      </c>
      <c r="BE14" s="83" t="s">
        <v>23</v>
      </c>
      <c r="BF14" s="316" t="str">
        <f>SUBSTITUTE(SUBSTITUTE(IFERROR(VLOOKUP($A14,単組回答!$E:$T,16,FALSE),""),"① 行った","○"),"② 行っていない","×")</f>
        <v/>
      </c>
    </row>
    <row r="15" spans="1:58" ht="28.5" customHeight="1">
      <c r="A15" s="20">
        <v>9012</v>
      </c>
      <c r="B15" s="65" t="s">
        <v>1033</v>
      </c>
      <c r="C15" s="45" t="s">
        <v>22</v>
      </c>
      <c r="D15" s="18" t="s">
        <v>25</v>
      </c>
      <c r="E15" s="18">
        <v>1</v>
      </c>
      <c r="F15" s="18"/>
      <c r="G15" s="18" t="s">
        <v>22</v>
      </c>
      <c r="H15" s="18"/>
      <c r="I15" s="18" t="s">
        <v>22</v>
      </c>
      <c r="J15" s="18"/>
      <c r="K15" s="18"/>
      <c r="L15" s="18"/>
      <c r="M15" s="18"/>
      <c r="N15" s="18" t="s">
        <v>23</v>
      </c>
      <c r="O15" s="18" t="s">
        <v>24</v>
      </c>
      <c r="P15" s="18">
        <v>1</v>
      </c>
      <c r="Q15" s="18"/>
      <c r="R15" s="18" t="s">
        <v>23</v>
      </c>
      <c r="S15" s="18"/>
      <c r="T15" s="18" t="s">
        <v>23</v>
      </c>
      <c r="U15" s="18"/>
      <c r="V15" s="18"/>
      <c r="W15" s="18"/>
      <c r="X15" s="18"/>
      <c r="Y15" s="19" t="s">
        <v>22</v>
      </c>
      <c r="Z15" s="19" t="s">
        <v>25</v>
      </c>
      <c r="AA15" s="19" t="s">
        <v>25</v>
      </c>
      <c r="AB15" s="19" t="s">
        <v>26</v>
      </c>
      <c r="AC15" s="19" t="s">
        <v>22</v>
      </c>
      <c r="AD15" s="19" t="s">
        <v>26</v>
      </c>
      <c r="AE15" s="19" t="s">
        <v>22</v>
      </c>
      <c r="AF15" s="19"/>
      <c r="AG15" s="19" t="s">
        <v>26</v>
      </c>
      <c r="AH15" s="19" t="s">
        <v>22</v>
      </c>
      <c r="AI15" s="19" t="s">
        <v>25</v>
      </c>
      <c r="AJ15" s="75" t="s">
        <v>25</v>
      </c>
      <c r="AK15" s="102" t="s">
        <v>26</v>
      </c>
      <c r="AL15" s="83" t="s">
        <v>26</v>
      </c>
      <c r="AM15" s="83" t="s">
        <v>26</v>
      </c>
      <c r="AN15" s="83" t="s">
        <v>26</v>
      </c>
      <c r="AO15" s="83" t="s">
        <v>26</v>
      </c>
      <c r="AP15" s="83" t="s">
        <v>26</v>
      </c>
      <c r="AQ15" s="3" t="s">
        <v>26</v>
      </c>
      <c r="AR15" s="3"/>
      <c r="AS15" s="3" t="s">
        <v>26</v>
      </c>
      <c r="AT15" s="3"/>
      <c r="AU15" s="112" t="s">
        <v>26</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26</v>
      </c>
      <c r="BD15" s="313" t="str">
        <f>SUBSTITUTE(SUBSTITUTE(IFERROR(VLOOKUP($A15,単組回答!$E:$R,14,FALSE),""),"① 行った","○"),"② 行っていない","×")</f>
        <v/>
      </c>
      <c r="BE15" s="83" t="s">
        <v>23</v>
      </c>
      <c r="BF15" s="316" t="str">
        <f>SUBSTITUTE(SUBSTITUTE(IFERROR(VLOOKUP($A15,単組回答!$E:$T,16,FALSE),""),"① 行った","○"),"② 行っていない","×")</f>
        <v/>
      </c>
    </row>
    <row r="16" spans="1:58" ht="28.5" customHeight="1">
      <c r="A16" s="20">
        <v>9014</v>
      </c>
      <c r="B16" s="65" t="s">
        <v>1034</v>
      </c>
      <c r="C16" s="45" t="s">
        <v>22</v>
      </c>
      <c r="D16" s="18" t="s">
        <v>25</v>
      </c>
      <c r="E16" s="18">
        <v>1</v>
      </c>
      <c r="F16" s="18"/>
      <c r="G16" s="18" t="s">
        <v>22</v>
      </c>
      <c r="H16" s="18"/>
      <c r="I16" s="18" t="s">
        <v>22</v>
      </c>
      <c r="J16" s="18"/>
      <c r="K16" s="18" t="s">
        <v>22</v>
      </c>
      <c r="L16" s="18"/>
      <c r="M16" s="18"/>
      <c r="N16" s="18" t="s">
        <v>23</v>
      </c>
      <c r="O16" s="18" t="s">
        <v>24</v>
      </c>
      <c r="P16" s="18">
        <v>1</v>
      </c>
      <c r="Q16" s="18"/>
      <c r="R16" s="18" t="s">
        <v>23</v>
      </c>
      <c r="S16" s="18"/>
      <c r="T16" s="18" t="s">
        <v>23</v>
      </c>
      <c r="U16" s="18"/>
      <c r="V16" s="18" t="s">
        <v>23</v>
      </c>
      <c r="W16" s="18"/>
      <c r="X16" s="18"/>
      <c r="Y16" s="19" t="s">
        <v>22</v>
      </c>
      <c r="Z16" s="19" t="s">
        <v>25</v>
      </c>
      <c r="AA16" s="19" t="s">
        <v>25</v>
      </c>
      <c r="AB16" s="19" t="s">
        <v>25</v>
      </c>
      <c r="AC16" s="19" t="s">
        <v>22</v>
      </c>
      <c r="AD16" s="19" t="s">
        <v>25</v>
      </c>
      <c r="AE16" s="19" t="s">
        <v>22</v>
      </c>
      <c r="AF16" s="19"/>
      <c r="AG16" s="19" t="s">
        <v>26</v>
      </c>
      <c r="AH16" s="19" t="s">
        <v>22</v>
      </c>
      <c r="AI16" s="19" t="s">
        <v>25</v>
      </c>
      <c r="AJ16" s="75" t="s">
        <v>25</v>
      </c>
      <c r="AK16" s="102" t="s">
        <v>22</v>
      </c>
      <c r="AL16" s="83" t="s">
        <v>25</v>
      </c>
      <c r="AM16" s="83" t="s">
        <v>25</v>
      </c>
      <c r="AN16" s="83" t="s">
        <v>22</v>
      </c>
      <c r="AO16" s="83">
        <v>0</v>
      </c>
      <c r="AP16" s="83" t="s">
        <v>22</v>
      </c>
      <c r="AQ16" s="3" t="s">
        <v>27</v>
      </c>
      <c r="AR16" s="3"/>
      <c r="AS16" s="3" t="s">
        <v>22</v>
      </c>
      <c r="AT16" s="3"/>
      <c r="AU16" s="112" t="s">
        <v>22</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26</v>
      </c>
      <c r="BD16" s="313" t="str">
        <f>SUBSTITUTE(SUBSTITUTE(IFERROR(VLOOKUP($A16,単組回答!$E:$R,14,FALSE),""),"① 行った","○"),"② 行っていない","×")</f>
        <v/>
      </c>
      <c r="BE16" s="83" t="s">
        <v>23</v>
      </c>
      <c r="BF16" s="316" t="str">
        <f>SUBSTITUTE(SUBSTITUTE(IFERROR(VLOOKUP($A16,単組回答!$E:$T,16,FALSE),""),"① 行った","○"),"② 行っていない","×")</f>
        <v/>
      </c>
    </row>
    <row r="17" spans="1:58" ht="28.5" customHeight="1">
      <c r="A17" s="20">
        <v>9015</v>
      </c>
      <c r="B17" s="65" t="s">
        <v>1035</v>
      </c>
      <c r="C17" s="45" t="s">
        <v>22</v>
      </c>
      <c r="D17" s="18" t="s">
        <v>25</v>
      </c>
      <c r="E17" s="18">
        <v>1</v>
      </c>
      <c r="F17" s="18"/>
      <c r="G17" s="18" t="s">
        <v>22</v>
      </c>
      <c r="H17" s="18"/>
      <c r="I17" s="18" t="s">
        <v>22</v>
      </c>
      <c r="J17" s="18"/>
      <c r="K17" s="18" t="s">
        <v>22</v>
      </c>
      <c r="L17" s="18"/>
      <c r="M17" s="18"/>
      <c r="N17" s="18" t="s">
        <v>23</v>
      </c>
      <c r="O17" s="18" t="s">
        <v>24</v>
      </c>
      <c r="P17" s="18">
        <v>1</v>
      </c>
      <c r="Q17" s="18"/>
      <c r="R17" s="18" t="s">
        <v>23</v>
      </c>
      <c r="S17" s="18"/>
      <c r="T17" s="18" t="s">
        <v>23</v>
      </c>
      <c r="U17" s="18"/>
      <c r="V17" s="18" t="s">
        <v>23</v>
      </c>
      <c r="W17" s="18"/>
      <c r="X17" s="18"/>
      <c r="Y17" s="19" t="s">
        <v>26</v>
      </c>
      <c r="Z17" s="19" t="s">
        <v>26</v>
      </c>
      <c r="AA17" s="19" t="e">
        <v>#N/A</v>
      </c>
      <c r="AB17" s="19" t="s">
        <v>26</v>
      </c>
      <c r="AC17" s="19" t="s">
        <v>22</v>
      </c>
      <c r="AD17" s="19" t="s">
        <v>26</v>
      </c>
      <c r="AE17" s="19" t="s">
        <v>22</v>
      </c>
      <c r="AF17" s="19"/>
      <c r="AG17" s="19" t="s">
        <v>26</v>
      </c>
      <c r="AH17" s="19" t="s">
        <v>22</v>
      </c>
      <c r="AI17" s="19" t="s">
        <v>26</v>
      </c>
      <c r="AJ17" s="75" t="s">
        <v>25</v>
      </c>
      <c r="AK17" s="102" t="s">
        <v>22</v>
      </c>
      <c r="AL17" s="83" t="s">
        <v>25</v>
      </c>
      <c r="AM17" s="83" t="s">
        <v>22</v>
      </c>
      <c r="AN17" s="83" t="s">
        <v>22</v>
      </c>
      <c r="AO17" s="83" t="s">
        <v>22</v>
      </c>
      <c r="AP17" s="83" t="s">
        <v>22</v>
      </c>
      <c r="AQ17" s="3" t="s">
        <v>27</v>
      </c>
      <c r="AR17" s="3"/>
      <c r="AS17" s="3" t="s">
        <v>22</v>
      </c>
      <c r="AT17" s="3"/>
      <c r="AU17" s="112" t="s">
        <v>22</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26</v>
      </c>
      <c r="BD17" s="313" t="str">
        <f>SUBSTITUTE(SUBSTITUTE(IFERROR(VLOOKUP($A17,単組回答!$E:$R,14,FALSE),""),"① 行った","○"),"② 行っていない","×")</f>
        <v/>
      </c>
      <c r="BE17" s="83" t="s">
        <v>23</v>
      </c>
      <c r="BF17" s="316" t="str">
        <f>SUBSTITUTE(SUBSTITUTE(IFERROR(VLOOKUP($A17,単組回答!$E:$T,16,FALSE),""),"① 行った","○"),"② 行っていない","×")</f>
        <v/>
      </c>
    </row>
    <row r="18" spans="1:58" ht="28.5" customHeight="1">
      <c r="A18" s="20">
        <v>9016</v>
      </c>
      <c r="B18" s="65" t="s">
        <v>1036</v>
      </c>
      <c r="C18" s="45" t="s">
        <v>22</v>
      </c>
      <c r="D18" s="18" t="s">
        <v>25</v>
      </c>
      <c r="E18" s="18">
        <v>1</v>
      </c>
      <c r="F18" s="18"/>
      <c r="G18" s="18" t="s">
        <v>22</v>
      </c>
      <c r="H18" s="18"/>
      <c r="I18" s="18" t="s">
        <v>22</v>
      </c>
      <c r="J18" s="18"/>
      <c r="K18" s="18"/>
      <c r="L18" s="18"/>
      <c r="M18" s="18"/>
      <c r="N18" s="18" t="s">
        <v>23</v>
      </c>
      <c r="O18" s="18" t="s">
        <v>24</v>
      </c>
      <c r="P18" s="18">
        <v>1</v>
      </c>
      <c r="Q18" s="18"/>
      <c r="R18" s="18" t="s">
        <v>23</v>
      </c>
      <c r="S18" s="18"/>
      <c r="T18" s="18" t="s">
        <v>23</v>
      </c>
      <c r="U18" s="18"/>
      <c r="V18" s="18"/>
      <c r="W18" s="18"/>
      <c r="X18" s="18"/>
      <c r="Y18" s="19" t="s">
        <v>22</v>
      </c>
      <c r="Z18" s="19" t="s">
        <v>25</v>
      </c>
      <c r="AA18" s="19" t="s">
        <v>25</v>
      </c>
      <c r="AB18" s="19" t="s">
        <v>25</v>
      </c>
      <c r="AC18" s="19" t="s">
        <v>22</v>
      </c>
      <c r="AD18" s="19" t="s">
        <v>22</v>
      </c>
      <c r="AE18" s="19" t="s">
        <v>22</v>
      </c>
      <c r="AF18" s="19"/>
      <c r="AG18" s="19" t="s">
        <v>25</v>
      </c>
      <c r="AH18" s="19" t="s">
        <v>22</v>
      </c>
      <c r="AI18" s="19" t="s">
        <v>25</v>
      </c>
      <c r="AJ18" s="75" t="s">
        <v>25</v>
      </c>
      <c r="AK18" s="102" t="s">
        <v>26</v>
      </c>
      <c r="AL18" s="83" t="s">
        <v>26</v>
      </c>
      <c r="AM18" s="83" t="s">
        <v>26</v>
      </c>
      <c r="AN18" s="83" t="s">
        <v>26</v>
      </c>
      <c r="AO18" s="83" t="s">
        <v>26</v>
      </c>
      <c r="AP18" s="83" t="s">
        <v>26</v>
      </c>
      <c r="AQ18" s="3" t="s">
        <v>26</v>
      </c>
      <c r="AR18" s="3"/>
      <c r="AS18" s="3" t="s">
        <v>26</v>
      </c>
      <c r="AT18" s="3"/>
      <c r="AU18" s="112" t="s">
        <v>26</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26</v>
      </c>
      <c r="BD18" s="313" t="str">
        <f>SUBSTITUTE(SUBSTITUTE(IFERROR(VLOOKUP($A18,単組回答!$E:$R,14,FALSE),""),"① 行った","○"),"② 行っていない","×")</f>
        <v/>
      </c>
      <c r="BE18" s="83" t="s">
        <v>23</v>
      </c>
      <c r="BF18" s="316" t="str">
        <f>SUBSTITUTE(SUBSTITUTE(IFERROR(VLOOKUP($A18,単組回答!$E:$T,16,FALSE),""),"① 行った","○"),"② 行っていない","×")</f>
        <v/>
      </c>
    </row>
    <row r="19" spans="1:58" ht="28.5" customHeight="1">
      <c r="A19" s="20">
        <v>9018</v>
      </c>
      <c r="B19" s="65" t="s">
        <v>1037</v>
      </c>
      <c r="C19" s="45" t="s">
        <v>22</v>
      </c>
      <c r="D19" s="18" t="s">
        <v>25</v>
      </c>
      <c r="E19" s="18">
        <v>1</v>
      </c>
      <c r="F19" s="18"/>
      <c r="G19" s="18" t="s">
        <v>22</v>
      </c>
      <c r="H19" s="18"/>
      <c r="I19" s="18" t="s">
        <v>22</v>
      </c>
      <c r="J19" s="18"/>
      <c r="K19" s="18"/>
      <c r="L19" s="18"/>
      <c r="M19" s="18"/>
      <c r="N19" s="18" t="s">
        <v>23</v>
      </c>
      <c r="O19" s="18" t="s">
        <v>24</v>
      </c>
      <c r="P19" s="18">
        <v>1</v>
      </c>
      <c r="Q19" s="18"/>
      <c r="R19" s="18" t="s">
        <v>23</v>
      </c>
      <c r="S19" s="18"/>
      <c r="T19" s="18" t="s">
        <v>23</v>
      </c>
      <c r="U19" s="18"/>
      <c r="V19" s="18"/>
      <c r="W19" s="18"/>
      <c r="X19" s="18"/>
      <c r="Y19" s="19" t="s">
        <v>26</v>
      </c>
      <c r="Z19" s="19" t="s">
        <v>26</v>
      </c>
      <c r="AA19" s="19" t="e">
        <v>#N/A</v>
      </c>
      <c r="AB19" s="19" t="s">
        <v>26</v>
      </c>
      <c r="AC19" s="19" t="s">
        <v>22</v>
      </c>
      <c r="AD19" s="19" t="s">
        <v>26</v>
      </c>
      <c r="AE19" s="19" t="s">
        <v>22</v>
      </c>
      <c r="AF19" s="19"/>
      <c r="AG19" s="19" t="s">
        <v>26</v>
      </c>
      <c r="AH19" s="19" t="s">
        <v>25</v>
      </c>
      <c r="AI19" s="19" t="s">
        <v>26</v>
      </c>
      <c r="AJ19" s="75" t="s">
        <v>25</v>
      </c>
      <c r="AK19" s="102" t="s">
        <v>25</v>
      </c>
      <c r="AL19" s="83" t="s">
        <v>25</v>
      </c>
      <c r="AM19" s="83" t="s">
        <v>25</v>
      </c>
      <c r="AN19" s="83" t="s">
        <v>22</v>
      </c>
      <c r="AO19" s="83">
        <v>0</v>
      </c>
      <c r="AP19" s="83" t="s">
        <v>22</v>
      </c>
      <c r="AQ19" s="3" t="s">
        <v>27</v>
      </c>
      <c r="AR19" s="3"/>
      <c r="AS19" s="3" t="s">
        <v>25</v>
      </c>
      <c r="AT19" s="3"/>
      <c r="AU19" s="112" t="s">
        <v>22</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26</v>
      </c>
      <c r="BD19" s="313" t="str">
        <f>SUBSTITUTE(SUBSTITUTE(IFERROR(VLOOKUP($A19,単組回答!$E:$R,14,FALSE),""),"① 行った","○"),"② 行っていない","×")</f>
        <v/>
      </c>
      <c r="BE19" s="83" t="s">
        <v>23</v>
      </c>
      <c r="BF19" s="316" t="str">
        <f>SUBSTITUTE(SUBSTITUTE(IFERROR(VLOOKUP($A19,単組回答!$E:$T,16,FALSE),""),"① 行った","○"),"② 行っていない","×")</f>
        <v/>
      </c>
    </row>
    <row r="20" spans="1:58" ht="28.5" customHeight="1">
      <c r="A20" s="20">
        <v>9023</v>
      </c>
      <c r="B20" s="65" t="s">
        <v>1038</v>
      </c>
      <c r="C20" s="45" t="s">
        <v>25</v>
      </c>
      <c r="D20" s="18" t="s">
        <v>25</v>
      </c>
      <c r="E20" s="18">
        <v>0</v>
      </c>
      <c r="F20" s="18"/>
      <c r="G20" s="18" t="s">
        <v>22</v>
      </c>
      <c r="H20" s="18"/>
      <c r="I20" s="18" t="s">
        <v>22</v>
      </c>
      <c r="J20" s="18"/>
      <c r="K20" s="18"/>
      <c r="L20" s="18"/>
      <c r="M20" s="18"/>
      <c r="N20" s="18" t="s">
        <v>24</v>
      </c>
      <c r="O20" s="18" t="s">
        <v>24</v>
      </c>
      <c r="P20" s="18">
        <v>0</v>
      </c>
      <c r="Q20" s="18"/>
      <c r="R20" s="18" t="s">
        <v>23</v>
      </c>
      <c r="S20" s="18"/>
      <c r="T20" s="18" t="s">
        <v>23</v>
      </c>
      <c r="U20" s="18"/>
      <c r="V20" s="18"/>
      <c r="W20" s="18"/>
      <c r="X20" s="18" t="s">
        <v>23</v>
      </c>
      <c r="Y20" s="19" t="s">
        <v>26</v>
      </c>
      <c r="Z20" s="19" t="s">
        <v>26</v>
      </c>
      <c r="AA20" s="19" t="e">
        <v>#N/A</v>
      </c>
      <c r="AB20" s="19" t="s">
        <v>26</v>
      </c>
      <c r="AC20" s="19" t="s">
        <v>22</v>
      </c>
      <c r="AD20" s="19" t="s">
        <v>26</v>
      </c>
      <c r="AE20" s="19" t="s">
        <v>25</v>
      </c>
      <c r="AF20" s="19"/>
      <c r="AG20" s="19" t="s">
        <v>26</v>
      </c>
      <c r="AH20" s="19">
        <v>0</v>
      </c>
      <c r="AI20" s="19" t="s">
        <v>26</v>
      </c>
      <c r="AJ20" s="75" t="s">
        <v>22</v>
      </c>
      <c r="AK20" s="102" t="s">
        <v>26</v>
      </c>
      <c r="AL20" s="83" t="s">
        <v>26</v>
      </c>
      <c r="AM20" s="83" t="s">
        <v>26</v>
      </c>
      <c r="AN20" s="83" t="s">
        <v>26</v>
      </c>
      <c r="AO20" s="83" t="s">
        <v>26</v>
      </c>
      <c r="AP20" s="83" t="s">
        <v>26</v>
      </c>
      <c r="AQ20" s="3" t="s">
        <v>26</v>
      </c>
      <c r="AR20" s="3"/>
      <c r="AS20" s="3" t="s">
        <v>26</v>
      </c>
      <c r="AT20" s="3"/>
      <c r="AU20" s="112" t="s">
        <v>26</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26</v>
      </c>
      <c r="BD20" s="313" t="str">
        <f>SUBSTITUTE(SUBSTITUTE(IFERROR(VLOOKUP($A20,単組回答!$E:$R,14,FALSE),""),"① 行った","○"),"② 行っていない","×")</f>
        <v/>
      </c>
      <c r="BE20" s="83" t="s">
        <v>25</v>
      </c>
      <c r="BF20" s="316" t="str">
        <f>SUBSTITUTE(SUBSTITUTE(IFERROR(VLOOKUP($A20,単組回答!$E:$T,16,FALSE),""),"① 行った","○"),"② 行っていない","×")</f>
        <v/>
      </c>
    </row>
    <row r="21" spans="1:58" ht="28.5" customHeight="1">
      <c r="A21" s="20">
        <v>9025</v>
      </c>
      <c r="B21" s="65" t="s">
        <v>1039</v>
      </c>
      <c r="C21" s="45" t="s">
        <v>22</v>
      </c>
      <c r="D21" s="18" t="s">
        <v>22</v>
      </c>
      <c r="E21" s="18">
        <v>2</v>
      </c>
      <c r="F21" s="18"/>
      <c r="G21" s="18" t="s">
        <v>22</v>
      </c>
      <c r="H21" s="18"/>
      <c r="I21" s="18" t="s">
        <v>22</v>
      </c>
      <c r="J21" s="18"/>
      <c r="K21" s="18" t="s">
        <v>22</v>
      </c>
      <c r="L21" s="18"/>
      <c r="M21" s="18"/>
      <c r="N21" s="18" t="s">
        <v>23</v>
      </c>
      <c r="O21" s="18" t="s">
        <v>23</v>
      </c>
      <c r="P21" s="18">
        <v>2</v>
      </c>
      <c r="Q21" s="18"/>
      <c r="R21" s="18" t="s">
        <v>23</v>
      </c>
      <c r="S21" s="18"/>
      <c r="T21" s="18" t="s">
        <v>23</v>
      </c>
      <c r="U21" s="18"/>
      <c r="V21" s="18" t="s">
        <v>23</v>
      </c>
      <c r="W21" s="18"/>
      <c r="X21" s="18"/>
      <c r="Y21" s="19" t="s">
        <v>22</v>
      </c>
      <c r="Z21" s="19" t="s">
        <v>22</v>
      </c>
      <c r="AA21" s="19" t="s">
        <v>22</v>
      </c>
      <c r="AB21" s="19" t="s">
        <v>26</v>
      </c>
      <c r="AC21" s="19" t="s">
        <v>22</v>
      </c>
      <c r="AD21" s="19" t="s">
        <v>26</v>
      </c>
      <c r="AE21" s="19" t="s">
        <v>22</v>
      </c>
      <c r="AF21" s="19"/>
      <c r="AG21" s="19" t="s">
        <v>26</v>
      </c>
      <c r="AH21" s="19" t="s">
        <v>25</v>
      </c>
      <c r="AI21" s="19" t="s">
        <v>25</v>
      </c>
      <c r="AJ21" s="75" t="s">
        <v>25</v>
      </c>
      <c r="AK21" s="102" t="s">
        <v>22</v>
      </c>
      <c r="AL21" s="83" t="s">
        <v>22</v>
      </c>
      <c r="AM21" s="83" t="s">
        <v>25</v>
      </c>
      <c r="AN21" s="83" t="s">
        <v>22</v>
      </c>
      <c r="AO21" s="83">
        <v>0</v>
      </c>
      <c r="AP21" s="83" t="s">
        <v>22</v>
      </c>
      <c r="AQ21" s="3" t="s">
        <v>25</v>
      </c>
      <c r="AR21" s="3"/>
      <c r="AS21" s="3" t="s">
        <v>22</v>
      </c>
      <c r="AT21" s="3"/>
      <c r="AU21" s="112" t="s">
        <v>22</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26</v>
      </c>
      <c r="BD21" s="313" t="str">
        <f>SUBSTITUTE(SUBSTITUTE(IFERROR(VLOOKUP($A21,単組回答!$E:$R,14,FALSE),""),"① 行った","○"),"② 行っていない","×")</f>
        <v/>
      </c>
      <c r="BE21" s="83" t="s">
        <v>23</v>
      </c>
      <c r="BF21" s="316" t="str">
        <f>SUBSTITUTE(SUBSTITUTE(IFERROR(VLOOKUP($A21,単組回答!$E:$T,16,FALSE),""),"① 行った","○"),"② 行っていない","×")</f>
        <v/>
      </c>
    </row>
    <row r="22" spans="1:58" ht="28.5" customHeight="1">
      <c r="A22" s="20">
        <v>9032</v>
      </c>
      <c r="B22" s="65" t="s">
        <v>1040</v>
      </c>
      <c r="C22" s="45" t="s">
        <v>22</v>
      </c>
      <c r="D22" s="18" t="s">
        <v>22</v>
      </c>
      <c r="E22" s="18">
        <v>2</v>
      </c>
      <c r="F22" s="18"/>
      <c r="G22" s="18" t="s">
        <v>22</v>
      </c>
      <c r="H22" s="18"/>
      <c r="I22" s="18" t="s">
        <v>22</v>
      </c>
      <c r="J22" s="18"/>
      <c r="K22" s="18" t="s">
        <v>22</v>
      </c>
      <c r="L22" s="18"/>
      <c r="M22" s="18"/>
      <c r="N22" s="18" t="s">
        <v>23</v>
      </c>
      <c r="O22" s="18" t="s">
        <v>23</v>
      </c>
      <c r="P22" s="18">
        <v>2</v>
      </c>
      <c r="Q22" s="18"/>
      <c r="R22" s="18" t="s">
        <v>23</v>
      </c>
      <c r="S22" s="18"/>
      <c r="T22" s="18" t="s">
        <v>23</v>
      </c>
      <c r="U22" s="18"/>
      <c r="V22" s="18" t="s">
        <v>23</v>
      </c>
      <c r="W22" s="18"/>
      <c r="X22" s="18"/>
      <c r="Y22" s="19" t="s">
        <v>26</v>
      </c>
      <c r="Z22" s="19" t="s">
        <v>26</v>
      </c>
      <c r="AA22" s="19" t="e">
        <v>#N/A</v>
      </c>
      <c r="AB22" s="19" t="s">
        <v>26</v>
      </c>
      <c r="AC22" s="19" t="s">
        <v>26</v>
      </c>
      <c r="AD22" s="19" t="s">
        <v>26</v>
      </c>
      <c r="AE22" s="19" t="s">
        <v>26</v>
      </c>
      <c r="AF22" s="19"/>
      <c r="AG22" s="19" t="s">
        <v>26</v>
      </c>
      <c r="AH22" s="19" t="s">
        <v>26</v>
      </c>
      <c r="AI22" s="19" t="s">
        <v>26</v>
      </c>
      <c r="AJ22" s="75" t="s">
        <v>26</v>
      </c>
      <c r="AK22" s="102" t="s">
        <v>26</v>
      </c>
      <c r="AL22" s="83" t="s">
        <v>26</v>
      </c>
      <c r="AM22" s="83" t="s">
        <v>26</v>
      </c>
      <c r="AN22" s="83" t="s">
        <v>26</v>
      </c>
      <c r="AO22" s="83" t="s">
        <v>26</v>
      </c>
      <c r="AP22" s="83" t="s">
        <v>26</v>
      </c>
      <c r="AQ22" s="3" t="s">
        <v>26</v>
      </c>
      <c r="AR22" s="3"/>
      <c r="AS22" s="3" t="s">
        <v>26</v>
      </c>
      <c r="AT22" s="3"/>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26</v>
      </c>
      <c r="BD22" s="313" t="str">
        <f>SUBSTITUTE(SUBSTITUTE(IFERROR(VLOOKUP($A22,単組回答!$E:$R,14,FALSE),""),"① 行った","○"),"② 行っていない","×")</f>
        <v/>
      </c>
      <c r="BE22" s="83" t="s">
        <v>23</v>
      </c>
      <c r="BF22" s="316" t="str">
        <f>SUBSTITUTE(SUBSTITUTE(IFERROR(VLOOKUP($A22,単組回答!$E:$T,16,FALSE),""),"① 行った","○"),"② 行っていない","×")</f>
        <v/>
      </c>
    </row>
    <row r="23" spans="1:58" ht="28.5" customHeight="1">
      <c r="A23" s="20">
        <v>9041</v>
      </c>
      <c r="B23" s="65" t="s">
        <v>1041</v>
      </c>
      <c r="C23" s="45" t="s">
        <v>25</v>
      </c>
      <c r="D23" s="18" t="s">
        <v>25</v>
      </c>
      <c r="E23" s="18">
        <v>0</v>
      </c>
      <c r="F23" s="18"/>
      <c r="G23" s="18"/>
      <c r="H23" s="18"/>
      <c r="I23" s="18"/>
      <c r="J23" s="18"/>
      <c r="K23" s="18"/>
      <c r="L23" s="18"/>
      <c r="M23" s="18"/>
      <c r="N23" s="18" t="s">
        <v>24</v>
      </c>
      <c r="O23" s="18" t="s">
        <v>24</v>
      </c>
      <c r="P23" s="18">
        <v>0</v>
      </c>
      <c r="Q23" s="18"/>
      <c r="R23" s="18"/>
      <c r="S23" s="18"/>
      <c r="T23" s="18"/>
      <c r="U23" s="18"/>
      <c r="V23" s="18"/>
      <c r="W23" s="18"/>
      <c r="X23" s="18"/>
      <c r="Y23" s="19" t="s">
        <v>26</v>
      </c>
      <c r="Z23" s="19" t="s">
        <v>26</v>
      </c>
      <c r="AA23" s="19" t="e">
        <v>#N/A</v>
      </c>
      <c r="AB23" s="19" t="s">
        <v>26</v>
      </c>
      <c r="AC23" s="19" t="s">
        <v>26</v>
      </c>
      <c r="AD23" s="19" t="s">
        <v>26</v>
      </c>
      <c r="AE23" s="19" t="s">
        <v>26</v>
      </c>
      <c r="AF23" s="19"/>
      <c r="AG23" s="19" t="s">
        <v>26</v>
      </c>
      <c r="AH23" s="19" t="s">
        <v>26</v>
      </c>
      <c r="AI23" s="19" t="s">
        <v>26</v>
      </c>
      <c r="AJ23" s="75" t="s">
        <v>26</v>
      </c>
      <c r="AK23" s="102" t="s">
        <v>26</v>
      </c>
      <c r="AL23" s="83" t="s">
        <v>26</v>
      </c>
      <c r="AM23" s="83" t="s">
        <v>26</v>
      </c>
      <c r="AN23" s="83" t="s">
        <v>26</v>
      </c>
      <c r="AO23" s="83" t="s">
        <v>26</v>
      </c>
      <c r="AP23" s="83" t="s">
        <v>26</v>
      </c>
      <c r="AQ23" s="3" t="s">
        <v>26</v>
      </c>
      <c r="AR23" s="3"/>
      <c r="AS23" s="3" t="s">
        <v>26</v>
      </c>
      <c r="AT23" s="3"/>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26</v>
      </c>
      <c r="BD23" s="313" t="str">
        <f>SUBSTITUTE(SUBSTITUTE(IFERROR(VLOOKUP($A23,単組回答!$E:$R,14,FALSE),""),"① 行った","○"),"② 行っていない","×")</f>
        <v/>
      </c>
      <c r="BE23" s="83" t="s">
        <v>25</v>
      </c>
      <c r="BF23" s="316" t="str">
        <f>SUBSTITUTE(SUBSTITUTE(IFERROR(VLOOKUP($A23,単組回答!$E:$T,16,FALSE),""),"① 行った","○"),"② 行っていない","×")</f>
        <v/>
      </c>
    </row>
    <row r="24" spans="1:58" ht="28.5" customHeight="1">
      <c r="A24" s="20">
        <v>9058</v>
      </c>
      <c r="B24" s="65" t="s">
        <v>1042</v>
      </c>
      <c r="C24" s="45" t="s">
        <v>22</v>
      </c>
      <c r="D24" s="18" t="s">
        <v>22</v>
      </c>
      <c r="E24" s="18">
        <v>2</v>
      </c>
      <c r="F24" s="18"/>
      <c r="G24" s="18" t="s">
        <v>22</v>
      </c>
      <c r="H24" s="18"/>
      <c r="I24" s="18"/>
      <c r="J24" s="18"/>
      <c r="K24" s="18"/>
      <c r="L24" s="18"/>
      <c r="M24" s="18"/>
      <c r="N24" s="18" t="s">
        <v>23</v>
      </c>
      <c r="O24" s="18" t="s">
        <v>23</v>
      </c>
      <c r="P24" s="18">
        <v>2</v>
      </c>
      <c r="Q24" s="18"/>
      <c r="R24" s="18" t="s">
        <v>23</v>
      </c>
      <c r="S24" s="18"/>
      <c r="T24" s="18" t="s">
        <v>23</v>
      </c>
      <c r="U24" s="18"/>
      <c r="V24" s="18"/>
      <c r="W24" s="18"/>
      <c r="X24" s="18"/>
      <c r="Y24" s="19" t="s">
        <v>25</v>
      </c>
      <c r="Z24" s="19" t="s">
        <v>25</v>
      </c>
      <c r="AA24" s="19" t="s">
        <v>25</v>
      </c>
      <c r="AB24" s="19" t="s">
        <v>26</v>
      </c>
      <c r="AC24" s="19" t="s">
        <v>22</v>
      </c>
      <c r="AD24" s="19" t="s">
        <v>26</v>
      </c>
      <c r="AE24" s="19" t="s">
        <v>25</v>
      </c>
      <c r="AF24" s="19"/>
      <c r="AG24" s="19" t="s">
        <v>26</v>
      </c>
      <c r="AH24" s="19">
        <v>0</v>
      </c>
      <c r="AI24" s="19" t="s">
        <v>25</v>
      </c>
      <c r="AJ24" s="75" t="s">
        <v>25</v>
      </c>
      <c r="AK24" s="102" t="s">
        <v>25</v>
      </c>
      <c r="AL24" s="83" t="s">
        <v>25</v>
      </c>
      <c r="AM24" s="83" t="s">
        <v>25</v>
      </c>
      <c r="AN24" s="83" t="s">
        <v>22</v>
      </c>
      <c r="AO24" s="83">
        <v>0</v>
      </c>
      <c r="AP24" s="83" t="s">
        <v>22</v>
      </c>
      <c r="AQ24" s="3" t="s">
        <v>27</v>
      </c>
      <c r="AR24" s="3"/>
      <c r="AS24" s="3" t="s">
        <v>25</v>
      </c>
      <c r="AT24" s="3"/>
      <c r="AU24" s="112" t="s">
        <v>22</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26</v>
      </c>
      <c r="BD24" s="313" t="str">
        <f>SUBSTITUTE(SUBSTITUTE(IFERROR(VLOOKUP($A24,単組回答!$E:$R,14,FALSE),""),"① 行った","○"),"② 行っていない","×")</f>
        <v/>
      </c>
      <c r="BE24" s="83" t="s">
        <v>23</v>
      </c>
      <c r="BF24" s="316" t="str">
        <f>SUBSTITUTE(SUBSTITUTE(IFERROR(VLOOKUP($A24,単組回答!$E:$T,16,FALSE),""),"① 行った","○"),"② 行っていない","×")</f>
        <v/>
      </c>
    </row>
    <row r="25" spans="1:58" ht="28.5" customHeight="1">
      <c r="A25" s="20">
        <v>9059</v>
      </c>
      <c r="B25" s="65" t="s">
        <v>1043</v>
      </c>
      <c r="C25" s="45" t="s">
        <v>22</v>
      </c>
      <c r="D25" s="18" t="s">
        <v>25</v>
      </c>
      <c r="E25" s="18">
        <v>1</v>
      </c>
      <c r="F25" s="18"/>
      <c r="G25" s="18" t="s">
        <v>22</v>
      </c>
      <c r="H25" s="18"/>
      <c r="I25" s="18" t="s">
        <v>22</v>
      </c>
      <c r="J25" s="18"/>
      <c r="K25" s="18"/>
      <c r="L25" s="18"/>
      <c r="M25" s="18"/>
      <c r="N25" s="18" t="s">
        <v>23</v>
      </c>
      <c r="O25" s="18" t="s">
        <v>24</v>
      </c>
      <c r="P25" s="18">
        <v>1</v>
      </c>
      <c r="Q25" s="18"/>
      <c r="R25" s="18" t="s">
        <v>23</v>
      </c>
      <c r="S25" s="18"/>
      <c r="T25" s="18" t="s">
        <v>23</v>
      </c>
      <c r="U25" s="18"/>
      <c r="V25" s="18"/>
      <c r="W25" s="18"/>
      <c r="X25" s="18"/>
      <c r="Y25" s="19" t="s">
        <v>22</v>
      </c>
      <c r="Z25" s="19" t="s">
        <v>25</v>
      </c>
      <c r="AA25" s="19" t="s">
        <v>25</v>
      </c>
      <c r="AB25" s="19" t="s">
        <v>26</v>
      </c>
      <c r="AC25" s="19" t="s">
        <v>22</v>
      </c>
      <c r="AD25" s="19" t="s">
        <v>26</v>
      </c>
      <c r="AE25" s="19" t="s">
        <v>22</v>
      </c>
      <c r="AF25" s="19"/>
      <c r="AG25" s="19" t="s">
        <v>26</v>
      </c>
      <c r="AH25" s="19" t="s">
        <v>25</v>
      </c>
      <c r="AI25" s="19" t="s">
        <v>25</v>
      </c>
      <c r="AJ25" s="75" t="s">
        <v>25</v>
      </c>
      <c r="AK25" s="102" t="s">
        <v>22</v>
      </c>
      <c r="AL25" s="83" t="s">
        <v>22</v>
      </c>
      <c r="AM25" s="83" t="s">
        <v>25</v>
      </c>
      <c r="AN25" s="83" t="s">
        <v>22</v>
      </c>
      <c r="AO25" s="83">
        <v>0</v>
      </c>
      <c r="AP25" s="83" t="s">
        <v>22</v>
      </c>
      <c r="AQ25" s="3" t="s">
        <v>27</v>
      </c>
      <c r="AR25" s="3"/>
      <c r="AS25" s="3" t="s">
        <v>25</v>
      </c>
      <c r="AT25" s="3"/>
      <c r="AU25" s="112" t="s">
        <v>22</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26</v>
      </c>
      <c r="BD25" s="313" t="str">
        <f>SUBSTITUTE(SUBSTITUTE(IFERROR(VLOOKUP($A25,単組回答!$E:$R,14,FALSE),""),"① 行った","○"),"② 行っていない","×")</f>
        <v/>
      </c>
      <c r="BE25" s="83" t="s">
        <v>23</v>
      </c>
      <c r="BF25" s="316" t="str">
        <f>SUBSTITUTE(SUBSTITUTE(IFERROR(VLOOKUP($A25,単組回答!$E:$T,16,FALSE),""),"① 行った","○"),"② 行っていない","×")</f>
        <v/>
      </c>
    </row>
    <row r="26" spans="1:58" ht="28.5" customHeight="1">
      <c r="A26" s="20">
        <v>9061</v>
      </c>
      <c r="B26" s="65" t="s">
        <v>1044</v>
      </c>
      <c r="C26" s="45" t="s">
        <v>22</v>
      </c>
      <c r="D26" s="18" t="s">
        <v>22</v>
      </c>
      <c r="E26" s="18">
        <v>2</v>
      </c>
      <c r="F26" s="18"/>
      <c r="G26" s="18" t="s">
        <v>22</v>
      </c>
      <c r="H26" s="18"/>
      <c r="I26" s="18" t="s">
        <v>22</v>
      </c>
      <c r="J26" s="18"/>
      <c r="K26" s="18" t="s">
        <v>22</v>
      </c>
      <c r="L26" s="18"/>
      <c r="M26" s="18"/>
      <c r="N26" s="18" t="s">
        <v>23</v>
      </c>
      <c r="O26" s="18" t="s">
        <v>23</v>
      </c>
      <c r="P26" s="18">
        <v>2</v>
      </c>
      <c r="Q26" s="18"/>
      <c r="R26" s="18" t="s">
        <v>23</v>
      </c>
      <c r="S26" s="18"/>
      <c r="T26" s="18" t="s">
        <v>23</v>
      </c>
      <c r="U26" s="18"/>
      <c r="V26" s="18" t="s">
        <v>23</v>
      </c>
      <c r="W26" s="18"/>
      <c r="X26" s="18"/>
      <c r="Y26" s="19" t="s">
        <v>22</v>
      </c>
      <c r="Z26" s="19" t="s">
        <v>22</v>
      </c>
      <c r="AA26" s="19" t="s">
        <v>22</v>
      </c>
      <c r="AB26" s="19" t="s">
        <v>26</v>
      </c>
      <c r="AC26" s="19" t="s">
        <v>22</v>
      </c>
      <c r="AD26" s="19" t="s">
        <v>26</v>
      </c>
      <c r="AE26" s="19" t="s">
        <v>25</v>
      </c>
      <c r="AF26" s="19"/>
      <c r="AG26" s="19" t="s">
        <v>26</v>
      </c>
      <c r="AH26" s="19">
        <v>0</v>
      </c>
      <c r="AI26" s="19" t="s">
        <v>26</v>
      </c>
      <c r="AJ26" s="75" t="s">
        <v>22</v>
      </c>
      <c r="AK26" s="102" t="s">
        <v>26</v>
      </c>
      <c r="AL26" s="83" t="s">
        <v>26</v>
      </c>
      <c r="AM26" s="83" t="s">
        <v>26</v>
      </c>
      <c r="AN26" s="83" t="s">
        <v>26</v>
      </c>
      <c r="AO26" s="83" t="s">
        <v>26</v>
      </c>
      <c r="AP26" s="83" t="s">
        <v>26</v>
      </c>
      <c r="AQ26" s="3" t="s">
        <v>26</v>
      </c>
      <c r="AR26" s="3"/>
      <c r="AS26" s="3" t="s">
        <v>26</v>
      </c>
      <c r="AT26" s="3"/>
      <c r="AU26" s="112" t="s">
        <v>26</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26</v>
      </c>
      <c r="BD26" s="313" t="str">
        <f>SUBSTITUTE(SUBSTITUTE(IFERROR(VLOOKUP($A26,単組回答!$E:$R,14,FALSE),""),"① 行った","○"),"② 行っていない","×")</f>
        <v/>
      </c>
      <c r="BE26" s="83" t="s">
        <v>23</v>
      </c>
      <c r="BF26" s="316" t="str">
        <f>SUBSTITUTE(SUBSTITUTE(IFERROR(VLOOKUP($A26,単組回答!$E:$T,16,FALSE),""),"① 行った","○"),"② 行っていない","×")</f>
        <v/>
      </c>
    </row>
    <row r="27" spans="1:58" ht="28.5" customHeight="1">
      <c r="A27" s="20">
        <v>9075</v>
      </c>
      <c r="B27" s="65" t="s">
        <v>1045</v>
      </c>
      <c r="C27" s="45" t="s">
        <v>22</v>
      </c>
      <c r="D27" s="18" t="s">
        <v>25</v>
      </c>
      <c r="E27" s="18">
        <v>1</v>
      </c>
      <c r="F27" s="18"/>
      <c r="G27" s="18" t="s">
        <v>22</v>
      </c>
      <c r="H27" s="18"/>
      <c r="I27" s="18"/>
      <c r="J27" s="18"/>
      <c r="K27" s="18"/>
      <c r="L27" s="18"/>
      <c r="M27" s="18"/>
      <c r="N27" s="18" t="s">
        <v>23</v>
      </c>
      <c r="O27" s="18" t="s">
        <v>24</v>
      </c>
      <c r="P27" s="18">
        <v>1</v>
      </c>
      <c r="Q27" s="18"/>
      <c r="R27" s="18" t="s">
        <v>23</v>
      </c>
      <c r="S27" s="18"/>
      <c r="T27" s="18"/>
      <c r="U27" s="18"/>
      <c r="V27" s="18"/>
      <c r="W27" s="18"/>
      <c r="X27" s="18"/>
      <c r="Y27" s="19" t="s">
        <v>25</v>
      </c>
      <c r="Z27" s="19" t="s">
        <v>25</v>
      </c>
      <c r="AA27" s="19" t="s">
        <v>25</v>
      </c>
      <c r="AB27" s="19" t="s">
        <v>26</v>
      </c>
      <c r="AC27" s="19" t="s">
        <v>22</v>
      </c>
      <c r="AD27" s="19" t="s">
        <v>26</v>
      </c>
      <c r="AE27" s="19" t="s">
        <v>25</v>
      </c>
      <c r="AF27" s="19"/>
      <c r="AG27" s="19" t="s">
        <v>26</v>
      </c>
      <c r="AH27" s="19">
        <v>0</v>
      </c>
      <c r="AI27" s="19" t="s">
        <v>25</v>
      </c>
      <c r="AJ27" s="75" t="s">
        <v>25</v>
      </c>
      <c r="AK27" s="102" t="s">
        <v>26</v>
      </c>
      <c r="AL27" s="83" t="s">
        <v>26</v>
      </c>
      <c r="AM27" s="83" t="s">
        <v>26</v>
      </c>
      <c r="AN27" s="83" t="s">
        <v>26</v>
      </c>
      <c r="AO27" s="83" t="s">
        <v>26</v>
      </c>
      <c r="AP27" s="83" t="s">
        <v>26</v>
      </c>
      <c r="AQ27" s="3" t="s">
        <v>26</v>
      </c>
      <c r="AR27" s="3"/>
      <c r="AS27" s="3" t="s">
        <v>26</v>
      </c>
      <c r="AT27" s="3"/>
      <c r="AU27" s="112" t="s">
        <v>26</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26</v>
      </c>
      <c r="BD27" s="313" t="str">
        <f>SUBSTITUTE(SUBSTITUTE(IFERROR(VLOOKUP($A27,単組回答!$E:$R,14,FALSE),""),"① 行った","○"),"② 行っていない","×")</f>
        <v/>
      </c>
      <c r="BE27" s="83" t="s">
        <v>23</v>
      </c>
      <c r="BF27" s="316" t="str">
        <f>SUBSTITUTE(SUBSTITUTE(IFERROR(VLOOKUP($A27,単組回答!$E:$T,16,FALSE),""),"① 行った","○"),"② 行っていない","×")</f>
        <v/>
      </c>
    </row>
    <row r="28" spans="1:58" ht="28.5" customHeight="1">
      <c r="A28" s="20">
        <v>9083</v>
      </c>
      <c r="B28" s="65" t="s">
        <v>1046</v>
      </c>
      <c r="C28" s="45" t="s">
        <v>22</v>
      </c>
      <c r="D28" s="18" t="s">
        <v>22</v>
      </c>
      <c r="E28" s="18">
        <v>2</v>
      </c>
      <c r="F28" s="18"/>
      <c r="G28" s="18" t="s">
        <v>22</v>
      </c>
      <c r="H28" s="18"/>
      <c r="I28" s="18" t="s">
        <v>22</v>
      </c>
      <c r="J28" s="18"/>
      <c r="K28" s="18"/>
      <c r="L28" s="18"/>
      <c r="M28" s="18"/>
      <c r="N28" s="18" t="s">
        <v>23</v>
      </c>
      <c r="O28" s="18" t="s">
        <v>23</v>
      </c>
      <c r="P28" s="18">
        <v>2</v>
      </c>
      <c r="Q28" s="18"/>
      <c r="R28" s="18" t="s">
        <v>23</v>
      </c>
      <c r="S28" s="18"/>
      <c r="T28" s="18" t="s">
        <v>23</v>
      </c>
      <c r="U28" s="18"/>
      <c r="V28" s="18" t="s">
        <v>23</v>
      </c>
      <c r="W28" s="18"/>
      <c r="X28" s="18"/>
      <c r="Y28" s="19" t="s">
        <v>25</v>
      </c>
      <c r="Z28" s="19" t="s">
        <v>25</v>
      </c>
      <c r="AA28" s="19" t="s">
        <v>25</v>
      </c>
      <c r="AB28" s="19" t="s">
        <v>25</v>
      </c>
      <c r="AC28" s="19" t="s">
        <v>22</v>
      </c>
      <c r="AD28" s="19" t="s">
        <v>25</v>
      </c>
      <c r="AE28" s="19" t="s">
        <v>22</v>
      </c>
      <c r="AF28" s="19"/>
      <c r="AG28" s="19" t="s">
        <v>26</v>
      </c>
      <c r="AH28" s="19">
        <v>0</v>
      </c>
      <c r="AI28" s="19" t="s">
        <v>25</v>
      </c>
      <c r="AJ28" s="75" t="s">
        <v>22</v>
      </c>
      <c r="AK28" s="102" t="s">
        <v>22</v>
      </c>
      <c r="AL28" s="83" t="s">
        <v>22</v>
      </c>
      <c r="AM28" s="83" t="s">
        <v>25</v>
      </c>
      <c r="AN28" s="83" t="s">
        <v>22</v>
      </c>
      <c r="AO28" s="83">
        <v>0</v>
      </c>
      <c r="AP28" s="83" t="s">
        <v>22</v>
      </c>
      <c r="AQ28" s="3" t="s">
        <v>43</v>
      </c>
      <c r="AR28" s="3"/>
      <c r="AS28" s="3" t="s">
        <v>28</v>
      </c>
      <c r="AT28" s="3"/>
      <c r="AU28" s="112" t="s">
        <v>22</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26</v>
      </c>
      <c r="BD28" s="313" t="str">
        <f>SUBSTITUTE(SUBSTITUTE(IFERROR(VLOOKUP($A28,単組回答!$E:$R,14,FALSE),""),"① 行った","○"),"② 行っていない","×")</f>
        <v/>
      </c>
      <c r="BE28" s="83" t="s">
        <v>23</v>
      </c>
      <c r="BF28" s="316" t="str">
        <f>SUBSTITUTE(SUBSTITUTE(IFERROR(VLOOKUP($A28,単組回答!$E:$T,16,FALSE),""),"① 行った","○"),"② 行っていない","×")</f>
        <v/>
      </c>
    </row>
    <row r="29" spans="1:58" ht="28.5" customHeight="1">
      <c r="A29" s="20">
        <v>9093</v>
      </c>
      <c r="B29" s="65" t="s">
        <v>1047</v>
      </c>
      <c r="C29" s="45" t="s">
        <v>22</v>
      </c>
      <c r="D29" s="18" t="s">
        <v>25</v>
      </c>
      <c r="E29" s="18">
        <v>1</v>
      </c>
      <c r="F29" s="18"/>
      <c r="G29" s="18"/>
      <c r="H29" s="18"/>
      <c r="I29" s="18"/>
      <c r="J29" s="18"/>
      <c r="K29" s="18"/>
      <c r="L29" s="18"/>
      <c r="M29" s="18"/>
      <c r="N29" s="18" t="s">
        <v>23</v>
      </c>
      <c r="O29" s="18" t="s">
        <v>24</v>
      </c>
      <c r="P29" s="18">
        <v>1</v>
      </c>
      <c r="Q29" s="18"/>
      <c r="R29" s="18"/>
      <c r="S29" s="18"/>
      <c r="T29" s="18"/>
      <c r="U29" s="18"/>
      <c r="V29" s="18"/>
      <c r="W29" s="18"/>
      <c r="X29" s="18"/>
      <c r="Y29" s="19" t="s">
        <v>25</v>
      </c>
      <c r="Z29" s="19" t="s">
        <v>25</v>
      </c>
      <c r="AA29" s="19" t="s">
        <v>25</v>
      </c>
      <c r="AB29" s="19" t="s">
        <v>26</v>
      </c>
      <c r="AC29" s="19" t="s">
        <v>25</v>
      </c>
      <c r="AD29" s="19" t="s">
        <v>26</v>
      </c>
      <c r="AE29" s="19" t="s">
        <v>22</v>
      </c>
      <c r="AF29" s="19"/>
      <c r="AG29" s="19" t="s">
        <v>26</v>
      </c>
      <c r="AH29" s="19">
        <v>0</v>
      </c>
      <c r="AI29" s="19" t="s">
        <v>26</v>
      </c>
      <c r="AJ29" s="75" t="s">
        <v>25</v>
      </c>
      <c r="AK29" s="102" t="s">
        <v>26</v>
      </c>
      <c r="AL29" s="83" t="s">
        <v>26</v>
      </c>
      <c r="AM29" s="83" t="s">
        <v>26</v>
      </c>
      <c r="AN29" s="83" t="s">
        <v>26</v>
      </c>
      <c r="AO29" s="83" t="s">
        <v>26</v>
      </c>
      <c r="AP29" s="83" t="s">
        <v>26</v>
      </c>
      <c r="AQ29" s="3" t="s">
        <v>26</v>
      </c>
      <c r="AR29" s="3"/>
      <c r="AS29" s="3" t="s">
        <v>26</v>
      </c>
      <c r="AT29" s="3"/>
      <c r="AU29" s="112" t="s">
        <v>26</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26</v>
      </c>
      <c r="BD29" s="313" t="str">
        <f>SUBSTITUTE(SUBSTITUTE(IFERROR(VLOOKUP($A29,単組回答!$E:$R,14,FALSE),""),"① 行った","○"),"② 行っていない","×")</f>
        <v/>
      </c>
      <c r="BE29" s="83" t="s">
        <v>25</v>
      </c>
      <c r="BF29" s="316" t="str">
        <f>SUBSTITUTE(SUBSTITUTE(IFERROR(VLOOKUP($A29,単組回答!$E:$T,16,FALSE),""),"① 行った","○"),"② 行っていない","×")</f>
        <v/>
      </c>
    </row>
    <row r="30" spans="1:58" ht="28.5" customHeight="1">
      <c r="A30" s="20">
        <v>9097</v>
      </c>
      <c r="B30" s="65" t="s">
        <v>1048</v>
      </c>
      <c r="C30" s="45" t="s">
        <v>25</v>
      </c>
      <c r="D30" s="18" t="s">
        <v>25</v>
      </c>
      <c r="E30" s="18">
        <v>0</v>
      </c>
      <c r="F30" s="18"/>
      <c r="G30" s="18"/>
      <c r="H30" s="18"/>
      <c r="I30" s="18"/>
      <c r="J30" s="18"/>
      <c r="K30" s="18"/>
      <c r="L30" s="18"/>
      <c r="M30" s="18"/>
      <c r="N30" s="18" t="s">
        <v>24</v>
      </c>
      <c r="O30" s="18" t="s">
        <v>24</v>
      </c>
      <c r="P30" s="18">
        <v>0</v>
      </c>
      <c r="Q30" s="18"/>
      <c r="R30" s="18"/>
      <c r="S30" s="18"/>
      <c r="T30" s="18"/>
      <c r="U30" s="18"/>
      <c r="V30" s="18"/>
      <c r="W30" s="18"/>
      <c r="X30" s="18"/>
      <c r="Y30" s="19" t="s">
        <v>26</v>
      </c>
      <c r="Z30" s="19" t="s">
        <v>26</v>
      </c>
      <c r="AA30" s="19" t="e">
        <v>#N/A</v>
      </c>
      <c r="AB30" s="19" t="s">
        <v>26</v>
      </c>
      <c r="AC30" s="19" t="s">
        <v>22</v>
      </c>
      <c r="AD30" s="19" t="s">
        <v>26</v>
      </c>
      <c r="AE30" s="19" t="s">
        <v>25</v>
      </c>
      <c r="AF30" s="19"/>
      <c r="AG30" s="19" t="s">
        <v>26</v>
      </c>
      <c r="AH30" s="19">
        <v>0</v>
      </c>
      <c r="AI30" s="19" t="s">
        <v>26</v>
      </c>
      <c r="AJ30" s="75" t="s">
        <v>25</v>
      </c>
      <c r="AK30" s="102" t="s">
        <v>26</v>
      </c>
      <c r="AL30" s="83" t="s">
        <v>26</v>
      </c>
      <c r="AM30" s="83" t="s">
        <v>26</v>
      </c>
      <c r="AN30" s="83" t="s">
        <v>26</v>
      </c>
      <c r="AO30" s="83" t="s">
        <v>26</v>
      </c>
      <c r="AP30" s="83" t="s">
        <v>26</v>
      </c>
      <c r="AQ30" s="3" t="s">
        <v>26</v>
      </c>
      <c r="AR30" s="3"/>
      <c r="AS30" s="3" t="s">
        <v>26</v>
      </c>
      <c r="AT30" s="3"/>
      <c r="AU30" s="112" t="s">
        <v>26</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26</v>
      </c>
      <c r="BD30" s="313" t="str">
        <f>SUBSTITUTE(SUBSTITUTE(IFERROR(VLOOKUP($A30,単組回答!$E:$R,14,FALSE),""),"① 行った","○"),"② 行っていない","×")</f>
        <v/>
      </c>
      <c r="BE30" s="83" t="s">
        <v>23</v>
      </c>
      <c r="BF30" s="316" t="str">
        <f>SUBSTITUTE(SUBSTITUTE(IFERROR(VLOOKUP($A30,単組回答!$E:$T,16,FALSE),""),"① 行った","○"),"② 行っていない","×")</f>
        <v/>
      </c>
    </row>
    <row r="31" spans="1:58" ht="28.5" customHeight="1">
      <c r="A31" s="20">
        <v>9105</v>
      </c>
      <c r="B31" s="65" t="s">
        <v>1049</v>
      </c>
      <c r="C31" s="45"/>
      <c r="D31" s="18"/>
      <c r="E31" s="18">
        <v>0</v>
      </c>
      <c r="F31" s="18"/>
      <c r="G31" s="18"/>
      <c r="H31" s="18"/>
      <c r="I31" s="18"/>
      <c r="J31" s="18"/>
      <c r="K31" s="18"/>
      <c r="L31" s="18"/>
      <c r="M31" s="18"/>
      <c r="N31" s="18"/>
      <c r="O31" s="18"/>
      <c r="P31" s="18">
        <v>0</v>
      </c>
      <c r="Q31" s="18"/>
      <c r="R31" s="18"/>
      <c r="S31" s="18"/>
      <c r="T31" s="18"/>
      <c r="U31" s="18"/>
      <c r="V31" s="18"/>
      <c r="W31" s="18"/>
      <c r="X31" s="18"/>
      <c r="Y31" s="19" t="s">
        <v>26</v>
      </c>
      <c r="Z31" s="19" t="s">
        <v>26</v>
      </c>
      <c r="AA31" s="19" t="e">
        <v>#N/A</v>
      </c>
      <c r="AB31" s="19" t="s">
        <v>26</v>
      </c>
      <c r="AC31" s="19" t="s">
        <v>26</v>
      </c>
      <c r="AD31" s="19" t="s">
        <v>26</v>
      </c>
      <c r="AE31" s="19" t="s">
        <v>26</v>
      </c>
      <c r="AF31" s="19"/>
      <c r="AG31" s="19" t="s">
        <v>26</v>
      </c>
      <c r="AH31" s="19" t="s">
        <v>26</v>
      </c>
      <c r="AI31" s="19" t="s">
        <v>26</v>
      </c>
      <c r="AJ31" s="75" t="s">
        <v>26</v>
      </c>
      <c r="AK31" s="102" t="s">
        <v>26</v>
      </c>
      <c r="AL31" s="83" t="s">
        <v>26</v>
      </c>
      <c r="AM31" s="83" t="s">
        <v>26</v>
      </c>
      <c r="AN31" s="83" t="s">
        <v>26</v>
      </c>
      <c r="AO31" s="83" t="s">
        <v>26</v>
      </c>
      <c r="AP31" s="83" t="s">
        <v>26</v>
      </c>
      <c r="AQ31" s="3" t="s">
        <v>26</v>
      </c>
      <c r="AR31" s="3" t="s">
        <v>26</v>
      </c>
      <c r="AS31" s="3" t="s">
        <v>26</v>
      </c>
      <c r="AT31" s="3" t="s">
        <v>26</v>
      </c>
      <c r="AU31" s="112" t="s">
        <v>26</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26</v>
      </c>
      <c r="BD31" s="313" t="str">
        <f>SUBSTITUTE(SUBSTITUTE(IFERROR(VLOOKUP($A31,単組回答!$E:$R,14,FALSE),""),"① 行った","○"),"② 行っていない","×")</f>
        <v/>
      </c>
      <c r="BE31" s="83" t="s">
        <v>25</v>
      </c>
      <c r="BF31" s="316" t="str">
        <f>SUBSTITUTE(SUBSTITUTE(IFERROR(VLOOKUP($A31,単組回答!$E:$T,16,FALSE),""),"① 行った","○"),"② 行っていない","×")</f>
        <v/>
      </c>
    </row>
    <row r="32" spans="1:58" ht="28.5" customHeight="1">
      <c r="A32" s="20">
        <v>9108</v>
      </c>
      <c r="B32" s="65" t="s">
        <v>1050</v>
      </c>
      <c r="C32" s="18" t="s">
        <v>22</v>
      </c>
      <c r="D32" s="18" t="s">
        <v>25</v>
      </c>
      <c r="E32" s="18">
        <v>1</v>
      </c>
      <c r="F32" s="18"/>
      <c r="G32" s="18" t="s">
        <v>22</v>
      </c>
      <c r="H32" s="18"/>
      <c r="I32" s="18"/>
      <c r="J32" s="18"/>
      <c r="K32" s="18"/>
      <c r="L32" s="18"/>
      <c r="M32" s="18"/>
      <c r="N32" s="18" t="s">
        <v>23</v>
      </c>
      <c r="O32" s="18" t="s">
        <v>24</v>
      </c>
      <c r="P32" s="18">
        <v>1</v>
      </c>
      <c r="Q32" s="18"/>
      <c r="R32" s="18" t="s">
        <v>23</v>
      </c>
      <c r="S32" s="18"/>
      <c r="T32" s="18" t="s">
        <v>23</v>
      </c>
      <c r="U32" s="18"/>
      <c r="V32" s="18"/>
      <c r="W32" s="18"/>
      <c r="X32" s="18"/>
      <c r="Y32" s="19" t="s">
        <v>22</v>
      </c>
      <c r="Z32" s="19" t="s">
        <v>25</v>
      </c>
      <c r="AA32" s="19" t="s">
        <v>25</v>
      </c>
      <c r="AB32" s="19" t="s">
        <v>26</v>
      </c>
      <c r="AC32" s="19" t="s">
        <v>22</v>
      </c>
      <c r="AD32" s="19" t="s">
        <v>26</v>
      </c>
      <c r="AE32" s="19" t="s">
        <v>25</v>
      </c>
      <c r="AF32" s="19"/>
      <c r="AG32" s="19" t="s">
        <v>26</v>
      </c>
      <c r="AH32" s="19">
        <v>0</v>
      </c>
      <c r="AI32" s="19" t="s">
        <v>25</v>
      </c>
      <c r="AJ32" s="75" t="s">
        <v>25</v>
      </c>
      <c r="AK32" s="102" t="s">
        <v>25</v>
      </c>
      <c r="AL32" s="83" t="s">
        <v>25</v>
      </c>
      <c r="AM32" s="83" t="s">
        <v>22</v>
      </c>
      <c r="AN32" s="83" t="s">
        <v>25</v>
      </c>
      <c r="AO32" s="83" t="s">
        <v>25</v>
      </c>
      <c r="AP32" s="83">
        <v>0</v>
      </c>
      <c r="AQ32" s="3">
        <v>0</v>
      </c>
      <c r="AR32" s="3"/>
      <c r="AS32" s="3">
        <v>0</v>
      </c>
      <c r="AT32" s="3"/>
      <c r="AU32" s="112">
        <v>0</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26</v>
      </c>
      <c r="BD32" s="313" t="str">
        <f>SUBSTITUTE(SUBSTITUTE(IFERROR(VLOOKUP($A32,単組回答!$E:$R,14,FALSE),""),"① 行った","○"),"② 行っていない","×")</f>
        <v/>
      </c>
      <c r="BE32" s="83" t="s">
        <v>25</v>
      </c>
      <c r="BF32" s="316" t="str">
        <f>SUBSTITUTE(SUBSTITUTE(IFERROR(VLOOKUP($A32,単組回答!$E:$T,16,FALSE),""),"① 行った","○"),"② 行っていない","×")</f>
        <v/>
      </c>
    </row>
    <row r="33" spans="1:58" ht="28.5" customHeight="1">
      <c r="A33" s="20">
        <v>9109</v>
      </c>
      <c r="B33" s="65" t="s">
        <v>1051</v>
      </c>
      <c r="C33" s="18"/>
      <c r="D33" s="18"/>
      <c r="E33" s="18">
        <v>0</v>
      </c>
      <c r="F33" s="18"/>
      <c r="G33" s="18"/>
      <c r="H33" s="18"/>
      <c r="I33" s="18"/>
      <c r="J33" s="18"/>
      <c r="K33" s="18"/>
      <c r="L33" s="18"/>
      <c r="M33" s="18"/>
      <c r="N33" s="18"/>
      <c r="O33" s="18"/>
      <c r="P33" s="18">
        <v>0</v>
      </c>
      <c r="Q33" s="18"/>
      <c r="R33" s="18"/>
      <c r="S33" s="18"/>
      <c r="T33" s="18"/>
      <c r="U33" s="18"/>
      <c r="V33" s="18"/>
      <c r="W33" s="18"/>
      <c r="X33" s="18"/>
      <c r="Y33" s="19" t="s">
        <v>26</v>
      </c>
      <c r="Z33" s="19" t="s">
        <v>26</v>
      </c>
      <c r="AA33" s="19" t="e">
        <v>#N/A</v>
      </c>
      <c r="AB33" s="19" t="s">
        <v>26</v>
      </c>
      <c r="AC33" s="19" t="s">
        <v>26</v>
      </c>
      <c r="AD33" s="19" t="s">
        <v>26</v>
      </c>
      <c r="AE33" s="19" t="s">
        <v>26</v>
      </c>
      <c r="AF33" s="19"/>
      <c r="AG33" s="19" t="s">
        <v>26</v>
      </c>
      <c r="AH33" s="19" t="s">
        <v>26</v>
      </c>
      <c r="AI33" s="19" t="s">
        <v>26</v>
      </c>
      <c r="AJ33" s="75" t="s">
        <v>26</v>
      </c>
      <c r="AK33" s="102" t="s">
        <v>26</v>
      </c>
      <c r="AL33" s="83" t="s">
        <v>26</v>
      </c>
      <c r="AM33" s="83" t="s">
        <v>26</v>
      </c>
      <c r="AN33" s="83" t="s">
        <v>26</v>
      </c>
      <c r="AO33" s="83" t="s">
        <v>26</v>
      </c>
      <c r="AP33" s="83" t="s">
        <v>26</v>
      </c>
      <c r="AQ33" s="3" t="s">
        <v>26</v>
      </c>
      <c r="AR33" s="3"/>
      <c r="AS33" s="3" t="s">
        <v>26</v>
      </c>
      <c r="AT33" s="3"/>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26</v>
      </c>
      <c r="BD33" s="313" t="str">
        <f>SUBSTITUTE(SUBSTITUTE(IFERROR(VLOOKUP($A33,単組回答!$E:$R,14,FALSE),""),"① 行った","○"),"② 行っていない","×")</f>
        <v/>
      </c>
      <c r="BE33" s="83" t="s">
        <v>25</v>
      </c>
      <c r="BF33" s="316" t="str">
        <f>SUBSTITUTE(SUBSTITUTE(IFERROR(VLOOKUP($A33,単組回答!$E:$T,16,FALSE),""),"① 行った","○"),"② 行っていない","×")</f>
        <v/>
      </c>
    </row>
    <row r="34" spans="1:58" ht="28.5" customHeight="1">
      <c r="A34" s="20">
        <v>9116</v>
      </c>
      <c r="B34" s="65" t="s">
        <v>1052</v>
      </c>
      <c r="C34" s="18"/>
      <c r="D34" s="18"/>
      <c r="E34" s="18">
        <v>0</v>
      </c>
      <c r="F34" s="18"/>
      <c r="G34" s="18"/>
      <c r="H34" s="18"/>
      <c r="I34" s="18"/>
      <c r="J34" s="18"/>
      <c r="K34" s="18"/>
      <c r="L34" s="18"/>
      <c r="M34" s="18"/>
      <c r="N34" s="18"/>
      <c r="O34" s="18"/>
      <c r="P34" s="18">
        <v>0</v>
      </c>
      <c r="Q34" s="18"/>
      <c r="R34" s="18"/>
      <c r="S34" s="18"/>
      <c r="T34" s="18"/>
      <c r="U34" s="18"/>
      <c r="V34" s="18"/>
      <c r="W34" s="18"/>
      <c r="X34" s="18"/>
      <c r="Y34" s="19" t="s">
        <v>26</v>
      </c>
      <c r="Z34" s="19" t="s">
        <v>26</v>
      </c>
      <c r="AA34" s="19" t="e">
        <v>#N/A</v>
      </c>
      <c r="AB34" s="19" t="s">
        <v>26</v>
      </c>
      <c r="AC34" s="19" t="s">
        <v>26</v>
      </c>
      <c r="AD34" s="19" t="s">
        <v>26</v>
      </c>
      <c r="AE34" s="19" t="s">
        <v>26</v>
      </c>
      <c r="AF34" s="19"/>
      <c r="AG34" s="19" t="s">
        <v>26</v>
      </c>
      <c r="AH34" s="19" t="s">
        <v>26</v>
      </c>
      <c r="AI34" s="19" t="s">
        <v>26</v>
      </c>
      <c r="AJ34" s="75" t="s">
        <v>26</v>
      </c>
      <c r="AK34" s="102" t="s">
        <v>26</v>
      </c>
      <c r="AL34" s="83" t="s">
        <v>26</v>
      </c>
      <c r="AM34" s="83" t="s">
        <v>26</v>
      </c>
      <c r="AN34" s="83" t="s">
        <v>26</v>
      </c>
      <c r="AO34" s="83" t="s">
        <v>26</v>
      </c>
      <c r="AP34" s="83" t="s">
        <v>26</v>
      </c>
      <c r="AQ34" s="3" t="s">
        <v>26</v>
      </c>
      <c r="AR34" s="3"/>
      <c r="AS34" s="3" t="s">
        <v>26</v>
      </c>
      <c r="AT34" s="3"/>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26</v>
      </c>
      <c r="BD34" s="313" t="str">
        <f>SUBSTITUTE(SUBSTITUTE(IFERROR(VLOOKUP($A34,単組回答!$E:$R,14,FALSE),""),"① 行った","○"),"② 行っていない","×")</f>
        <v/>
      </c>
      <c r="BE34" s="83" t="s">
        <v>25</v>
      </c>
      <c r="BF34" s="316" t="str">
        <f>SUBSTITUTE(SUBSTITUTE(IFERROR(VLOOKUP($A34,単組回答!$E:$T,16,FALSE),""),"① 行った","○"),"② 行っていない","×")</f>
        <v/>
      </c>
    </row>
    <row r="35" spans="1:58" ht="28.5" customHeight="1">
      <c r="A35" s="20">
        <v>9127</v>
      </c>
      <c r="B35" s="65" t="s">
        <v>1053</v>
      </c>
      <c r="C35" s="18"/>
      <c r="D35" s="18"/>
      <c r="E35" s="18">
        <v>0</v>
      </c>
      <c r="F35" s="18"/>
      <c r="G35" s="18"/>
      <c r="H35" s="18"/>
      <c r="I35" s="18"/>
      <c r="J35" s="18"/>
      <c r="K35" s="18"/>
      <c r="L35" s="18"/>
      <c r="M35" s="18"/>
      <c r="N35" s="18"/>
      <c r="O35" s="18"/>
      <c r="P35" s="18">
        <v>0</v>
      </c>
      <c r="Q35" s="18"/>
      <c r="R35" s="18"/>
      <c r="S35" s="18"/>
      <c r="T35" s="18"/>
      <c r="U35" s="18"/>
      <c r="V35" s="18"/>
      <c r="W35" s="18"/>
      <c r="X35" s="18"/>
      <c r="Y35" s="19" t="s">
        <v>26</v>
      </c>
      <c r="Z35" s="19" t="s">
        <v>26</v>
      </c>
      <c r="AA35" s="19" t="e">
        <v>#N/A</v>
      </c>
      <c r="AB35" s="19" t="s">
        <v>26</v>
      </c>
      <c r="AC35" s="19" t="s">
        <v>26</v>
      </c>
      <c r="AD35" s="19" t="s">
        <v>26</v>
      </c>
      <c r="AE35" s="19" t="s">
        <v>26</v>
      </c>
      <c r="AF35" s="19"/>
      <c r="AG35" s="19" t="s">
        <v>26</v>
      </c>
      <c r="AH35" s="19" t="s">
        <v>26</v>
      </c>
      <c r="AI35" s="19" t="s">
        <v>26</v>
      </c>
      <c r="AJ35" s="75" t="s">
        <v>26</v>
      </c>
      <c r="AK35" s="102" t="s">
        <v>26</v>
      </c>
      <c r="AL35" s="83" t="s">
        <v>26</v>
      </c>
      <c r="AM35" s="83" t="s">
        <v>26</v>
      </c>
      <c r="AN35" s="83" t="s">
        <v>26</v>
      </c>
      <c r="AO35" s="83" t="s">
        <v>26</v>
      </c>
      <c r="AP35" s="83" t="s">
        <v>26</v>
      </c>
      <c r="AQ35" s="3" t="s">
        <v>26</v>
      </c>
      <c r="AR35" s="3"/>
      <c r="AS35" s="3" t="s">
        <v>26</v>
      </c>
      <c r="AT35" s="3"/>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26</v>
      </c>
      <c r="BD35" s="313" t="str">
        <f>SUBSTITUTE(SUBSTITUTE(IFERROR(VLOOKUP($A35,単組回答!$E:$R,14,FALSE),""),"① 行った","○"),"② 行っていない","×")</f>
        <v/>
      </c>
      <c r="BE35" s="83" t="s">
        <v>25</v>
      </c>
      <c r="BF35" s="316" t="str">
        <f>SUBSTITUTE(SUBSTITUTE(IFERROR(VLOOKUP($A35,単組回答!$E:$T,16,FALSE),""),"① 行った","○"),"② 行っていない","×")</f>
        <v/>
      </c>
    </row>
    <row r="36" spans="1:58" ht="28.5" customHeight="1">
      <c r="A36" s="20">
        <v>9139</v>
      </c>
      <c r="B36" s="65" t="s">
        <v>1054</v>
      </c>
      <c r="C36" s="18" t="s">
        <v>25</v>
      </c>
      <c r="D36" s="18" t="s">
        <v>25</v>
      </c>
      <c r="E36" s="18">
        <v>0</v>
      </c>
      <c r="F36" s="18"/>
      <c r="G36" s="18"/>
      <c r="H36" s="18"/>
      <c r="I36" s="18"/>
      <c r="J36" s="18"/>
      <c r="K36" s="18"/>
      <c r="L36" s="18"/>
      <c r="M36" s="18"/>
      <c r="N36" s="18" t="s">
        <v>24</v>
      </c>
      <c r="O36" s="18" t="s">
        <v>24</v>
      </c>
      <c r="P36" s="18">
        <v>0</v>
      </c>
      <c r="Q36" s="18"/>
      <c r="R36" s="18"/>
      <c r="S36" s="18"/>
      <c r="T36" s="18"/>
      <c r="U36" s="18"/>
      <c r="V36" s="18"/>
      <c r="W36" s="18"/>
      <c r="X36" s="18"/>
      <c r="Y36" s="19" t="s">
        <v>26</v>
      </c>
      <c r="Z36" s="19" t="s">
        <v>26</v>
      </c>
      <c r="AA36" s="19" t="e">
        <v>#N/A</v>
      </c>
      <c r="AB36" s="19" t="s">
        <v>26</v>
      </c>
      <c r="AC36" s="19" t="s">
        <v>26</v>
      </c>
      <c r="AD36" s="19" t="s">
        <v>26</v>
      </c>
      <c r="AE36" s="19" t="s">
        <v>26</v>
      </c>
      <c r="AF36" s="19"/>
      <c r="AG36" s="19" t="s">
        <v>26</v>
      </c>
      <c r="AH36" s="19" t="s">
        <v>26</v>
      </c>
      <c r="AI36" s="19" t="s">
        <v>26</v>
      </c>
      <c r="AJ36" s="75" t="s">
        <v>26</v>
      </c>
      <c r="AK36" s="102" t="s">
        <v>26</v>
      </c>
      <c r="AL36" s="83" t="s">
        <v>26</v>
      </c>
      <c r="AM36" s="83" t="s">
        <v>26</v>
      </c>
      <c r="AN36" s="83" t="s">
        <v>26</v>
      </c>
      <c r="AO36" s="83" t="s">
        <v>26</v>
      </c>
      <c r="AP36" s="83" t="s">
        <v>26</v>
      </c>
      <c r="AQ36" s="3" t="s">
        <v>26</v>
      </c>
      <c r="AR36" s="3"/>
      <c r="AS36" s="3" t="s">
        <v>26</v>
      </c>
      <c r="AT36" s="3"/>
      <c r="AU36" s="112" t="s">
        <v>26</v>
      </c>
      <c r="AV36" s="314" t="str">
        <f>SUBSTITUTE(SUBSTITUTE(IFERROR(VLOOKUP($A36,単組回答!$E:$F,2,FALSE),""),"あり","○"),"なし","×")</f>
        <v/>
      </c>
      <c r="AW36" s="317" t="str">
        <f>SUBSTITUTE(SUBSTITUTE(IFERROR(VLOOKUP($A36,単組回答!$E:$G,3,FALSE),""),"あり","○"),"なし","×")</f>
        <v/>
      </c>
      <c r="AX36" s="313" t="str">
        <f>SUBSTITUTE(SUBSTITUTE(SUBSTITUTE(SUBSTITUTE(SUBSTITUTE(SUBSTITUTE(IFERROR(VLOOKUP($A36,単組回答!$E:$I,5,FALSE),""),"①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6" s="313" t="str">
        <f>SUBSTITUTE(SUBSTITUTE(SUBSTITUTE(SUBSTITUTE(SUBSTITUTE(SUBSTITUTE(SUBSTITUTE(IFERROR(VLOOKUP($A36,単組回答!$E:$L,8,FALSE),""),"①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6" s="313" t="str">
        <f>SUBSTITUTE(SUBSTITUTE(SUBSTITUTE(SUBSTITUTE(SUBSTITUTE(SUBSTITUTE(IFERROR(VLOOKUP($A36,単組回答!$E:$J,6,FALSE),""),"①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6" s="313" t="str">
        <f>SUBSTITUTE(SUBSTITUTE(SUBSTITUTE(SUBSTITUTE(SUBSTITUTE(SUBSTITUTE(SUBSTITUTE(IFERROR(VLOOKUP($A36,単組回答!$E:$P,12,FALSE),""),"①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6" s="313" t="str">
        <f>SUBSTITUTE(SUBSTITUTE(IFERROR(VLOOKUP($A36,単組回答!$E:$H,4,FALSE),""),"あり","○"),"なし","×")</f>
        <v/>
      </c>
      <c r="BC36" s="83" t="s">
        <v>26</v>
      </c>
      <c r="BD36" s="313" t="str">
        <f>SUBSTITUTE(SUBSTITUTE(IFERROR(VLOOKUP($A36,単組回答!$E:$R,14,FALSE),""),"① 行った","○"),"② 行っていない","×")</f>
        <v/>
      </c>
      <c r="BE36" s="83" t="s">
        <v>25</v>
      </c>
      <c r="BF36" s="316" t="str">
        <f>SUBSTITUTE(SUBSTITUTE(IFERROR(VLOOKUP($A36,単組回答!$E:$T,16,FALSE),""),"① 行った","○"),"② 行っていない","×")</f>
        <v/>
      </c>
    </row>
    <row r="37" spans="1:58" ht="28.5" customHeight="1" thickBot="1">
      <c r="A37" s="237" t="s">
        <v>90</v>
      </c>
      <c r="B37" s="238"/>
      <c r="C37" s="237">
        <v>24</v>
      </c>
      <c r="D37" s="238">
        <v>0</v>
      </c>
      <c r="N37" s="237">
        <v>24</v>
      </c>
      <c r="O37" s="238">
        <v>0</v>
      </c>
      <c r="AK37" s="104" t="s">
        <v>26</v>
      </c>
      <c r="AL37" s="105" t="s">
        <v>26</v>
      </c>
      <c r="AM37" s="105" t="s">
        <v>26</v>
      </c>
      <c r="AN37" s="105" t="s">
        <v>26</v>
      </c>
      <c r="AO37" s="105" t="s">
        <v>26</v>
      </c>
      <c r="AP37" s="105" t="s">
        <v>26</v>
      </c>
      <c r="AQ37" s="113" t="s">
        <v>26</v>
      </c>
      <c r="AR37" s="113" t="s">
        <v>26</v>
      </c>
      <c r="AS37" s="113" t="s">
        <v>26</v>
      </c>
      <c r="AT37" s="113" t="s">
        <v>26</v>
      </c>
      <c r="AU37" s="114" t="s">
        <v>26</v>
      </c>
      <c r="AV37" s="245">
        <f>AV38-AW38</f>
        <v>0</v>
      </c>
      <c r="AW37" s="246"/>
      <c r="AX37" s="105" t="s">
        <v>26</v>
      </c>
      <c r="AY37" s="105"/>
      <c r="AZ37" s="105" t="s">
        <v>26</v>
      </c>
      <c r="BA37" s="105"/>
      <c r="BB37" s="109" t="s">
        <v>26</v>
      </c>
      <c r="BC37" s="109" t="s">
        <v>26</v>
      </c>
      <c r="BD37" s="109"/>
      <c r="BE37" s="109" t="s">
        <v>26</v>
      </c>
      <c r="BF37" s="110"/>
    </row>
    <row r="38" spans="1:58" ht="28.5" customHeight="1">
      <c r="AV38" s="12">
        <f>(COUNTIF(AV5:AV36,"○")+COUNTIF(AW5:AW36,"○"))</f>
        <v>0</v>
      </c>
      <c r="AW38" s="12">
        <f>COUNTIFS(AV5:AV36,"○",AW5:AW36,"○")</f>
        <v>0</v>
      </c>
      <c r="AX38" s="55" t="s">
        <v>26</v>
      </c>
      <c r="AY38" s="55"/>
      <c r="AZ38" s="55" t="s">
        <v>26</v>
      </c>
      <c r="BA38" s="55"/>
      <c r="BB38" s="12" t="s">
        <v>26</v>
      </c>
      <c r="BC38" s="12" t="s">
        <v>26</v>
      </c>
      <c r="BD38" s="12"/>
      <c r="BE38" s="12" t="s">
        <v>26</v>
      </c>
      <c r="BF38" s="12"/>
    </row>
    <row r="39" spans="1:58" ht="28.5" customHeight="1">
      <c r="AV39" s="12" t="s">
        <v>26</v>
      </c>
      <c r="AW39" s="12" t="s">
        <v>26</v>
      </c>
      <c r="AX39" s="55" t="s">
        <v>26</v>
      </c>
      <c r="AY39" s="55"/>
      <c r="AZ39" s="55" t="s">
        <v>26</v>
      </c>
      <c r="BA39" s="55"/>
      <c r="BB39" s="12" t="s">
        <v>26</v>
      </c>
      <c r="BC39" s="12" t="s">
        <v>26</v>
      </c>
      <c r="BD39" s="12"/>
      <c r="BE39" s="12" t="s">
        <v>26</v>
      </c>
      <c r="BF39" s="12"/>
    </row>
    <row r="40" spans="1:58" ht="28.5" customHeight="1">
      <c r="AV40" s="12" t="s">
        <v>26</v>
      </c>
      <c r="AW40" s="12" t="s">
        <v>26</v>
      </c>
      <c r="AX40" s="55" t="s">
        <v>26</v>
      </c>
      <c r="AY40" s="55"/>
      <c r="AZ40" s="55" t="s">
        <v>26</v>
      </c>
      <c r="BA40" s="55"/>
      <c r="BB40" s="12" t="s">
        <v>26</v>
      </c>
      <c r="BC40" s="12" t="s">
        <v>26</v>
      </c>
      <c r="BD40" s="12"/>
      <c r="BE40" s="12" t="s">
        <v>26</v>
      </c>
      <c r="BF40" s="12"/>
    </row>
    <row r="41" spans="1:58" ht="28.5" customHeight="1">
      <c r="AV41" s="12" t="s">
        <v>26</v>
      </c>
      <c r="AW41" s="12" t="s">
        <v>26</v>
      </c>
      <c r="AX41" s="55" t="s">
        <v>26</v>
      </c>
      <c r="AY41" s="55"/>
      <c r="AZ41" s="55" t="s">
        <v>26</v>
      </c>
      <c r="BA41" s="55"/>
      <c r="BB41" s="12" t="s">
        <v>26</v>
      </c>
      <c r="BC41" s="12" t="s">
        <v>26</v>
      </c>
      <c r="BD41" s="12"/>
      <c r="BE41" s="12" t="s">
        <v>26</v>
      </c>
      <c r="BF41" s="12"/>
    </row>
    <row r="42" spans="1:58" ht="28.5" customHeight="1">
      <c r="AV42" s="12" t="s">
        <v>26</v>
      </c>
      <c r="AW42" s="12" t="s">
        <v>26</v>
      </c>
      <c r="AX42" s="55" t="s">
        <v>26</v>
      </c>
      <c r="AY42" s="55"/>
      <c r="AZ42" s="55" t="s">
        <v>26</v>
      </c>
      <c r="BA42" s="55"/>
      <c r="BB42" s="12" t="s">
        <v>26</v>
      </c>
      <c r="BC42" s="12" t="s">
        <v>26</v>
      </c>
      <c r="BD42" s="12"/>
      <c r="BE42" s="12" t="s">
        <v>26</v>
      </c>
      <c r="BF42" s="12"/>
    </row>
    <row r="43" spans="1:58" ht="28.5" customHeight="1">
      <c r="AV43" s="12" t="s">
        <v>26</v>
      </c>
      <c r="AW43" s="12" t="s">
        <v>26</v>
      </c>
      <c r="AX43" s="55" t="s">
        <v>26</v>
      </c>
      <c r="AY43" s="55"/>
      <c r="AZ43" s="55" t="s">
        <v>26</v>
      </c>
      <c r="BA43" s="55"/>
      <c r="BB43" s="12" t="s">
        <v>26</v>
      </c>
      <c r="BC43" s="12" t="s">
        <v>26</v>
      </c>
      <c r="BD43" s="12"/>
      <c r="BE43" s="12" t="s">
        <v>26</v>
      </c>
      <c r="BF43" s="12"/>
    </row>
    <row r="44" spans="1:58" ht="28.5" customHeight="1">
      <c r="AV44" s="12" t="s">
        <v>26</v>
      </c>
      <c r="AW44" s="12" t="s">
        <v>26</v>
      </c>
      <c r="AX44" s="55" t="s">
        <v>26</v>
      </c>
      <c r="AY44" s="55"/>
      <c r="AZ44" s="55" t="s">
        <v>26</v>
      </c>
      <c r="BA44" s="55"/>
      <c r="BB44" s="12" t="s">
        <v>26</v>
      </c>
      <c r="BC44" s="12" t="s">
        <v>26</v>
      </c>
      <c r="BD44" s="12"/>
      <c r="BE44" s="12" t="s">
        <v>26</v>
      </c>
      <c r="BF44" s="12"/>
    </row>
    <row r="45" spans="1:58" ht="28.5" customHeight="1">
      <c r="AV45" s="12" t="s">
        <v>26</v>
      </c>
      <c r="AW45" s="12" t="s">
        <v>26</v>
      </c>
      <c r="AX45" s="55" t="s">
        <v>26</v>
      </c>
      <c r="AY45" s="55"/>
      <c r="AZ45" s="55" t="s">
        <v>26</v>
      </c>
      <c r="BA45" s="55"/>
      <c r="BB45" s="12" t="s">
        <v>26</v>
      </c>
      <c r="BC45" s="12" t="s">
        <v>26</v>
      </c>
      <c r="BD45" s="12"/>
      <c r="BE45" s="12" t="s">
        <v>26</v>
      </c>
      <c r="BF45" s="12"/>
    </row>
    <row r="46" spans="1:58" ht="28.5" customHeight="1">
      <c r="AV46" s="12" t="s">
        <v>26</v>
      </c>
      <c r="AW46" s="12" t="s">
        <v>26</v>
      </c>
      <c r="AX46" s="55" t="s">
        <v>26</v>
      </c>
      <c r="AY46" s="55"/>
      <c r="AZ46" s="55" t="s">
        <v>26</v>
      </c>
      <c r="BA46" s="55"/>
      <c r="BB46" s="12" t="s">
        <v>26</v>
      </c>
      <c r="BC46" s="12" t="s">
        <v>26</v>
      </c>
      <c r="BD46" s="12"/>
      <c r="BE46" s="12" t="s">
        <v>26</v>
      </c>
      <c r="BF46" s="12"/>
    </row>
    <row r="47" spans="1:58" ht="28.5" customHeight="1">
      <c r="AV47" s="12" t="s">
        <v>26</v>
      </c>
      <c r="AW47" s="12" t="s">
        <v>26</v>
      </c>
      <c r="AX47" s="55" t="s">
        <v>26</v>
      </c>
      <c r="AY47" s="55"/>
      <c r="AZ47" s="55" t="s">
        <v>26</v>
      </c>
      <c r="BA47" s="55"/>
      <c r="BB47" s="12" t="s">
        <v>26</v>
      </c>
      <c r="BC47" s="12" t="s">
        <v>26</v>
      </c>
      <c r="BD47" s="12"/>
      <c r="BE47" s="12" t="s">
        <v>26</v>
      </c>
      <c r="BF47" s="12"/>
    </row>
    <row r="48" spans="1:58" ht="28.5" customHeight="1">
      <c r="AV48" s="12" t="s">
        <v>26</v>
      </c>
      <c r="AW48" s="12" t="s">
        <v>26</v>
      </c>
      <c r="AX48" s="55" t="s">
        <v>26</v>
      </c>
      <c r="AY48" s="55"/>
      <c r="AZ48" s="55" t="s">
        <v>26</v>
      </c>
      <c r="BA48" s="55"/>
      <c r="BB48" s="12" t="s">
        <v>26</v>
      </c>
      <c r="BC48" s="12" t="s">
        <v>26</v>
      </c>
      <c r="BD48" s="12"/>
      <c r="BE48" s="12" t="s">
        <v>26</v>
      </c>
      <c r="BF48" s="12"/>
    </row>
    <row r="49" spans="48:58" ht="28.5" customHeight="1">
      <c r="AV49" s="12" t="s">
        <v>26</v>
      </c>
      <c r="AW49" s="12" t="s">
        <v>26</v>
      </c>
      <c r="AX49" s="55" t="s">
        <v>26</v>
      </c>
      <c r="AY49" s="55"/>
      <c r="AZ49" s="55" t="s">
        <v>26</v>
      </c>
      <c r="BA49" s="55"/>
      <c r="BB49" s="12" t="s">
        <v>26</v>
      </c>
      <c r="BC49" s="12" t="s">
        <v>26</v>
      </c>
      <c r="BD49" s="12"/>
      <c r="BE49" s="12" t="s">
        <v>26</v>
      </c>
      <c r="BF49" s="12"/>
    </row>
    <row r="50" spans="48:58" ht="28.5" customHeight="1">
      <c r="AV50" s="12" t="s">
        <v>26</v>
      </c>
      <c r="AW50" s="12" t="s">
        <v>26</v>
      </c>
      <c r="AX50" s="55" t="s">
        <v>26</v>
      </c>
      <c r="AY50" s="55"/>
      <c r="AZ50" s="55" t="s">
        <v>26</v>
      </c>
      <c r="BA50" s="55"/>
      <c r="BB50" s="12" t="s">
        <v>26</v>
      </c>
      <c r="BC50" s="12" t="s">
        <v>26</v>
      </c>
      <c r="BD50" s="12"/>
      <c r="BE50" s="12" t="s">
        <v>26</v>
      </c>
      <c r="BF50" s="12"/>
    </row>
    <row r="51" spans="48:58" ht="28.5" customHeight="1">
      <c r="AV51" s="12" t="s">
        <v>26</v>
      </c>
      <c r="AW51" s="12" t="s">
        <v>26</v>
      </c>
      <c r="AX51" s="55" t="s">
        <v>26</v>
      </c>
      <c r="AY51" s="55"/>
      <c r="AZ51" s="55" t="s">
        <v>26</v>
      </c>
      <c r="BA51" s="55"/>
      <c r="BB51" s="12" t="s">
        <v>26</v>
      </c>
      <c r="BC51" s="12" t="s">
        <v>26</v>
      </c>
      <c r="BD51" s="12"/>
      <c r="BE51" s="12" t="s">
        <v>26</v>
      </c>
      <c r="BF51" s="12"/>
    </row>
    <row r="52" spans="48:58" ht="28.5" customHeight="1">
      <c r="AV52" s="12" t="s">
        <v>26</v>
      </c>
      <c r="AW52" s="12" t="s">
        <v>26</v>
      </c>
      <c r="AX52" s="55" t="s">
        <v>26</v>
      </c>
      <c r="AY52" s="55"/>
      <c r="AZ52" s="55" t="s">
        <v>26</v>
      </c>
      <c r="BA52" s="55"/>
      <c r="BB52" s="12" t="s">
        <v>26</v>
      </c>
      <c r="BC52" s="12" t="s">
        <v>26</v>
      </c>
      <c r="BD52" s="12"/>
      <c r="BE52" s="12" t="s">
        <v>26</v>
      </c>
      <c r="BF52" s="12"/>
    </row>
    <row r="53" spans="48:58" ht="28.5" customHeight="1">
      <c r="AV53" s="12" t="s">
        <v>26</v>
      </c>
      <c r="AW53" s="12" t="s">
        <v>26</v>
      </c>
      <c r="AX53" s="55" t="s">
        <v>26</v>
      </c>
      <c r="AY53" s="55"/>
      <c r="AZ53" s="55" t="s">
        <v>26</v>
      </c>
      <c r="BA53" s="55"/>
      <c r="BB53" s="12" t="s">
        <v>26</v>
      </c>
      <c r="BC53" s="12" t="s">
        <v>26</v>
      </c>
      <c r="BD53" s="12"/>
      <c r="BE53" s="12" t="s">
        <v>26</v>
      </c>
      <c r="BF53" s="12"/>
    </row>
    <row r="54" spans="48:58" ht="28.5" customHeight="1">
      <c r="AV54" s="12" t="s">
        <v>26</v>
      </c>
      <c r="AW54" s="12" t="s">
        <v>26</v>
      </c>
      <c r="AX54" s="55" t="s">
        <v>26</v>
      </c>
      <c r="AY54" s="55"/>
      <c r="AZ54" s="55" t="s">
        <v>26</v>
      </c>
      <c r="BA54" s="55"/>
      <c r="BB54" s="12" t="s">
        <v>26</v>
      </c>
      <c r="BC54" s="12" t="s">
        <v>26</v>
      </c>
      <c r="BD54" s="12"/>
      <c r="BE54" s="12" t="s">
        <v>26</v>
      </c>
      <c r="BF54" s="12"/>
    </row>
    <row r="55" spans="48:58" ht="28.5" customHeight="1">
      <c r="AV55" s="12" t="s">
        <v>26</v>
      </c>
      <c r="AW55" s="12" t="s">
        <v>26</v>
      </c>
      <c r="AX55" s="55" t="s">
        <v>26</v>
      </c>
      <c r="AY55" s="55"/>
      <c r="AZ55" s="55" t="s">
        <v>26</v>
      </c>
      <c r="BA55" s="55"/>
      <c r="BB55" s="12" t="s">
        <v>26</v>
      </c>
      <c r="BC55" s="12" t="s">
        <v>26</v>
      </c>
      <c r="BD55" s="12"/>
      <c r="BE55" s="12" t="s">
        <v>26</v>
      </c>
      <c r="BF55" s="12"/>
    </row>
    <row r="56" spans="48:58" ht="28.5" customHeight="1">
      <c r="AV56" s="12" t="s">
        <v>26</v>
      </c>
      <c r="AW56" s="12" t="s">
        <v>26</v>
      </c>
      <c r="AX56" s="55" t="s">
        <v>26</v>
      </c>
      <c r="AY56" s="55"/>
      <c r="AZ56" s="55" t="s">
        <v>26</v>
      </c>
      <c r="BA56" s="55"/>
      <c r="BB56" s="12" t="s">
        <v>26</v>
      </c>
      <c r="BC56" s="12" t="s">
        <v>26</v>
      </c>
      <c r="BD56" s="12"/>
      <c r="BE56" s="12" t="s">
        <v>26</v>
      </c>
      <c r="BF56" s="12"/>
    </row>
    <row r="57" spans="48:58" ht="28.5" customHeight="1">
      <c r="AV57" s="12" t="s">
        <v>26</v>
      </c>
      <c r="AW57" s="12" t="s">
        <v>26</v>
      </c>
      <c r="AX57" s="55" t="s">
        <v>26</v>
      </c>
      <c r="AY57" s="55"/>
      <c r="AZ57" s="55" t="s">
        <v>26</v>
      </c>
      <c r="BA57" s="55"/>
      <c r="BB57" s="12" t="s">
        <v>26</v>
      </c>
      <c r="BC57" s="12" t="s">
        <v>26</v>
      </c>
      <c r="BD57" s="12"/>
      <c r="BE57" s="12" t="s">
        <v>26</v>
      </c>
      <c r="BF57" s="12"/>
    </row>
    <row r="58" spans="48:58" ht="28.5" customHeight="1">
      <c r="AV58" s="12" t="s">
        <v>26</v>
      </c>
      <c r="AW58" s="12" t="s">
        <v>26</v>
      </c>
      <c r="AX58" s="55" t="s">
        <v>26</v>
      </c>
      <c r="AY58" s="55"/>
      <c r="AZ58" s="55" t="s">
        <v>26</v>
      </c>
      <c r="BA58" s="55"/>
      <c r="BB58" s="12" t="s">
        <v>26</v>
      </c>
      <c r="BC58" s="12" t="s">
        <v>26</v>
      </c>
      <c r="BD58" s="12"/>
      <c r="BE58" s="12" t="s">
        <v>26</v>
      </c>
      <c r="BF58" s="12"/>
    </row>
    <row r="59" spans="48:58" ht="28.5" customHeight="1">
      <c r="AV59" s="12" t="s">
        <v>26</v>
      </c>
      <c r="AW59" s="12" t="s">
        <v>26</v>
      </c>
      <c r="AX59" s="55" t="s">
        <v>26</v>
      </c>
      <c r="AY59" s="55"/>
      <c r="AZ59" s="55" t="s">
        <v>26</v>
      </c>
      <c r="BA59" s="55"/>
      <c r="BB59" s="12" t="s">
        <v>26</v>
      </c>
      <c r="BC59" s="12" t="s">
        <v>26</v>
      </c>
      <c r="BD59" s="12"/>
      <c r="BE59" s="12" t="s">
        <v>26</v>
      </c>
      <c r="BF59" s="12"/>
    </row>
    <row r="60" spans="48:58" ht="28.5" customHeight="1">
      <c r="AV60" s="12" t="s">
        <v>26</v>
      </c>
      <c r="AW60" s="12" t="s">
        <v>26</v>
      </c>
      <c r="AX60" s="55" t="s">
        <v>26</v>
      </c>
      <c r="AY60" s="55"/>
      <c r="AZ60" s="55" t="s">
        <v>26</v>
      </c>
      <c r="BA60" s="55"/>
      <c r="BB60" s="12" t="s">
        <v>26</v>
      </c>
      <c r="BC60" s="12" t="s">
        <v>26</v>
      </c>
      <c r="BD60" s="12"/>
      <c r="BE60" s="12" t="s">
        <v>26</v>
      </c>
      <c r="BF60" s="12"/>
    </row>
    <row r="61" spans="48:58" ht="28.5" customHeight="1">
      <c r="AV61" s="12" t="s">
        <v>26</v>
      </c>
      <c r="AW61" s="12" t="s">
        <v>26</v>
      </c>
      <c r="AX61" s="55" t="s">
        <v>26</v>
      </c>
      <c r="AY61" s="55"/>
      <c r="AZ61" s="55" t="s">
        <v>26</v>
      </c>
      <c r="BA61" s="55"/>
      <c r="BB61" s="12" t="s">
        <v>26</v>
      </c>
      <c r="BC61" s="12" t="s">
        <v>26</v>
      </c>
      <c r="BD61" s="12"/>
      <c r="BE61" s="12" t="s">
        <v>26</v>
      </c>
      <c r="BF61" s="12"/>
    </row>
    <row r="62" spans="48:58" ht="28.5" customHeight="1">
      <c r="AV62" s="12" t="s">
        <v>26</v>
      </c>
      <c r="AW62" s="12" t="s">
        <v>26</v>
      </c>
      <c r="AX62" s="55" t="s">
        <v>26</v>
      </c>
      <c r="AY62" s="55"/>
      <c r="AZ62" s="55" t="s">
        <v>26</v>
      </c>
      <c r="BA62" s="55"/>
      <c r="BB62" s="12" t="s">
        <v>26</v>
      </c>
      <c r="BC62" s="12" t="s">
        <v>26</v>
      </c>
      <c r="BD62" s="12"/>
      <c r="BE62" s="12" t="s">
        <v>26</v>
      </c>
      <c r="BF62" s="12"/>
    </row>
    <row r="63" spans="48:58" ht="28.5" customHeight="1">
      <c r="AV63" s="12" t="s">
        <v>26</v>
      </c>
      <c r="AW63" s="12" t="s">
        <v>26</v>
      </c>
      <c r="AX63" s="55" t="s">
        <v>26</v>
      </c>
      <c r="AY63" s="55"/>
      <c r="AZ63" s="55" t="s">
        <v>26</v>
      </c>
      <c r="BA63" s="55"/>
      <c r="BB63" s="12" t="s">
        <v>26</v>
      </c>
      <c r="BC63" s="12" t="s">
        <v>26</v>
      </c>
      <c r="BD63" s="12"/>
      <c r="BE63" s="12" t="s">
        <v>26</v>
      </c>
      <c r="BF63" s="12"/>
    </row>
    <row r="64" spans="48:58" ht="28.5" customHeight="1">
      <c r="AV64" s="12" t="s">
        <v>26</v>
      </c>
      <c r="AW64" s="12" t="s">
        <v>26</v>
      </c>
      <c r="AX64" s="55" t="s">
        <v>26</v>
      </c>
      <c r="AY64" s="55"/>
      <c r="AZ64" s="55" t="s">
        <v>26</v>
      </c>
      <c r="BA64" s="55"/>
      <c r="BB64" s="12" t="s">
        <v>26</v>
      </c>
      <c r="BC64" s="12" t="s">
        <v>26</v>
      </c>
      <c r="BD64" s="12"/>
      <c r="BE64" s="12" t="s">
        <v>26</v>
      </c>
      <c r="BF64" s="12"/>
    </row>
    <row r="65" spans="48:58" ht="28.5" customHeight="1">
      <c r="AV65" s="12" t="s">
        <v>26</v>
      </c>
      <c r="AW65" s="12" t="s">
        <v>26</v>
      </c>
      <c r="AX65" s="55" t="s">
        <v>26</v>
      </c>
      <c r="AY65" s="55"/>
      <c r="AZ65" s="55" t="s">
        <v>26</v>
      </c>
      <c r="BA65" s="55"/>
      <c r="BB65" s="12" t="s">
        <v>26</v>
      </c>
      <c r="BC65" s="12" t="s">
        <v>26</v>
      </c>
      <c r="BD65" s="12"/>
      <c r="BE65" s="12" t="s">
        <v>26</v>
      </c>
      <c r="BF65" s="12"/>
    </row>
    <row r="66" spans="48:58" ht="28.5" customHeight="1">
      <c r="AV66" s="12" t="s">
        <v>26</v>
      </c>
      <c r="AW66" s="12" t="s">
        <v>26</v>
      </c>
      <c r="AX66" s="55" t="s">
        <v>26</v>
      </c>
      <c r="AY66" s="55"/>
      <c r="AZ66" s="55" t="s">
        <v>26</v>
      </c>
      <c r="BA66" s="55"/>
      <c r="BB66" s="12" t="s">
        <v>26</v>
      </c>
      <c r="BC66" s="12" t="s">
        <v>26</v>
      </c>
      <c r="BD66" s="12"/>
      <c r="BE66" s="12" t="s">
        <v>26</v>
      </c>
      <c r="BF66" s="12"/>
    </row>
    <row r="67" spans="48:58" ht="28.5" customHeight="1">
      <c r="AV67" s="12" t="s">
        <v>26</v>
      </c>
      <c r="AW67" s="12" t="s">
        <v>26</v>
      </c>
      <c r="AX67" s="55" t="s">
        <v>26</v>
      </c>
      <c r="AY67" s="55"/>
      <c r="AZ67" s="55" t="s">
        <v>26</v>
      </c>
      <c r="BA67" s="55"/>
      <c r="BB67" s="12" t="s">
        <v>26</v>
      </c>
      <c r="BC67" s="12" t="s">
        <v>26</v>
      </c>
      <c r="BD67" s="12"/>
      <c r="BE67" s="12" t="s">
        <v>26</v>
      </c>
      <c r="BF67" s="12"/>
    </row>
    <row r="68" spans="48:58" ht="28.5" customHeight="1">
      <c r="AV68" s="12" t="s">
        <v>26</v>
      </c>
      <c r="AW68" s="12" t="s">
        <v>26</v>
      </c>
      <c r="AX68" s="55" t="s">
        <v>26</v>
      </c>
      <c r="AY68" s="55"/>
      <c r="AZ68" s="55" t="s">
        <v>26</v>
      </c>
      <c r="BA68" s="55"/>
      <c r="BB68" s="12" t="s">
        <v>26</v>
      </c>
      <c r="BC68" s="12" t="s">
        <v>26</v>
      </c>
      <c r="BD68" s="12"/>
      <c r="BE68" s="12" t="s">
        <v>26</v>
      </c>
      <c r="BF68" s="12"/>
    </row>
    <row r="69" spans="48:58" ht="28.5" customHeight="1">
      <c r="AV69" s="12" t="s">
        <v>26</v>
      </c>
      <c r="AW69" s="12" t="s">
        <v>26</v>
      </c>
      <c r="AX69" s="55" t="s">
        <v>26</v>
      </c>
      <c r="AY69" s="55"/>
      <c r="AZ69" s="55" t="s">
        <v>26</v>
      </c>
      <c r="BA69" s="55"/>
      <c r="BB69" s="12" t="s">
        <v>26</v>
      </c>
      <c r="BC69" s="12" t="s">
        <v>26</v>
      </c>
      <c r="BD69" s="12"/>
      <c r="BE69" s="12" t="s">
        <v>26</v>
      </c>
      <c r="BF69" s="12"/>
    </row>
    <row r="70" spans="48:58" ht="28.5" customHeight="1">
      <c r="AV70" s="12" t="s">
        <v>26</v>
      </c>
      <c r="AW70" s="12" t="s">
        <v>26</v>
      </c>
      <c r="AX70" s="55" t="s">
        <v>26</v>
      </c>
      <c r="AY70" s="55"/>
      <c r="AZ70" s="55" t="s">
        <v>26</v>
      </c>
      <c r="BA70" s="55"/>
      <c r="BB70" s="12" t="s">
        <v>26</v>
      </c>
      <c r="BC70" s="12" t="s">
        <v>26</v>
      </c>
      <c r="BD70" s="12"/>
      <c r="BE70" s="12" t="s">
        <v>26</v>
      </c>
      <c r="BF70" s="12"/>
    </row>
    <row r="71" spans="48:58" ht="28.5" customHeight="1">
      <c r="AV71" s="12" t="s">
        <v>26</v>
      </c>
      <c r="AW71" s="12" t="s">
        <v>26</v>
      </c>
      <c r="AX71" s="55" t="s">
        <v>26</v>
      </c>
      <c r="AY71" s="55"/>
      <c r="AZ71" s="55" t="s">
        <v>26</v>
      </c>
      <c r="BA71" s="55"/>
      <c r="BB71" s="12" t="s">
        <v>26</v>
      </c>
      <c r="BC71" s="12" t="s">
        <v>26</v>
      </c>
      <c r="BD71" s="12"/>
      <c r="BE71" s="12" t="s">
        <v>26</v>
      </c>
      <c r="BF71" s="12"/>
    </row>
    <row r="72" spans="48:58" ht="28.5" customHeight="1">
      <c r="AV72" s="12" t="s">
        <v>26</v>
      </c>
      <c r="AW72" s="12" t="s">
        <v>26</v>
      </c>
      <c r="AX72" s="55" t="s">
        <v>26</v>
      </c>
      <c r="AY72" s="55"/>
      <c r="AZ72" s="55" t="s">
        <v>26</v>
      </c>
      <c r="BA72" s="55"/>
      <c r="BB72" s="12" t="s">
        <v>26</v>
      </c>
      <c r="BC72" s="12" t="s">
        <v>26</v>
      </c>
      <c r="BD72" s="12"/>
      <c r="BE72" s="12" t="s">
        <v>26</v>
      </c>
      <c r="BF72" s="12"/>
    </row>
    <row r="73" spans="48:58" ht="28.5" customHeight="1">
      <c r="AV73" s="12" t="s">
        <v>26</v>
      </c>
      <c r="AW73" s="12" t="s">
        <v>26</v>
      </c>
      <c r="AX73" s="55" t="s">
        <v>26</v>
      </c>
      <c r="AY73" s="55"/>
      <c r="AZ73" s="55" t="s">
        <v>26</v>
      </c>
      <c r="BA73" s="55"/>
      <c r="BB73" s="12" t="s">
        <v>26</v>
      </c>
      <c r="BC73" s="12" t="s">
        <v>26</v>
      </c>
      <c r="BD73" s="12"/>
      <c r="BE73" s="12" t="s">
        <v>26</v>
      </c>
      <c r="BF73" s="12"/>
    </row>
    <row r="74" spans="48:58" ht="28.5" customHeight="1">
      <c r="AV74" s="12" t="s">
        <v>26</v>
      </c>
      <c r="AW74" s="12" t="s">
        <v>26</v>
      </c>
      <c r="AX74" s="55" t="s">
        <v>26</v>
      </c>
      <c r="AY74" s="55"/>
      <c r="AZ74" s="55" t="s">
        <v>26</v>
      </c>
      <c r="BA74" s="55"/>
      <c r="BB74" s="12" t="s">
        <v>26</v>
      </c>
      <c r="BC74" s="12" t="s">
        <v>26</v>
      </c>
      <c r="BD74" s="12"/>
      <c r="BE74" s="12" t="s">
        <v>26</v>
      </c>
      <c r="BF74" s="12"/>
    </row>
    <row r="75" spans="48:58" ht="28.5" customHeight="1">
      <c r="AV75" s="12" t="s">
        <v>26</v>
      </c>
      <c r="AW75" s="12" t="s">
        <v>26</v>
      </c>
      <c r="AX75" s="55" t="s">
        <v>26</v>
      </c>
      <c r="AY75" s="55"/>
      <c r="AZ75" s="55" t="s">
        <v>26</v>
      </c>
      <c r="BA75" s="55"/>
      <c r="BB75" s="12" t="s">
        <v>26</v>
      </c>
      <c r="BC75" s="12" t="s">
        <v>26</v>
      </c>
      <c r="BD75" s="12"/>
      <c r="BE75" s="12" t="s">
        <v>26</v>
      </c>
      <c r="BF75" s="12"/>
    </row>
    <row r="76" spans="48:58" ht="28.5" customHeight="1">
      <c r="AV76" s="12" t="s">
        <v>26</v>
      </c>
      <c r="AW76" s="12" t="s">
        <v>26</v>
      </c>
      <c r="AX76" s="55" t="s">
        <v>26</v>
      </c>
      <c r="AY76" s="55"/>
      <c r="AZ76" s="55" t="s">
        <v>26</v>
      </c>
      <c r="BA76" s="55"/>
      <c r="BB76" s="12" t="s">
        <v>26</v>
      </c>
      <c r="BC76" s="12" t="s">
        <v>26</v>
      </c>
      <c r="BD76" s="12"/>
      <c r="BE76" s="12" t="s">
        <v>26</v>
      </c>
      <c r="BF76" s="12"/>
    </row>
    <row r="77" spans="48:58" ht="28.5" customHeight="1">
      <c r="AV77" s="12" t="s">
        <v>26</v>
      </c>
      <c r="AW77" s="12" t="s">
        <v>26</v>
      </c>
      <c r="AX77" s="55" t="s">
        <v>26</v>
      </c>
      <c r="AY77" s="55"/>
      <c r="AZ77" s="55" t="s">
        <v>26</v>
      </c>
      <c r="BA77" s="55"/>
      <c r="BB77" s="12" t="s">
        <v>26</v>
      </c>
      <c r="BC77" s="12" t="s">
        <v>26</v>
      </c>
      <c r="BD77" s="12"/>
      <c r="BE77" s="12" t="s">
        <v>26</v>
      </c>
      <c r="BF77" s="12"/>
    </row>
    <row r="78" spans="48:58" ht="28.5" customHeight="1">
      <c r="AV78" s="12" t="s">
        <v>26</v>
      </c>
      <c r="AW78" s="12" t="s">
        <v>26</v>
      </c>
      <c r="AX78" s="55" t="s">
        <v>26</v>
      </c>
      <c r="AY78" s="55"/>
      <c r="AZ78" s="55" t="s">
        <v>26</v>
      </c>
      <c r="BA78" s="55"/>
      <c r="BB78" s="12" t="s">
        <v>26</v>
      </c>
      <c r="BC78" s="12" t="s">
        <v>26</v>
      </c>
      <c r="BD78" s="12"/>
      <c r="BE78" s="12" t="s">
        <v>26</v>
      </c>
      <c r="BF78" s="12"/>
    </row>
    <row r="79" spans="48:58" ht="28.5" customHeight="1">
      <c r="AV79" s="12" t="s">
        <v>26</v>
      </c>
      <c r="AW79" s="12" t="s">
        <v>26</v>
      </c>
      <c r="AX79" s="55" t="s">
        <v>26</v>
      </c>
      <c r="AY79" s="55"/>
      <c r="AZ79" s="55" t="s">
        <v>26</v>
      </c>
      <c r="BA79" s="55"/>
      <c r="BB79" s="12" t="s">
        <v>26</v>
      </c>
      <c r="BC79" s="12" t="s">
        <v>26</v>
      </c>
      <c r="BD79" s="12"/>
      <c r="BE79" s="12" t="s">
        <v>26</v>
      </c>
      <c r="BF79" s="12"/>
    </row>
    <row r="80" spans="48:58" ht="28.5" customHeight="1">
      <c r="AV80" s="12" t="s">
        <v>26</v>
      </c>
      <c r="AW80" s="12" t="s">
        <v>26</v>
      </c>
      <c r="AX80" s="55" t="s">
        <v>26</v>
      </c>
      <c r="AY80" s="55"/>
      <c r="AZ80" s="55" t="s">
        <v>26</v>
      </c>
      <c r="BA80" s="55"/>
      <c r="BB80" s="12" t="s">
        <v>26</v>
      </c>
      <c r="BC80" s="12" t="s">
        <v>26</v>
      </c>
      <c r="BD80" s="12"/>
      <c r="BE80" s="12" t="s">
        <v>26</v>
      </c>
      <c r="BF80" s="12"/>
    </row>
    <row r="81" spans="48:58" ht="28.5" customHeight="1">
      <c r="AV81" s="12" t="s">
        <v>26</v>
      </c>
      <c r="AW81" s="12" t="s">
        <v>26</v>
      </c>
      <c r="AX81" s="55" t="s">
        <v>26</v>
      </c>
      <c r="AY81" s="55"/>
      <c r="AZ81" s="55" t="s">
        <v>26</v>
      </c>
      <c r="BA81" s="55"/>
      <c r="BB81" s="12" t="s">
        <v>26</v>
      </c>
      <c r="BC81" s="12" t="s">
        <v>26</v>
      </c>
      <c r="BD81" s="12"/>
      <c r="BE81" s="12" t="s">
        <v>26</v>
      </c>
      <c r="BF81" s="12"/>
    </row>
    <row r="82" spans="48:58" ht="28.5" customHeight="1">
      <c r="AV82" s="12" t="s">
        <v>26</v>
      </c>
      <c r="AW82" s="12" t="s">
        <v>26</v>
      </c>
      <c r="AX82" s="55" t="s">
        <v>26</v>
      </c>
      <c r="AY82" s="55"/>
      <c r="AZ82" s="55" t="s">
        <v>26</v>
      </c>
      <c r="BA82" s="55"/>
      <c r="BB82" s="12" t="s">
        <v>26</v>
      </c>
      <c r="BC82" s="12" t="s">
        <v>26</v>
      </c>
      <c r="BD82" s="12"/>
      <c r="BE82" s="12" t="s">
        <v>26</v>
      </c>
      <c r="BF82" s="12"/>
    </row>
    <row r="83" spans="48:58" ht="28.5" customHeight="1">
      <c r="AV83" s="12" t="s">
        <v>26</v>
      </c>
      <c r="AW83" s="12" t="s">
        <v>26</v>
      </c>
      <c r="AX83" s="55" t="s">
        <v>26</v>
      </c>
      <c r="AY83" s="55"/>
      <c r="AZ83" s="55" t="s">
        <v>26</v>
      </c>
      <c r="BA83" s="55"/>
      <c r="BB83" s="12" t="s">
        <v>26</v>
      </c>
      <c r="BC83" s="12" t="s">
        <v>26</v>
      </c>
      <c r="BD83" s="12"/>
      <c r="BE83" s="12" t="s">
        <v>26</v>
      </c>
      <c r="BF83" s="12"/>
    </row>
    <row r="84" spans="48:58" ht="28.5" customHeight="1">
      <c r="AV84" s="12" t="s">
        <v>26</v>
      </c>
      <c r="AW84" s="12" t="s">
        <v>26</v>
      </c>
      <c r="AX84" s="55" t="s">
        <v>26</v>
      </c>
      <c r="AY84" s="55"/>
      <c r="AZ84" s="55" t="s">
        <v>26</v>
      </c>
      <c r="BA84" s="55"/>
      <c r="BB84" s="12" t="s">
        <v>26</v>
      </c>
      <c r="BC84" s="12" t="s">
        <v>26</v>
      </c>
      <c r="BD84" s="12"/>
      <c r="BE84" s="12" t="s">
        <v>26</v>
      </c>
      <c r="BF84" s="12"/>
    </row>
    <row r="85" spans="48:58" ht="28.5" customHeight="1">
      <c r="AV85" s="12" t="s">
        <v>26</v>
      </c>
      <c r="AW85" s="12" t="s">
        <v>26</v>
      </c>
      <c r="AX85" s="55" t="s">
        <v>26</v>
      </c>
      <c r="AY85" s="55"/>
      <c r="AZ85" s="55" t="s">
        <v>26</v>
      </c>
      <c r="BA85" s="55"/>
      <c r="BB85" s="12" t="s">
        <v>26</v>
      </c>
      <c r="BC85" s="12" t="s">
        <v>26</v>
      </c>
      <c r="BD85" s="12"/>
      <c r="BE85" s="12" t="s">
        <v>26</v>
      </c>
      <c r="BF85" s="12"/>
    </row>
    <row r="86" spans="48:58" ht="28.5" customHeight="1">
      <c r="AV86" s="12" t="s">
        <v>26</v>
      </c>
      <c r="AW86" s="12" t="s">
        <v>26</v>
      </c>
      <c r="AX86" s="55" t="s">
        <v>26</v>
      </c>
      <c r="AY86" s="55"/>
      <c r="AZ86" s="55" t="s">
        <v>26</v>
      </c>
      <c r="BA86" s="55"/>
      <c r="BB86" s="12" t="s">
        <v>26</v>
      </c>
      <c r="BC86" s="12" t="s">
        <v>26</v>
      </c>
      <c r="BD86" s="12"/>
      <c r="BE86" s="12" t="s">
        <v>26</v>
      </c>
      <c r="BF86" s="12"/>
    </row>
    <row r="87" spans="48:58" ht="28.5" customHeight="1">
      <c r="AV87" s="12" t="s">
        <v>26</v>
      </c>
      <c r="AW87" s="12" t="s">
        <v>26</v>
      </c>
      <c r="AX87" s="55" t="s">
        <v>26</v>
      </c>
      <c r="AY87" s="55"/>
      <c r="AZ87" s="55" t="s">
        <v>26</v>
      </c>
      <c r="BA87" s="55"/>
      <c r="BB87" s="12" t="s">
        <v>26</v>
      </c>
      <c r="BC87" s="12" t="s">
        <v>26</v>
      </c>
      <c r="BD87" s="12"/>
      <c r="BE87" s="12" t="s">
        <v>26</v>
      </c>
      <c r="BF87" s="12"/>
    </row>
    <row r="88" spans="48:58" ht="28.5" customHeight="1">
      <c r="AV88" s="12" t="s">
        <v>26</v>
      </c>
      <c r="AW88" s="12" t="s">
        <v>26</v>
      </c>
      <c r="AX88" s="55" t="s">
        <v>26</v>
      </c>
      <c r="AY88" s="55"/>
      <c r="AZ88" s="55" t="s">
        <v>26</v>
      </c>
      <c r="BA88" s="55"/>
      <c r="BB88" s="12" t="s">
        <v>26</v>
      </c>
      <c r="BC88" s="12" t="s">
        <v>26</v>
      </c>
      <c r="BD88" s="12"/>
      <c r="BE88" s="12" t="s">
        <v>26</v>
      </c>
      <c r="BF88" s="12"/>
    </row>
    <row r="89" spans="48:58" ht="28.5" customHeight="1">
      <c r="AV89" s="12" t="s">
        <v>26</v>
      </c>
      <c r="AW89" s="12" t="s">
        <v>26</v>
      </c>
      <c r="AX89" s="55" t="s">
        <v>26</v>
      </c>
      <c r="AY89" s="55"/>
      <c r="AZ89" s="55" t="s">
        <v>26</v>
      </c>
      <c r="BA89" s="55"/>
      <c r="BB89" s="12" t="s">
        <v>26</v>
      </c>
      <c r="BC89" s="12" t="s">
        <v>26</v>
      </c>
      <c r="BD89" s="12"/>
      <c r="BE89" s="12" t="s">
        <v>26</v>
      </c>
      <c r="BF89" s="12"/>
    </row>
    <row r="90" spans="48:58" ht="28.5" customHeight="1">
      <c r="AV90" s="12" t="s">
        <v>26</v>
      </c>
      <c r="AW90" s="12" t="s">
        <v>26</v>
      </c>
      <c r="AX90" s="55" t="s">
        <v>26</v>
      </c>
      <c r="AY90" s="55"/>
      <c r="AZ90" s="55" t="s">
        <v>26</v>
      </c>
      <c r="BA90" s="55"/>
      <c r="BB90" s="12" t="s">
        <v>26</v>
      </c>
      <c r="BC90" s="12" t="s">
        <v>26</v>
      </c>
      <c r="BD90" s="12"/>
      <c r="BE90" s="12" t="s">
        <v>26</v>
      </c>
      <c r="BF90" s="12"/>
    </row>
    <row r="91" spans="48:58" ht="28.5" customHeight="1">
      <c r="AV91" s="12" t="s">
        <v>26</v>
      </c>
      <c r="AW91" s="12" t="s">
        <v>26</v>
      </c>
      <c r="AX91" s="55" t="s">
        <v>26</v>
      </c>
      <c r="AY91" s="55"/>
      <c r="AZ91" s="55" t="s">
        <v>26</v>
      </c>
      <c r="BA91" s="55"/>
      <c r="BB91" s="12" t="s">
        <v>26</v>
      </c>
      <c r="BC91" s="12" t="s">
        <v>26</v>
      </c>
      <c r="BD91" s="12"/>
      <c r="BE91" s="12" t="s">
        <v>26</v>
      </c>
      <c r="BF91" s="12"/>
    </row>
    <row r="92" spans="48:58" ht="28.5" customHeight="1">
      <c r="AV92" s="12" t="s">
        <v>26</v>
      </c>
      <c r="AW92" s="12" t="s">
        <v>26</v>
      </c>
      <c r="AX92" s="55" t="s">
        <v>26</v>
      </c>
      <c r="AY92" s="55"/>
      <c r="AZ92" s="55" t="s">
        <v>26</v>
      </c>
      <c r="BA92" s="55"/>
      <c r="BB92" s="12" t="s">
        <v>26</v>
      </c>
      <c r="BC92" s="12" t="s">
        <v>26</v>
      </c>
      <c r="BD92" s="12"/>
      <c r="BE92" s="12" t="s">
        <v>26</v>
      </c>
      <c r="BF92" s="12"/>
    </row>
    <row r="93" spans="48:58" ht="28.5" customHeight="1">
      <c r="AV93" s="12" t="s">
        <v>26</v>
      </c>
      <c r="AW93" s="12" t="s">
        <v>26</v>
      </c>
      <c r="AX93" s="55" t="s">
        <v>26</v>
      </c>
      <c r="AY93" s="55"/>
      <c r="AZ93" s="55" t="s">
        <v>26</v>
      </c>
      <c r="BA93" s="55"/>
      <c r="BB93" s="12" t="s">
        <v>26</v>
      </c>
      <c r="BC93" s="12" t="s">
        <v>26</v>
      </c>
      <c r="BD93" s="12"/>
      <c r="BE93" s="12" t="s">
        <v>26</v>
      </c>
      <c r="BF93" s="12"/>
    </row>
    <row r="94" spans="48:58" ht="28.5" customHeight="1">
      <c r="AV94" s="12" t="s">
        <v>26</v>
      </c>
      <c r="AW94" s="12" t="s">
        <v>26</v>
      </c>
      <c r="AX94" s="55" t="s">
        <v>26</v>
      </c>
      <c r="AY94" s="55"/>
      <c r="AZ94" s="55" t="s">
        <v>26</v>
      </c>
      <c r="BA94" s="55"/>
      <c r="BB94" s="12" t="s">
        <v>26</v>
      </c>
      <c r="BC94" s="12" t="s">
        <v>26</v>
      </c>
      <c r="BD94" s="12"/>
      <c r="BE94" s="12" t="s">
        <v>26</v>
      </c>
      <c r="BF94" s="12"/>
    </row>
    <row r="95" spans="48:58" ht="28.5" customHeight="1">
      <c r="AV95" s="12" t="s">
        <v>26</v>
      </c>
      <c r="AW95" s="12" t="s">
        <v>26</v>
      </c>
      <c r="AX95" s="55" t="s">
        <v>26</v>
      </c>
      <c r="AY95" s="55"/>
      <c r="AZ95" s="55" t="s">
        <v>26</v>
      </c>
      <c r="BA95" s="55"/>
      <c r="BB95" s="12" t="s">
        <v>26</v>
      </c>
      <c r="BC95" s="12" t="s">
        <v>26</v>
      </c>
      <c r="BD95" s="12"/>
      <c r="BE95" s="12" t="s">
        <v>26</v>
      </c>
      <c r="BF95" s="12"/>
    </row>
    <row r="96" spans="48:58" ht="28.5" customHeight="1">
      <c r="AV96" s="12" t="s">
        <v>26</v>
      </c>
      <c r="AW96" s="12" t="s">
        <v>26</v>
      </c>
      <c r="AX96" s="55" t="s">
        <v>26</v>
      </c>
      <c r="AY96" s="55"/>
      <c r="AZ96" s="55" t="s">
        <v>26</v>
      </c>
      <c r="BA96" s="55"/>
      <c r="BB96" s="12" t="s">
        <v>26</v>
      </c>
      <c r="BC96" s="12" t="s">
        <v>26</v>
      </c>
      <c r="BD96" s="12"/>
      <c r="BE96" s="12" t="s">
        <v>26</v>
      </c>
      <c r="BF96" s="12"/>
    </row>
    <row r="97" spans="48:58" ht="28.5" customHeight="1">
      <c r="AV97" s="12" t="s">
        <v>26</v>
      </c>
      <c r="AW97" s="12" t="s">
        <v>26</v>
      </c>
      <c r="AX97" s="55" t="s">
        <v>26</v>
      </c>
      <c r="AY97" s="55"/>
      <c r="AZ97" s="55" t="s">
        <v>26</v>
      </c>
      <c r="BA97" s="55"/>
      <c r="BB97" s="12" t="s">
        <v>26</v>
      </c>
      <c r="BC97" s="12" t="s">
        <v>26</v>
      </c>
      <c r="BD97" s="12"/>
      <c r="BE97" s="12" t="s">
        <v>26</v>
      </c>
      <c r="BF97" s="12"/>
    </row>
    <row r="98" spans="48:58" ht="28.5" customHeight="1">
      <c r="AV98" s="12" t="s">
        <v>26</v>
      </c>
      <c r="AW98" s="12" t="s">
        <v>26</v>
      </c>
      <c r="AX98" s="55" t="s">
        <v>26</v>
      </c>
      <c r="AY98" s="55"/>
      <c r="AZ98" s="55" t="s">
        <v>26</v>
      </c>
      <c r="BA98" s="55"/>
      <c r="BB98" s="12" t="s">
        <v>26</v>
      </c>
      <c r="BC98" s="12" t="s">
        <v>26</v>
      </c>
      <c r="BD98" s="12"/>
      <c r="BE98" s="12" t="s">
        <v>26</v>
      </c>
      <c r="BF98" s="12"/>
    </row>
    <row r="99" spans="48:58" ht="28.5" customHeight="1">
      <c r="AV99" s="12" t="s">
        <v>26</v>
      </c>
      <c r="AW99" s="12" t="s">
        <v>26</v>
      </c>
      <c r="AX99" s="55" t="s">
        <v>26</v>
      </c>
      <c r="AY99" s="55"/>
      <c r="AZ99" s="55" t="s">
        <v>26</v>
      </c>
      <c r="BA99" s="55"/>
      <c r="BB99" s="12" t="s">
        <v>26</v>
      </c>
      <c r="BC99" s="12" t="s">
        <v>26</v>
      </c>
      <c r="BD99" s="12"/>
      <c r="BE99" s="12" t="s">
        <v>26</v>
      </c>
      <c r="BF99" s="12"/>
    </row>
    <row r="100" spans="48:58" ht="28.5" customHeight="1">
      <c r="AV100" s="12" t="s">
        <v>26</v>
      </c>
      <c r="AW100" s="12" t="s">
        <v>26</v>
      </c>
      <c r="AX100" s="55" t="s">
        <v>26</v>
      </c>
      <c r="AY100" s="55"/>
      <c r="AZ100" s="55" t="s">
        <v>26</v>
      </c>
      <c r="BA100" s="55"/>
      <c r="BB100" s="12" t="s">
        <v>26</v>
      </c>
      <c r="BC100" s="12" t="s">
        <v>26</v>
      </c>
      <c r="BD100" s="12"/>
      <c r="BE100" s="12" t="s">
        <v>26</v>
      </c>
      <c r="BF100" s="12"/>
    </row>
    <row r="101" spans="48:58" ht="28.5" customHeight="1">
      <c r="AV101" s="12" t="s">
        <v>26</v>
      </c>
      <c r="AW101" s="12" t="s">
        <v>26</v>
      </c>
      <c r="AX101" s="55" t="s">
        <v>26</v>
      </c>
      <c r="AY101" s="55"/>
      <c r="AZ101" s="55" t="s">
        <v>26</v>
      </c>
      <c r="BA101" s="55"/>
      <c r="BB101" s="12" t="s">
        <v>26</v>
      </c>
      <c r="BC101" s="12" t="s">
        <v>26</v>
      </c>
      <c r="BD101" s="12"/>
      <c r="BE101" s="12" t="s">
        <v>26</v>
      </c>
      <c r="BF101" s="12"/>
    </row>
    <row r="102" spans="48:58" ht="28.5" customHeight="1">
      <c r="AV102" s="12" t="s">
        <v>26</v>
      </c>
      <c r="AW102" s="12" t="s">
        <v>26</v>
      </c>
      <c r="AX102" s="55" t="s">
        <v>26</v>
      </c>
      <c r="AY102" s="55"/>
      <c r="AZ102" s="55" t="s">
        <v>26</v>
      </c>
      <c r="BA102" s="55"/>
      <c r="BB102" s="12" t="s">
        <v>26</v>
      </c>
      <c r="BC102" s="12" t="s">
        <v>26</v>
      </c>
      <c r="BD102" s="12"/>
      <c r="BE102" s="12" t="s">
        <v>26</v>
      </c>
      <c r="BF102" s="12"/>
    </row>
    <row r="103" spans="48:58" ht="28.5" customHeight="1">
      <c r="AV103" s="12" t="s">
        <v>26</v>
      </c>
      <c r="AW103" s="12" t="s">
        <v>26</v>
      </c>
      <c r="AX103" s="55" t="s">
        <v>26</v>
      </c>
      <c r="AY103" s="55"/>
      <c r="AZ103" s="55" t="s">
        <v>26</v>
      </c>
      <c r="BA103" s="55"/>
      <c r="BB103" s="12" t="s">
        <v>26</v>
      </c>
      <c r="BC103" s="12" t="s">
        <v>26</v>
      </c>
      <c r="BD103" s="12"/>
      <c r="BE103" s="12" t="s">
        <v>26</v>
      </c>
      <c r="BF103" s="12"/>
    </row>
    <row r="104" spans="48:58" ht="28.5" customHeight="1">
      <c r="AV104" s="12" t="s">
        <v>26</v>
      </c>
      <c r="AW104" s="12" t="s">
        <v>26</v>
      </c>
      <c r="AX104" s="55" t="s">
        <v>26</v>
      </c>
      <c r="AY104" s="55"/>
      <c r="AZ104" s="55" t="s">
        <v>26</v>
      </c>
      <c r="BA104" s="55"/>
      <c r="BB104" s="12" t="s">
        <v>26</v>
      </c>
      <c r="BC104" s="12" t="s">
        <v>26</v>
      </c>
      <c r="BD104" s="12"/>
      <c r="BE104" s="12" t="s">
        <v>26</v>
      </c>
      <c r="BF104" s="12"/>
    </row>
    <row r="105" spans="48:58" ht="28.5" customHeight="1">
      <c r="AV105" s="12" t="s">
        <v>26</v>
      </c>
      <c r="AW105" s="12" t="s">
        <v>26</v>
      </c>
      <c r="AX105" s="55" t="s">
        <v>26</v>
      </c>
      <c r="AY105" s="55"/>
      <c r="AZ105" s="55" t="s">
        <v>26</v>
      </c>
      <c r="BA105" s="55"/>
      <c r="BB105" s="12" t="s">
        <v>26</v>
      </c>
      <c r="BC105" s="12" t="s">
        <v>26</v>
      </c>
      <c r="BD105" s="12"/>
      <c r="BE105" s="12" t="s">
        <v>26</v>
      </c>
      <c r="BF105" s="12"/>
    </row>
    <row r="106" spans="48:58" ht="28.5" customHeight="1">
      <c r="AV106" s="12" t="s">
        <v>26</v>
      </c>
      <c r="AW106" s="12" t="s">
        <v>26</v>
      </c>
      <c r="AX106" s="55" t="s">
        <v>26</v>
      </c>
      <c r="AY106" s="55"/>
      <c r="AZ106" s="55" t="s">
        <v>26</v>
      </c>
      <c r="BA106" s="55"/>
      <c r="BB106" s="12" t="s">
        <v>26</v>
      </c>
      <c r="BC106" s="12" t="s">
        <v>26</v>
      </c>
      <c r="BD106" s="12"/>
      <c r="BE106" s="12" t="s">
        <v>26</v>
      </c>
      <c r="BF106" s="12"/>
    </row>
    <row r="107" spans="48:58" ht="28.5" customHeight="1">
      <c r="AV107" s="12" t="s">
        <v>26</v>
      </c>
      <c r="AW107" s="12" t="s">
        <v>26</v>
      </c>
      <c r="AX107" s="55" t="s">
        <v>26</v>
      </c>
      <c r="AY107" s="55"/>
      <c r="AZ107" s="55" t="s">
        <v>26</v>
      </c>
      <c r="BA107" s="55"/>
      <c r="BB107" s="12" t="s">
        <v>26</v>
      </c>
      <c r="BC107" s="12" t="s">
        <v>26</v>
      </c>
      <c r="BD107" s="12"/>
      <c r="BE107" s="12" t="s">
        <v>26</v>
      </c>
      <c r="BF107" s="12"/>
    </row>
    <row r="108" spans="48:58" ht="28.5" customHeight="1">
      <c r="AV108" s="12" t="s">
        <v>26</v>
      </c>
      <c r="AW108" s="12" t="s">
        <v>26</v>
      </c>
      <c r="AX108" s="55" t="s">
        <v>26</v>
      </c>
      <c r="AY108" s="55"/>
      <c r="AZ108" s="55" t="s">
        <v>26</v>
      </c>
      <c r="BA108" s="55"/>
      <c r="BB108" s="12" t="s">
        <v>26</v>
      </c>
      <c r="BC108" s="12" t="s">
        <v>26</v>
      </c>
      <c r="BD108" s="12"/>
      <c r="BE108" s="12" t="s">
        <v>26</v>
      </c>
      <c r="BF108" s="12"/>
    </row>
    <row r="109" spans="48:58" ht="28.5" customHeight="1">
      <c r="AV109" s="12" t="s">
        <v>26</v>
      </c>
      <c r="AW109" s="12" t="s">
        <v>26</v>
      </c>
      <c r="AX109" s="55" t="s">
        <v>26</v>
      </c>
      <c r="AY109" s="55"/>
      <c r="AZ109" s="55" t="s">
        <v>26</v>
      </c>
      <c r="BA109" s="55"/>
      <c r="BB109" s="12" t="s">
        <v>26</v>
      </c>
      <c r="BC109" s="12" t="s">
        <v>26</v>
      </c>
      <c r="BD109" s="12"/>
      <c r="BE109" s="12" t="s">
        <v>26</v>
      </c>
      <c r="BF109" s="12"/>
    </row>
    <row r="110" spans="48:58" ht="28.5" customHeight="1">
      <c r="AV110" s="12" t="s">
        <v>26</v>
      </c>
      <c r="AW110" s="12" t="s">
        <v>26</v>
      </c>
      <c r="AX110" s="55" t="s">
        <v>26</v>
      </c>
      <c r="AY110" s="55"/>
      <c r="AZ110" s="55" t="s">
        <v>26</v>
      </c>
      <c r="BA110" s="55"/>
      <c r="BB110" s="12" t="s">
        <v>26</v>
      </c>
      <c r="BC110" s="12" t="s">
        <v>26</v>
      </c>
      <c r="BD110" s="12"/>
      <c r="BE110" s="12" t="s">
        <v>26</v>
      </c>
      <c r="BF110" s="12"/>
    </row>
    <row r="111" spans="48:58" ht="28.5" customHeight="1">
      <c r="AV111" s="12" t="s">
        <v>26</v>
      </c>
      <c r="AW111" s="12" t="s">
        <v>26</v>
      </c>
      <c r="AX111" s="55" t="s">
        <v>26</v>
      </c>
      <c r="AY111" s="55"/>
      <c r="AZ111" s="55" t="s">
        <v>26</v>
      </c>
      <c r="BA111" s="55"/>
      <c r="BB111" s="12" t="s">
        <v>26</v>
      </c>
      <c r="BC111" s="12" t="s">
        <v>26</v>
      </c>
      <c r="BD111" s="12"/>
      <c r="BE111" s="12" t="s">
        <v>26</v>
      </c>
      <c r="BF111" s="12"/>
    </row>
    <row r="112" spans="48:58" ht="28.5" customHeight="1">
      <c r="AV112" s="12" t="s">
        <v>26</v>
      </c>
      <c r="AW112" s="12" t="s">
        <v>26</v>
      </c>
      <c r="AX112" s="55" t="s">
        <v>26</v>
      </c>
      <c r="AY112" s="55"/>
      <c r="AZ112" s="55" t="s">
        <v>26</v>
      </c>
      <c r="BA112" s="55"/>
      <c r="BB112" s="12" t="s">
        <v>26</v>
      </c>
      <c r="BC112" s="12" t="s">
        <v>26</v>
      </c>
      <c r="BD112" s="12"/>
      <c r="BE112" s="12" t="s">
        <v>26</v>
      </c>
      <c r="BF112" s="12"/>
    </row>
    <row r="113" spans="48:58" ht="28.5" customHeight="1">
      <c r="AV113" s="12" t="s">
        <v>26</v>
      </c>
      <c r="AW113" s="12" t="s">
        <v>26</v>
      </c>
      <c r="AX113" s="55" t="s">
        <v>26</v>
      </c>
      <c r="AY113" s="55"/>
      <c r="AZ113" s="55" t="s">
        <v>26</v>
      </c>
      <c r="BA113" s="55"/>
      <c r="BB113" s="12" t="s">
        <v>26</v>
      </c>
      <c r="BC113" s="12" t="s">
        <v>26</v>
      </c>
      <c r="BD113" s="12"/>
      <c r="BE113" s="12" t="s">
        <v>26</v>
      </c>
      <c r="BF113" s="12"/>
    </row>
    <row r="114" spans="48:58" ht="28.5" customHeight="1">
      <c r="AV114" s="12" t="s">
        <v>26</v>
      </c>
      <c r="AW114" s="12" t="s">
        <v>26</v>
      </c>
      <c r="AX114" s="55" t="s">
        <v>26</v>
      </c>
      <c r="AY114" s="55"/>
      <c r="AZ114" s="55" t="s">
        <v>26</v>
      </c>
      <c r="BA114" s="55"/>
      <c r="BB114" s="12" t="s">
        <v>26</v>
      </c>
      <c r="BC114" s="12" t="s">
        <v>26</v>
      </c>
      <c r="BD114" s="12"/>
      <c r="BE114" s="12" t="s">
        <v>26</v>
      </c>
      <c r="BF114" s="12"/>
    </row>
    <row r="115" spans="48:58" ht="28.5" customHeight="1">
      <c r="AV115" s="12" t="s">
        <v>26</v>
      </c>
      <c r="AW115" s="12" t="s">
        <v>26</v>
      </c>
      <c r="AX115" s="55" t="s">
        <v>26</v>
      </c>
      <c r="AY115" s="55"/>
      <c r="AZ115" s="55" t="s">
        <v>26</v>
      </c>
      <c r="BA115" s="55"/>
      <c r="BB115" s="12" t="s">
        <v>26</v>
      </c>
      <c r="BC115" s="12" t="s">
        <v>26</v>
      </c>
      <c r="BD115" s="12"/>
      <c r="BE115" s="12" t="s">
        <v>26</v>
      </c>
      <c r="BF115" s="12"/>
    </row>
    <row r="116" spans="48:58" ht="28.5" customHeight="1">
      <c r="AV116" s="12" t="s">
        <v>26</v>
      </c>
      <c r="AW116" s="12" t="s">
        <v>26</v>
      </c>
      <c r="AX116" s="55" t="s">
        <v>26</v>
      </c>
      <c r="AY116" s="55"/>
      <c r="AZ116" s="55" t="s">
        <v>26</v>
      </c>
      <c r="BA116" s="55"/>
      <c r="BB116" s="12" t="s">
        <v>26</v>
      </c>
      <c r="BC116" s="12" t="s">
        <v>26</v>
      </c>
      <c r="BD116" s="12"/>
      <c r="BE116" s="12" t="s">
        <v>26</v>
      </c>
      <c r="BF116" s="12"/>
    </row>
    <row r="117" spans="48:58" ht="28.5" customHeight="1">
      <c r="AV117" s="12" t="s">
        <v>26</v>
      </c>
      <c r="AW117" s="12" t="s">
        <v>26</v>
      </c>
      <c r="AX117" s="55" t="s">
        <v>26</v>
      </c>
      <c r="AY117" s="55"/>
      <c r="AZ117" s="55" t="s">
        <v>26</v>
      </c>
      <c r="BA117" s="55"/>
      <c r="BB117" s="12" t="s">
        <v>26</v>
      </c>
      <c r="BC117" s="12" t="s">
        <v>26</v>
      </c>
      <c r="BD117" s="12"/>
      <c r="BE117" s="12" t="s">
        <v>26</v>
      </c>
      <c r="BF117" s="12"/>
    </row>
    <row r="118" spans="48:58" ht="28.5" customHeight="1">
      <c r="AV118" s="12" t="s">
        <v>26</v>
      </c>
      <c r="AW118" s="12" t="s">
        <v>26</v>
      </c>
      <c r="AX118" s="55" t="s">
        <v>26</v>
      </c>
      <c r="AY118" s="55"/>
      <c r="AZ118" s="55" t="s">
        <v>26</v>
      </c>
      <c r="BA118" s="55"/>
      <c r="BB118" s="12" t="s">
        <v>26</v>
      </c>
      <c r="BC118" s="12" t="s">
        <v>26</v>
      </c>
      <c r="BD118" s="12"/>
      <c r="BE118" s="12" t="s">
        <v>26</v>
      </c>
      <c r="BF118" s="12"/>
    </row>
    <row r="119" spans="48:58" ht="28.5" customHeight="1">
      <c r="AV119" s="12" t="s">
        <v>26</v>
      </c>
      <c r="AW119" s="12" t="s">
        <v>26</v>
      </c>
      <c r="AX119" s="55" t="s">
        <v>26</v>
      </c>
      <c r="AY119" s="55"/>
      <c r="AZ119" s="55" t="s">
        <v>26</v>
      </c>
      <c r="BA119" s="55"/>
      <c r="BB119" s="12" t="s">
        <v>26</v>
      </c>
      <c r="BC119" s="12" t="s">
        <v>26</v>
      </c>
      <c r="BD119" s="12"/>
      <c r="BE119" s="12" t="s">
        <v>26</v>
      </c>
      <c r="BF119" s="12"/>
    </row>
    <row r="120" spans="48:58" ht="28.5" customHeight="1">
      <c r="AV120" s="12" t="s">
        <v>26</v>
      </c>
      <c r="AW120" s="12" t="s">
        <v>26</v>
      </c>
      <c r="AX120" s="55" t="s">
        <v>26</v>
      </c>
      <c r="AY120" s="55"/>
      <c r="AZ120" s="55" t="s">
        <v>26</v>
      </c>
      <c r="BA120" s="55"/>
      <c r="BB120" s="12" t="s">
        <v>26</v>
      </c>
      <c r="BC120" s="12" t="s">
        <v>26</v>
      </c>
      <c r="BD120" s="12"/>
      <c r="BE120" s="12" t="s">
        <v>26</v>
      </c>
      <c r="BF120" s="12"/>
    </row>
    <row r="121" spans="48:58" ht="28.5" customHeight="1">
      <c r="AV121" s="12" t="s">
        <v>26</v>
      </c>
      <c r="AW121" s="12" t="s">
        <v>26</v>
      </c>
      <c r="AX121" s="55" t="s">
        <v>26</v>
      </c>
      <c r="AY121" s="55"/>
      <c r="AZ121" s="55" t="s">
        <v>26</v>
      </c>
      <c r="BA121" s="55"/>
      <c r="BB121" s="12" t="s">
        <v>26</v>
      </c>
      <c r="BC121" s="12" t="s">
        <v>26</v>
      </c>
      <c r="BD121" s="12"/>
      <c r="BE121" s="12" t="s">
        <v>26</v>
      </c>
      <c r="BF121" s="12"/>
    </row>
    <row r="122" spans="48:58" ht="28.5" customHeight="1">
      <c r="AV122" s="12" t="s">
        <v>26</v>
      </c>
      <c r="AW122" s="12" t="s">
        <v>26</v>
      </c>
      <c r="AX122" s="55" t="s">
        <v>26</v>
      </c>
      <c r="AY122" s="55"/>
      <c r="AZ122" s="55" t="s">
        <v>26</v>
      </c>
      <c r="BA122" s="55"/>
      <c r="BB122" s="12" t="s">
        <v>26</v>
      </c>
      <c r="BC122" s="12" t="s">
        <v>26</v>
      </c>
      <c r="BD122" s="12"/>
      <c r="BE122" s="12" t="s">
        <v>26</v>
      </c>
      <c r="BF122" s="12"/>
    </row>
    <row r="123" spans="48:58" ht="28.5" customHeight="1">
      <c r="AV123" s="12" t="s">
        <v>26</v>
      </c>
      <c r="AW123" s="12" t="s">
        <v>26</v>
      </c>
      <c r="AX123" s="55" t="s">
        <v>26</v>
      </c>
      <c r="AY123" s="55"/>
      <c r="AZ123" s="55" t="s">
        <v>26</v>
      </c>
      <c r="BA123" s="55"/>
      <c r="BB123" s="12" t="s">
        <v>26</v>
      </c>
      <c r="BC123" s="12" t="s">
        <v>26</v>
      </c>
      <c r="BD123" s="12"/>
      <c r="BE123" s="12" t="s">
        <v>26</v>
      </c>
      <c r="BF123" s="12"/>
    </row>
    <row r="124" spans="48:58" ht="28.5" customHeight="1">
      <c r="AV124" s="12" t="s">
        <v>26</v>
      </c>
      <c r="AW124" s="12" t="s">
        <v>26</v>
      </c>
      <c r="AX124" s="55" t="s">
        <v>26</v>
      </c>
      <c r="AY124" s="55"/>
      <c r="AZ124" s="55" t="s">
        <v>26</v>
      </c>
      <c r="BA124" s="55"/>
      <c r="BB124" s="12" t="s">
        <v>26</v>
      </c>
      <c r="BC124" s="12" t="s">
        <v>26</v>
      </c>
      <c r="BD124" s="12"/>
      <c r="BE124" s="12" t="s">
        <v>26</v>
      </c>
      <c r="BF124" s="12"/>
    </row>
    <row r="125" spans="48:58" ht="28.5" customHeight="1">
      <c r="AV125" s="12" t="s">
        <v>26</v>
      </c>
      <c r="AW125" s="12" t="s">
        <v>26</v>
      </c>
      <c r="AX125" s="55" t="s">
        <v>26</v>
      </c>
      <c r="AY125" s="55"/>
      <c r="AZ125" s="55" t="s">
        <v>26</v>
      </c>
      <c r="BA125" s="55"/>
      <c r="BB125" s="12" t="s">
        <v>26</v>
      </c>
      <c r="BC125" s="12" t="s">
        <v>26</v>
      </c>
      <c r="BD125" s="12"/>
      <c r="BE125" s="12" t="s">
        <v>26</v>
      </c>
      <c r="BF125" s="12"/>
    </row>
    <row r="126" spans="48:58" ht="28.5" customHeight="1">
      <c r="AV126" s="12" t="s">
        <v>26</v>
      </c>
      <c r="AW126" s="12" t="s">
        <v>26</v>
      </c>
      <c r="AX126" s="55" t="s">
        <v>26</v>
      </c>
      <c r="AY126" s="55"/>
      <c r="AZ126" s="55" t="s">
        <v>26</v>
      </c>
      <c r="BA126" s="55"/>
      <c r="BB126" s="12" t="s">
        <v>26</v>
      </c>
      <c r="BC126" s="12" t="s">
        <v>26</v>
      </c>
      <c r="BD126" s="12"/>
      <c r="BE126" s="12" t="s">
        <v>26</v>
      </c>
      <c r="BF126" s="12"/>
    </row>
    <row r="127" spans="48:58" ht="28.5" customHeight="1">
      <c r="AV127" s="12" t="s">
        <v>26</v>
      </c>
      <c r="AW127" s="12" t="s">
        <v>26</v>
      </c>
      <c r="AX127" s="55" t="s">
        <v>26</v>
      </c>
      <c r="AY127" s="55"/>
      <c r="AZ127" s="55" t="s">
        <v>26</v>
      </c>
      <c r="BA127" s="55"/>
      <c r="BB127" s="12" t="s">
        <v>26</v>
      </c>
      <c r="BC127" s="12" t="s">
        <v>26</v>
      </c>
      <c r="BD127" s="12"/>
      <c r="BE127" s="12" t="s">
        <v>26</v>
      </c>
      <c r="BF127" s="12"/>
    </row>
    <row r="128" spans="48:58" ht="28.5" customHeight="1">
      <c r="AV128" s="12" t="s">
        <v>26</v>
      </c>
      <c r="AW128" s="12" t="s">
        <v>26</v>
      </c>
      <c r="AX128" s="55" t="s">
        <v>26</v>
      </c>
      <c r="AY128" s="55"/>
      <c r="AZ128" s="55" t="s">
        <v>26</v>
      </c>
      <c r="BA128" s="55"/>
      <c r="BB128" s="12" t="s">
        <v>26</v>
      </c>
      <c r="BC128" s="12" t="s">
        <v>26</v>
      </c>
      <c r="BD128" s="12"/>
      <c r="BE128" s="12" t="s">
        <v>26</v>
      </c>
      <c r="BF128" s="12"/>
    </row>
    <row r="129" spans="48:58" ht="28.5" customHeight="1">
      <c r="AV129" s="12" t="s">
        <v>26</v>
      </c>
      <c r="AW129" s="12" t="s">
        <v>26</v>
      </c>
      <c r="AX129" s="55" t="s">
        <v>26</v>
      </c>
      <c r="AY129" s="55"/>
      <c r="AZ129" s="55" t="s">
        <v>26</v>
      </c>
      <c r="BA129" s="55"/>
      <c r="BB129" s="12" t="s">
        <v>26</v>
      </c>
      <c r="BC129" s="12" t="s">
        <v>26</v>
      </c>
      <c r="BD129" s="12"/>
      <c r="BE129" s="12" t="s">
        <v>26</v>
      </c>
      <c r="BF129" s="12"/>
    </row>
    <row r="130" spans="48:58" ht="28.5" customHeight="1">
      <c r="AV130" s="12" t="s">
        <v>26</v>
      </c>
      <c r="AW130" s="12" t="s">
        <v>26</v>
      </c>
      <c r="AX130" s="55" t="s">
        <v>26</v>
      </c>
      <c r="AY130" s="55"/>
      <c r="AZ130" s="55" t="s">
        <v>26</v>
      </c>
      <c r="BA130" s="55"/>
      <c r="BB130" s="12" t="s">
        <v>26</v>
      </c>
      <c r="BC130" s="12" t="s">
        <v>26</v>
      </c>
      <c r="BD130" s="12"/>
      <c r="BE130" s="12" t="s">
        <v>26</v>
      </c>
      <c r="BF130" s="12"/>
    </row>
    <row r="131" spans="48:58" ht="28.5" customHeight="1">
      <c r="AV131" s="12" t="s">
        <v>26</v>
      </c>
      <c r="AW131" s="12" t="s">
        <v>26</v>
      </c>
      <c r="AX131" s="55" t="s">
        <v>26</v>
      </c>
      <c r="AY131" s="55"/>
      <c r="AZ131" s="55" t="s">
        <v>26</v>
      </c>
      <c r="BA131" s="55"/>
      <c r="BB131" s="12" t="s">
        <v>26</v>
      </c>
      <c r="BC131" s="12" t="s">
        <v>26</v>
      </c>
      <c r="BD131" s="12"/>
      <c r="BE131" s="12" t="s">
        <v>26</v>
      </c>
      <c r="BF131" s="12"/>
    </row>
    <row r="132" spans="48:58" ht="28.5" customHeight="1">
      <c r="AV132" s="12" t="s">
        <v>26</v>
      </c>
      <c r="AW132" s="12" t="s">
        <v>26</v>
      </c>
      <c r="AX132" s="55" t="s">
        <v>26</v>
      </c>
      <c r="AY132" s="55"/>
      <c r="AZ132" s="55" t="s">
        <v>26</v>
      </c>
      <c r="BA132" s="55"/>
      <c r="BB132" s="12" t="s">
        <v>26</v>
      </c>
      <c r="BC132" s="12" t="s">
        <v>26</v>
      </c>
      <c r="BD132" s="12"/>
      <c r="BE132" s="12" t="s">
        <v>26</v>
      </c>
      <c r="BF132" s="12"/>
    </row>
    <row r="133" spans="48:58" ht="28.5" customHeight="1">
      <c r="AV133" s="12" t="s">
        <v>26</v>
      </c>
      <c r="AW133" s="12" t="s">
        <v>26</v>
      </c>
      <c r="AX133" s="55" t="s">
        <v>26</v>
      </c>
      <c r="AY133" s="55"/>
      <c r="AZ133" s="55" t="s">
        <v>26</v>
      </c>
      <c r="BA133" s="55"/>
      <c r="BB133" s="12" t="s">
        <v>26</v>
      </c>
      <c r="BC133" s="12" t="s">
        <v>26</v>
      </c>
      <c r="BD133" s="12"/>
      <c r="BE133" s="12" t="s">
        <v>26</v>
      </c>
      <c r="BF133" s="12"/>
    </row>
    <row r="134" spans="48:58" ht="28.5" customHeight="1">
      <c r="AV134" s="12" t="s">
        <v>26</v>
      </c>
      <c r="AW134" s="12" t="s">
        <v>26</v>
      </c>
      <c r="AX134" s="55" t="s">
        <v>26</v>
      </c>
      <c r="AY134" s="55"/>
      <c r="AZ134" s="55" t="s">
        <v>26</v>
      </c>
      <c r="BA134" s="55"/>
      <c r="BB134" s="12" t="s">
        <v>26</v>
      </c>
      <c r="BC134" s="12" t="s">
        <v>26</v>
      </c>
      <c r="BD134" s="12"/>
      <c r="BE134" s="12" t="s">
        <v>26</v>
      </c>
      <c r="BF134" s="12"/>
    </row>
    <row r="135" spans="48:58" ht="28.5" customHeight="1">
      <c r="AV135" s="12" t="s">
        <v>26</v>
      </c>
      <c r="AW135" s="12" t="s">
        <v>26</v>
      </c>
      <c r="AX135" s="55" t="s">
        <v>26</v>
      </c>
      <c r="AY135" s="55"/>
      <c r="AZ135" s="55" t="s">
        <v>26</v>
      </c>
      <c r="BA135" s="55"/>
      <c r="BB135" s="12" t="s">
        <v>26</v>
      </c>
      <c r="BC135" s="12" t="s">
        <v>26</v>
      </c>
      <c r="BD135" s="12"/>
      <c r="BE135" s="12" t="s">
        <v>26</v>
      </c>
      <c r="BF135" s="12"/>
    </row>
    <row r="136" spans="48:58" ht="28.5" customHeight="1">
      <c r="AV136" s="12" t="s">
        <v>26</v>
      </c>
      <c r="AW136" s="12" t="s">
        <v>26</v>
      </c>
      <c r="AX136" s="55" t="s">
        <v>26</v>
      </c>
      <c r="AY136" s="55"/>
      <c r="AZ136" s="55" t="s">
        <v>26</v>
      </c>
      <c r="BA136" s="55"/>
      <c r="BB136" s="12" t="s">
        <v>26</v>
      </c>
      <c r="BC136" s="12" t="s">
        <v>26</v>
      </c>
      <c r="BD136" s="12"/>
      <c r="BE136" s="12" t="s">
        <v>26</v>
      </c>
      <c r="BF136" s="12"/>
    </row>
    <row r="137" spans="48:58" ht="28.5" customHeight="1">
      <c r="AV137" s="12" t="s">
        <v>26</v>
      </c>
      <c r="AW137" s="12" t="s">
        <v>26</v>
      </c>
      <c r="AX137" s="55" t="s">
        <v>26</v>
      </c>
      <c r="AY137" s="55"/>
      <c r="AZ137" s="55" t="s">
        <v>26</v>
      </c>
      <c r="BA137" s="55"/>
      <c r="BB137" s="12" t="s">
        <v>26</v>
      </c>
      <c r="BC137" s="12" t="s">
        <v>26</v>
      </c>
      <c r="BD137" s="12"/>
      <c r="BE137" s="12" t="s">
        <v>26</v>
      </c>
      <c r="BF137" s="12"/>
    </row>
    <row r="138" spans="48:58" ht="28.5" customHeight="1">
      <c r="AV138" s="12" t="s">
        <v>26</v>
      </c>
      <c r="AW138" s="12" t="s">
        <v>26</v>
      </c>
      <c r="AX138" s="55" t="s">
        <v>26</v>
      </c>
      <c r="AY138" s="55"/>
      <c r="AZ138" s="55" t="s">
        <v>26</v>
      </c>
      <c r="BA138" s="55"/>
      <c r="BB138" s="12" t="s">
        <v>26</v>
      </c>
      <c r="BC138" s="12" t="s">
        <v>26</v>
      </c>
      <c r="BD138" s="12"/>
      <c r="BE138" s="12" t="s">
        <v>26</v>
      </c>
      <c r="BF138" s="12"/>
    </row>
    <row r="139" spans="48:58" ht="28.5" customHeight="1">
      <c r="AV139" s="12" t="s">
        <v>26</v>
      </c>
      <c r="AW139" s="12" t="s">
        <v>26</v>
      </c>
      <c r="AX139" s="55" t="s">
        <v>26</v>
      </c>
      <c r="AY139" s="55"/>
      <c r="AZ139" s="55" t="s">
        <v>26</v>
      </c>
      <c r="BA139" s="55"/>
      <c r="BB139" s="12" t="s">
        <v>26</v>
      </c>
      <c r="BC139" s="12" t="s">
        <v>26</v>
      </c>
      <c r="BD139" s="12"/>
      <c r="BE139" s="12" t="s">
        <v>26</v>
      </c>
      <c r="BF139" s="12"/>
    </row>
    <row r="140" spans="48:58" ht="28.5" customHeight="1">
      <c r="AV140" s="12" t="s">
        <v>26</v>
      </c>
      <c r="AW140" s="12" t="s">
        <v>26</v>
      </c>
      <c r="AX140" s="55" t="s">
        <v>26</v>
      </c>
      <c r="AY140" s="55"/>
      <c r="AZ140" s="55" t="s">
        <v>26</v>
      </c>
      <c r="BA140" s="55"/>
      <c r="BB140" s="12" t="s">
        <v>26</v>
      </c>
      <c r="BC140" s="12" t="s">
        <v>26</v>
      </c>
      <c r="BD140" s="12"/>
      <c r="BE140" s="12" t="s">
        <v>26</v>
      </c>
      <c r="BF140" s="12"/>
    </row>
    <row r="141" spans="48:58" ht="28.5" customHeight="1">
      <c r="AV141" s="12" t="s">
        <v>26</v>
      </c>
      <c r="AW141" s="12" t="s">
        <v>26</v>
      </c>
      <c r="AX141" s="55" t="s">
        <v>26</v>
      </c>
      <c r="AY141" s="55"/>
      <c r="AZ141" s="55" t="s">
        <v>26</v>
      </c>
      <c r="BA141" s="55"/>
      <c r="BB141" s="12" t="s">
        <v>26</v>
      </c>
      <c r="BC141" s="12" t="s">
        <v>26</v>
      </c>
      <c r="BD141" s="12"/>
      <c r="BE141" s="12" t="s">
        <v>26</v>
      </c>
      <c r="BF141" s="12"/>
    </row>
    <row r="142" spans="48:58" ht="28.5" customHeight="1">
      <c r="AV142" s="12" t="s">
        <v>26</v>
      </c>
      <c r="AW142" s="12" t="s">
        <v>26</v>
      </c>
      <c r="AX142" s="55" t="s">
        <v>26</v>
      </c>
      <c r="AY142" s="55"/>
      <c r="AZ142" s="55" t="s">
        <v>26</v>
      </c>
      <c r="BA142" s="55"/>
      <c r="BB142" s="12" t="s">
        <v>26</v>
      </c>
      <c r="BC142" s="12" t="s">
        <v>26</v>
      </c>
      <c r="BD142" s="12"/>
      <c r="BE142" s="12" t="s">
        <v>26</v>
      </c>
      <c r="BF142" s="12"/>
    </row>
    <row r="143" spans="48:58" ht="28.5" customHeight="1">
      <c r="AV143" s="12" t="s">
        <v>26</v>
      </c>
      <c r="AW143" s="12" t="s">
        <v>26</v>
      </c>
      <c r="AX143" s="55" t="s">
        <v>26</v>
      </c>
      <c r="AY143" s="55"/>
      <c r="AZ143" s="55" t="s">
        <v>26</v>
      </c>
      <c r="BA143" s="55"/>
      <c r="BB143" s="12" t="s">
        <v>26</v>
      </c>
      <c r="BC143" s="12" t="s">
        <v>26</v>
      </c>
      <c r="BD143" s="12"/>
      <c r="BE143" s="12" t="s">
        <v>26</v>
      </c>
      <c r="BF143" s="12"/>
    </row>
    <row r="144" spans="48:58" ht="28.5" customHeight="1">
      <c r="AV144" s="12" t="s">
        <v>26</v>
      </c>
      <c r="AW144" s="12" t="s">
        <v>26</v>
      </c>
      <c r="AX144" s="55" t="s">
        <v>26</v>
      </c>
      <c r="AY144" s="55"/>
      <c r="AZ144" s="55" t="s">
        <v>26</v>
      </c>
      <c r="BA144" s="55"/>
      <c r="BB144" s="12" t="s">
        <v>26</v>
      </c>
      <c r="BC144" s="12" t="s">
        <v>26</v>
      </c>
      <c r="BD144" s="12"/>
      <c r="BE144" s="12" t="s">
        <v>26</v>
      </c>
      <c r="BF144" s="12"/>
    </row>
    <row r="145" spans="48:58" ht="28.5" customHeight="1">
      <c r="AV145" s="12" t="s">
        <v>26</v>
      </c>
      <c r="AW145" s="12" t="s">
        <v>26</v>
      </c>
      <c r="AX145" s="55" t="s">
        <v>26</v>
      </c>
      <c r="AY145" s="55"/>
      <c r="AZ145" s="55" t="s">
        <v>26</v>
      </c>
      <c r="BA145" s="55"/>
      <c r="BB145" s="12" t="s">
        <v>26</v>
      </c>
      <c r="BC145" s="12" t="s">
        <v>26</v>
      </c>
      <c r="BD145" s="12"/>
      <c r="BE145" s="12" t="s">
        <v>26</v>
      </c>
      <c r="BF145" s="12"/>
    </row>
  </sheetData>
  <mergeCells count="39">
    <mergeCell ref="A4:B4"/>
    <mergeCell ref="A37:B37"/>
    <mergeCell ref="C37:D37"/>
    <mergeCell ref="L2:M2"/>
    <mergeCell ref="N2:O2"/>
    <mergeCell ref="N37:O37"/>
    <mergeCell ref="Q2:R2"/>
    <mergeCell ref="S2:T2"/>
    <mergeCell ref="U2:V2"/>
    <mergeCell ref="A2:B2"/>
    <mergeCell ref="C2:D2"/>
    <mergeCell ref="F2:G2"/>
    <mergeCell ref="H2:I2"/>
    <mergeCell ref="J2:K2"/>
    <mergeCell ref="C1:M1"/>
    <mergeCell ref="N1:X1"/>
    <mergeCell ref="Y1:AJ1"/>
    <mergeCell ref="AK1:AU1"/>
    <mergeCell ref="AV1:BF1"/>
    <mergeCell ref="AX2:AY2"/>
    <mergeCell ref="AZ2:BA2"/>
    <mergeCell ref="BB2:BB3"/>
    <mergeCell ref="BC2:BD2"/>
    <mergeCell ref="BE2:BF2"/>
    <mergeCell ref="AV37:AW37"/>
    <mergeCell ref="AI2:AJ2"/>
    <mergeCell ref="W2:X2"/>
    <mergeCell ref="Y2:Z2"/>
    <mergeCell ref="AB2:AC2"/>
    <mergeCell ref="AD2:AE2"/>
    <mergeCell ref="AF2:AF3"/>
    <mergeCell ref="AG2:AH2"/>
    <mergeCell ref="AV2:AW2"/>
    <mergeCell ref="AK2:AL2"/>
    <mergeCell ref="AM2:AN2"/>
    <mergeCell ref="AO2:AP2"/>
    <mergeCell ref="AQ2:AQ3"/>
    <mergeCell ref="AR2:AS2"/>
    <mergeCell ref="AT2:AU2"/>
  </mergeCells>
  <phoneticPr fontId="3"/>
  <conditionalFormatting sqref="A5:AU36 BG5:XFD36 AV39:BF145 AX37:BF38">
    <cfRule type="cellIs" dxfId="643" priority="30" operator="equal">
      <formula>0</formula>
    </cfRule>
  </conditionalFormatting>
  <conditionalFormatting sqref="AP37">
    <cfRule type="cellIs" dxfId="642" priority="29" operator="equal">
      <formula>0</formula>
    </cfRule>
  </conditionalFormatting>
  <conditionalFormatting sqref="BC5 BE21:BE22 BE24:BE28 BE30 BE5:BE19">
    <cfRule type="cellIs" dxfId="641" priority="28" operator="equal">
      <formula>0</formula>
    </cfRule>
  </conditionalFormatting>
  <conditionalFormatting sqref="BC6:BC36">
    <cfRule type="cellIs" dxfId="640" priority="27" operator="equal">
      <formula>0</formula>
    </cfRule>
  </conditionalFormatting>
  <conditionalFormatting sqref="BE20">
    <cfRule type="cellIs" dxfId="621" priority="8" operator="equal">
      <formula>0</formula>
    </cfRule>
  </conditionalFormatting>
  <conditionalFormatting sqref="BE23">
    <cfRule type="cellIs" dxfId="620" priority="7" operator="equal">
      <formula>0</formula>
    </cfRule>
  </conditionalFormatting>
  <conditionalFormatting sqref="BE29">
    <cfRule type="cellIs" dxfId="619" priority="6" operator="equal">
      <formula>0</formula>
    </cfRule>
  </conditionalFormatting>
  <conditionalFormatting sqref="BE31:BE36">
    <cfRule type="cellIs" dxfId="618" priority="5" operator="equal">
      <formula>0</formula>
    </cfRule>
  </conditionalFormatting>
  <conditionalFormatting sqref="AV38:AW38 AV37">
    <cfRule type="cellIs" dxfId="617" priority="4" operator="equal">
      <formula>0</formula>
    </cfRule>
  </conditionalFormatting>
  <conditionalFormatting sqref="AV5:BB36">
    <cfRule type="cellIs" dxfId="616" priority="3" operator="equal">
      <formula>0</formula>
    </cfRule>
  </conditionalFormatting>
  <conditionalFormatting sqref="BD5:BD36">
    <cfRule type="cellIs" dxfId="615" priority="2" operator="equal">
      <formula>0</formula>
    </cfRule>
  </conditionalFormatting>
  <conditionalFormatting sqref="BF5:BF36">
    <cfRule type="cellIs" dxfId="614" priority="1" operator="equal">
      <formula>0</formula>
    </cfRule>
  </conditionalFormatting>
  <pageMargins left="0.70866141732283472" right="0.70866141732283472" top="0.74803149606299213" bottom="0.74803149606299213" header="0.31496062992125984" footer="0.31496062992125984"/>
  <pageSetup paperSize="8" scale="43" orientation="landscape" r:id="rId1"/>
  <rowBreaks count="1" manualBreakCount="1">
    <brk id="29" max="5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A477-E29F-4D59-A925-C7A308F5638A}">
  <dimension ref="A1:BF147"/>
  <sheetViews>
    <sheetView view="pageBreakPreview" zoomScale="90" zoomScaleNormal="85" zoomScaleSheetLayoutView="90" workbookViewId="0">
      <pane xSplit="36" ySplit="4" topLeftCell="AV5" activePane="bottomRight" state="frozen"/>
      <selection activeCell="AV3" sqref="AV1:BF1048576"/>
      <selection pane="topRight" activeCell="AV3" sqref="AV1:BF1048576"/>
      <selection pane="bottomLeft" activeCell="AV3" sqref="AV1:BF1048576"/>
      <selection pane="bottomRight" activeCell="AV1" sqref="AV1:BF1"/>
    </sheetView>
  </sheetViews>
  <sheetFormatPr defaultColWidth="9" defaultRowHeight="28.5" customHeight="1" outlineLevelCol="1"/>
  <cols>
    <col min="1" max="1" width="6.58203125" style="25" customWidth="1"/>
    <col min="2" max="2" width="32.5" style="30" customWidth="1"/>
    <col min="3" max="24" width="8.25" style="25" hidden="1" customWidth="1" outlineLevel="1"/>
    <col min="25" max="26" width="9.25" style="25" hidden="1" customWidth="1" outlineLevel="1"/>
    <col min="27" max="27" width="8.25" style="25" hidden="1" customWidth="1" outlineLevel="1"/>
    <col min="28" max="34" width="9.25" style="25" hidden="1" customWidth="1" outlineLevel="1"/>
    <col min="35" max="36" width="8.25" style="25" hidden="1" customWidth="1" outlineLevel="1"/>
    <col min="37" max="37" width="9" style="17" collapsed="1"/>
    <col min="38" max="42" width="9" style="17"/>
    <col min="43" max="46" width="9" style="30"/>
    <col min="47" max="47" width="9" style="17"/>
    <col min="48" max="49" width="8.58203125" style="10" customWidth="1"/>
    <col min="50" max="50" width="7.5" style="10" bestFit="1" customWidth="1"/>
    <col min="51" max="51" width="9" style="10"/>
    <col min="52" max="52" width="7.5" style="10" bestFit="1" customWidth="1"/>
    <col min="53" max="53" width="9" style="10"/>
    <col min="54" max="54" width="17.25" style="10" bestFit="1" customWidth="1"/>
    <col min="55" max="55" width="11.5" style="10" customWidth="1"/>
    <col min="56" max="56" width="7.75" style="10" customWidth="1"/>
    <col min="57" max="57" width="13.83203125" style="10" bestFit="1" customWidth="1"/>
    <col min="58" max="58" width="9" style="10"/>
    <col min="59" max="16384" width="9" style="1"/>
  </cols>
  <sheetData>
    <row r="1" spans="1:58" ht="28.5" customHeight="1">
      <c r="A1" s="140"/>
      <c r="B1" s="188"/>
      <c r="C1" s="229" t="s">
        <v>1</v>
      </c>
      <c r="D1" s="250"/>
      <c r="E1" s="250"/>
      <c r="F1" s="250"/>
      <c r="G1" s="250"/>
      <c r="H1" s="250"/>
      <c r="I1" s="250"/>
      <c r="J1" s="250"/>
      <c r="K1" s="250"/>
      <c r="L1" s="250"/>
      <c r="M1" s="230"/>
      <c r="N1" s="229" t="s">
        <v>2</v>
      </c>
      <c r="O1" s="250"/>
      <c r="P1" s="250"/>
      <c r="Q1" s="250"/>
      <c r="R1" s="250"/>
      <c r="S1" s="250"/>
      <c r="T1" s="250"/>
      <c r="U1" s="250"/>
      <c r="V1" s="250"/>
      <c r="W1" s="250"/>
      <c r="X1" s="230"/>
      <c r="Y1" s="229" t="s">
        <v>3</v>
      </c>
      <c r="Z1" s="250"/>
      <c r="AA1" s="250"/>
      <c r="AB1" s="250"/>
      <c r="AC1" s="250"/>
      <c r="AD1" s="250"/>
      <c r="AE1" s="250"/>
      <c r="AF1" s="250"/>
      <c r="AG1" s="250"/>
      <c r="AH1" s="250"/>
      <c r="AI1" s="250"/>
      <c r="AJ1" s="250"/>
      <c r="AK1" s="247" t="s">
        <v>4</v>
      </c>
      <c r="AL1" s="248"/>
      <c r="AM1" s="248"/>
      <c r="AN1" s="248"/>
      <c r="AO1" s="248"/>
      <c r="AP1" s="248"/>
      <c r="AQ1" s="248"/>
      <c r="AR1" s="248"/>
      <c r="AS1" s="248"/>
      <c r="AT1" s="248"/>
      <c r="AU1" s="249"/>
      <c r="AV1" s="247" t="s">
        <v>5</v>
      </c>
      <c r="AW1" s="248"/>
      <c r="AX1" s="248"/>
      <c r="AY1" s="248"/>
      <c r="AZ1" s="248"/>
      <c r="BA1" s="248"/>
      <c r="BB1" s="248"/>
      <c r="BC1" s="248"/>
      <c r="BD1" s="248"/>
      <c r="BE1" s="248"/>
      <c r="BF1" s="249"/>
    </row>
    <row r="2" spans="1:58" ht="28.5" customHeight="1">
      <c r="A2" s="229" t="s">
        <v>6</v>
      </c>
      <c r="B2" s="230"/>
      <c r="C2" s="229" t="s">
        <v>7</v>
      </c>
      <c r="D2" s="230"/>
      <c r="E2" s="66"/>
      <c r="F2" s="229" t="s">
        <v>8</v>
      </c>
      <c r="G2" s="230"/>
      <c r="H2" s="229" t="s">
        <v>9</v>
      </c>
      <c r="I2" s="230"/>
      <c r="J2" s="229" t="s">
        <v>10</v>
      </c>
      <c r="K2" s="230"/>
      <c r="L2" s="233" t="s">
        <v>11</v>
      </c>
      <c r="M2" s="241"/>
      <c r="N2" s="229" t="s">
        <v>7</v>
      </c>
      <c r="O2" s="230"/>
      <c r="P2" s="66"/>
      <c r="Q2" s="229" t="s">
        <v>8</v>
      </c>
      <c r="R2" s="230"/>
      <c r="S2" s="229" t="s">
        <v>9</v>
      </c>
      <c r="T2" s="230"/>
      <c r="U2" s="229" t="s">
        <v>10</v>
      </c>
      <c r="V2" s="230"/>
      <c r="W2" s="233" t="s">
        <v>11</v>
      </c>
      <c r="X2" s="241"/>
      <c r="Y2" s="229" t="s">
        <v>7</v>
      </c>
      <c r="Z2" s="230"/>
      <c r="AA2" s="66"/>
      <c r="AB2" s="229" t="s">
        <v>8</v>
      </c>
      <c r="AC2" s="230"/>
      <c r="AD2" s="229" t="s">
        <v>9</v>
      </c>
      <c r="AE2" s="230"/>
      <c r="AF2" s="267" t="s">
        <v>12</v>
      </c>
      <c r="AG2" s="229" t="s">
        <v>10</v>
      </c>
      <c r="AH2" s="230"/>
      <c r="AI2" s="233" t="s">
        <v>11</v>
      </c>
      <c r="AJ2" s="234"/>
      <c r="AK2" s="239" t="s">
        <v>7</v>
      </c>
      <c r="AL2" s="240"/>
      <c r="AM2" s="242" t="s">
        <v>8</v>
      </c>
      <c r="AN2" s="240"/>
      <c r="AO2" s="242" t="s">
        <v>9</v>
      </c>
      <c r="AP2" s="240"/>
      <c r="AQ2" s="261" t="s">
        <v>12</v>
      </c>
      <c r="AR2" s="263" t="s">
        <v>10</v>
      </c>
      <c r="AS2" s="264"/>
      <c r="AT2" s="227" t="s">
        <v>13</v>
      </c>
      <c r="AU2" s="228"/>
      <c r="AV2" s="239" t="s">
        <v>7</v>
      </c>
      <c r="AW2" s="240"/>
      <c r="AX2" s="242" t="s">
        <v>8</v>
      </c>
      <c r="AY2" s="240"/>
      <c r="AZ2" s="242" t="s">
        <v>9</v>
      </c>
      <c r="BA2" s="240"/>
      <c r="BB2" s="261" t="s">
        <v>12</v>
      </c>
      <c r="BC2" s="263" t="s">
        <v>10</v>
      </c>
      <c r="BD2" s="264"/>
      <c r="BE2" s="227" t="s">
        <v>13</v>
      </c>
      <c r="BF2" s="228"/>
    </row>
    <row r="3" spans="1:58" ht="28.5" customHeight="1" thickBot="1">
      <c r="A3" s="143" t="s">
        <v>14</v>
      </c>
      <c r="B3" s="189" t="s">
        <v>15</v>
      </c>
      <c r="C3" s="144" t="s">
        <v>16</v>
      </c>
      <c r="D3" s="144" t="s">
        <v>17</v>
      </c>
      <c r="E3" s="144"/>
      <c r="F3" s="144" t="s">
        <v>18</v>
      </c>
      <c r="G3" s="144" t="s">
        <v>19</v>
      </c>
      <c r="H3" s="144" t="s">
        <v>18</v>
      </c>
      <c r="I3" s="144" t="s">
        <v>19</v>
      </c>
      <c r="J3" s="144" t="s">
        <v>18</v>
      </c>
      <c r="K3" s="144" t="s">
        <v>19</v>
      </c>
      <c r="L3" s="144" t="s">
        <v>18</v>
      </c>
      <c r="M3" s="144" t="s">
        <v>19</v>
      </c>
      <c r="N3" s="144" t="s">
        <v>16</v>
      </c>
      <c r="O3" s="144" t="s">
        <v>17</v>
      </c>
      <c r="P3" s="144"/>
      <c r="Q3" s="144" t="s">
        <v>18</v>
      </c>
      <c r="R3" s="144" t="s">
        <v>19</v>
      </c>
      <c r="S3" s="144" t="s">
        <v>18</v>
      </c>
      <c r="T3" s="144" t="s">
        <v>19</v>
      </c>
      <c r="U3" s="144" t="s">
        <v>18</v>
      </c>
      <c r="V3" s="144" t="s">
        <v>19</v>
      </c>
      <c r="W3" s="144" t="s">
        <v>18</v>
      </c>
      <c r="X3" s="144" t="s">
        <v>19</v>
      </c>
      <c r="Y3" s="144" t="s">
        <v>16</v>
      </c>
      <c r="Z3" s="144" t="s">
        <v>17</v>
      </c>
      <c r="AA3" s="144"/>
      <c r="AB3" s="144" t="s">
        <v>18</v>
      </c>
      <c r="AC3" s="144" t="s">
        <v>19</v>
      </c>
      <c r="AD3" s="144" t="s">
        <v>18</v>
      </c>
      <c r="AE3" s="144" t="s">
        <v>19</v>
      </c>
      <c r="AF3" s="268"/>
      <c r="AG3" s="144" t="s">
        <v>18</v>
      </c>
      <c r="AH3" s="144" t="s">
        <v>19</v>
      </c>
      <c r="AI3" s="144" t="s">
        <v>18</v>
      </c>
      <c r="AJ3" s="146" t="s">
        <v>19</v>
      </c>
      <c r="AK3" s="147" t="s">
        <v>16</v>
      </c>
      <c r="AL3" s="148" t="s">
        <v>17</v>
      </c>
      <c r="AM3" s="148" t="s">
        <v>18</v>
      </c>
      <c r="AN3" s="148" t="s">
        <v>19</v>
      </c>
      <c r="AO3" s="148" t="s">
        <v>18</v>
      </c>
      <c r="AP3" s="148" t="s">
        <v>19</v>
      </c>
      <c r="AQ3" s="262"/>
      <c r="AR3" s="157" t="s">
        <v>18</v>
      </c>
      <c r="AS3" s="157" t="s">
        <v>19</v>
      </c>
      <c r="AT3" s="157" t="s">
        <v>18</v>
      </c>
      <c r="AU3" s="149" t="s">
        <v>19</v>
      </c>
      <c r="AV3" s="147" t="s">
        <v>16</v>
      </c>
      <c r="AW3" s="148" t="s">
        <v>17</v>
      </c>
      <c r="AX3" s="148" t="s">
        <v>18</v>
      </c>
      <c r="AY3" s="148" t="s">
        <v>19</v>
      </c>
      <c r="AZ3" s="148" t="s">
        <v>18</v>
      </c>
      <c r="BA3" s="148" t="s">
        <v>19</v>
      </c>
      <c r="BB3" s="262"/>
      <c r="BC3" s="157" t="s">
        <v>18</v>
      </c>
      <c r="BD3" s="157" t="s">
        <v>19</v>
      </c>
      <c r="BE3" s="157" t="s">
        <v>18</v>
      </c>
      <c r="BF3" s="149" t="s">
        <v>19</v>
      </c>
    </row>
    <row r="4" spans="1:58" ht="28.5" customHeight="1" thickBot="1">
      <c r="A4" s="235" t="s">
        <v>20</v>
      </c>
      <c r="B4" s="236"/>
      <c r="C4" s="132">
        <v>15</v>
      </c>
      <c r="D4" s="132">
        <v>11</v>
      </c>
      <c r="E4" s="132"/>
      <c r="F4" s="132">
        <v>4</v>
      </c>
      <c r="G4" s="132">
        <v>7</v>
      </c>
      <c r="H4" s="132">
        <v>2</v>
      </c>
      <c r="I4" s="132">
        <v>7</v>
      </c>
      <c r="J4" s="132">
        <v>0</v>
      </c>
      <c r="K4" s="132">
        <v>2</v>
      </c>
      <c r="L4" s="132">
        <v>1</v>
      </c>
      <c r="M4" s="132">
        <v>1</v>
      </c>
      <c r="N4" s="132">
        <v>14</v>
      </c>
      <c r="O4" s="132">
        <v>10</v>
      </c>
      <c r="P4" s="132"/>
      <c r="Q4" s="132">
        <v>9</v>
      </c>
      <c r="R4" s="132">
        <v>7</v>
      </c>
      <c r="S4" s="132">
        <v>3</v>
      </c>
      <c r="T4" s="132">
        <v>7</v>
      </c>
      <c r="U4" s="132">
        <v>0</v>
      </c>
      <c r="V4" s="132">
        <v>1</v>
      </c>
      <c r="W4" s="132">
        <v>0</v>
      </c>
      <c r="X4" s="132">
        <v>2</v>
      </c>
      <c r="Y4" s="132">
        <v>12</v>
      </c>
      <c r="Z4" s="132">
        <v>8</v>
      </c>
      <c r="AA4" s="132">
        <v>8</v>
      </c>
      <c r="AB4" s="132">
        <v>3</v>
      </c>
      <c r="AC4" s="132">
        <v>17</v>
      </c>
      <c r="AD4" s="132">
        <v>3</v>
      </c>
      <c r="AE4" s="132">
        <v>1</v>
      </c>
      <c r="AF4" s="132"/>
      <c r="AG4" s="132">
        <v>2</v>
      </c>
      <c r="AH4" s="132">
        <v>1</v>
      </c>
      <c r="AI4" s="132">
        <v>1</v>
      </c>
      <c r="AJ4" s="166"/>
      <c r="AK4" s="137">
        <v>9</v>
      </c>
      <c r="AL4" s="138">
        <v>6</v>
      </c>
      <c r="AM4" s="138">
        <v>3</v>
      </c>
      <c r="AN4" s="138">
        <v>14</v>
      </c>
      <c r="AO4" s="138">
        <v>3</v>
      </c>
      <c r="AP4" s="138">
        <v>14</v>
      </c>
      <c r="AQ4" s="158">
        <v>14</v>
      </c>
      <c r="AR4" s="158">
        <v>1</v>
      </c>
      <c r="AS4" s="158">
        <v>2</v>
      </c>
      <c r="AT4" s="158">
        <v>1</v>
      </c>
      <c r="AU4" s="139">
        <v>3</v>
      </c>
      <c r="AV4" s="137">
        <f t="shared" ref="AV4:BF4" si="0">COUNTIF(AV5:AV39,"○")</f>
        <v>0</v>
      </c>
      <c r="AW4" s="138">
        <f t="shared" si="0"/>
        <v>0</v>
      </c>
      <c r="AX4" s="138">
        <f t="shared" si="0"/>
        <v>0</v>
      </c>
      <c r="AY4" s="138">
        <f t="shared" si="0"/>
        <v>0</v>
      </c>
      <c r="AZ4" s="138">
        <f t="shared" si="0"/>
        <v>0</v>
      </c>
      <c r="BA4" s="138">
        <f t="shared" si="0"/>
        <v>0</v>
      </c>
      <c r="BB4" s="138">
        <f t="shared" si="0"/>
        <v>0</v>
      </c>
      <c r="BC4" s="138">
        <f t="shared" si="0"/>
        <v>0</v>
      </c>
      <c r="BD4" s="138">
        <f t="shared" si="0"/>
        <v>0</v>
      </c>
      <c r="BE4" s="138">
        <f t="shared" si="0"/>
        <v>0</v>
      </c>
      <c r="BF4" s="139">
        <f t="shared" si="0"/>
        <v>0</v>
      </c>
    </row>
    <row r="5" spans="1:58" ht="28.5" customHeight="1">
      <c r="A5" s="123">
        <v>10001</v>
      </c>
      <c r="B5" s="190" t="s">
        <v>1055</v>
      </c>
      <c r="C5" s="125" t="s">
        <v>22</v>
      </c>
      <c r="D5" s="78" t="s">
        <v>24</v>
      </c>
      <c r="E5" s="78">
        <v>1</v>
      </c>
      <c r="F5" s="78"/>
      <c r="G5" s="78"/>
      <c r="H5" s="78"/>
      <c r="I5" s="78"/>
      <c r="J5" s="78"/>
      <c r="K5" s="78"/>
      <c r="L5" s="78"/>
      <c r="M5" s="78"/>
      <c r="N5" s="78"/>
      <c r="O5" s="78"/>
      <c r="P5" s="78">
        <v>0</v>
      </c>
      <c r="Q5" s="78"/>
      <c r="R5" s="78"/>
      <c r="S5" s="78"/>
      <c r="T5" s="78"/>
      <c r="U5" s="78"/>
      <c r="V5" s="78"/>
      <c r="W5" s="78"/>
      <c r="X5" s="78"/>
      <c r="Y5" s="78" t="s">
        <v>22</v>
      </c>
      <c r="Z5" s="78" t="s">
        <v>25</v>
      </c>
      <c r="AA5" s="78" t="s">
        <v>25</v>
      </c>
      <c r="AB5" s="287" t="s">
        <v>1056</v>
      </c>
      <c r="AC5" s="288"/>
      <c r="AD5" s="288"/>
      <c r="AE5" s="288"/>
      <c r="AF5" s="288"/>
      <c r="AG5" s="288"/>
      <c r="AH5" s="288"/>
      <c r="AI5" s="288"/>
      <c r="AJ5" s="288"/>
      <c r="AK5" s="128" t="s">
        <v>26</v>
      </c>
      <c r="AL5" s="74" t="s">
        <v>26</v>
      </c>
      <c r="AM5" s="74" t="s">
        <v>26</v>
      </c>
      <c r="AN5" s="74" t="s">
        <v>26</v>
      </c>
      <c r="AO5" s="74" t="s">
        <v>26</v>
      </c>
      <c r="AP5" s="74" t="s">
        <v>26</v>
      </c>
      <c r="AQ5" s="76" t="s">
        <v>26</v>
      </c>
      <c r="AR5" s="76" t="s">
        <v>26</v>
      </c>
      <c r="AS5" s="76" t="s">
        <v>26</v>
      </c>
      <c r="AT5" s="76" t="s">
        <v>26</v>
      </c>
      <c r="AU5" s="131" t="s">
        <v>26</v>
      </c>
      <c r="AV5" s="314" t="str">
        <f>SUBSTITUTE(SUBSTITUTE(IFERROR(VLOOKUP($A5,単組回答!$E:$F,2,FALSE),""),"あり","○"),"なし","×")</f>
        <v/>
      </c>
      <c r="AW5" s="315" t="str">
        <f>SUBSTITUTE(SUBSTITUTE(IFERROR(VLOOKUP($A5,単組回答!$E:$G,3,FALSE),""),"あり","○"),"なし","×")</f>
        <v/>
      </c>
      <c r="AX5" s="313" t="str">
        <f>SUBSTITUTE(SUBSTITUTE(SUBSTITUTE(SUBSTITUTE(SUBSTITUTE(SUBSTITUTE(IFERROR(VLOOKUP($A5,単組回答!$E:$I,5,FALSE),""),"①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5" s="313" t="str">
        <f>SUBSTITUTE(SUBSTITUTE(SUBSTITUTE(SUBSTITUTE(SUBSTITUTE(SUBSTITUTE(SUBSTITUTE(IFERROR(VLOOKUP($A5,単組回答!$E:$L,8,FALSE),""),"①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5" s="313" t="str">
        <f>SUBSTITUTE(SUBSTITUTE(SUBSTITUTE(SUBSTITUTE(SUBSTITUTE(SUBSTITUTE(IFERROR(VLOOKUP($A5,単組回答!$E:$J,6,FALSE),""),"①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5" s="313" t="str">
        <f>SUBSTITUTE(SUBSTITUTE(SUBSTITUTE(SUBSTITUTE(SUBSTITUTE(SUBSTITUTE(SUBSTITUTE(IFERROR(VLOOKUP($A5,単組回答!$E:$P,12,FALSE),""),"①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5" s="313" t="str">
        <f>SUBSTITUTE(SUBSTITUTE(IFERROR(VLOOKUP($A5,単組回答!$E:$H,4,FALSE),""),"あり","○"),"なし","×")</f>
        <v/>
      </c>
      <c r="BC5" s="74" t="s">
        <v>24</v>
      </c>
      <c r="BD5" s="313" t="str">
        <f>SUBSTITUTE(SUBSTITUTE(IFERROR(VLOOKUP($A5,単組回答!$E:$R,14,FALSE),""),"① 行った","○"),"② 行っていない","×")</f>
        <v/>
      </c>
      <c r="BE5" s="74" t="s">
        <v>24</v>
      </c>
      <c r="BF5" s="316" t="str">
        <f>SUBSTITUTE(SUBSTITUTE(IFERROR(VLOOKUP($A5,単組回答!$E:$T,16,FALSE),""),"① 行った","○"),"② 行っていない","×")</f>
        <v/>
      </c>
    </row>
    <row r="6" spans="1:58" ht="28.5" customHeight="1">
      <c r="A6" s="20">
        <v>10002</v>
      </c>
      <c r="B6" s="65" t="s">
        <v>1057</v>
      </c>
      <c r="C6" s="45" t="s">
        <v>24</v>
      </c>
      <c r="D6" s="18" t="s">
        <v>22</v>
      </c>
      <c r="E6" s="18">
        <v>1</v>
      </c>
      <c r="F6" s="18"/>
      <c r="G6" s="18" t="s">
        <v>22</v>
      </c>
      <c r="H6" s="18"/>
      <c r="I6" s="18" t="s">
        <v>22</v>
      </c>
      <c r="J6" s="18"/>
      <c r="K6" s="18" t="s">
        <v>22</v>
      </c>
      <c r="L6" s="18"/>
      <c r="M6" s="18"/>
      <c r="N6" s="18" t="s">
        <v>24</v>
      </c>
      <c r="O6" s="18" t="s">
        <v>24</v>
      </c>
      <c r="P6" s="18">
        <v>0</v>
      </c>
      <c r="Q6" s="18"/>
      <c r="R6" s="18" t="s">
        <v>23</v>
      </c>
      <c r="S6" s="18"/>
      <c r="T6" s="18"/>
      <c r="U6" s="18"/>
      <c r="V6" s="18"/>
      <c r="W6" s="18"/>
      <c r="X6" s="18"/>
      <c r="Y6" s="18" t="s">
        <v>25</v>
      </c>
      <c r="Z6" s="18" t="s">
        <v>25</v>
      </c>
      <c r="AA6" s="18" t="s">
        <v>25</v>
      </c>
      <c r="AB6" s="18" t="s">
        <v>24</v>
      </c>
      <c r="AC6" s="18" t="s">
        <v>22</v>
      </c>
      <c r="AD6" s="18" t="s">
        <v>24</v>
      </c>
      <c r="AE6" s="18" t="s">
        <v>22</v>
      </c>
      <c r="AF6" s="18"/>
      <c r="AG6" s="18" t="s">
        <v>24</v>
      </c>
      <c r="AH6" s="18" t="s">
        <v>22</v>
      </c>
      <c r="AI6" s="18" t="s">
        <v>24</v>
      </c>
      <c r="AJ6" s="71" t="s">
        <v>25</v>
      </c>
      <c r="AK6" s="102" t="s">
        <v>25</v>
      </c>
      <c r="AL6" s="83" t="s">
        <v>25</v>
      </c>
      <c r="AM6" s="83" t="s">
        <v>25</v>
      </c>
      <c r="AN6" s="83" t="s">
        <v>22</v>
      </c>
      <c r="AO6" s="83">
        <v>0</v>
      </c>
      <c r="AP6" s="83" t="s">
        <v>22</v>
      </c>
      <c r="AQ6" s="3" t="s">
        <v>27</v>
      </c>
      <c r="AR6" s="3"/>
      <c r="AS6" s="3" t="s">
        <v>22</v>
      </c>
      <c r="AT6" s="3"/>
      <c r="AU6" s="112" t="s">
        <v>25</v>
      </c>
      <c r="AV6" s="314" t="str">
        <f>SUBSTITUTE(SUBSTITUTE(IFERROR(VLOOKUP($A6,単組回答!$E:$F,2,FALSE),""),"あり","○"),"なし","×")</f>
        <v/>
      </c>
      <c r="AW6" s="317" t="str">
        <f>SUBSTITUTE(SUBSTITUTE(IFERROR(VLOOKUP($A6,単組回答!$E:$G,3,FALSE),""),"あり","○"),"なし","×")</f>
        <v/>
      </c>
      <c r="AX6" s="313" t="str">
        <f>SUBSTITUTE(SUBSTITUTE(SUBSTITUTE(SUBSTITUTE(SUBSTITUTE(SUBSTITUTE(IFERROR(VLOOKUP($A6,単組回答!$E:$I,5,FALSE),""),"①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6" s="313" t="str">
        <f>SUBSTITUTE(SUBSTITUTE(SUBSTITUTE(SUBSTITUTE(SUBSTITUTE(SUBSTITUTE(SUBSTITUTE(IFERROR(VLOOKUP($A6,単組回答!$E:$L,8,FALSE),""),"①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6" s="313" t="str">
        <f>SUBSTITUTE(SUBSTITUTE(SUBSTITUTE(SUBSTITUTE(SUBSTITUTE(SUBSTITUTE(IFERROR(VLOOKUP($A6,単組回答!$E:$J,6,FALSE),""),"①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6" s="313" t="str">
        <f>SUBSTITUTE(SUBSTITUTE(SUBSTITUTE(SUBSTITUTE(SUBSTITUTE(SUBSTITUTE(SUBSTITUTE(IFERROR(VLOOKUP($A6,単組回答!$E:$P,12,FALSE),""),"①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6" s="313" t="str">
        <f>SUBSTITUTE(SUBSTITUTE(IFERROR(VLOOKUP($A6,単組回答!$E:$H,4,FALSE),""),"あり","○"),"なし","×")</f>
        <v/>
      </c>
      <c r="BC6" s="83" t="s">
        <v>24</v>
      </c>
      <c r="BD6" s="313" t="str">
        <f>SUBSTITUTE(SUBSTITUTE(IFERROR(VLOOKUP($A6,単組回答!$E:$R,14,FALSE),""),"① 行った","○"),"② 行っていない","×")</f>
        <v/>
      </c>
      <c r="BE6" s="83" t="s">
        <v>24</v>
      </c>
      <c r="BF6" s="316" t="str">
        <f>SUBSTITUTE(SUBSTITUTE(IFERROR(VLOOKUP($A6,単組回答!$E:$T,16,FALSE),""),"① 行った","○"),"② 行っていない","×")</f>
        <v/>
      </c>
    </row>
    <row r="7" spans="1:58" ht="28.5" customHeight="1">
      <c r="A7" s="20">
        <v>10003</v>
      </c>
      <c r="B7" s="65" t="s">
        <v>1058</v>
      </c>
      <c r="C7" s="45" t="s">
        <v>22</v>
      </c>
      <c r="D7" s="18" t="s">
        <v>22</v>
      </c>
      <c r="E7" s="18">
        <v>2</v>
      </c>
      <c r="F7" s="18" t="s">
        <v>22</v>
      </c>
      <c r="G7" s="18"/>
      <c r="H7" s="18" t="s">
        <v>22</v>
      </c>
      <c r="I7" s="18"/>
      <c r="J7" s="18"/>
      <c r="K7" s="18"/>
      <c r="L7" s="18" t="s">
        <v>22</v>
      </c>
      <c r="M7" s="18"/>
      <c r="N7" s="18" t="s">
        <v>22</v>
      </c>
      <c r="O7" s="18" t="s">
        <v>22</v>
      </c>
      <c r="P7" s="18">
        <v>2</v>
      </c>
      <c r="Q7" s="18" t="s">
        <v>22</v>
      </c>
      <c r="R7" s="18" t="s">
        <v>23</v>
      </c>
      <c r="S7" s="18" t="s">
        <v>22</v>
      </c>
      <c r="T7" s="18" t="s">
        <v>23</v>
      </c>
      <c r="U7" s="18"/>
      <c r="V7" s="18"/>
      <c r="W7" s="18"/>
      <c r="X7" s="18" t="s">
        <v>23</v>
      </c>
      <c r="Y7" s="18" t="s">
        <v>22</v>
      </c>
      <c r="Z7" s="18" t="s">
        <v>22</v>
      </c>
      <c r="AA7" s="18" t="s">
        <v>22</v>
      </c>
      <c r="AB7" s="18" t="s">
        <v>22</v>
      </c>
      <c r="AC7" s="18" t="s">
        <v>22</v>
      </c>
      <c r="AD7" s="18" t="s">
        <v>22</v>
      </c>
      <c r="AE7" s="18" t="s">
        <v>22</v>
      </c>
      <c r="AF7" s="18"/>
      <c r="AG7" s="18" t="s">
        <v>25</v>
      </c>
      <c r="AH7" s="18" t="s">
        <v>25</v>
      </c>
      <c r="AI7" s="18" t="s">
        <v>22</v>
      </c>
      <c r="AJ7" s="71" t="s">
        <v>25</v>
      </c>
      <c r="AK7" s="102" t="s">
        <v>26</v>
      </c>
      <c r="AL7" s="83" t="s">
        <v>26</v>
      </c>
      <c r="AM7" s="83" t="s">
        <v>26</v>
      </c>
      <c r="AN7" s="83" t="s">
        <v>26</v>
      </c>
      <c r="AO7" s="83" t="s">
        <v>26</v>
      </c>
      <c r="AP7" s="83" t="s">
        <v>26</v>
      </c>
      <c r="AQ7" s="3" t="s">
        <v>26</v>
      </c>
      <c r="AR7" s="3" t="s">
        <v>28</v>
      </c>
      <c r="AS7" s="3" t="s">
        <v>26</v>
      </c>
      <c r="AT7" s="3" t="s">
        <v>25</v>
      </c>
      <c r="AU7" s="112" t="s">
        <v>26</v>
      </c>
      <c r="AV7" s="314" t="str">
        <f>SUBSTITUTE(SUBSTITUTE(IFERROR(VLOOKUP($A7,単組回答!$E:$F,2,FALSE),""),"あり","○"),"なし","×")</f>
        <v/>
      </c>
      <c r="AW7" s="317" t="str">
        <f>SUBSTITUTE(SUBSTITUTE(IFERROR(VLOOKUP($A7,単組回答!$E:$G,3,FALSE),""),"あり","○"),"なし","×")</f>
        <v/>
      </c>
      <c r="AX7" s="313" t="str">
        <f>SUBSTITUTE(SUBSTITUTE(SUBSTITUTE(SUBSTITUTE(SUBSTITUTE(SUBSTITUTE(IFERROR(VLOOKUP($A7,単組回答!$E:$I,5,FALSE),""),"①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7" s="313" t="str">
        <f>SUBSTITUTE(SUBSTITUTE(SUBSTITUTE(SUBSTITUTE(SUBSTITUTE(SUBSTITUTE(SUBSTITUTE(IFERROR(VLOOKUP($A7,単組回答!$E:$L,8,FALSE),""),"①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7" s="313" t="str">
        <f>SUBSTITUTE(SUBSTITUTE(SUBSTITUTE(SUBSTITUTE(SUBSTITUTE(SUBSTITUTE(IFERROR(VLOOKUP($A7,単組回答!$E:$J,6,FALSE),""),"①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7" s="313" t="str">
        <f>SUBSTITUTE(SUBSTITUTE(SUBSTITUTE(SUBSTITUTE(SUBSTITUTE(SUBSTITUTE(SUBSTITUTE(IFERROR(VLOOKUP($A7,単組回答!$E:$P,12,FALSE),""),"①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7" s="313" t="str">
        <f>SUBSTITUTE(SUBSTITUTE(IFERROR(VLOOKUP($A7,単組回答!$E:$H,4,FALSE),""),"あり","○"),"なし","×")</f>
        <v/>
      </c>
      <c r="BC7" s="83" t="s">
        <v>24</v>
      </c>
      <c r="BD7" s="313" t="str">
        <f>SUBSTITUTE(SUBSTITUTE(IFERROR(VLOOKUP($A7,単組回答!$E:$R,14,FALSE),""),"① 行った","○"),"② 行っていない","×")</f>
        <v/>
      </c>
      <c r="BE7" s="83" t="s">
        <v>24</v>
      </c>
      <c r="BF7" s="316" t="str">
        <f>SUBSTITUTE(SUBSTITUTE(IFERROR(VLOOKUP($A7,単組回答!$E:$T,16,FALSE),""),"① 行った","○"),"② 行っていない","×")</f>
        <v/>
      </c>
    </row>
    <row r="8" spans="1:58" ht="28.5" customHeight="1">
      <c r="A8" s="20">
        <v>10005</v>
      </c>
      <c r="B8" s="65" t="s">
        <v>1059</v>
      </c>
      <c r="C8" s="45" t="s">
        <v>22</v>
      </c>
      <c r="D8" s="45" t="s">
        <v>22</v>
      </c>
      <c r="E8" s="18">
        <v>2</v>
      </c>
      <c r="F8" s="18"/>
      <c r="G8" s="18" t="s">
        <v>22</v>
      </c>
      <c r="H8" s="18"/>
      <c r="I8" s="18" t="s">
        <v>22</v>
      </c>
      <c r="J8" s="18"/>
      <c r="K8" s="18" t="s">
        <v>22</v>
      </c>
      <c r="L8" s="18"/>
      <c r="M8" s="18" t="s">
        <v>22</v>
      </c>
      <c r="N8" s="18" t="s">
        <v>22</v>
      </c>
      <c r="O8" s="18" t="s">
        <v>22</v>
      </c>
      <c r="P8" s="18">
        <v>2</v>
      </c>
      <c r="Q8" s="18"/>
      <c r="R8" s="18" t="s">
        <v>23</v>
      </c>
      <c r="S8" s="18"/>
      <c r="T8" s="18" t="s">
        <v>23</v>
      </c>
      <c r="U8" s="18"/>
      <c r="V8" s="18"/>
      <c r="W8" s="18"/>
      <c r="X8" s="18"/>
      <c r="Y8" s="18" t="s">
        <v>22</v>
      </c>
      <c r="Z8" s="18" t="s">
        <v>22</v>
      </c>
      <c r="AA8" s="18" t="s">
        <v>22</v>
      </c>
      <c r="AB8" s="18" t="s">
        <v>24</v>
      </c>
      <c r="AC8" s="18" t="s">
        <v>22</v>
      </c>
      <c r="AD8" s="18" t="s">
        <v>24</v>
      </c>
      <c r="AE8" s="18" t="s">
        <v>23</v>
      </c>
      <c r="AF8" s="18"/>
      <c r="AG8" s="18" t="s">
        <v>24</v>
      </c>
      <c r="AH8" s="18" t="s">
        <v>24</v>
      </c>
      <c r="AI8" s="18" t="s">
        <v>25</v>
      </c>
      <c r="AJ8" s="71" t="s">
        <v>25</v>
      </c>
      <c r="AK8" s="102" t="s">
        <v>25</v>
      </c>
      <c r="AL8" s="83" t="s">
        <v>25</v>
      </c>
      <c r="AM8" s="83" t="s">
        <v>25</v>
      </c>
      <c r="AN8" s="83" t="s">
        <v>22</v>
      </c>
      <c r="AO8" s="83">
        <v>0</v>
      </c>
      <c r="AP8" s="83" t="s">
        <v>22</v>
      </c>
      <c r="AQ8" s="3" t="s">
        <v>27</v>
      </c>
      <c r="AR8" s="3"/>
      <c r="AS8" s="3" t="s">
        <v>28</v>
      </c>
      <c r="AT8" s="3"/>
      <c r="AU8" s="112" t="s">
        <v>22</v>
      </c>
      <c r="AV8" s="314" t="str">
        <f>SUBSTITUTE(SUBSTITUTE(IFERROR(VLOOKUP($A8,単組回答!$E:$F,2,FALSE),""),"あり","○"),"なし","×")</f>
        <v/>
      </c>
      <c r="AW8" s="317" t="str">
        <f>SUBSTITUTE(SUBSTITUTE(IFERROR(VLOOKUP($A8,単組回答!$E:$G,3,FALSE),""),"あり","○"),"なし","×")</f>
        <v/>
      </c>
      <c r="AX8" s="313" t="str">
        <f>SUBSTITUTE(SUBSTITUTE(SUBSTITUTE(SUBSTITUTE(SUBSTITUTE(SUBSTITUTE(IFERROR(VLOOKUP($A8,単組回答!$E:$I,5,FALSE),""),"①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8" s="313" t="str">
        <f>SUBSTITUTE(SUBSTITUTE(SUBSTITUTE(SUBSTITUTE(SUBSTITUTE(SUBSTITUTE(SUBSTITUTE(IFERROR(VLOOKUP($A8,単組回答!$E:$L,8,FALSE),""),"①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8" s="313" t="str">
        <f>SUBSTITUTE(SUBSTITUTE(SUBSTITUTE(SUBSTITUTE(SUBSTITUTE(SUBSTITUTE(IFERROR(VLOOKUP($A8,単組回答!$E:$J,6,FALSE),""),"①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8" s="313" t="str">
        <f>SUBSTITUTE(SUBSTITUTE(SUBSTITUTE(SUBSTITUTE(SUBSTITUTE(SUBSTITUTE(SUBSTITUTE(IFERROR(VLOOKUP($A8,単組回答!$E:$P,12,FALSE),""),"①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8" s="313" t="str">
        <f>SUBSTITUTE(SUBSTITUTE(IFERROR(VLOOKUP($A8,単組回答!$E:$H,4,FALSE),""),"あり","○"),"なし","×")</f>
        <v/>
      </c>
      <c r="BC8" s="83" t="s">
        <v>24</v>
      </c>
      <c r="BD8" s="313" t="str">
        <f>SUBSTITUTE(SUBSTITUTE(IFERROR(VLOOKUP($A8,単組回答!$E:$R,14,FALSE),""),"① 行った","○"),"② 行っていない","×")</f>
        <v/>
      </c>
      <c r="BE8" s="83" t="s">
        <v>24</v>
      </c>
      <c r="BF8" s="316" t="str">
        <f>SUBSTITUTE(SUBSTITUTE(IFERROR(VLOOKUP($A8,単組回答!$E:$T,16,FALSE),""),"① 行った","○"),"② 行っていない","×")</f>
        <v/>
      </c>
    </row>
    <row r="9" spans="1:58" ht="28.5" customHeight="1">
      <c r="A9" s="20">
        <v>10006</v>
      </c>
      <c r="B9" s="65" t="s">
        <v>1060</v>
      </c>
      <c r="C9" s="45" t="s">
        <v>22</v>
      </c>
      <c r="D9" s="45" t="s">
        <v>22</v>
      </c>
      <c r="E9" s="18">
        <v>2</v>
      </c>
      <c r="F9" s="18"/>
      <c r="G9" s="18" t="s">
        <v>22</v>
      </c>
      <c r="H9" s="18"/>
      <c r="I9" s="18" t="s">
        <v>22</v>
      </c>
      <c r="J9" s="18"/>
      <c r="K9" s="18"/>
      <c r="L9" s="18"/>
      <c r="M9" s="18"/>
      <c r="N9" s="18" t="s">
        <v>23</v>
      </c>
      <c r="O9" s="18" t="s">
        <v>23</v>
      </c>
      <c r="P9" s="18">
        <v>2</v>
      </c>
      <c r="Q9" s="18" t="s">
        <v>23</v>
      </c>
      <c r="R9" s="18" t="s">
        <v>23</v>
      </c>
      <c r="S9" s="18"/>
      <c r="T9" s="18" t="s">
        <v>23</v>
      </c>
      <c r="U9" s="18"/>
      <c r="V9" s="18"/>
      <c r="W9" s="18"/>
      <c r="X9" s="18" t="s">
        <v>23</v>
      </c>
      <c r="Y9" s="18" t="s">
        <v>22</v>
      </c>
      <c r="Z9" s="18" t="s">
        <v>22</v>
      </c>
      <c r="AA9" s="18" t="s">
        <v>22</v>
      </c>
      <c r="AB9" s="18" t="s">
        <v>24</v>
      </c>
      <c r="AC9" s="18" t="s">
        <v>22</v>
      </c>
      <c r="AD9" s="18" t="s">
        <v>24</v>
      </c>
      <c r="AE9" s="18" t="s">
        <v>22</v>
      </c>
      <c r="AF9" s="18"/>
      <c r="AG9" s="18" t="s">
        <v>24</v>
      </c>
      <c r="AH9" s="18" t="s">
        <v>24</v>
      </c>
      <c r="AI9" s="18" t="s">
        <v>25</v>
      </c>
      <c r="AJ9" s="71" t="s">
        <v>25</v>
      </c>
      <c r="AK9" s="102" t="s">
        <v>22</v>
      </c>
      <c r="AL9" s="83" t="s">
        <v>22</v>
      </c>
      <c r="AM9" s="83" t="s">
        <v>25</v>
      </c>
      <c r="AN9" s="83" t="s">
        <v>22</v>
      </c>
      <c r="AO9" s="83">
        <v>0</v>
      </c>
      <c r="AP9" s="83" t="s">
        <v>22</v>
      </c>
      <c r="AQ9" s="3" t="s">
        <v>27</v>
      </c>
      <c r="AR9" s="3" t="s">
        <v>25</v>
      </c>
      <c r="AS9" s="3" t="s">
        <v>28</v>
      </c>
      <c r="AT9" s="3" t="s">
        <v>22</v>
      </c>
      <c r="AU9" s="112" t="s">
        <v>25</v>
      </c>
      <c r="AV9" s="314" t="str">
        <f>SUBSTITUTE(SUBSTITUTE(IFERROR(VLOOKUP($A9,単組回答!$E:$F,2,FALSE),""),"あり","○"),"なし","×")</f>
        <v/>
      </c>
      <c r="AW9" s="317" t="str">
        <f>SUBSTITUTE(SUBSTITUTE(IFERROR(VLOOKUP($A9,単組回答!$E:$G,3,FALSE),""),"あり","○"),"なし","×")</f>
        <v/>
      </c>
      <c r="AX9" s="313" t="str">
        <f>SUBSTITUTE(SUBSTITUTE(SUBSTITUTE(SUBSTITUTE(SUBSTITUTE(SUBSTITUTE(IFERROR(VLOOKUP($A9,単組回答!$E:$I,5,FALSE),""),"①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9" s="313" t="str">
        <f>SUBSTITUTE(SUBSTITUTE(SUBSTITUTE(SUBSTITUTE(SUBSTITUTE(SUBSTITUTE(SUBSTITUTE(IFERROR(VLOOKUP($A9,単組回答!$E:$L,8,FALSE),""),"①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9" s="313" t="str">
        <f>SUBSTITUTE(SUBSTITUTE(SUBSTITUTE(SUBSTITUTE(SUBSTITUTE(SUBSTITUTE(IFERROR(VLOOKUP($A9,単組回答!$E:$J,6,FALSE),""),"①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9" s="313" t="str">
        <f>SUBSTITUTE(SUBSTITUTE(SUBSTITUTE(SUBSTITUTE(SUBSTITUTE(SUBSTITUTE(SUBSTITUTE(IFERROR(VLOOKUP($A9,単組回答!$E:$P,12,FALSE),""),"①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9" s="313" t="str">
        <f>SUBSTITUTE(SUBSTITUTE(IFERROR(VLOOKUP($A9,単組回答!$E:$H,4,FALSE),""),"あり","○"),"なし","×")</f>
        <v/>
      </c>
      <c r="BC9" s="83" t="s">
        <v>24</v>
      </c>
      <c r="BD9" s="313" t="str">
        <f>SUBSTITUTE(SUBSTITUTE(IFERROR(VLOOKUP($A9,単組回答!$E:$R,14,FALSE),""),"① 行った","○"),"② 行っていない","×")</f>
        <v/>
      </c>
      <c r="BE9" s="83" t="s">
        <v>24</v>
      </c>
      <c r="BF9" s="316" t="str">
        <f>SUBSTITUTE(SUBSTITUTE(IFERROR(VLOOKUP($A9,単組回答!$E:$T,16,FALSE),""),"① 行った","○"),"② 行っていない","×")</f>
        <v/>
      </c>
    </row>
    <row r="10" spans="1:58" ht="28.5" customHeight="1">
      <c r="A10" s="20">
        <v>10007</v>
      </c>
      <c r="B10" s="65" t="s">
        <v>1061</v>
      </c>
      <c r="C10" s="18" t="s">
        <v>22</v>
      </c>
      <c r="D10" s="18" t="s">
        <v>24</v>
      </c>
      <c r="E10" s="18">
        <v>1</v>
      </c>
      <c r="F10" s="18"/>
      <c r="G10" s="18"/>
      <c r="H10" s="18"/>
      <c r="I10" s="18"/>
      <c r="J10" s="18"/>
      <c r="K10" s="18"/>
      <c r="L10" s="18"/>
      <c r="M10" s="18"/>
      <c r="N10" s="18"/>
      <c r="O10" s="18"/>
      <c r="P10" s="18">
        <v>0</v>
      </c>
      <c r="Q10" s="18"/>
      <c r="R10" s="18"/>
      <c r="S10" s="18"/>
      <c r="T10" s="18"/>
      <c r="U10" s="18"/>
      <c r="V10" s="18"/>
      <c r="W10" s="18"/>
      <c r="X10" s="18"/>
      <c r="Y10" s="18" t="s">
        <v>22</v>
      </c>
      <c r="Z10" s="18" t="s">
        <v>25</v>
      </c>
      <c r="AA10" s="18" t="s">
        <v>25</v>
      </c>
      <c r="AB10" s="284" t="s">
        <v>1056</v>
      </c>
      <c r="AC10" s="285"/>
      <c r="AD10" s="285"/>
      <c r="AE10" s="285"/>
      <c r="AF10" s="285"/>
      <c r="AG10" s="285"/>
      <c r="AH10" s="285"/>
      <c r="AI10" s="285"/>
      <c r="AJ10" s="285"/>
      <c r="AK10" s="102" t="s">
        <v>26</v>
      </c>
      <c r="AL10" s="83" t="s">
        <v>26</v>
      </c>
      <c r="AM10" s="83" t="s">
        <v>26</v>
      </c>
      <c r="AN10" s="83" t="s">
        <v>26</v>
      </c>
      <c r="AO10" s="83" t="s">
        <v>26</v>
      </c>
      <c r="AP10" s="83" t="s">
        <v>26</v>
      </c>
      <c r="AQ10" s="3" t="s">
        <v>26</v>
      </c>
      <c r="AR10" s="3"/>
      <c r="AS10" s="3" t="s">
        <v>26</v>
      </c>
      <c r="AT10" s="3"/>
      <c r="AU10" s="112" t="s">
        <v>26</v>
      </c>
      <c r="AV10" s="314" t="str">
        <f>SUBSTITUTE(SUBSTITUTE(IFERROR(VLOOKUP($A10,単組回答!$E:$F,2,FALSE),""),"あり","○"),"なし","×")</f>
        <v/>
      </c>
      <c r="AW10" s="317" t="str">
        <f>SUBSTITUTE(SUBSTITUTE(IFERROR(VLOOKUP($A10,単組回答!$E:$G,3,FALSE),""),"あり","○"),"なし","×")</f>
        <v/>
      </c>
      <c r="AX10" s="313" t="str">
        <f>SUBSTITUTE(SUBSTITUTE(SUBSTITUTE(SUBSTITUTE(SUBSTITUTE(SUBSTITUTE(IFERROR(VLOOKUP($A10,単組回答!$E:$I,5,FALSE),""),"①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0" s="313" t="str">
        <f>SUBSTITUTE(SUBSTITUTE(SUBSTITUTE(SUBSTITUTE(SUBSTITUTE(SUBSTITUTE(SUBSTITUTE(IFERROR(VLOOKUP($A10,単組回答!$E:$L,8,FALSE),""),"①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0" s="313" t="str">
        <f>SUBSTITUTE(SUBSTITUTE(SUBSTITUTE(SUBSTITUTE(SUBSTITUTE(SUBSTITUTE(IFERROR(VLOOKUP($A10,単組回答!$E:$J,6,FALSE),""),"①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0" s="313" t="str">
        <f>SUBSTITUTE(SUBSTITUTE(SUBSTITUTE(SUBSTITUTE(SUBSTITUTE(SUBSTITUTE(SUBSTITUTE(IFERROR(VLOOKUP($A10,単組回答!$E:$P,12,FALSE),""),"①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0" s="313" t="str">
        <f>SUBSTITUTE(SUBSTITUTE(IFERROR(VLOOKUP($A10,単組回答!$E:$H,4,FALSE),""),"あり","○"),"なし","×")</f>
        <v/>
      </c>
      <c r="BC10" s="83" t="s">
        <v>24</v>
      </c>
      <c r="BD10" s="313" t="str">
        <f>SUBSTITUTE(SUBSTITUTE(IFERROR(VLOOKUP($A10,単組回答!$E:$R,14,FALSE),""),"① 行った","○"),"② 行っていない","×")</f>
        <v/>
      </c>
      <c r="BE10" s="83" t="s">
        <v>24</v>
      </c>
      <c r="BF10" s="316" t="str">
        <f>SUBSTITUTE(SUBSTITUTE(IFERROR(VLOOKUP($A10,単組回答!$E:$T,16,FALSE),""),"① 行った","○"),"② 行っていない","×")</f>
        <v/>
      </c>
    </row>
    <row r="11" spans="1:58" ht="28.5" customHeight="1">
      <c r="A11" s="20">
        <v>10009</v>
      </c>
      <c r="B11" s="65" t="s">
        <v>1062</v>
      </c>
      <c r="C11" s="45" t="s">
        <v>22</v>
      </c>
      <c r="D11" s="45" t="s">
        <v>22</v>
      </c>
      <c r="E11" s="18">
        <v>2</v>
      </c>
      <c r="F11" s="45" t="s">
        <v>22</v>
      </c>
      <c r="G11" s="18"/>
      <c r="H11" s="45" t="s">
        <v>22</v>
      </c>
      <c r="I11" s="18" t="s">
        <v>22</v>
      </c>
      <c r="J11" s="45"/>
      <c r="K11" s="18"/>
      <c r="L11" s="18"/>
      <c r="M11" s="18"/>
      <c r="N11" s="18" t="s">
        <v>22</v>
      </c>
      <c r="O11" s="18" t="s">
        <v>22</v>
      </c>
      <c r="P11" s="18">
        <v>2</v>
      </c>
      <c r="Q11" s="18" t="s">
        <v>22</v>
      </c>
      <c r="R11" s="18"/>
      <c r="S11" s="18" t="s">
        <v>22</v>
      </c>
      <c r="T11" s="18"/>
      <c r="U11" s="18"/>
      <c r="V11" s="18" t="s">
        <v>23</v>
      </c>
      <c r="W11" s="18"/>
      <c r="X11" s="18"/>
      <c r="Y11" s="18" t="s">
        <v>22</v>
      </c>
      <c r="Z11" s="18" t="s">
        <v>22</v>
      </c>
      <c r="AA11" s="18" t="s">
        <v>22</v>
      </c>
      <c r="AB11" s="18" t="s">
        <v>22</v>
      </c>
      <c r="AC11" s="18" t="s">
        <v>22</v>
      </c>
      <c r="AD11" s="18" t="s">
        <v>22</v>
      </c>
      <c r="AE11" s="18" t="s">
        <v>22</v>
      </c>
      <c r="AF11" s="18"/>
      <c r="AG11" s="18" t="s">
        <v>22</v>
      </c>
      <c r="AH11" s="18" t="s">
        <v>25</v>
      </c>
      <c r="AI11" s="18" t="s">
        <v>25</v>
      </c>
      <c r="AJ11" s="71" t="s">
        <v>25</v>
      </c>
      <c r="AK11" s="102" t="s">
        <v>22</v>
      </c>
      <c r="AL11" s="83" t="s">
        <v>22</v>
      </c>
      <c r="AM11" s="83" t="s">
        <v>22</v>
      </c>
      <c r="AN11" s="83" t="s">
        <v>22</v>
      </c>
      <c r="AO11" s="83" t="s">
        <v>22</v>
      </c>
      <c r="AP11" s="83" t="s">
        <v>22</v>
      </c>
      <c r="AQ11" s="3" t="s">
        <v>27</v>
      </c>
      <c r="AR11" s="3" t="s">
        <v>22</v>
      </c>
      <c r="AS11" s="3" t="s">
        <v>25</v>
      </c>
      <c r="AT11" s="3" t="s">
        <v>25</v>
      </c>
      <c r="AU11" s="112" t="s">
        <v>25</v>
      </c>
      <c r="AV11" s="314" t="str">
        <f>SUBSTITUTE(SUBSTITUTE(IFERROR(VLOOKUP($A11,単組回答!$E:$F,2,FALSE),""),"あり","○"),"なし","×")</f>
        <v/>
      </c>
      <c r="AW11" s="317" t="str">
        <f>SUBSTITUTE(SUBSTITUTE(IFERROR(VLOOKUP($A11,単組回答!$E:$G,3,FALSE),""),"あり","○"),"なし","×")</f>
        <v/>
      </c>
      <c r="AX11" s="313" t="str">
        <f>SUBSTITUTE(SUBSTITUTE(SUBSTITUTE(SUBSTITUTE(SUBSTITUTE(SUBSTITUTE(IFERROR(VLOOKUP($A11,単組回答!$E:$I,5,FALSE),""),"①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1" s="313" t="str">
        <f>SUBSTITUTE(SUBSTITUTE(SUBSTITUTE(SUBSTITUTE(SUBSTITUTE(SUBSTITUTE(SUBSTITUTE(IFERROR(VLOOKUP($A11,単組回答!$E:$L,8,FALSE),""),"①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1" s="313" t="str">
        <f>SUBSTITUTE(SUBSTITUTE(SUBSTITUTE(SUBSTITUTE(SUBSTITUTE(SUBSTITUTE(IFERROR(VLOOKUP($A11,単組回答!$E:$J,6,FALSE),""),"①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1" s="313" t="str">
        <f>SUBSTITUTE(SUBSTITUTE(SUBSTITUTE(SUBSTITUTE(SUBSTITUTE(SUBSTITUTE(SUBSTITUTE(IFERROR(VLOOKUP($A11,単組回答!$E:$P,12,FALSE),""),"①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1" s="313" t="str">
        <f>SUBSTITUTE(SUBSTITUTE(IFERROR(VLOOKUP($A11,単組回答!$E:$H,4,FALSE),""),"あり","○"),"なし","×")</f>
        <v/>
      </c>
      <c r="BC11" s="83" t="s">
        <v>24</v>
      </c>
      <c r="BD11" s="313" t="str">
        <f>SUBSTITUTE(SUBSTITUTE(IFERROR(VLOOKUP($A11,単組回答!$E:$R,14,FALSE),""),"① 行った","○"),"② 行っていない","×")</f>
        <v/>
      </c>
      <c r="BE11" s="83" t="s">
        <v>24</v>
      </c>
      <c r="BF11" s="316" t="str">
        <f>SUBSTITUTE(SUBSTITUTE(IFERROR(VLOOKUP($A11,単組回答!$E:$T,16,FALSE),""),"① 行った","○"),"② 行っていない","×")</f>
        <v/>
      </c>
    </row>
    <row r="12" spans="1:58" ht="28.5" customHeight="1">
      <c r="A12" s="20">
        <v>10010</v>
      </c>
      <c r="B12" s="65" t="s">
        <v>1063</v>
      </c>
      <c r="C12" s="45" t="s">
        <v>22</v>
      </c>
      <c r="D12" s="45" t="s">
        <v>22</v>
      </c>
      <c r="E12" s="18">
        <v>2</v>
      </c>
      <c r="F12" s="18"/>
      <c r="G12" s="18"/>
      <c r="H12" s="18"/>
      <c r="I12" s="18"/>
      <c r="J12" s="18"/>
      <c r="K12" s="18"/>
      <c r="L12" s="18"/>
      <c r="M12" s="18"/>
      <c r="N12" s="18" t="s">
        <v>23</v>
      </c>
      <c r="O12" s="18" t="s">
        <v>23</v>
      </c>
      <c r="P12" s="18">
        <v>2</v>
      </c>
      <c r="Q12" s="18"/>
      <c r="R12" s="18"/>
      <c r="S12" s="18"/>
      <c r="T12" s="18"/>
      <c r="U12" s="18"/>
      <c r="V12" s="18"/>
      <c r="W12" s="18"/>
      <c r="X12" s="18"/>
      <c r="Y12" s="18" t="s">
        <v>22</v>
      </c>
      <c r="Z12" s="18" t="s">
        <v>22</v>
      </c>
      <c r="AA12" s="18" t="s">
        <v>22</v>
      </c>
      <c r="AB12" s="18" t="s">
        <v>24</v>
      </c>
      <c r="AC12" s="18" t="s">
        <v>22</v>
      </c>
      <c r="AD12" s="18" t="s">
        <v>24</v>
      </c>
      <c r="AE12" s="18" t="s">
        <v>25</v>
      </c>
      <c r="AF12" s="18"/>
      <c r="AG12" s="18" t="s">
        <v>24</v>
      </c>
      <c r="AH12" s="18" t="s">
        <v>24</v>
      </c>
      <c r="AI12" s="18" t="s">
        <v>24</v>
      </c>
      <c r="AJ12" s="71" t="s">
        <v>25</v>
      </c>
      <c r="AK12" s="102" t="s">
        <v>26</v>
      </c>
      <c r="AL12" s="83" t="s">
        <v>26</v>
      </c>
      <c r="AM12" s="83" t="s">
        <v>26</v>
      </c>
      <c r="AN12" s="83" t="s">
        <v>26</v>
      </c>
      <c r="AO12" s="83" t="s">
        <v>26</v>
      </c>
      <c r="AP12" s="83" t="s">
        <v>26</v>
      </c>
      <c r="AQ12" s="3" t="s">
        <v>26</v>
      </c>
      <c r="AR12" s="3"/>
      <c r="AS12" s="3" t="s">
        <v>26</v>
      </c>
      <c r="AT12" s="3"/>
      <c r="AU12" s="112" t="s">
        <v>26</v>
      </c>
      <c r="AV12" s="314" t="str">
        <f>SUBSTITUTE(SUBSTITUTE(IFERROR(VLOOKUP($A12,単組回答!$E:$F,2,FALSE),""),"あり","○"),"なし","×")</f>
        <v/>
      </c>
      <c r="AW12" s="317" t="str">
        <f>SUBSTITUTE(SUBSTITUTE(IFERROR(VLOOKUP($A12,単組回答!$E:$G,3,FALSE),""),"あり","○"),"なし","×")</f>
        <v/>
      </c>
      <c r="AX12" s="313" t="str">
        <f>SUBSTITUTE(SUBSTITUTE(SUBSTITUTE(SUBSTITUTE(SUBSTITUTE(SUBSTITUTE(IFERROR(VLOOKUP($A12,単組回答!$E:$I,5,FALSE),""),"①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2" s="313" t="str">
        <f>SUBSTITUTE(SUBSTITUTE(SUBSTITUTE(SUBSTITUTE(SUBSTITUTE(SUBSTITUTE(SUBSTITUTE(IFERROR(VLOOKUP($A12,単組回答!$E:$L,8,FALSE),""),"①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2" s="313" t="str">
        <f>SUBSTITUTE(SUBSTITUTE(SUBSTITUTE(SUBSTITUTE(SUBSTITUTE(SUBSTITUTE(IFERROR(VLOOKUP($A12,単組回答!$E:$J,6,FALSE),""),"①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2" s="313" t="str">
        <f>SUBSTITUTE(SUBSTITUTE(SUBSTITUTE(SUBSTITUTE(SUBSTITUTE(SUBSTITUTE(SUBSTITUTE(IFERROR(VLOOKUP($A12,単組回答!$E:$P,12,FALSE),""),"①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2" s="313" t="str">
        <f>SUBSTITUTE(SUBSTITUTE(IFERROR(VLOOKUP($A12,単組回答!$E:$H,4,FALSE),""),"あり","○"),"なし","×")</f>
        <v/>
      </c>
      <c r="BC12" s="83" t="s">
        <v>24</v>
      </c>
      <c r="BD12" s="313" t="str">
        <f>SUBSTITUTE(SUBSTITUTE(IFERROR(VLOOKUP($A12,単組回答!$E:$R,14,FALSE),""),"① 行った","○"),"② 行っていない","×")</f>
        <v/>
      </c>
      <c r="BE12" s="83" t="s">
        <v>24</v>
      </c>
      <c r="BF12" s="316" t="str">
        <f>SUBSTITUTE(SUBSTITUTE(IFERROR(VLOOKUP($A12,単組回答!$E:$T,16,FALSE),""),"① 行った","○"),"② 行っていない","×")</f>
        <v/>
      </c>
    </row>
    <row r="13" spans="1:58" ht="28.5" customHeight="1">
      <c r="A13" s="20">
        <v>10011</v>
      </c>
      <c r="B13" s="65" t="s">
        <v>1064</v>
      </c>
      <c r="C13" s="45"/>
      <c r="D13" s="18"/>
      <c r="E13" s="18">
        <v>0</v>
      </c>
      <c r="F13" s="18"/>
      <c r="G13" s="18"/>
      <c r="H13" s="18"/>
      <c r="I13" s="18"/>
      <c r="J13" s="18"/>
      <c r="K13" s="18"/>
      <c r="L13" s="18"/>
      <c r="M13" s="18"/>
      <c r="N13" s="18" t="s">
        <v>22</v>
      </c>
      <c r="O13" s="18" t="s">
        <v>22</v>
      </c>
      <c r="P13" s="18">
        <v>2</v>
      </c>
      <c r="Q13" s="18" t="s">
        <v>23</v>
      </c>
      <c r="R13" s="18"/>
      <c r="S13" s="18"/>
      <c r="T13" s="18"/>
      <c r="U13" s="18"/>
      <c r="V13" s="18"/>
      <c r="W13" s="18"/>
      <c r="X13" s="18"/>
      <c r="Y13" s="18" t="s">
        <v>22</v>
      </c>
      <c r="Z13" s="18" t="s">
        <v>22</v>
      </c>
      <c r="AA13" s="18" t="s">
        <v>22</v>
      </c>
      <c r="AB13" s="18" t="s">
        <v>24</v>
      </c>
      <c r="AC13" s="18" t="s">
        <v>22</v>
      </c>
      <c r="AD13" s="18" t="s">
        <v>24</v>
      </c>
      <c r="AE13" s="18" t="s">
        <v>23</v>
      </c>
      <c r="AF13" s="18"/>
      <c r="AG13" s="18" t="s">
        <v>24</v>
      </c>
      <c r="AH13" s="18" t="s">
        <v>24</v>
      </c>
      <c r="AI13" s="18" t="s">
        <v>25</v>
      </c>
      <c r="AJ13" s="71" t="s">
        <v>25</v>
      </c>
      <c r="AK13" s="102" t="s">
        <v>22</v>
      </c>
      <c r="AL13" s="83" t="s">
        <v>22</v>
      </c>
      <c r="AM13" s="83" t="s">
        <v>25</v>
      </c>
      <c r="AN13" s="83" t="s">
        <v>22</v>
      </c>
      <c r="AO13" s="83">
        <v>0</v>
      </c>
      <c r="AP13" s="83" t="s">
        <v>22</v>
      </c>
      <c r="AQ13" s="3" t="s">
        <v>27</v>
      </c>
      <c r="AR13" s="3"/>
      <c r="AS13" s="3" t="s">
        <v>28</v>
      </c>
      <c r="AT13" s="3"/>
      <c r="AU13" s="112" t="s">
        <v>25</v>
      </c>
      <c r="AV13" s="314" t="str">
        <f>SUBSTITUTE(SUBSTITUTE(IFERROR(VLOOKUP($A13,単組回答!$E:$F,2,FALSE),""),"あり","○"),"なし","×")</f>
        <v/>
      </c>
      <c r="AW13" s="317" t="str">
        <f>SUBSTITUTE(SUBSTITUTE(IFERROR(VLOOKUP($A13,単組回答!$E:$G,3,FALSE),""),"あり","○"),"なし","×")</f>
        <v/>
      </c>
      <c r="AX13" s="313" t="str">
        <f>SUBSTITUTE(SUBSTITUTE(SUBSTITUTE(SUBSTITUTE(SUBSTITUTE(SUBSTITUTE(IFERROR(VLOOKUP($A13,単組回答!$E:$I,5,FALSE),""),"①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3" s="313" t="str">
        <f>SUBSTITUTE(SUBSTITUTE(SUBSTITUTE(SUBSTITUTE(SUBSTITUTE(SUBSTITUTE(SUBSTITUTE(IFERROR(VLOOKUP($A13,単組回答!$E:$L,8,FALSE),""),"①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3" s="313" t="str">
        <f>SUBSTITUTE(SUBSTITUTE(SUBSTITUTE(SUBSTITUTE(SUBSTITUTE(SUBSTITUTE(IFERROR(VLOOKUP($A13,単組回答!$E:$J,6,FALSE),""),"①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3" s="313" t="str">
        <f>SUBSTITUTE(SUBSTITUTE(SUBSTITUTE(SUBSTITUTE(SUBSTITUTE(SUBSTITUTE(SUBSTITUTE(IFERROR(VLOOKUP($A13,単組回答!$E:$P,12,FALSE),""),"①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3" s="313" t="str">
        <f>SUBSTITUTE(SUBSTITUTE(IFERROR(VLOOKUP($A13,単組回答!$E:$H,4,FALSE),""),"あり","○"),"なし","×")</f>
        <v/>
      </c>
      <c r="BC13" s="83" t="s">
        <v>24</v>
      </c>
      <c r="BD13" s="313" t="str">
        <f>SUBSTITUTE(SUBSTITUTE(IFERROR(VLOOKUP($A13,単組回答!$E:$R,14,FALSE),""),"① 行った","○"),"② 行っていない","×")</f>
        <v/>
      </c>
      <c r="BE13" s="83" t="s">
        <v>24</v>
      </c>
      <c r="BF13" s="316" t="str">
        <f>SUBSTITUTE(SUBSTITUTE(IFERROR(VLOOKUP($A13,単組回答!$E:$T,16,FALSE),""),"① 行った","○"),"② 行っていない","×")</f>
        <v/>
      </c>
    </row>
    <row r="14" spans="1:58" ht="28.5" customHeight="1">
      <c r="A14" s="20">
        <v>10012</v>
      </c>
      <c r="B14" s="65" t="s">
        <v>1065</v>
      </c>
      <c r="C14" s="18" t="s">
        <v>22</v>
      </c>
      <c r="D14" s="18" t="s">
        <v>22</v>
      </c>
      <c r="E14" s="18">
        <v>2</v>
      </c>
      <c r="F14" s="18" t="s">
        <v>22</v>
      </c>
      <c r="G14" s="18"/>
      <c r="H14" s="18"/>
      <c r="I14" s="18"/>
      <c r="J14" s="18"/>
      <c r="K14" s="18"/>
      <c r="L14" s="18"/>
      <c r="M14" s="18"/>
      <c r="N14" s="18" t="s">
        <v>22</v>
      </c>
      <c r="O14" s="18" t="s">
        <v>22</v>
      </c>
      <c r="P14" s="18">
        <v>2</v>
      </c>
      <c r="Q14" s="18"/>
      <c r="R14" s="18" t="s">
        <v>23</v>
      </c>
      <c r="S14" s="18"/>
      <c r="T14" s="18" t="s">
        <v>23</v>
      </c>
      <c r="U14" s="18"/>
      <c r="V14" s="18"/>
      <c r="W14" s="18"/>
      <c r="X14" s="18"/>
      <c r="Y14" s="18" t="s">
        <v>25</v>
      </c>
      <c r="Z14" s="18" t="s">
        <v>25</v>
      </c>
      <c r="AA14" s="18" t="s">
        <v>25</v>
      </c>
      <c r="AB14" s="18" t="s">
        <v>24</v>
      </c>
      <c r="AC14" s="18" t="s">
        <v>25</v>
      </c>
      <c r="AD14" s="18" t="s">
        <v>24</v>
      </c>
      <c r="AE14" s="18" t="s">
        <v>25</v>
      </c>
      <c r="AF14" s="18"/>
      <c r="AG14" s="18" t="s">
        <v>24</v>
      </c>
      <c r="AH14" s="18" t="s">
        <v>24</v>
      </c>
      <c r="AI14" s="18" t="s">
        <v>25</v>
      </c>
      <c r="AJ14" s="71" t="s">
        <v>25</v>
      </c>
      <c r="AK14" s="102" t="s">
        <v>22</v>
      </c>
      <c r="AL14" s="83" t="s">
        <v>22</v>
      </c>
      <c r="AM14" s="83" t="s">
        <v>25</v>
      </c>
      <c r="AN14" s="83" t="s">
        <v>22</v>
      </c>
      <c r="AO14" s="83">
        <v>0</v>
      </c>
      <c r="AP14" s="83" t="s">
        <v>22</v>
      </c>
      <c r="AQ14" s="3" t="s">
        <v>27</v>
      </c>
      <c r="AR14" s="3"/>
      <c r="AS14" s="3" t="s">
        <v>28</v>
      </c>
      <c r="AT14" s="3"/>
      <c r="AU14" s="112" t="s">
        <v>25</v>
      </c>
      <c r="AV14" s="314" t="str">
        <f>SUBSTITUTE(SUBSTITUTE(IFERROR(VLOOKUP($A14,単組回答!$E:$F,2,FALSE),""),"あり","○"),"なし","×")</f>
        <v/>
      </c>
      <c r="AW14" s="317" t="str">
        <f>SUBSTITUTE(SUBSTITUTE(IFERROR(VLOOKUP($A14,単組回答!$E:$G,3,FALSE),""),"あり","○"),"なし","×")</f>
        <v/>
      </c>
      <c r="AX14" s="313" t="str">
        <f>SUBSTITUTE(SUBSTITUTE(SUBSTITUTE(SUBSTITUTE(SUBSTITUTE(SUBSTITUTE(IFERROR(VLOOKUP($A14,単組回答!$E:$I,5,FALSE),""),"①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4" s="313" t="str">
        <f>SUBSTITUTE(SUBSTITUTE(SUBSTITUTE(SUBSTITUTE(SUBSTITUTE(SUBSTITUTE(SUBSTITUTE(IFERROR(VLOOKUP($A14,単組回答!$E:$L,8,FALSE),""),"①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4" s="313" t="str">
        <f>SUBSTITUTE(SUBSTITUTE(SUBSTITUTE(SUBSTITUTE(SUBSTITUTE(SUBSTITUTE(IFERROR(VLOOKUP($A14,単組回答!$E:$J,6,FALSE),""),"①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4" s="313" t="str">
        <f>SUBSTITUTE(SUBSTITUTE(SUBSTITUTE(SUBSTITUTE(SUBSTITUTE(SUBSTITUTE(SUBSTITUTE(IFERROR(VLOOKUP($A14,単組回答!$E:$P,12,FALSE),""),"①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4" s="313" t="str">
        <f>SUBSTITUTE(SUBSTITUTE(IFERROR(VLOOKUP($A14,単組回答!$E:$H,4,FALSE),""),"あり","○"),"なし","×")</f>
        <v/>
      </c>
      <c r="BC14" s="83" t="s">
        <v>24</v>
      </c>
      <c r="BD14" s="313" t="str">
        <f>SUBSTITUTE(SUBSTITUTE(IFERROR(VLOOKUP($A14,単組回答!$E:$R,14,FALSE),""),"① 行った","○"),"② 行っていない","×")</f>
        <v/>
      </c>
      <c r="BE14" s="83" t="s">
        <v>24</v>
      </c>
      <c r="BF14" s="316" t="str">
        <f>SUBSTITUTE(SUBSTITUTE(IFERROR(VLOOKUP($A14,単組回答!$E:$T,16,FALSE),""),"① 行った","○"),"② 行っていない","×")</f>
        <v/>
      </c>
    </row>
    <row r="15" spans="1:58" ht="28.5" customHeight="1">
      <c r="A15" s="20">
        <v>10013</v>
      </c>
      <c r="B15" s="65" t="s">
        <v>1066</v>
      </c>
      <c r="C15" s="18" t="s">
        <v>22</v>
      </c>
      <c r="D15" s="18" t="s">
        <v>22</v>
      </c>
      <c r="E15" s="18">
        <v>2</v>
      </c>
      <c r="F15" s="18"/>
      <c r="G15" s="18" t="s">
        <v>22</v>
      </c>
      <c r="H15" s="18"/>
      <c r="I15" s="18" t="s">
        <v>22</v>
      </c>
      <c r="J15" s="18"/>
      <c r="K15" s="18"/>
      <c r="L15" s="18"/>
      <c r="M15" s="18"/>
      <c r="N15" s="18" t="s">
        <v>22</v>
      </c>
      <c r="O15" s="18" t="s">
        <v>22</v>
      </c>
      <c r="P15" s="18">
        <v>2</v>
      </c>
      <c r="Q15" s="18" t="s">
        <v>23</v>
      </c>
      <c r="R15" s="18"/>
      <c r="S15" s="18"/>
      <c r="T15" s="18"/>
      <c r="U15" s="18"/>
      <c r="V15" s="18"/>
      <c r="W15" s="18"/>
      <c r="X15" s="18"/>
      <c r="Y15" s="18" t="s">
        <v>22</v>
      </c>
      <c r="Z15" s="18" t="s">
        <v>22</v>
      </c>
      <c r="AA15" s="18" t="s">
        <v>22</v>
      </c>
      <c r="AB15" s="18" t="s">
        <v>24</v>
      </c>
      <c r="AC15" s="18" t="s">
        <v>22</v>
      </c>
      <c r="AD15" s="18" t="s">
        <v>24</v>
      </c>
      <c r="AE15" s="18" t="s">
        <v>25</v>
      </c>
      <c r="AF15" s="18"/>
      <c r="AG15" s="18" t="s">
        <v>24</v>
      </c>
      <c r="AH15" s="18" t="s">
        <v>24</v>
      </c>
      <c r="AI15" s="18" t="s">
        <v>25</v>
      </c>
      <c r="AJ15" s="71" t="s">
        <v>25</v>
      </c>
      <c r="AK15" s="102" t="s">
        <v>22</v>
      </c>
      <c r="AL15" s="83" t="s">
        <v>22</v>
      </c>
      <c r="AM15" s="83" t="s">
        <v>25</v>
      </c>
      <c r="AN15" s="83" t="s">
        <v>22</v>
      </c>
      <c r="AO15" s="83">
        <v>0</v>
      </c>
      <c r="AP15" s="83" t="s">
        <v>22</v>
      </c>
      <c r="AQ15" s="3" t="s">
        <v>27</v>
      </c>
      <c r="AR15" s="3"/>
      <c r="AS15" s="3" t="s">
        <v>25</v>
      </c>
      <c r="AT15" s="3"/>
      <c r="AU15" s="112" t="s">
        <v>25</v>
      </c>
      <c r="AV15" s="314" t="str">
        <f>SUBSTITUTE(SUBSTITUTE(IFERROR(VLOOKUP($A15,単組回答!$E:$F,2,FALSE),""),"あり","○"),"なし","×")</f>
        <v/>
      </c>
      <c r="AW15" s="317" t="str">
        <f>SUBSTITUTE(SUBSTITUTE(IFERROR(VLOOKUP($A15,単組回答!$E:$G,3,FALSE),""),"あり","○"),"なし","×")</f>
        <v/>
      </c>
      <c r="AX15" s="313" t="str">
        <f>SUBSTITUTE(SUBSTITUTE(SUBSTITUTE(SUBSTITUTE(SUBSTITUTE(SUBSTITUTE(IFERROR(VLOOKUP($A15,単組回答!$E:$I,5,FALSE),""),"①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5" s="313" t="str">
        <f>SUBSTITUTE(SUBSTITUTE(SUBSTITUTE(SUBSTITUTE(SUBSTITUTE(SUBSTITUTE(SUBSTITUTE(IFERROR(VLOOKUP($A15,単組回答!$E:$L,8,FALSE),""),"①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5" s="313" t="str">
        <f>SUBSTITUTE(SUBSTITUTE(SUBSTITUTE(SUBSTITUTE(SUBSTITUTE(SUBSTITUTE(IFERROR(VLOOKUP($A15,単組回答!$E:$J,6,FALSE),""),"①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5" s="313" t="str">
        <f>SUBSTITUTE(SUBSTITUTE(SUBSTITUTE(SUBSTITUTE(SUBSTITUTE(SUBSTITUTE(SUBSTITUTE(IFERROR(VLOOKUP($A15,単組回答!$E:$P,12,FALSE),""),"①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5" s="313" t="str">
        <f>SUBSTITUTE(SUBSTITUTE(IFERROR(VLOOKUP($A15,単組回答!$E:$H,4,FALSE),""),"あり","○"),"なし","×")</f>
        <v/>
      </c>
      <c r="BC15" s="83" t="s">
        <v>24</v>
      </c>
      <c r="BD15" s="313" t="str">
        <f>SUBSTITUTE(SUBSTITUTE(IFERROR(VLOOKUP($A15,単組回答!$E:$R,14,FALSE),""),"① 行った","○"),"② 行っていない","×")</f>
        <v/>
      </c>
      <c r="BE15" s="83" t="s">
        <v>24</v>
      </c>
      <c r="BF15" s="316" t="str">
        <f>SUBSTITUTE(SUBSTITUTE(IFERROR(VLOOKUP($A15,単組回答!$E:$T,16,FALSE),""),"① 行った","○"),"② 行っていない","×")</f>
        <v/>
      </c>
    </row>
    <row r="16" spans="1:58" ht="28.5" customHeight="1">
      <c r="A16" s="20">
        <v>10015</v>
      </c>
      <c r="B16" s="65" t="s">
        <v>1067</v>
      </c>
      <c r="C16" s="18" t="s">
        <v>22</v>
      </c>
      <c r="D16" s="18" t="s">
        <v>22</v>
      </c>
      <c r="E16" s="18">
        <v>2</v>
      </c>
      <c r="F16" s="18"/>
      <c r="G16" s="18" t="s">
        <v>22</v>
      </c>
      <c r="H16" s="18"/>
      <c r="I16" s="18" t="s">
        <v>22</v>
      </c>
      <c r="J16" s="18"/>
      <c r="K16" s="18"/>
      <c r="L16" s="18"/>
      <c r="M16" s="18"/>
      <c r="N16" s="18" t="s">
        <v>22</v>
      </c>
      <c r="O16" s="18" t="s">
        <v>22</v>
      </c>
      <c r="P16" s="18">
        <v>2</v>
      </c>
      <c r="Q16" s="18" t="s">
        <v>22</v>
      </c>
      <c r="R16" s="18"/>
      <c r="S16" s="18" t="s">
        <v>22</v>
      </c>
      <c r="T16" s="18"/>
      <c r="U16" s="18"/>
      <c r="V16" s="18"/>
      <c r="W16" s="18"/>
      <c r="X16" s="18"/>
      <c r="Y16" s="18" t="s">
        <v>22</v>
      </c>
      <c r="Z16" s="18" t="s">
        <v>22</v>
      </c>
      <c r="AA16" s="18" t="s">
        <v>22</v>
      </c>
      <c r="AB16" s="18" t="s">
        <v>24</v>
      </c>
      <c r="AC16" s="18" t="s">
        <v>22</v>
      </c>
      <c r="AD16" s="18" t="s">
        <v>24</v>
      </c>
      <c r="AE16" s="18" t="s">
        <v>22</v>
      </c>
      <c r="AF16" s="18"/>
      <c r="AG16" s="18" t="s">
        <v>24</v>
      </c>
      <c r="AH16" s="18" t="s">
        <v>25</v>
      </c>
      <c r="AI16" s="18" t="s">
        <v>25</v>
      </c>
      <c r="AJ16" s="71" t="s">
        <v>25</v>
      </c>
      <c r="AK16" s="102" t="s">
        <v>22</v>
      </c>
      <c r="AL16" s="83" t="s">
        <v>22</v>
      </c>
      <c r="AM16" s="83" t="s">
        <v>22</v>
      </c>
      <c r="AN16" s="83" t="s">
        <v>22</v>
      </c>
      <c r="AO16" s="83" t="s">
        <v>22</v>
      </c>
      <c r="AP16" s="83" t="s">
        <v>22</v>
      </c>
      <c r="AQ16" s="3" t="s">
        <v>27</v>
      </c>
      <c r="AR16" s="3" t="s">
        <v>28</v>
      </c>
      <c r="AS16" s="3" t="s">
        <v>28</v>
      </c>
      <c r="AT16" s="3" t="s">
        <v>25</v>
      </c>
      <c r="AU16" s="112" t="s">
        <v>25</v>
      </c>
      <c r="AV16" s="314" t="str">
        <f>SUBSTITUTE(SUBSTITUTE(IFERROR(VLOOKUP($A16,単組回答!$E:$F,2,FALSE),""),"あり","○"),"なし","×")</f>
        <v/>
      </c>
      <c r="AW16" s="317" t="str">
        <f>SUBSTITUTE(SUBSTITUTE(IFERROR(VLOOKUP($A16,単組回答!$E:$G,3,FALSE),""),"あり","○"),"なし","×")</f>
        <v/>
      </c>
      <c r="AX16" s="313" t="str">
        <f>SUBSTITUTE(SUBSTITUTE(SUBSTITUTE(SUBSTITUTE(SUBSTITUTE(SUBSTITUTE(IFERROR(VLOOKUP($A16,単組回答!$E:$I,5,FALSE),""),"①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6" s="313" t="str">
        <f>SUBSTITUTE(SUBSTITUTE(SUBSTITUTE(SUBSTITUTE(SUBSTITUTE(SUBSTITUTE(SUBSTITUTE(IFERROR(VLOOKUP($A16,単組回答!$E:$L,8,FALSE),""),"①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6" s="313" t="str">
        <f>SUBSTITUTE(SUBSTITUTE(SUBSTITUTE(SUBSTITUTE(SUBSTITUTE(SUBSTITUTE(IFERROR(VLOOKUP($A16,単組回答!$E:$J,6,FALSE),""),"①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6" s="313" t="str">
        <f>SUBSTITUTE(SUBSTITUTE(SUBSTITUTE(SUBSTITUTE(SUBSTITUTE(SUBSTITUTE(SUBSTITUTE(IFERROR(VLOOKUP($A16,単組回答!$E:$P,12,FALSE),""),"①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6" s="313" t="str">
        <f>SUBSTITUTE(SUBSTITUTE(IFERROR(VLOOKUP($A16,単組回答!$E:$H,4,FALSE),""),"あり","○"),"なし","×")</f>
        <v/>
      </c>
      <c r="BC16" s="83" t="s">
        <v>24</v>
      </c>
      <c r="BD16" s="313" t="str">
        <f>SUBSTITUTE(SUBSTITUTE(IFERROR(VLOOKUP($A16,単組回答!$E:$R,14,FALSE),""),"① 行った","○"),"② 行っていない","×")</f>
        <v/>
      </c>
      <c r="BE16" s="83" t="s">
        <v>24</v>
      </c>
      <c r="BF16" s="316" t="str">
        <f>SUBSTITUTE(SUBSTITUTE(IFERROR(VLOOKUP($A16,単組回答!$E:$T,16,FALSE),""),"① 行った","○"),"② 行っていない","×")</f>
        <v/>
      </c>
    </row>
    <row r="17" spans="1:58" ht="28.5" customHeight="1">
      <c r="A17" s="20">
        <v>10031</v>
      </c>
      <c r="B17" s="65" t="s">
        <v>1068</v>
      </c>
      <c r="C17" s="45"/>
      <c r="D17" s="18"/>
      <c r="E17" s="18">
        <v>0</v>
      </c>
      <c r="F17" s="18"/>
      <c r="G17" s="18"/>
      <c r="H17" s="18"/>
      <c r="I17" s="18"/>
      <c r="J17" s="18"/>
      <c r="K17" s="18"/>
      <c r="L17" s="18"/>
      <c r="M17" s="18"/>
      <c r="N17" s="18" t="s">
        <v>24</v>
      </c>
      <c r="O17" s="18" t="s">
        <v>24</v>
      </c>
      <c r="P17" s="18">
        <v>0</v>
      </c>
      <c r="Q17" s="18" t="s">
        <v>23</v>
      </c>
      <c r="R17" s="18" t="s">
        <v>23</v>
      </c>
      <c r="S17" s="18"/>
      <c r="T17" s="18" t="s">
        <v>23</v>
      </c>
      <c r="U17" s="18"/>
      <c r="V17" s="18"/>
      <c r="W17" s="18"/>
      <c r="X17" s="18"/>
      <c r="Y17" s="18" t="s">
        <v>24</v>
      </c>
      <c r="Z17" s="18" t="s">
        <v>24</v>
      </c>
      <c r="AA17" s="18" t="e">
        <v>#N/A</v>
      </c>
      <c r="AB17" s="284" t="s">
        <v>1069</v>
      </c>
      <c r="AC17" s="285"/>
      <c r="AD17" s="285"/>
      <c r="AE17" s="285"/>
      <c r="AF17" s="285"/>
      <c r="AG17" s="285"/>
      <c r="AH17" s="285"/>
      <c r="AI17" s="285"/>
      <c r="AJ17" s="285"/>
      <c r="AK17" s="102" t="s">
        <v>26</v>
      </c>
      <c r="AL17" s="83" t="s">
        <v>26</v>
      </c>
      <c r="AM17" s="83" t="s">
        <v>26</v>
      </c>
      <c r="AN17" s="83" t="s">
        <v>26</v>
      </c>
      <c r="AO17" s="83" t="s">
        <v>26</v>
      </c>
      <c r="AP17" s="83" t="s">
        <v>26</v>
      </c>
      <c r="AQ17" s="3" t="s">
        <v>26</v>
      </c>
      <c r="AR17" s="3" t="s">
        <v>26</v>
      </c>
      <c r="AS17" s="3" t="s">
        <v>26</v>
      </c>
      <c r="AT17" s="3" t="s">
        <v>26</v>
      </c>
      <c r="AU17" s="112" t="s">
        <v>26</v>
      </c>
      <c r="AV17" s="314" t="str">
        <f>SUBSTITUTE(SUBSTITUTE(IFERROR(VLOOKUP($A17,単組回答!$E:$F,2,FALSE),""),"あり","○"),"なし","×")</f>
        <v/>
      </c>
      <c r="AW17" s="317" t="str">
        <f>SUBSTITUTE(SUBSTITUTE(IFERROR(VLOOKUP($A17,単組回答!$E:$G,3,FALSE),""),"あり","○"),"なし","×")</f>
        <v/>
      </c>
      <c r="AX17" s="313" t="str">
        <f>SUBSTITUTE(SUBSTITUTE(SUBSTITUTE(SUBSTITUTE(SUBSTITUTE(SUBSTITUTE(IFERROR(VLOOKUP($A17,単組回答!$E:$I,5,FALSE),""),"①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7" s="313" t="str">
        <f>SUBSTITUTE(SUBSTITUTE(SUBSTITUTE(SUBSTITUTE(SUBSTITUTE(SUBSTITUTE(SUBSTITUTE(IFERROR(VLOOKUP($A17,単組回答!$E:$L,8,FALSE),""),"①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7" s="313" t="str">
        <f>SUBSTITUTE(SUBSTITUTE(SUBSTITUTE(SUBSTITUTE(SUBSTITUTE(SUBSTITUTE(IFERROR(VLOOKUP($A17,単組回答!$E:$J,6,FALSE),""),"①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7" s="313" t="str">
        <f>SUBSTITUTE(SUBSTITUTE(SUBSTITUTE(SUBSTITUTE(SUBSTITUTE(SUBSTITUTE(SUBSTITUTE(IFERROR(VLOOKUP($A17,単組回答!$E:$P,12,FALSE),""),"①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7" s="313" t="str">
        <f>SUBSTITUTE(SUBSTITUTE(IFERROR(VLOOKUP($A17,単組回答!$E:$H,4,FALSE),""),"あり","○"),"なし","×")</f>
        <v/>
      </c>
      <c r="BC17" s="83" t="s">
        <v>24</v>
      </c>
      <c r="BD17" s="313" t="str">
        <f>SUBSTITUTE(SUBSTITUTE(IFERROR(VLOOKUP($A17,単組回答!$E:$R,14,FALSE),""),"① 行った","○"),"② 行っていない","×")</f>
        <v/>
      </c>
      <c r="BE17" s="83" t="s">
        <v>24</v>
      </c>
      <c r="BF17" s="316" t="str">
        <f>SUBSTITUTE(SUBSTITUTE(IFERROR(VLOOKUP($A17,単組回答!$E:$T,16,FALSE),""),"① 行った","○"),"② 行っていない","×")</f>
        <v/>
      </c>
    </row>
    <row r="18" spans="1:58" ht="28.5" customHeight="1">
      <c r="A18" s="20">
        <v>10032</v>
      </c>
      <c r="B18" s="65" t="s">
        <v>1070</v>
      </c>
      <c r="C18" s="45"/>
      <c r="D18" s="18"/>
      <c r="E18" s="18">
        <v>0</v>
      </c>
      <c r="F18" s="18"/>
      <c r="G18" s="18"/>
      <c r="H18" s="18"/>
      <c r="I18" s="18"/>
      <c r="J18" s="18"/>
      <c r="K18" s="18"/>
      <c r="L18" s="18"/>
      <c r="M18" s="18"/>
      <c r="N18" s="18" t="s">
        <v>24</v>
      </c>
      <c r="O18" s="18" t="s">
        <v>24</v>
      </c>
      <c r="P18" s="18">
        <v>0</v>
      </c>
      <c r="Q18" s="18"/>
      <c r="R18" s="18" t="s">
        <v>23</v>
      </c>
      <c r="S18" s="18"/>
      <c r="T18" s="18" t="s">
        <v>23</v>
      </c>
      <c r="U18" s="18"/>
      <c r="V18" s="18"/>
      <c r="W18" s="18"/>
      <c r="X18" s="18"/>
      <c r="Y18" s="18" t="s">
        <v>24</v>
      </c>
      <c r="Z18" s="18" t="s">
        <v>24</v>
      </c>
      <c r="AA18" s="18" t="e">
        <v>#N/A</v>
      </c>
      <c r="AB18" s="18" t="s">
        <v>24</v>
      </c>
      <c r="AC18" s="18" t="s">
        <v>22</v>
      </c>
      <c r="AD18" s="18" t="s">
        <v>24</v>
      </c>
      <c r="AE18" s="18" t="s">
        <v>22</v>
      </c>
      <c r="AF18" s="18"/>
      <c r="AG18" s="18" t="s">
        <v>24</v>
      </c>
      <c r="AH18" s="18" t="s">
        <v>24</v>
      </c>
      <c r="AI18" s="18" t="s">
        <v>24</v>
      </c>
      <c r="AJ18" s="71" t="s">
        <v>25</v>
      </c>
      <c r="AK18" s="102" t="s">
        <v>25</v>
      </c>
      <c r="AL18" s="83" t="s">
        <v>25</v>
      </c>
      <c r="AM18" s="83" t="s">
        <v>25</v>
      </c>
      <c r="AN18" s="83" t="s">
        <v>22</v>
      </c>
      <c r="AO18" s="83">
        <v>0</v>
      </c>
      <c r="AP18" s="83" t="s">
        <v>22</v>
      </c>
      <c r="AQ18" s="3" t="s">
        <v>27</v>
      </c>
      <c r="AR18" s="3" t="s">
        <v>26</v>
      </c>
      <c r="AS18" s="3" t="s">
        <v>22</v>
      </c>
      <c r="AT18" s="3" t="s">
        <v>26</v>
      </c>
      <c r="AU18" s="112" t="s">
        <v>25</v>
      </c>
      <c r="AV18" s="314" t="str">
        <f>SUBSTITUTE(SUBSTITUTE(IFERROR(VLOOKUP($A18,単組回答!$E:$F,2,FALSE),""),"あり","○"),"なし","×")</f>
        <v/>
      </c>
      <c r="AW18" s="317" t="str">
        <f>SUBSTITUTE(SUBSTITUTE(IFERROR(VLOOKUP($A18,単組回答!$E:$G,3,FALSE),""),"あり","○"),"なし","×")</f>
        <v/>
      </c>
      <c r="AX18" s="313" t="str">
        <f>SUBSTITUTE(SUBSTITUTE(SUBSTITUTE(SUBSTITUTE(SUBSTITUTE(SUBSTITUTE(IFERROR(VLOOKUP($A18,単組回答!$E:$I,5,FALSE),""),"①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8" s="313" t="str">
        <f>SUBSTITUTE(SUBSTITUTE(SUBSTITUTE(SUBSTITUTE(SUBSTITUTE(SUBSTITUTE(SUBSTITUTE(IFERROR(VLOOKUP($A18,単組回答!$E:$L,8,FALSE),""),"①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8" s="313" t="str">
        <f>SUBSTITUTE(SUBSTITUTE(SUBSTITUTE(SUBSTITUTE(SUBSTITUTE(SUBSTITUTE(IFERROR(VLOOKUP($A18,単組回答!$E:$J,6,FALSE),""),"①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8" s="313" t="str">
        <f>SUBSTITUTE(SUBSTITUTE(SUBSTITUTE(SUBSTITUTE(SUBSTITUTE(SUBSTITUTE(SUBSTITUTE(IFERROR(VLOOKUP($A18,単組回答!$E:$P,12,FALSE),""),"①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8" s="313" t="str">
        <f>SUBSTITUTE(SUBSTITUTE(IFERROR(VLOOKUP($A18,単組回答!$E:$H,4,FALSE),""),"あり","○"),"なし","×")</f>
        <v/>
      </c>
      <c r="BC18" s="83" t="s">
        <v>24</v>
      </c>
      <c r="BD18" s="313" t="str">
        <f>SUBSTITUTE(SUBSTITUTE(IFERROR(VLOOKUP($A18,単組回答!$E:$R,14,FALSE),""),"① 行った","○"),"② 行っていない","×")</f>
        <v/>
      </c>
      <c r="BE18" s="83" t="s">
        <v>24</v>
      </c>
      <c r="BF18" s="316" t="str">
        <f>SUBSTITUTE(SUBSTITUTE(IFERROR(VLOOKUP($A18,単組回答!$E:$T,16,FALSE),""),"① 行った","○"),"② 行っていない","×")</f>
        <v/>
      </c>
    </row>
    <row r="19" spans="1:58" ht="28.5" customHeight="1">
      <c r="A19" s="20">
        <v>10040</v>
      </c>
      <c r="B19" s="65" t="s">
        <v>1071</v>
      </c>
      <c r="C19" s="45" t="s">
        <v>22</v>
      </c>
      <c r="D19" s="18" t="s">
        <v>22</v>
      </c>
      <c r="E19" s="18">
        <v>2</v>
      </c>
      <c r="F19" s="18"/>
      <c r="G19" s="18"/>
      <c r="H19" s="18"/>
      <c r="I19" s="18"/>
      <c r="J19" s="18"/>
      <c r="K19" s="18"/>
      <c r="L19" s="18"/>
      <c r="M19" s="18"/>
      <c r="N19" s="18" t="s">
        <v>22</v>
      </c>
      <c r="O19" s="18" t="s">
        <v>23</v>
      </c>
      <c r="P19" s="18">
        <v>2</v>
      </c>
      <c r="Q19" s="18"/>
      <c r="R19" s="18"/>
      <c r="S19" s="18"/>
      <c r="T19" s="18"/>
      <c r="U19" s="18"/>
      <c r="V19" s="18"/>
      <c r="W19" s="18"/>
      <c r="X19" s="18"/>
      <c r="Y19" s="18" t="s">
        <v>25</v>
      </c>
      <c r="Z19" s="18" t="s">
        <v>25</v>
      </c>
      <c r="AA19" s="18" t="s">
        <v>25</v>
      </c>
      <c r="AB19" s="18" t="s">
        <v>24</v>
      </c>
      <c r="AC19" s="18" t="s">
        <v>23</v>
      </c>
      <c r="AD19" s="18" t="s">
        <v>24</v>
      </c>
      <c r="AE19" s="18" t="s">
        <v>22</v>
      </c>
      <c r="AF19" s="18"/>
      <c r="AG19" s="18" t="s">
        <v>24</v>
      </c>
      <c r="AH19" s="18" t="s">
        <v>24</v>
      </c>
      <c r="AI19" s="18" t="s">
        <v>24</v>
      </c>
      <c r="AJ19" s="71" t="s">
        <v>25</v>
      </c>
      <c r="AK19" s="102" t="s">
        <v>26</v>
      </c>
      <c r="AL19" s="83" t="s">
        <v>26</v>
      </c>
      <c r="AM19" s="83" t="s">
        <v>26</v>
      </c>
      <c r="AN19" s="83" t="s">
        <v>26</v>
      </c>
      <c r="AO19" s="83" t="s">
        <v>26</v>
      </c>
      <c r="AP19" s="83" t="s">
        <v>26</v>
      </c>
      <c r="AQ19" s="3" t="s">
        <v>26</v>
      </c>
      <c r="AR19" s="3" t="s">
        <v>26</v>
      </c>
      <c r="AS19" s="3" t="s">
        <v>26</v>
      </c>
      <c r="AT19" s="3" t="s">
        <v>26</v>
      </c>
      <c r="AU19" s="112" t="s">
        <v>26</v>
      </c>
      <c r="AV19" s="314" t="str">
        <f>SUBSTITUTE(SUBSTITUTE(IFERROR(VLOOKUP($A19,単組回答!$E:$F,2,FALSE),""),"あり","○"),"なし","×")</f>
        <v/>
      </c>
      <c r="AW19" s="317" t="str">
        <f>SUBSTITUTE(SUBSTITUTE(IFERROR(VLOOKUP($A19,単組回答!$E:$G,3,FALSE),""),"あり","○"),"なし","×")</f>
        <v/>
      </c>
      <c r="AX19" s="313" t="str">
        <f>SUBSTITUTE(SUBSTITUTE(SUBSTITUTE(SUBSTITUTE(SUBSTITUTE(SUBSTITUTE(IFERROR(VLOOKUP($A19,単組回答!$E:$I,5,FALSE),""),"①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19" s="313" t="str">
        <f>SUBSTITUTE(SUBSTITUTE(SUBSTITUTE(SUBSTITUTE(SUBSTITUTE(SUBSTITUTE(SUBSTITUTE(IFERROR(VLOOKUP($A19,単組回答!$E:$L,8,FALSE),""),"①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19" s="313" t="str">
        <f>SUBSTITUTE(SUBSTITUTE(SUBSTITUTE(SUBSTITUTE(SUBSTITUTE(SUBSTITUTE(IFERROR(VLOOKUP($A19,単組回答!$E:$J,6,FALSE),""),"①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19" s="313" t="str">
        <f>SUBSTITUTE(SUBSTITUTE(SUBSTITUTE(SUBSTITUTE(SUBSTITUTE(SUBSTITUTE(SUBSTITUTE(IFERROR(VLOOKUP($A19,単組回答!$E:$P,12,FALSE),""),"①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19" s="313" t="str">
        <f>SUBSTITUTE(SUBSTITUTE(IFERROR(VLOOKUP($A19,単組回答!$E:$H,4,FALSE),""),"あり","○"),"なし","×")</f>
        <v/>
      </c>
      <c r="BC19" s="83" t="s">
        <v>24</v>
      </c>
      <c r="BD19" s="313" t="str">
        <f>SUBSTITUTE(SUBSTITUTE(IFERROR(VLOOKUP($A19,単組回答!$E:$R,14,FALSE),""),"① 行った","○"),"② 行っていない","×")</f>
        <v/>
      </c>
      <c r="BE19" s="83" t="s">
        <v>24</v>
      </c>
      <c r="BF19" s="316" t="str">
        <f>SUBSTITUTE(SUBSTITUTE(IFERROR(VLOOKUP($A19,単組回答!$E:$T,16,FALSE),""),"① 行った","○"),"② 行っていない","×")</f>
        <v/>
      </c>
    </row>
    <row r="20" spans="1:58" ht="28.5" customHeight="1">
      <c r="A20" s="20">
        <v>10042</v>
      </c>
      <c r="B20" s="65" t="s">
        <v>1072</v>
      </c>
      <c r="C20" s="45" t="s">
        <v>22</v>
      </c>
      <c r="D20" s="45" t="s">
        <v>22</v>
      </c>
      <c r="E20" s="18">
        <v>2</v>
      </c>
      <c r="F20" s="18"/>
      <c r="G20" s="18"/>
      <c r="H20" s="18"/>
      <c r="I20" s="18"/>
      <c r="J20" s="18"/>
      <c r="K20" s="18"/>
      <c r="L20" s="18"/>
      <c r="M20" s="18"/>
      <c r="N20" s="18" t="s">
        <v>23</v>
      </c>
      <c r="O20" s="18" t="s">
        <v>24</v>
      </c>
      <c r="P20" s="18">
        <v>1</v>
      </c>
      <c r="Q20" s="18"/>
      <c r="R20" s="18"/>
      <c r="S20" s="18"/>
      <c r="T20" s="18"/>
      <c r="U20" s="18"/>
      <c r="V20" s="18"/>
      <c r="W20" s="18"/>
      <c r="X20" s="18"/>
      <c r="Y20" s="18" t="s">
        <v>22</v>
      </c>
      <c r="Z20" s="18" t="s">
        <v>25</v>
      </c>
      <c r="AA20" s="18" t="s">
        <v>25</v>
      </c>
      <c r="AB20" s="18" t="s">
        <v>24</v>
      </c>
      <c r="AC20" s="18" t="s">
        <v>22</v>
      </c>
      <c r="AD20" s="18" t="s">
        <v>24</v>
      </c>
      <c r="AE20" s="18" t="s">
        <v>25</v>
      </c>
      <c r="AF20" s="18"/>
      <c r="AG20" s="18" t="s">
        <v>24</v>
      </c>
      <c r="AH20" s="18" t="s">
        <v>24</v>
      </c>
      <c r="AI20" s="18" t="s">
        <v>24</v>
      </c>
      <c r="AJ20" s="71" t="s">
        <v>25</v>
      </c>
      <c r="AK20" s="102" t="s">
        <v>22</v>
      </c>
      <c r="AL20" s="83" t="s">
        <v>25</v>
      </c>
      <c r="AM20" s="83" t="s">
        <v>25</v>
      </c>
      <c r="AN20" s="83" t="s">
        <v>22</v>
      </c>
      <c r="AO20" s="83">
        <v>0</v>
      </c>
      <c r="AP20" s="83" t="s">
        <v>22</v>
      </c>
      <c r="AQ20" s="3" t="s">
        <v>27</v>
      </c>
      <c r="AR20" s="3"/>
      <c r="AS20" s="3" t="s">
        <v>25</v>
      </c>
      <c r="AT20" s="3"/>
      <c r="AU20" s="112" t="s">
        <v>25</v>
      </c>
      <c r="AV20" s="314" t="str">
        <f>SUBSTITUTE(SUBSTITUTE(IFERROR(VLOOKUP($A20,単組回答!$E:$F,2,FALSE),""),"あり","○"),"なし","×")</f>
        <v/>
      </c>
      <c r="AW20" s="317" t="str">
        <f>SUBSTITUTE(SUBSTITUTE(IFERROR(VLOOKUP($A20,単組回答!$E:$G,3,FALSE),""),"あり","○"),"なし","×")</f>
        <v/>
      </c>
      <c r="AX20" s="313" t="str">
        <f>SUBSTITUTE(SUBSTITUTE(SUBSTITUTE(SUBSTITUTE(SUBSTITUTE(SUBSTITUTE(IFERROR(VLOOKUP($A20,単組回答!$E:$I,5,FALSE),""),"①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0" s="313" t="str">
        <f>SUBSTITUTE(SUBSTITUTE(SUBSTITUTE(SUBSTITUTE(SUBSTITUTE(SUBSTITUTE(SUBSTITUTE(IFERROR(VLOOKUP($A20,単組回答!$E:$L,8,FALSE),""),"①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0" s="313" t="str">
        <f>SUBSTITUTE(SUBSTITUTE(SUBSTITUTE(SUBSTITUTE(SUBSTITUTE(SUBSTITUTE(IFERROR(VLOOKUP($A20,単組回答!$E:$J,6,FALSE),""),"①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0" s="313" t="str">
        <f>SUBSTITUTE(SUBSTITUTE(SUBSTITUTE(SUBSTITUTE(SUBSTITUTE(SUBSTITUTE(SUBSTITUTE(IFERROR(VLOOKUP($A20,単組回答!$E:$P,12,FALSE),""),"①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0" s="313" t="str">
        <f>SUBSTITUTE(SUBSTITUTE(IFERROR(VLOOKUP($A20,単組回答!$E:$H,4,FALSE),""),"あり","○"),"なし","×")</f>
        <v/>
      </c>
      <c r="BC20" s="83" t="s">
        <v>24</v>
      </c>
      <c r="BD20" s="313" t="str">
        <f>SUBSTITUTE(SUBSTITUTE(IFERROR(VLOOKUP($A20,単組回答!$E:$R,14,FALSE),""),"① 行った","○"),"② 行っていない","×")</f>
        <v/>
      </c>
      <c r="BE20" s="83" t="s">
        <v>24</v>
      </c>
      <c r="BF20" s="316" t="str">
        <f>SUBSTITUTE(SUBSTITUTE(IFERROR(VLOOKUP($A20,単組回答!$E:$T,16,FALSE),""),"① 行った","○"),"② 行っていない","×")</f>
        <v/>
      </c>
    </row>
    <row r="21" spans="1:58" ht="28.5" customHeight="1">
      <c r="A21" s="20">
        <v>10044</v>
      </c>
      <c r="B21" s="65" t="s">
        <v>1073</v>
      </c>
      <c r="C21" s="45" t="s">
        <v>22</v>
      </c>
      <c r="D21" s="18" t="s">
        <v>24</v>
      </c>
      <c r="E21" s="18">
        <v>1</v>
      </c>
      <c r="F21" s="18" t="s">
        <v>22</v>
      </c>
      <c r="G21" s="45" t="s">
        <v>22</v>
      </c>
      <c r="H21" s="18"/>
      <c r="I21" s="45" t="s">
        <v>22</v>
      </c>
      <c r="J21" s="18"/>
      <c r="K21" s="18"/>
      <c r="L21" s="18"/>
      <c r="M21" s="18"/>
      <c r="N21" s="18" t="s">
        <v>23</v>
      </c>
      <c r="O21" s="18" t="s">
        <v>24</v>
      </c>
      <c r="P21" s="18">
        <v>1</v>
      </c>
      <c r="Q21" s="18" t="s">
        <v>23</v>
      </c>
      <c r="R21" s="18"/>
      <c r="S21" s="18"/>
      <c r="T21" s="18" t="s">
        <v>23</v>
      </c>
      <c r="U21" s="18"/>
      <c r="V21" s="18"/>
      <c r="W21" s="18"/>
      <c r="X21" s="18"/>
      <c r="Y21" s="18" t="s">
        <v>25</v>
      </c>
      <c r="Z21" s="18" t="s">
        <v>25</v>
      </c>
      <c r="AA21" s="18" t="s">
        <v>25</v>
      </c>
      <c r="AB21" s="18" t="s">
        <v>24</v>
      </c>
      <c r="AC21" s="18" t="s">
        <v>23</v>
      </c>
      <c r="AD21" s="18" t="s">
        <v>24</v>
      </c>
      <c r="AE21" s="18" t="s">
        <v>23</v>
      </c>
      <c r="AF21" s="18"/>
      <c r="AG21" s="18" t="s">
        <v>25</v>
      </c>
      <c r="AH21" s="18" t="s">
        <v>24</v>
      </c>
      <c r="AI21" s="18" t="s">
        <v>25</v>
      </c>
      <c r="AJ21" s="71" t="s">
        <v>24</v>
      </c>
      <c r="AK21" s="102" t="s">
        <v>25</v>
      </c>
      <c r="AL21" s="83" t="s">
        <v>25</v>
      </c>
      <c r="AM21" s="83" t="s">
        <v>25</v>
      </c>
      <c r="AN21" s="83" t="s">
        <v>22</v>
      </c>
      <c r="AO21" s="83">
        <v>0</v>
      </c>
      <c r="AP21" s="83" t="s">
        <v>22</v>
      </c>
      <c r="AQ21" s="3" t="s">
        <v>27</v>
      </c>
      <c r="AR21" s="3"/>
      <c r="AS21" s="3" t="s">
        <v>25</v>
      </c>
      <c r="AT21" s="3"/>
      <c r="AU21" s="112" t="s">
        <v>22</v>
      </c>
      <c r="AV21" s="314" t="str">
        <f>SUBSTITUTE(SUBSTITUTE(IFERROR(VLOOKUP($A21,単組回答!$E:$F,2,FALSE),""),"あり","○"),"なし","×")</f>
        <v/>
      </c>
      <c r="AW21" s="317" t="str">
        <f>SUBSTITUTE(SUBSTITUTE(IFERROR(VLOOKUP($A21,単組回答!$E:$G,3,FALSE),""),"あり","○"),"なし","×")</f>
        <v/>
      </c>
      <c r="AX21" s="313" t="str">
        <f>SUBSTITUTE(SUBSTITUTE(SUBSTITUTE(SUBSTITUTE(SUBSTITUTE(SUBSTITUTE(IFERROR(VLOOKUP($A21,単組回答!$E:$I,5,FALSE),""),"①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1" s="313" t="str">
        <f>SUBSTITUTE(SUBSTITUTE(SUBSTITUTE(SUBSTITUTE(SUBSTITUTE(SUBSTITUTE(SUBSTITUTE(IFERROR(VLOOKUP($A21,単組回答!$E:$L,8,FALSE),""),"①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1" s="313" t="str">
        <f>SUBSTITUTE(SUBSTITUTE(SUBSTITUTE(SUBSTITUTE(SUBSTITUTE(SUBSTITUTE(IFERROR(VLOOKUP($A21,単組回答!$E:$J,6,FALSE),""),"①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1" s="313" t="str">
        <f>SUBSTITUTE(SUBSTITUTE(SUBSTITUTE(SUBSTITUTE(SUBSTITUTE(SUBSTITUTE(SUBSTITUTE(IFERROR(VLOOKUP($A21,単組回答!$E:$P,12,FALSE),""),"①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1" s="313" t="str">
        <f>SUBSTITUTE(SUBSTITUTE(IFERROR(VLOOKUP($A21,単組回答!$E:$H,4,FALSE),""),"あり","○"),"なし","×")</f>
        <v/>
      </c>
      <c r="BC21" s="83" t="s">
        <v>24</v>
      </c>
      <c r="BD21" s="313" t="str">
        <f>SUBSTITUTE(SUBSTITUTE(IFERROR(VLOOKUP($A21,単組回答!$E:$R,14,FALSE),""),"① 行った","○"),"② 行っていない","×")</f>
        <v/>
      </c>
      <c r="BE21" s="83" t="s">
        <v>24</v>
      </c>
      <c r="BF21" s="316" t="str">
        <f>SUBSTITUTE(SUBSTITUTE(IFERROR(VLOOKUP($A21,単組回答!$E:$T,16,FALSE),""),"① 行った","○"),"② 行っていない","×")</f>
        <v/>
      </c>
    </row>
    <row r="22" spans="1:58" ht="28.5" customHeight="1">
      <c r="A22" s="20">
        <v>10045</v>
      </c>
      <c r="B22" s="65" t="s">
        <v>1074</v>
      </c>
      <c r="C22" s="45"/>
      <c r="D22" s="18"/>
      <c r="E22" s="18">
        <v>0</v>
      </c>
      <c r="F22" s="18"/>
      <c r="G22" s="18"/>
      <c r="H22" s="18"/>
      <c r="I22" s="18"/>
      <c r="J22" s="18"/>
      <c r="K22" s="18"/>
      <c r="L22" s="18"/>
      <c r="M22" s="18"/>
      <c r="N22" s="18" t="s">
        <v>24</v>
      </c>
      <c r="O22" s="18" t="s">
        <v>24</v>
      </c>
      <c r="P22" s="18">
        <v>0</v>
      </c>
      <c r="Q22" s="18"/>
      <c r="R22" s="18"/>
      <c r="S22" s="18"/>
      <c r="T22" s="18"/>
      <c r="U22" s="18"/>
      <c r="V22" s="18"/>
      <c r="W22" s="18"/>
      <c r="X22" s="18"/>
      <c r="Y22" s="18" t="s">
        <v>24</v>
      </c>
      <c r="Z22" s="18" t="s">
        <v>24</v>
      </c>
      <c r="AA22" s="18" t="e">
        <v>#N/A</v>
      </c>
      <c r="AB22" s="284" t="s">
        <v>1069</v>
      </c>
      <c r="AC22" s="285"/>
      <c r="AD22" s="285"/>
      <c r="AE22" s="285"/>
      <c r="AF22" s="285"/>
      <c r="AG22" s="285"/>
      <c r="AH22" s="285"/>
      <c r="AI22" s="285"/>
      <c r="AJ22" s="285"/>
      <c r="AK22" s="102" t="s">
        <v>26</v>
      </c>
      <c r="AL22" s="83" t="s">
        <v>26</v>
      </c>
      <c r="AM22" s="83" t="s">
        <v>26</v>
      </c>
      <c r="AN22" s="83" t="s">
        <v>26</v>
      </c>
      <c r="AO22" s="83" t="s">
        <v>26</v>
      </c>
      <c r="AP22" s="83" t="s">
        <v>26</v>
      </c>
      <c r="AQ22" s="3" t="s">
        <v>26</v>
      </c>
      <c r="AR22" s="3" t="s">
        <v>26</v>
      </c>
      <c r="AS22" s="3" t="s">
        <v>26</v>
      </c>
      <c r="AT22" s="3" t="s">
        <v>26</v>
      </c>
      <c r="AU22" s="112" t="s">
        <v>26</v>
      </c>
      <c r="AV22" s="314" t="str">
        <f>SUBSTITUTE(SUBSTITUTE(IFERROR(VLOOKUP($A22,単組回答!$E:$F,2,FALSE),""),"あり","○"),"なし","×")</f>
        <v/>
      </c>
      <c r="AW22" s="317" t="str">
        <f>SUBSTITUTE(SUBSTITUTE(IFERROR(VLOOKUP($A22,単組回答!$E:$G,3,FALSE),""),"あり","○"),"なし","×")</f>
        <v/>
      </c>
      <c r="AX22" s="313" t="str">
        <f>SUBSTITUTE(SUBSTITUTE(SUBSTITUTE(SUBSTITUTE(SUBSTITUTE(SUBSTITUTE(IFERROR(VLOOKUP($A22,単組回答!$E:$I,5,FALSE),""),"①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2" s="313" t="str">
        <f>SUBSTITUTE(SUBSTITUTE(SUBSTITUTE(SUBSTITUTE(SUBSTITUTE(SUBSTITUTE(SUBSTITUTE(IFERROR(VLOOKUP($A22,単組回答!$E:$L,8,FALSE),""),"①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2" s="313" t="str">
        <f>SUBSTITUTE(SUBSTITUTE(SUBSTITUTE(SUBSTITUTE(SUBSTITUTE(SUBSTITUTE(IFERROR(VLOOKUP($A22,単組回答!$E:$J,6,FALSE),""),"①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2" s="313" t="str">
        <f>SUBSTITUTE(SUBSTITUTE(SUBSTITUTE(SUBSTITUTE(SUBSTITUTE(SUBSTITUTE(SUBSTITUTE(IFERROR(VLOOKUP($A22,単組回答!$E:$P,12,FALSE),""),"①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2" s="313" t="str">
        <f>SUBSTITUTE(SUBSTITUTE(IFERROR(VLOOKUP($A22,単組回答!$E:$H,4,FALSE),""),"あり","○"),"なし","×")</f>
        <v/>
      </c>
      <c r="BC22" s="83" t="s">
        <v>24</v>
      </c>
      <c r="BD22" s="313" t="str">
        <f>SUBSTITUTE(SUBSTITUTE(IFERROR(VLOOKUP($A22,単組回答!$E:$R,14,FALSE),""),"① 行った","○"),"② 行っていない","×")</f>
        <v/>
      </c>
      <c r="BE22" s="83" t="s">
        <v>24</v>
      </c>
      <c r="BF22" s="316" t="str">
        <f>SUBSTITUTE(SUBSTITUTE(IFERROR(VLOOKUP($A22,単組回答!$E:$T,16,FALSE),""),"① 行った","○"),"② 行っていない","×")</f>
        <v/>
      </c>
    </row>
    <row r="23" spans="1:58" ht="28.5" customHeight="1">
      <c r="A23" s="20">
        <v>10046</v>
      </c>
      <c r="B23" s="65" t="s">
        <v>1075</v>
      </c>
      <c r="C23" s="45"/>
      <c r="D23" s="18"/>
      <c r="E23" s="18">
        <v>0</v>
      </c>
      <c r="F23" s="18"/>
      <c r="G23" s="18"/>
      <c r="H23" s="18"/>
      <c r="I23" s="18"/>
      <c r="J23" s="18"/>
      <c r="K23" s="18"/>
      <c r="L23" s="18"/>
      <c r="M23" s="18"/>
      <c r="N23" s="18" t="s">
        <v>24</v>
      </c>
      <c r="O23" s="18" t="s">
        <v>24</v>
      </c>
      <c r="P23" s="18">
        <v>0</v>
      </c>
      <c r="Q23" s="18"/>
      <c r="R23" s="18"/>
      <c r="S23" s="18"/>
      <c r="T23" s="18"/>
      <c r="U23" s="18"/>
      <c r="V23" s="18"/>
      <c r="W23" s="18"/>
      <c r="X23" s="18"/>
      <c r="Y23" s="18" t="s">
        <v>24</v>
      </c>
      <c r="Z23" s="18" t="s">
        <v>24</v>
      </c>
      <c r="AA23" s="18" t="e">
        <v>#N/A</v>
      </c>
      <c r="AB23" s="284" t="s">
        <v>1069</v>
      </c>
      <c r="AC23" s="285"/>
      <c r="AD23" s="285"/>
      <c r="AE23" s="285"/>
      <c r="AF23" s="285"/>
      <c r="AG23" s="285"/>
      <c r="AH23" s="285"/>
      <c r="AI23" s="285"/>
      <c r="AJ23" s="285"/>
      <c r="AK23" s="102" t="s">
        <v>26</v>
      </c>
      <c r="AL23" s="83" t="s">
        <v>26</v>
      </c>
      <c r="AM23" s="83" t="s">
        <v>26</v>
      </c>
      <c r="AN23" s="83" t="s">
        <v>26</v>
      </c>
      <c r="AO23" s="83" t="s">
        <v>26</v>
      </c>
      <c r="AP23" s="83" t="s">
        <v>26</v>
      </c>
      <c r="AQ23" s="3" t="s">
        <v>26</v>
      </c>
      <c r="AR23" s="3" t="s">
        <v>26</v>
      </c>
      <c r="AS23" s="3" t="s">
        <v>26</v>
      </c>
      <c r="AT23" s="3" t="s">
        <v>26</v>
      </c>
      <c r="AU23" s="112" t="s">
        <v>26</v>
      </c>
      <c r="AV23" s="314" t="str">
        <f>SUBSTITUTE(SUBSTITUTE(IFERROR(VLOOKUP($A23,単組回答!$E:$F,2,FALSE),""),"あり","○"),"なし","×")</f>
        <v/>
      </c>
      <c r="AW23" s="317" t="str">
        <f>SUBSTITUTE(SUBSTITUTE(IFERROR(VLOOKUP($A23,単組回答!$E:$G,3,FALSE),""),"あり","○"),"なし","×")</f>
        <v/>
      </c>
      <c r="AX23" s="313" t="str">
        <f>SUBSTITUTE(SUBSTITUTE(SUBSTITUTE(SUBSTITUTE(SUBSTITUTE(SUBSTITUTE(IFERROR(VLOOKUP($A23,単組回答!$E:$I,5,FALSE),""),"①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3" s="313" t="str">
        <f>SUBSTITUTE(SUBSTITUTE(SUBSTITUTE(SUBSTITUTE(SUBSTITUTE(SUBSTITUTE(SUBSTITUTE(IFERROR(VLOOKUP($A23,単組回答!$E:$L,8,FALSE),""),"①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3" s="313" t="str">
        <f>SUBSTITUTE(SUBSTITUTE(SUBSTITUTE(SUBSTITUTE(SUBSTITUTE(SUBSTITUTE(IFERROR(VLOOKUP($A23,単組回答!$E:$J,6,FALSE),""),"①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3" s="313" t="str">
        <f>SUBSTITUTE(SUBSTITUTE(SUBSTITUTE(SUBSTITUTE(SUBSTITUTE(SUBSTITUTE(SUBSTITUTE(IFERROR(VLOOKUP($A23,単組回答!$E:$P,12,FALSE),""),"①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3" s="313" t="str">
        <f>SUBSTITUTE(SUBSTITUTE(IFERROR(VLOOKUP($A23,単組回答!$E:$H,4,FALSE),""),"あり","○"),"なし","×")</f>
        <v/>
      </c>
      <c r="BC23" s="83" t="s">
        <v>24</v>
      </c>
      <c r="BD23" s="313" t="str">
        <f>SUBSTITUTE(SUBSTITUTE(IFERROR(VLOOKUP($A23,単組回答!$E:$R,14,FALSE),""),"① 行った","○"),"② 行っていない","×")</f>
        <v/>
      </c>
      <c r="BE23" s="83" t="s">
        <v>24</v>
      </c>
      <c r="BF23" s="316" t="str">
        <f>SUBSTITUTE(SUBSTITUTE(IFERROR(VLOOKUP($A23,単組回答!$E:$T,16,FALSE),""),"① 行った","○"),"② 行っていない","×")</f>
        <v/>
      </c>
    </row>
    <row r="24" spans="1:58" ht="28.5" customHeight="1">
      <c r="A24" s="20">
        <v>10051</v>
      </c>
      <c r="B24" s="65" t="s">
        <v>1076</v>
      </c>
      <c r="C24" s="45"/>
      <c r="D24" s="18"/>
      <c r="E24" s="18">
        <v>0</v>
      </c>
      <c r="F24" s="18"/>
      <c r="G24" s="18"/>
      <c r="H24" s="18"/>
      <c r="I24" s="18"/>
      <c r="J24" s="18"/>
      <c r="K24" s="18"/>
      <c r="L24" s="18"/>
      <c r="M24" s="18"/>
      <c r="N24" s="18" t="s">
        <v>24</v>
      </c>
      <c r="O24" s="18" t="s">
        <v>24</v>
      </c>
      <c r="P24" s="18">
        <v>0</v>
      </c>
      <c r="Q24" s="18"/>
      <c r="R24" s="18"/>
      <c r="S24" s="18"/>
      <c r="T24" s="18"/>
      <c r="U24" s="18"/>
      <c r="V24" s="18"/>
      <c r="W24" s="18"/>
      <c r="X24" s="18"/>
      <c r="Y24" s="18" t="s">
        <v>24</v>
      </c>
      <c r="Z24" s="18" t="s">
        <v>24</v>
      </c>
      <c r="AA24" s="18" t="e">
        <v>#N/A</v>
      </c>
      <c r="AB24" s="18" t="s">
        <v>24</v>
      </c>
      <c r="AC24" s="18" t="s">
        <v>22</v>
      </c>
      <c r="AD24" s="18" t="s">
        <v>24</v>
      </c>
      <c r="AE24" s="18" t="s">
        <v>25</v>
      </c>
      <c r="AF24" s="18"/>
      <c r="AG24" s="18" t="s">
        <v>24</v>
      </c>
      <c r="AH24" s="18" t="s">
        <v>24</v>
      </c>
      <c r="AI24" s="18" t="s">
        <v>24</v>
      </c>
      <c r="AJ24" s="71" t="s">
        <v>25</v>
      </c>
      <c r="AK24" s="102" t="s">
        <v>26</v>
      </c>
      <c r="AL24" s="83" t="s">
        <v>26</v>
      </c>
      <c r="AM24" s="83" t="s">
        <v>26</v>
      </c>
      <c r="AN24" s="83" t="s">
        <v>26</v>
      </c>
      <c r="AO24" s="83" t="s">
        <v>26</v>
      </c>
      <c r="AP24" s="83" t="s">
        <v>26</v>
      </c>
      <c r="AQ24" s="3" t="s">
        <v>26</v>
      </c>
      <c r="AR24" s="3" t="s">
        <v>26</v>
      </c>
      <c r="AS24" s="3" t="s">
        <v>26</v>
      </c>
      <c r="AT24" s="3" t="s">
        <v>26</v>
      </c>
      <c r="AU24" s="112" t="s">
        <v>26</v>
      </c>
      <c r="AV24" s="314" t="str">
        <f>SUBSTITUTE(SUBSTITUTE(IFERROR(VLOOKUP($A24,単組回答!$E:$F,2,FALSE),""),"あり","○"),"なし","×")</f>
        <v/>
      </c>
      <c r="AW24" s="317" t="str">
        <f>SUBSTITUTE(SUBSTITUTE(IFERROR(VLOOKUP($A24,単組回答!$E:$G,3,FALSE),""),"あり","○"),"なし","×")</f>
        <v/>
      </c>
      <c r="AX24" s="313" t="str">
        <f>SUBSTITUTE(SUBSTITUTE(SUBSTITUTE(SUBSTITUTE(SUBSTITUTE(SUBSTITUTE(IFERROR(VLOOKUP($A24,単組回答!$E:$I,5,FALSE),""),"①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4" s="313" t="str">
        <f>SUBSTITUTE(SUBSTITUTE(SUBSTITUTE(SUBSTITUTE(SUBSTITUTE(SUBSTITUTE(SUBSTITUTE(IFERROR(VLOOKUP($A24,単組回答!$E:$L,8,FALSE),""),"①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4" s="313" t="str">
        <f>SUBSTITUTE(SUBSTITUTE(SUBSTITUTE(SUBSTITUTE(SUBSTITUTE(SUBSTITUTE(IFERROR(VLOOKUP($A24,単組回答!$E:$J,6,FALSE),""),"①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4" s="313" t="str">
        <f>SUBSTITUTE(SUBSTITUTE(SUBSTITUTE(SUBSTITUTE(SUBSTITUTE(SUBSTITUTE(SUBSTITUTE(IFERROR(VLOOKUP($A24,単組回答!$E:$P,12,FALSE),""),"①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4" s="313" t="str">
        <f>SUBSTITUTE(SUBSTITUTE(IFERROR(VLOOKUP($A24,単組回答!$E:$H,4,FALSE),""),"あり","○"),"なし","×")</f>
        <v/>
      </c>
      <c r="BC24" s="83" t="s">
        <v>24</v>
      </c>
      <c r="BD24" s="313" t="str">
        <f>SUBSTITUTE(SUBSTITUTE(IFERROR(VLOOKUP($A24,単組回答!$E:$R,14,FALSE),""),"① 行った","○"),"② 行っていない","×")</f>
        <v/>
      </c>
      <c r="BE24" s="83" t="s">
        <v>24</v>
      </c>
      <c r="BF24" s="316" t="str">
        <f>SUBSTITUTE(SUBSTITUTE(IFERROR(VLOOKUP($A24,単組回答!$E:$T,16,FALSE),""),"① 行った","○"),"② 行っていない","×")</f>
        <v/>
      </c>
    </row>
    <row r="25" spans="1:58" ht="28.5" customHeight="1">
      <c r="A25" s="20">
        <v>10052</v>
      </c>
      <c r="B25" s="65" t="s">
        <v>1077</v>
      </c>
      <c r="C25" s="45"/>
      <c r="D25" s="18"/>
      <c r="E25" s="18">
        <v>0</v>
      </c>
      <c r="F25" s="18"/>
      <c r="G25" s="18"/>
      <c r="H25" s="18"/>
      <c r="I25" s="18"/>
      <c r="J25" s="18"/>
      <c r="K25" s="18"/>
      <c r="L25" s="18"/>
      <c r="M25" s="18"/>
      <c r="N25" s="18" t="s">
        <v>24</v>
      </c>
      <c r="O25" s="18" t="s">
        <v>24</v>
      </c>
      <c r="P25" s="18">
        <v>0</v>
      </c>
      <c r="Q25" s="18"/>
      <c r="R25" s="18"/>
      <c r="S25" s="18"/>
      <c r="T25" s="18"/>
      <c r="U25" s="18"/>
      <c r="V25" s="18"/>
      <c r="W25" s="18"/>
      <c r="X25" s="18"/>
      <c r="Y25" s="18" t="s">
        <v>24</v>
      </c>
      <c r="Z25" s="18" t="s">
        <v>24</v>
      </c>
      <c r="AA25" s="18" t="e">
        <v>#N/A</v>
      </c>
      <c r="AB25" s="18" t="s">
        <v>24</v>
      </c>
      <c r="AC25" s="18" t="s">
        <v>24</v>
      </c>
      <c r="AD25" s="18" t="s">
        <v>24</v>
      </c>
      <c r="AE25" s="18" t="s">
        <v>24</v>
      </c>
      <c r="AF25" s="18"/>
      <c r="AG25" s="18" t="s">
        <v>24</v>
      </c>
      <c r="AH25" s="18" t="s">
        <v>24</v>
      </c>
      <c r="AI25" s="18" t="s">
        <v>24</v>
      </c>
      <c r="AJ25" s="71" t="s">
        <v>24</v>
      </c>
      <c r="AK25" s="102" t="s">
        <v>26</v>
      </c>
      <c r="AL25" s="83" t="s">
        <v>26</v>
      </c>
      <c r="AM25" s="83" t="s">
        <v>26</v>
      </c>
      <c r="AN25" s="83" t="s">
        <v>26</v>
      </c>
      <c r="AO25" s="83" t="s">
        <v>26</v>
      </c>
      <c r="AP25" s="83" t="s">
        <v>26</v>
      </c>
      <c r="AQ25" s="3" t="s">
        <v>26</v>
      </c>
      <c r="AR25" s="3" t="s">
        <v>26</v>
      </c>
      <c r="AS25" s="3" t="s">
        <v>26</v>
      </c>
      <c r="AT25" s="3" t="s">
        <v>26</v>
      </c>
      <c r="AU25" s="112" t="s">
        <v>26</v>
      </c>
      <c r="AV25" s="314" t="str">
        <f>SUBSTITUTE(SUBSTITUTE(IFERROR(VLOOKUP($A25,単組回答!$E:$F,2,FALSE),""),"あり","○"),"なし","×")</f>
        <v/>
      </c>
      <c r="AW25" s="317" t="str">
        <f>SUBSTITUTE(SUBSTITUTE(IFERROR(VLOOKUP($A25,単組回答!$E:$G,3,FALSE),""),"あり","○"),"なし","×")</f>
        <v/>
      </c>
      <c r="AX25" s="313" t="str">
        <f>SUBSTITUTE(SUBSTITUTE(SUBSTITUTE(SUBSTITUTE(SUBSTITUTE(SUBSTITUTE(IFERROR(VLOOKUP($A25,単組回答!$E:$I,5,FALSE),""),"①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5" s="313" t="str">
        <f>SUBSTITUTE(SUBSTITUTE(SUBSTITUTE(SUBSTITUTE(SUBSTITUTE(SUBSTITUTE(SUBSTITUTE(IFERROR(VLOOKUP($A25,単組回答!$E:$L,8,FALSE),""),"①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5" s="313" t="str">
        <f>SUBSTITUTE(SUBSTITUTE(SUBSTITUTE(SUBSTITUTE(SUBSTITUTE(SUBSTITUTE(IFERROR(VLOOKUP($A25,単組回答!$E:$J,6,FALSE),""),"①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5" s="313" t="str">
        <f>SUBSTITUTE(SUBSTITUTE(SUBSTITUTE(SUBSTITUTE(SUBSTITUTE(SUBSTITUTE(SUBSTITUTE(IFERROR(VLOOKUP($A25,単組回答!$E:$P,12,FALSE),""),"①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5" s="313" t="str">
        <f>SUBSTITUTE(SUBSTITUTE(IFERROR(VLOOKUP($A25,単組回答!$E:$H,4,FALSE),""),"あり","○"),"なし","×")</f>
        <v/>
      </c>
      <c r="BC25" s="83" t="s">
        <v>24</v>
      </c>
      <c r="BD25" s="313" t="str">
        <f>SUBSTITUTE(SUBSTITUTE(IFERROR(VLOOKUP($A25,単組回答!$E:$R,14,FALSE),""),"① 行った","○"),"② 行っていない","×")</f>
        <v/>
      </c>
      <c r="BE25" s="83" t="s">
        <v>24</v>
      </c>
      <c r="BF25" s="316" t="str">
        <f>SUBSTITUTE(SUBSTITUTE(IFERROR(VLOOKUP($A25,単組回答!$E:$T,16,FALSE),""),"① 行った","○"),"② 行っていない","×")</f>
        <v/>
      </c>
    </row>
    <row r="26" spans="1:58" ht="28.5" customHeight="1">
      <c r="A26" s="20">
        <v>10055</v>
      </c>
      <c r="B26" s="65" t="s">
        <v>1078</v>
      </c>
      <c r="C26" s="45"/>
      <c r="D26" s="18"/>
      <c r="E26" s="18">
        <v>0</v>
      </c>
      <c r="F26" s="18"/>
      <c r="G26" s="18"/>
      <c r="H26" s="18"/>
      <c r="I26" s="18"/>
      <c r="J26" s="18"/>
      <c r="K26" s="18"/>
      <c r="L26" s="18"/>
      <c r="M26" s="18"/>
      <c r="N26" s="18" t="s">
        <v>24</v>
      </c>
      <c r="O26" s="18" t="s">
        <v>24</v>
      </c>
      <c r="P26" s="18">
        <v>0</v>
      </c>
      <c r="Q26" s="18"/>
      <c r="R26" s="18"/>
      <c r="S26" s="18"/>
      <c r="T26" s="18"/>
      <c r="U26" s="18"/>
      <c r="V26" s="18"/>
      <c r="W26" s="18"/>
      <c r="X26" s="18"/>
      <c r="Y26" s="18" t="s">
        <v>24</v>
      </c>
      <c r="Z26" s="18" t="s">
        <v>24</v>
      </c>
      <c r="AA26" s="18" t="e">
        <v>#N/A</v>
      </c>
      <c r="AB26" s="18" t="s">
        <v>24</v>
      </c>
      <c r="AC26" s="18" t="s">
        <v>22</v>
      </c>
      <c r="AD26" s="18" t="s">
        <v>24</v>
      </c>
      <c r="AE26" s="18" t="s">
        <v>25</v>
      </c>
      <c r="AF26" s="18"/>
      <c r="AG26" s="18" t="s">
        <v>24</v>
      </c>
      <c r="AH26" s="18" t="s">
        <v>24</v>
      </c>
      <c r="AI26" s="18" t="s">
        <v>24</v>
      </c>
      <c r="AJ26" s="71" t="s">
        <v>25</v>
      </c>
      <c r="AK26" s="102" t="s">
        <v>25</v>
      </c>
      <c r="AL26" s="83" t="s">
        <v>25</v>
      </c>
      <c r="AM26" s="83" t="s">
        <v>25</v>
      </c>
      <c r="AN26" s="83" t="s">
        <v>22</v>
      </c>
      <c r="AO26" s="83">
        <v>0</v>
      </c>
      <c r="AP26" s="83" t="s">
        <v>22</v>
      </c>
      <c r="AQ26" s="3" t="s">
        <v>27</v>
      </c>
      <c r="AR26" s="3" t="s">
        <v>26</v>
      </c>
      <c r="AS26" s="3" t="s">
        <v>28</v>
      </c>
      <c r="AT26" s="3" t="s">
        <v>26</v>
      </c>
      <c r="AU26" s="112" t="s">
        <v>25</v>
      </c>
      <c r="AV26" s="314" t="str">
        <f>SUBSTITUTE(SUBSTITUTE(IFERROR(VLOOKUP($A26,単組回答!$E:$F,2,FALSE),""),"あり","○"),"なし","×")</f>
        <v/>
      </c>
      <c r="AW26" s="317" t="str">
        <f>SUBSTITUTE(SUBSTITUTE(IFERROR(VLOOKUP($A26,単組回答!$E:$G,3,FALSE),""),"あり","○"),"なし","×")</f>
        <v/>
      </c>
      <c r="AX26" s="313" t="str">
        <f>SUBSTITUTE(SUBSTITUTE(SUBSTITUTE(SUBSTITUTE(SUBSTITUTE(SUBSTITUTE(IFERROR(VLOOKUP($A26,単組回答!$E:$I,5,FALSE),""),"①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6" s="313" t="str">
        <f>SUBSTITUTE(SUBSTITUTE(SUBSTITUTE(SUBSTITUTE(SUBSTITUTE(SUBSTITUTE(SUBSTITUTE(IFERROR(VLOOKUP($A26,単組回答!$E:$L,8,FALSE),""),"①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6" s="313" t="str">
        <f>SUBSTITUTE(SUBSTITUTE(SUBSTITUTE(SUBSTITUTE(SUBSTITUTE(SUBSTITUTE(IFERROR(VLOOKUP($A26,単組回答!$E:$J,6,FALSE),""),"①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6" s="313" t="str">
        <f>SUBSTITUTE(SUBSTITUTE(SUBSTITUTE(SUBSTITUTE(SUBSTITUTE(SUBSTITUTE(SUBSTITUTE(IFERROR(VLOOKUP($A26,単組回答!$E:$P,12,FALSE),""),"①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6" s="313" t="str">
        <f>SUBSTITUTE(SUBSTITUTE(IFERROR(VLOOKUP($A26,単組回答!$E:$H,4,FALSE),""),"あり","○"),"なし","×")</f>
        <v/>
      </c>
      <c r="BC26" s="83" t="s">
        <v>24</v>
      </c>
      <c r="BD26" s="313" t="str">
        <f>SUBSTITUTE(SUBSTITUTE(IFERROR(VLOOKUP($A26,単組回答!$E:$R,14,FALSE),""),"① 行った","○"),"② 行っていない","×")</f>
        <v/>
      </c>
      <c r="BE26" s="83" t="s">
        <v>24</v>
      </c>
      <c r="BF26" s="316" t="str">
        <f>SUBSTITUTE(SUBSTITUTE(IFERROR(VLOOKUP($A26,単組回答!$E:$T,16,FALSE),""),"① 行った","○"),"② 行っていない","×")</f>
        <v/>
      </c>
    </row>
    <row r="27" spans="1:58" ht="28.5" customHeight="1">
      <c r="A27" s="20">
        <v>10059</v>
      </c>
      <c r="B27" s="65" t="s">
        <v>1079</v>
      </c>
      <c r="C27" s="45"/>
      <c r="D27" s="18"/>
      <c r="E27" s="18">
        <v>0</v>
      </c>
      <c r="F27" s="18"/>
      <c r="G27" s="18"/>
      <c r="H27" s="18"/>
      <c r="I27" s="18"/>
      <c r="J27" s="18"/>
      <c r="K27" s="18"/>
      <c r="L27" s="18"/>
      <c r="M27" s="18"/>
      <c r="N27" s="18" t="s">
        <v>24</v>
      </c>
      <c r="O27" s="18" t="s">
        <v>24</v>
      </c>
      <c r="P27" s="18">
        <v>0</v>
      </c>
      <c r="Q27" s="18"/>
      <c r="R27" s="18"/>
      <c r="S27" s="18"/>
      <c r="T27" s="18"/>
      <c r="U27" s="18"/>
      <c r="V27" s="18"/>
      <c r="W27" s="18"/>
      <c r="X27" s="18"/>
      <c r="Y27" s="18" t="s">
        <v>24</v>
      </c>
      <c r="Z27" s="18" t="s">
        <v>24</v>
      </c>
      <c r="AA27" s="18" t="e">
        <v>#N/A</v>
      </c>
      <c r="AB27" s="284" t="s">
        <v>1069</v>
      </c>
      <c r="AC27" s="285"/>
      <c r="AD27" s="285"/>
      <c r="AE27" s="285"/>
      <c r="AF27" s="285"/>
      <c r="AG27" s="285"/>
      <c r="AH27" s="285"/>
      <c r="AI27" s="285"/>
      <c r="AJ27" s="285"/>
      <c r="AK27" s="102" t="s">
        <v>25</v>
      </c>
      <c r="AL27" s="83" t="s">
        <v>25</v>
      </c>
      <c r="AM27" s="83" t="s">
        <v>25</v>
      </c>
      <c r="AN27" s="83" t="s">
        <v>25</v>
      </c>
      <c r="AO27" s="83">
        <v>0</v>
      </c>
      <c r="AP27" s="83">
        <v>0</v>
      </c>
      <c r="AQ27" s="3">
        <v>0</v>
      </c>
      <c r="AR27" s="3" t="s">
        <v>26</v>
      </c>
      <c r="AS27" s="3">
        <v>0</v>
      </c>
      <c r="AT27" s="3" t="s">
        <v>26</v>
      </c>
      <c r="AU27" s="112">
        <v>0</v>
      </c>
      <c r="AV27" s="314" t="str">
        <f>SUBSTITUTE(SUBSTITUTE(IFERROR(VLOOKUP($A27,単組回答!$E:$F,2,FALSE),""),"あり","○"),"なし","×")</f>
        <v/>
      </c>
      <c r="AW27" s="317" t="str">
        <f>SUBSTITUTE(SUBSTITUTE(IFERROR(VLOOKUP($A27,単組回答!$E:$G,3,FALSE),""),"あり","○"),"なし","×")</f>
        <v/>
      </c>
      <c r="AX27" s="313" t="str">
        <f>SUBSTITUTE(SUBSTITUTE(SUBSTITUTE(SUBSTITUTE(SUBSTITUTE(SUBSTITUTE(IFERROR(VLOOKUP($A27,単組回答!$E:$I,5,FALSE),""),"①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7" s="313" t="str">
        <f>SUBSTITUTE(SUBSTITUTE(SUBSTITUTE(SUBSTITUTE(SUBSTITUTE(SUBSTITUTE(SUBSTITUTE(IFERROR(VLOOKUP($A27,単組回答!$E:$L,8,FALSE),""),"①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7" s="313" t="str">
        <f>SUBSTITUTE(SUBSTITUTE(SUBSTITUTE(SUBSTITUTE(SUBSTITUTE(SUBSTITUTE(IFERROR(VLOOKUP($A27,単組回答!$E:$J,6,FALSE),""),"①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7" s="313" t="str">
        <f>SUBSTITUTE(SUBSTITUTE(SUBSTITUTE(SUBSTITUTE(SUBSTITUTE(SUBSTITUTE(SUBSTITUTE(IFERROR(VLOOKUP($A27,単組回答!$E:$P,12,FALSE),""),"①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7" s="313" t="str">
        <f>SUBSTITUTE(SUBSTITUTE(IFERROR(VLOOKUP($A27,単組回答!$E:$H,4,FALSE),""),"あり","○"),"なし","×")</f>
        <v/>
      </c>
      <c r="BC27" s="83" t="s">
        <v>24</v>
      </c>
      <c r="BD27" s="313" t="str">
        <f>SUBSTITUTE(SUBSTITUTE(IFERROR(VLOOKUP($A27,単組回答!$E:$R,14,FALSE),""),"① 行った","○"),"② 行っていない","×")</f>
        <v/>
      </c>
      <c r="BE27" s="83" t="s">
        <v>24</v>
      </c>
      <c r="BF27" s="316" t="str">
        <f>SUBSTITUTE(SUBSTITUTE(IFERROR(VLOOKUP($A27,単組回答!$E:$T,16,FALSE),""),"① 行った","○"),"② 行っていない","×")</f>
        <v/>
      </c>
    </row>
    <row r="28" spans="1:58" ht="28.5" customHeight="1">
      <c r="A28" s="20">
        <v>10063</v>
      </c>
      <c r="B28" s="65" t="s">
        <v>1080</v>
      </c>
      <c r="C28" s="45" t="s">
        <v>22</v>
      </c>
      <c r="D28" s="18" t="s">
        <v>24</v>
      </c>
      <c r="E28" s="18">
        <v>1</v>
      </c>
      <c r="F28" s="18"/>
      <c r="G28" s="18"/>
      <c r="H28" s="18"/>
      <c r="I28" s="18"/>
      <c r="J28" s="18"/>
      <c r="K28" s="18"/>
      <c r="L28" s="18"/>
      <c r="M28" s="18"/>
      <c r="N28" s="18" t="s">
        <v>23</v>
      </c>
      <c r="O28" s="18" t="s">
        <v>24</v>
      </c>
      <c r="P28" s="18">
        <v>1</v>
      </c>
      <c r="Q28" s="18"/>
      <c r="R28" s="18"/>
      <c r="S28" s="18"/>
      <c r="T28" s="18"/>
      <c r="U28" s="18"/>
      <c r="V28" s="18"/>
      <c r="W28" s="18"/>
      <c r="X28" s="18"/>
      <c r="Y28" s="18" t="s">
        <v>22</v>
      </c>
      <c r="Z28" s="18" t="s">
        <v>25</v>
      </c>
      <c r="AA28" s="18" t="s">
        <v>25</v>
      </c>
      <c r="AB28" s="18" t="s">
        <v>24</v>
      </c>
      <c r="AC28" s="18" t="s">
        <v>22</v>
      </c>
      <c r="AD28" s="18" t="s">
        <v>24</v>
      </c>
      <c r="AE28" s="18" t="s">
        <v>25</v>
      </c>
      <c r="AF28" s="18"/>
      <c r="AG28" s="18" t="s">
        <v>24</v>
      </c>
      <c r="AH28" s="18" t="s">
        <v>24</v>
      </c>
      <c r="AI28" s="18" t="s">
        <v>25</v>
      </c>
      <c r="AJ28" s="71" t="s">
        <v>25</v>
      </c>
      <c r="AK28" s="102" t="s">
        <v>22</v>
      </c>
      <c r="AL28" s="83" t="s">
        <v>25</v>
      </c>
      <c r="AM28" s="83" t="s">
        <v>25</v>
      </c>
      <c r="AN28" s="83" t="s">
        <v>22</v>
      </c>
      <c r="AO28" s="83">
        <v>0</v>
      </c>
      <c r="AP28" s="83" t="s">
        <v>22</v>
      </c>
      <c r="AQ28" s="3" t="s">
        <v>27</v>
      </c>
      <c r="AR28" s="3"/>
      <c r="AS28" s="3" t="s">
        <v>25</v>
      </c>
      <c r="AT28" s="3"/>
      <c r="AU28" s="112" t="s">
        <v>22</v>
      </c>
      <c r="AV28" s="314" t="str">
        <f>SUBSTITUTE(SUBSTITUTE(IFERROR(VLOOKUP($A28,単組回答!$E:$F,2,FALSE),""),"あり","○"),"なし","×")</f>
        <v/>
      </c>
      <c r="AW28" s="317" t="str">
        <f>SUBSTITUTE(SUBSTITUTE(IFERROR(VLOOKUP($A28,単組回答!$E:$G,3,FALSE),""),"あり","○"),"なし","×")</f>
        <v/>
      </c>
      <c r="AX28" s="313" t="str">
        <f>SUBSTITUTE(SUBSTITUTE(SUBSTITUTE(SUBSTITUTE(SUBSTITUTE(SUBSTITUTE(IFERROR(VLOOKUP($A28,単組回答!$E:$I,5,FALSE),""),"①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8" s="313" t="str">
        <f>SUBSTITUTE(SUBSTITUTE(SUBSTITUTE(SUBSTITUTE(SUBSTITUTE(SUBSTITUTE(SUBSTITUTE(IFERROR(VLOOKUP($A28,単組回答!$E:$L,8,FALSE),""),"①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8" s="313" t="str">
        <f>SUBSTITUTE(SUBSTITUTE(SUBSTITUTE(SUBSTITUTE(SUBSTITUTE(SUBSTITUTE(IFERROR(VLOOKUP($A28,単組回答!$E:$J,6,FALSE),""),"①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8" s="313" t="str">
        <f>SUBSTITUTE(SUBSTITUTE(SUBSTITUTE(SUBSTITUTE(SUBSTITUTE(SUBSTITUTE(SUBSTITUTE(IFERROR(VLOOKUP($A28,単組回答!$E:$P,12,FALSE),""),"①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8" s="313" t="str">
        <f>SUBSTITUTE(SUBSTITUTE(IFERROR(VLOOKUP($A28,単組回答!$E:$H,4,FALSE),""),"あり","○"),"なし","×")</f>
        <v/>
      </c>
      <c r="BC28" s="83" t="s">
        <v>24</v>
      </c>
      <c r="BD28" s="313" t="str">
        <f>SUBSTITUTE(SUBSTITUTE(IFERROR(VLOOKUP($A28,単組回答!$E:$R,14,FALSE),""),"① 行った","○"),"② 行っていない","×")</f>
        <v/>
      </c>
      <c r="BE28" s="83" t="s">
        <v>24</v>
      </c>
      <c r="BF28" s="316" t="str">
        <f>SUBSTITUTE(SUBSTITUTE(IFERROR(VLOOKUP($A28,単組回答!$E:$T,16,FALSE),""),"① 行った","○"),"② 行っていない","×")</f>
        <v/>
      </c>
    </row>
    <row r="29" spans="1:58" ht="28.5" customHeight="1">
      <c r="A29" s="20">
        <v>10065</v>
      </c>
      <c r="B29" s="65" t="s">
        <v>1081</v>
      </c>
      <c r="C29" s="18" t="s">
        <v>22</v>
      </c>
      <c r="D29" s="18" t="s">
        <v>24</v>
      </c>
      <c r="E29" s="18">
        <v>1</v>
      </c>
      <c r="F29" s="18"/>
      <c r="G29" s="18" t="s">
        <v>22</v>
      </c>
      <c r="H29" s="18"/>
      <c r="I29" s="18"/>
      <c r="J29" s="18"/>
      <c r="K29" s="18"/>
      <c r="L29" s="18"/>
      <c r="M29" s="18"/>
      <c r="N29" s="18" t="s">
        <v>24</v>
      </c>
      <c r="O29" s="18" t="s">
        <v>24</v>
      </c>
      <c r="P29" s="18">
        <v>0</v>
      </c>
      <c r="Q29" s="18"/>
      <c r="R29" s="18"/>
      <c r="S29" s="18"/>
      <c r="T29" s="18"/>
      <c r="U29" s="18"/>
      <c r="V29" s="18"/>
      <c r="W29" s="18"/>
      <c r="X29" s="18"/>
      <c r="Y29" s="18" t="s">
        <v>24</v>
      </c>
      <c r="Z29" s="18" t="s">
        <v>24</v>
      </c>
      <c r="AA29" s="18" t="e">
        <v>#N/A</v>
      </c>
      <c r="AB29" s="18" t="s">
        <v>24</v>
      </c>
      <c r="AC29" s="18" t="s">
        <v>24</v>
      </c>
      <c r="AD29" s="18" t="s">
        <v>24</v>
      </c>
      <c r="AE29" s="18" t="s">
        <v>24</v>
      </c>
      <c r="AF29" s="18"/>
      <c r="AG29" s="18" t="s">
        <v>24</v>
      </c>
      <c r="AH29" s="18" t="s">
        <v>24</v>
      </c>
      <c r="AI29" s="18" t="s">
        <v>24</v>
      </c>
      <c r="AJ29" s="71" t="s">
        <v>24</v>
      </c>
      <c r="AK29" s="102" t="s">
        <v>25</v>
      </c>
      <c r="AL29" s="83" t="s">
        <v>25</v>
      </c>
      <c r="AM29" s="83" t="s">
        <v>22</v>
      </c>
      <c r="AN29" s="83" t="s">
        <v>25</v>
      </c>
      <c r="AO29" s="83" t="s">
        <v>22</v>
      </c>
      <c r="AP29" s="83">
        <v>0</v>
      </c>
      <c r="AQ29" s="3">
        <v>0</v>
      </c>
      <c r="AR29" s="3" t="s">
        <v>26</v>
      </c>
      <c r="AS29" s="3">
        <v>0</v>
      </c>
      <c r="AT29" s="3" t="s">
        <v>26</v>
      </c>
      <c r="AU29" s="112">
        <v>0</v>
      </c>
      <c r="AV29" s="314" t="str">
        <f>SUBSTITUTE(SUBSTITUTE(IFERROR(VLOOKUP($A29,単組回答!$E:$F,2,FALSE),""),"あり","○"),"なし","×")</f>
        <v/>
      </c>
      <c r="AW29" s="317" t="str">
        <f>SUBSTITUTE(SUBSTITUTE(IFERROR(VLOOKUP($A29,単組回答!$E:$G,3,FALSE),""),"あり","○"),"なし","×")</f>
        <v/>
      </c>
      <c r="AX29" s="313" t="str">
        <f>SUBSTITUTE(SUBSTITUTE(SUBSTITUTE(SUBSTITUTE(SUBSTITUTE(SUBSTITUTE(IFERROR(VLOOKUP($A29,単組回答!$E:$I,5,FALSE),""),"①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29" s="313" t="str">
        <f>SUBSTITUTE(SUBSTITUTE(SUBSTITUTE(SUBSTITUTE(SUBSTITUTE(SUBSTITUTE(SUBSTITUTE(IFERROR(VLOOKUP($A29,単組回答!$E:$L,8,FALSE),""),"①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29" s="313" t="str">
        <f>SUBSTITUTE(SUBSTITUTE(SUBSTITUTE(SUBSTITUTE(SUBSTITUTE(SUBSTITUTE(IFERROR(VLOOKUP($A29,単組回答!$E:$J,6,FALSE),""),"①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29" s="313" t="str">
        <f>SUBSTITUTE(SUBSTITUTE(SUBSTITUTE(SUBSTITUTE(SUBSTITUTE(SUBSTITUTE(SUBSTITUTE(IFERROR(VLOOKUP($A29,単組回答!$E:$P,12,FALSE),""),"①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29" s="313" t="str">
        <f>SUBSTITUTE(SUBSTITUTE(IFERROR(VLOOKUP($A29,単組回答!$E:$H,4,FALSE),""),"あり","○"),"なし","×")</f>
        <v/>
      </c>
      <c r="BC29" s="83" t="s">
        <v>24</v>
      </c>
      <c r="BD29" s="313" t="str">
        <f>SUBSTITUTE(SUBSTITUTE(IFERROR(VLOOKUP($A29,単組回答!$E:$R,14,FALSE),""),"① 行った","○"),"② 行っていない","×")</f>
        <v/>
      </c>
      <c r="BE29" s="83" t="s">
        <v>24</v>
      </c>
      <c r="BF29" s="316" t="str">
        <f>SUBSTITUTE(SUBSTITUTE(IFERROR(VLOOKUP($A29,単組回答!$E:$T,16,FALSE),""),"① 行った","○"),"② 行っていない","×")</f>
        <v/>
      </c>
    </row>
    <row r="30" spans="1:58" ht="28.5" customHeight="1">
      <c r="A30" s="20">
        <v>10066</v>
      </c>
      <c r="B30" s="65" t="s">
        <v>1082</v>
      </c>
      <c r="C30" s="45"/>
      <c r="D30" s="18"/>
      <c r="E30" s="18">
        <v>0</v>
      </c>
      <c r="F30" s="18"/>
      <c r="G30" s="18"/>
      <c r="H30" s="18"/>
      <c r="I30" s="18"/>
      <c r="J30" s="18"/>
      <c r="K30" s="18"/>
      <c r="L30" s="18"/>
      <c r="M30" s="18"/>
      <c r="N30" s="18" t="s">
        <v>24</v>
      </c>
      <c r="O30" s="18" t="s">
        <v>24</v>
      </c>
      <c r="P30" s="18">
        <v>0</v>
      </c>
      <c r="Q30" s="18"/>
      <c r="R30" s="18"/>
      <c r="S30" s="18"/>
      <c r="T30" s="18"/>
      <c r="U30" s="18"/>
      <c r="V30" s="18"/>
      <c r="W30" s="18"/>
      <c r="X30" s="18"/>
      <c r="Y30" s="18" t="s">
        <v>24</v>
      </c>
      <c r="Z30" s="18" t="s">
        <v>24</v>
      </c>
      <c r="AA30" s="18" t="e">
        <v>#N/A</v>
      </c>
      <c r="AB30" s="284" t="s">
        <v>1069</v>
      </c>
      <c r="AC30" s="285"/>
      <c r="AD30" s="285"/>
      <c r="AE30" s="285"/>
      <c r="AF30" s="285"/>
      <c r="AG30" s="285"/>
      <c r="AH30" s="285"/>
      <c r="AI30" s="285"/>
      <c r="AJ30" s="285"/>
      <c r="AK30" s="102" t="s">
        <v>25</v>
      </c>
      <c r="AL30" s="83" t="s">
        <v>25</v>
      </c>
      <c r="AM30" s="83" t="s">
        <v>25</v>
      </c>
      <c r="AN30" s="83" t="s">
        <v>25</v>
      </c>
      <c r="AO30" s="83">
        <v>0</v>
      </c>
      <c r="AP30" s="83">
        <v>0</v>
      </c>
      <c r="AQ30" s="3">
        <v>0</v>
      </c>
      <c r="AR30" s="3" t="s">
        <v>26</v>
      </c>
      <c r="AS30" s="3">
        <v>0</v>
      </c>
      <c r="AT30" s="3" t="s">
        <v>26</v>
      </c>
      <c r="AU30" s="112">
        <v>0</v>
      </c>
      <c r="AV30" s="314" t="str">
        <f>SUBSTITUTE(SUBSTITUTE(IFERROR(VLOOKUP($A30,単組回答!$E:$F,2,FALSE),""),"あり","○"),"なし","×")</f>
        <v/>
      </c>
      <c r="AW30" s="317" t="str">
        <f>SUBSTITUTE(SUBSTITUTE(IFERROR(VLOOKUP($A30,単組回答!$E:$G,3,FALSE),""),"あり","○"),"なし","×")</f>
        <v/>
      </c>
      <c r="AX30" s="313" t="str">
        <f>SUBSTITUTE(SUBSTITUTE(SUBSTITUTE(SUBSTITUTE(SUBSTITUTE(SUBSTITUTE(IFERROR(VLOOKUP($A30,単組回答!$E:$I,5,FALSE),""),"①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0" s="313" t="str">
        <f>SUBSTITUTE(SUBSTITUTE(SUBSTITUTE(SUBSTITUTE(SUBSTITUTE(SUBSTITUTE(SUBSTITUTE(IFERROR(VLOOKUP($A30,単組回答!$E:$L,8,FALSE),""),"①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0" s="313" t="str">
        <f>SUBSTITUTE(SUBSTITUTE(SUBSTITUTE(SUBSTITUTE(SUBSTITUTE(SUBSTITUTE(IFERROR(VLOOKUP($A30,単組回答!$E:$J,6,FALSE),""),"①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0" s="313" t="str">
        <f>SUBSTITUTE(SUBSTITUTE(SUBSTITUTE(SUBSTITUTE(SUBSTITUTE(SUBSTITUTE(SUBSTITUTE(IFERROR(VLOOKUP($A30,単組回答!$E:$P,12,FALSE),""),"①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0" s="313" t="str">
        <f>SUBSTITUTE(SUBSTITUTE(IFERROR(VLOOKUP($A30,単組回答!$E:$H,4,FALSE),""),"あり","○"),"なし","×")</f>
        <v/>
      </c>
      <c r="BC30" s="83" t="s">
        <v>24</v>
      </c>
      <c r="BD30" s="313" t="str">
        <f>SUBSTITUTE(SUBSTITUTE(IFERROR(VLOOKUP($A30,単組回答!$E:$R,14,FALSE),""),"① 行った","○"),"② 行っていない","×")</f>
        <v/>
      </c>
      <c r="BE30" s="83" t="s">
        <v>24</v>
      </c>
      <c r="BF30" s="316" t="str">
        <f>SUBSTITUTE(SUBSTITUTE(IFERROR(VLOOKUP($A30,単組回答!$E:$T,16,FALSE),""),"① 行った","○"),"② 行っていない","×")</f>
        <v/>
      </c>
    </row>
    <row r="31" spans="1:58" ht="28.5" customHeight="1">
      <c r="A31" s="20">
        <v>10075</v>
      </c>
      <c r="B31" s="65" t="s">
        <v>1083</v>
      </c>
      <c r="C31" s="18"/>
      <c r="D31" s="18"/>
      <c r="E31" s="18">
        <v>0</v>
      </c>
      <c r="F31" s="18"/>
      <c r="G31" s="18"/>
      <c r="H31" s="18"/>
      <c r="I31" s="18"/>
      <c r="J31" s="18"/>
      <c r="K31" s="18"/>
      <c r="L31" s="18"/>
      <c r="M31" s="18"/>
      <c r="N31" s="18" t="s">
        <v>23</v>
      </c>
      <c r="O31" s="18" t="s">
        <v>24</v>
      </c>
      <c r="P31" s="18">
        <v>1</v>
      </c>
      <c r="Q31" s="18" t="s">
        <v>23</v>
      </c>
      <c r="R31" s="18"/>
      <c r="S31" s="18"/>
      <c r="T31" s="18"/>
      <c r="U31" s="18"/>
      <c r="V31" s="18"/>
      <c r="W31" s="18"/>
      <c r="X31" s="18"/>
      <c r="Y31" s="18" t="s">
        <v>25</v>
      </c>
      <c r="Z31" s="18" t="s">
        <v>25</v>
      </c>
      <c r="AA31" s="18" t="s">
        <v>25</v>
      </c>
      <c r="AB31" s="18" t="s">
        <v>22</v>
      </c>
      <c r="AC31" s="18" t="s">
        <v>22</v>
      </c>
      <c r="AD31" s="18" t="s">
        <v>22</v>
      </c>
      <c r="AE31" s="18" t="s">
        <v>25</v>
      </c>
      <c r="AF31" s="18"/>
      <c r="AG31" s="18" t="s">
        <v>22</v>
      </c>
      <c r="AH31" s="18"/>
      <c r="AI31" s="18" t="s">
        <v>25</v>
      </c>
      <c r="AJ31" s="71" t="s">
        <v>25</v>
      </c>
      <c r="AK31" s="102" t="s">
        <v>22</v>
      </c>
      <c r="AL31" s="83" t="s">
        <v>25</v>
      </c>
      <c r="AM31" s="83" t="s">
        <v>25</v>
      </c>
      <c r="AN31" s="83" t="s">
        <v>22</v>
      </c>
      <c r="AO31" s="83">
        <v>0</v>
      </c>
      <c r="AP31" s="83" t="s">
        <v>22</v>
      </c>
      <c r="AQ31" s="3" t="s">
        <v>27</v>
      </c>
      <c r="AR31" s="3"/>
      <c r="AS31" s="3" t="s">
        <v>28</v>
      </c>
      <c r="AT31" s="3"/>
      <c r="AU31" s="112" t="s">
        <v>25</v>
      </c>
      <c r="AV31" s="314" t="str">
        <f>SUBSTITUTE(SUBSTITUTE(IFERROR(VLOOKUP($A31,単組回答!$E:$F,2,FALSE),""),"あり","○"),"なし","×")</f>
        <v/>
      </c>
      <c r="AW31" s="317" t="str">
        <f>SUBSTITUTE(SUBSTITUTE(IFERROR(VLOOKUP($A31,単組回答!$E:$G,3,FALSE),""),"あり","○"),"なし","×")</f>
        <v/>
      </c>
      <c r="AX31" s="313" t="str">
        <f>SUBSTITUTE(SUBSTITUTE(SUBSTITUTE(SUBSTITUTE(SUBSTITUTE(SUBSTITUTE(IFERROR(VLOOKUP($A31,単組回答!$E:$I,5,FALSE),""),"①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1" s="313" t="str">
        <f>SUBSTITUTE(SUBSTITUTE(SUBSTITUTE(SUBSTITUTE(SUBSTITUTE(SUBSTITUTE(SUBSTITUTE(IFERROR(VLOOKUP($A31,単組回答!$E:$L,8,FALSE),""),"①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1" s="313" t="str">
        <f>SUBSTITUTE(SUBSTITUTE(SUBSTITUTE(SUBSTITUTE(SUBSTITUTE(SUBSTITUTE(IFERROR(VLOOKUP($A31,単組回答!$E:$J,6,FALSE),""),"①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1" s="313" t="str">
        <f>SUBSTITUTE(SUBSTITUTE(SUBSTITUTE(SUBSTITUTE(SUBSTITUTE(SUBSTITUTE(SUBSTITUTE(IFERROR(VLOOKUP($A31,単組回答!$E:$P,12,FALSE),""),"①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1" s="313" t="str">
        <f>SUBSTITUTE(SUBSTITUTE(IFERROR(VLOOKUP($A31,単組回答!$E:$H,4,FALSE),""),"あり","○"),"なし","×")</f>
        <v/>
      </c>
      <c r="BC31" s="83" t="s">
        <v>24</v>
      </c>
      <c r="BD31" s="313" t="str">
        <f>SUBSTITUTE(SUBSTITUTE(IFERROR(VLOOKUP($A31,単組回答!$E:$R,14,FALSE),""),"① 行った","○"),"② 行っていない","×")</f>
        <v/>
      </c>
      <c r="BE31" s="83" t="s">
        <v>24</v>
      </c>
      <c r="BF31" s="316" t="str">
        <f>SUBSTITUTE(SUBSTITUTE(IFERROR(VLOOKUP($A31,単組回答!$E:$T,16,FALSE),""),"① 行った","○"),"② 行っていない","×")</f>
        <v/>
      </c>
    </row>
    <row r="32" spans="1:58" ht="28.5" customHeight="1">
      <c r="A32" s="20">
        <v>10086</v>
      </c>
      <c r="B32" s="65" t="s">
        <v>1084</v>
      </c>
      <c r="C32" s="18"/>
      <c r="D32" s="18"/>
      <c r="E32" s="18">
        <v>0</v>
      </c>
      <c r="F32" s="18"/>
      <c r="G32" s="18"/>
      <c r="H32" s="18"/>
      <c r="I32" s="18"/>
      <c r="J32" s="18"/>
      <c r="K32" s="18"/>
      <c r="L32" s="18"/>
      <c r="M32" s="18"/>
      <c r="N32" s="18"/>
      <c r="O32" s="18"/>
      <c r="P32" s="18">
        <v>0</v>
      </c>
      <c r="Q32" s="18"/>
      <c r="R32" s="18"/>
      <c r="S32" s="18"/>
      <c r="T32" s="18"/>
      <c r="U32" s="18"/>
      <c r="V32" s="18"/>
      <c r="W32" s="18"/>
      <c r="X32" s="18"/>
      <c r="Y32" s="18" t="s">
        <v>26</v>
      </c>
      <c r="Z32" s="18" t="s">
        <v>26</v>
      </c>
      <c r="AA32" s="18" t="e">
        <v>#N/A</v>
      </c>
      <c r="AB32" s="18" t="s">
        <v>26</v>
      </c>
      <c r="AC32" s="18" t="s">
        <v>26</v>
      </c>
      <c r="AD32" s="18" t="s">
        <v>26</v>
      </c>
      <c r="AE32" s="18" t="s">
        <v>26</v>
      </c>
      <c r="AF32" s="18"/>
      <c r="AG32" s="18" t="s">
        <v>26</v>
      </c>
      <c r="AH32" s="18" t="s">
        <v>26</v>
      </c>
      <c r="AI32" s="18" t="s">
        <v>26</v>
      </c>
      <c r="AJ32" s="71" t="s">
        <v>26</v>
      </c>
      <c r="AK32" s="102" t="s">
        <v>26</v>
      </c>
      <c r="AL32" s="83" t="s">
        <v>26</v>
      </c>
      <c r="AM32" s="83" t="s">
        <v>26</v>
      </c>
      <c r="AN32" s="83" t="s">
        <v>26</v>
      </c>
      <c r="AO32" s="83" t="s">
        <v>26</v>
      </c>
      <c r="AP32" s="83" t="s">
        <v>26</v>
      </c>
      <c r="AQ32" s="3" t="s">
        <v>26</v>
      </c>
      <c r="AR32" s="3" t="s">
        <v>26</v>
      </c>
      <c r="AS32" s="3" t="s">
        <v>26</v>
      </c>
      <c r="AT32" s="3" t="s">
        <v>26</v>
      </c>
      <c r="AU32" s="112" t="s">
        <v>26</v>
      </c>
      <c r="AV32" s="314" t="str">
        <f>SUBSTITUTE(SUBSTITUTE(IFERROR(VLOOKUP($A32,単組回答!$E:$F,2,FALSE),""),"あり","○"),"なし","×")</f>
        <v/>
      </c>
      <c r="AW32" s="317" t="str">
        <f>SUBSTITUTE(SUBSTITUTE(IFERROR(VLOOKUP($A32,単組回答!$E:$G,3,FALSE),""),"あり","○"),"なし","×")</f>
        <v/>
      </c>
      <c r="AX32" s="313" t="str">
        <f>SUBSTITUTE(SUBSTITUTE(SUBSTITUTE(SUBSTITUTE(SUBSTITUTE(SUBSTITUTE(IFERROR(VLOOKUP($A32,単組回答!$E:$I,5,FALSE),""),"①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2" s="313" t="str">
        <f>SUBSTITUTE(SUBSTITUTE(SUBSTITUTE(SUBSTITUTE(SUBSTITUTE(SUBSTITUTE(SUBSTITUTE(IFERROR(VLOOKUP($A32,単組回答!$E:$L,8,FALSE),""),"①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2" s="313" t="str">
        <f>SUBSTITUTE(SUBSTITUTE(SUBSTITUTE(SUBSTITUTE(SUBSTITUTE(SUBSTITUTE(IFERROR(VLOOKUP($A32,単組回答!$E:$J,6,FALSE),""),"①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2" s="313" t="str">
        <f>SUBSTITUTE(SUBSTITUTE(SUBSTITUTE(SUBSTITUTE(SUBSTITUTE(SUBSTITUTE(SUBSTITUTE(IFERROR(VLOOKUP($A32,単組回答!$E:$P,12,FALSE),""),"①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2" s="313" t="str">
        <f>SUBSTITUTE(SUBSTITUTE(IFERROR(VLOOKUP($A32,単組回答!$E:$H,4,FALSE),""),"あり","○"),"なし","×")</f>
        <v/>
      </c>
      <c r="BC32" s="83" t="s">
        <v>24</v>
      </c>
      <c r="BD32" s="313" t="str">
        <f>SUBSTITUTE(SUBSTITUTE(IFERROR(VLOOKUP($A32,単組回答!$E:$R,14,FALSE),""),"① 行った","○"),"② 行っていない","×")</f>
        <v/>
      </c>
      <c r="BE32" s="83" t="s">
        <v>24</v>
      </c>
      <c r="BF32" s="316" t="str">
        <f>SUBSTITUTE(SUBSTITUTE(IFERROR(VLOOKUP($A32,単組回答!$E:$T,16,FALSE),""),"① 行った","○"),"② 行っていない","×")</f>
        <v/>
      </c>
    </row>
    <row r="33" spans="1:58" ht="28.5" customHeight="1">
      <c r="A33" s="20">
        <v>10088</v>
      </c>
      <c r="B33" s="65" t="s">
        <v>1085</v>
      </c>
      <c r="C33" s="18"/>
      <c r="D33" s="18"/>
      <c r="E33" s="18">
        <v>0</v>
      </c>
      <c r="F33" s="18"/>
      <c r="G33" s="18"/>
      <c r="H33" s="18"/>
      <c r="I33" s="18"/>
      <c r="J33" s="18"/>
      <c r="K33" s="18"/>
      <c r="L33" s="18"/>
      <c r="M33" s="18"/>
      <c r="N33" s="18"/>
      <c r="O33" s="18"/>
      <c r="P33" s="18">
        <v>0</v>
      </c>
      <c r="Q33" s="18"/>
      <c r="R33" s="18"/>
      <c r="S33" s="18"/>
      <c r="T33" s="18"/>
      <c r="U33" s="18"/>
      <c r="V33" s="18"/>
      <c r="W33" s="18"/>
      <c r="X33" s="18"/>
      <c r="Y33" s="18" t="s">
        <v>26</v>
      </c>
      <c r="Z33" s="18" t="s">
        <v>26</v>
      </c>
      <c r="AA33" s="18" t="e">
        <v>#N/A</v>
      </c>
      <c r="AB33" s="18" t="s">
        <v>26</v>
      </c>
      <c r="AC33" s="18" t="s">
        <v>26</v>
      </c>
      <c r="AD33" s="18" t="s">
        <v>26</v>
      </c>
      <c r="AE33" s="18" t="s">
        <v>26</v>
      </c>
      <c r="AF33" s="18"/>
      <c r="AG33" s="18" t="s">
        <v>26</v>
      </c>
      <c r="AH33" s="18" t="s">
        <v>26</v>
      </c>
      <c r="AI33" s="18" t="s">
        <v>26</v>
      </c>
      <c r="AJ33" s="71" t="s">
        <v>26</v>
      </c>
      <c r="AK33" s="102" t="s">
        <v>26</v>
      </c>
      <c r="AL33" s="83" t="s">
        <v>26</v>
      </c>
      <c r="AM33" s="83" t="s">
        <v>26</v>
      </c>
      <c r="AN33" s="83" t="s">
        <v>26</v>
      </c>
      <c r="AO33" s="83" t="s">
        <v>26</v>
      </c>
      <c r="AP33" s="83" t="s">
        <v>26</v>
      </c>
      <c r="AQ33" s="3" t="s">
        <v>26</v>
      </c>
      <c r="AR33" s="3" t="s">
        <v>26</v>
      </c>
      <c r="AS33" s="3" t="s">
        <v>26</v>
      </c>
      <c r="AT33" s="3" t="s">
        <v>26</v>
      </c>
      <c r="AU33" s="112" t="s">
        <v>26</v>
      </c>
      <c r="AV33" s="314" t="str">
        <f>SUBSTITUTE(SUBSTITUTE(IFERROR(VLOOKUP($A33,単組回答!$E:$F,2,FALSE),""),"あり","○"),"なし","×")</f>
        <v/>
      </c>
      <c r="AW33" s="317" t="str">
        <f>SUBSTITUTE(SUBSTITUTE(IFERROR(VLOOKUP($A33,単組回答!$E:$G,3,FALSE),""),"あり","○"),"なし","×")</f>
        <v/>
      </c>
      <c r="AX33" s="313" t="str">
        <f>SUBSTITUTE(SUBSTITUTE(SUBSTITUTE(SUBSTITUTE(SUBSTITUTE(SUBSTITUTE(IFERROR(VLOOKUP($A33,単組回答!$E:$I,5,FALSE),""),"①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3" s="313" t="str">
        <f>SUBSTITUTE(SUBSTITUTE(SUBSTITUTE(SUBSTITUTE(SUBSTITUTE(SUBSTITUTE(SUBSTITUTE(IFERROR(VLOOKUP($A33,単組回答!$E:$L,8,FALSE),""),"①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3" s="313" t="str">
        <f>SUBSTITUTE(SUBSTITUTE(SUBSTITUTE(SUBSTITUTE(SUBSTITUTE(SUBSTITUTE(IFERROR(VLOOKUP($A33,単組回答!$E:$J,6,FALSE),""),"①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3" s="313" t="str">
        <f>SUBSTITUTE(SUBSTITUTE(SUBSTITUTE(SUBSTITUTE(SUBSTITUTE(SUBSTITUTE(SUBSTITUTE(IFERROR(VLOOKUP($A33,単組回答!$E:$P,12,FALSE),""),"①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3" s="313" t="str">
        <f>SUBSTITUTE(SUBSTITUTE(IFERROR(VLOOKUP($A33,単組回答!$E:$H,4,FALSE),""),"あり","○"),"なし","×")</f>
        <v/>
      </c>
      <c r="BC33" s="83" t="s">
        <v>24</v>
      </c>
      <c r="BD33" s="313" t="str">
        <f>SUBSTITUTE(SUBSTITUTE(IFERROR(VLOOKUP($A33,単組回答!$E:$R,14,FALSE),""),"① 行った","○"),"② 行っていない","×")</f>
        <v/>
      </c>
      <c r="BE33" s="83" t="s">
        <v>24</v>
      </c>
      <c r="BF33" s="316" t="str">
        <f>SUBSTITUTE(SUBSTITUTE(IFERROR(VLOOKUP($A33,単組回答!$E:$T,16,FALSE),""),"① 行った","○"),"② 行っていない","×")</f>
        <v/>
      </c>
    </row>
    <row r="34" spans="1:58" ht="28.5" customHeight="1">
      <c r="A34" s="20">
        <v>10089</v>
      </c>
      <c r="B34" s="65" t="s">
        <v>1086</v>
      </c>
      <c r="C34" s="18"/>
      <c r="D34" s="18"/>
      <c r="E34" s="18">
        <v>0</v>
      </c>
      <c r="F34" s="18"/>
      <c r="G34" s="18"/>
      <c r="H34" s="18"/>
      <c r="I34" s="18"/>
      <c r="J34" s="18"/>
      <c r="K34" s="18"/>
      <c r="L34" s="18"/>
      <c r="M34" s="18"/>
      <c r="N34" s="18"/>
      <c r="O34" s="18"/>
      <c r="P34" s="18">
        <v>0</v>
      </c>
      <c r="Q34" s="18"/>
      <c r="R34" s="18"/>
      <c r="S34" s="18"/>
      <c r="T34" s="18"/>
      <c r="U34" s="18"/>
      <c r="V34" s="18"/>
      <c r="W34" s="18"/>
      <c r="X34" s="18"/>
      <c r="Y34" s="18" t="s">
        <v>26</v>
      </c>
      <c r="Z34" s="18" t="s">
        <v>26</v>
      </c>
      <c r="AA34" s="18" t="e">
        <v>#N/A</v>
      </c>
      <c r="AB34" s="18" t="s">
        <v>26</v>
      </c>
      <c r="AC34" s="18" t="s">
        <v>26</v>
      </c>
      <c r="AD34" s="18" t="s">
        <v>26</v>
      </c>
      <c r="AE34" s="18" t="s">
        <v>26</v>
      </c>
      <c r="AF34" s="18"/>
      <c r="AG34" s="18" t="s">
        <v>26</v>
      </c>
      <c r="AH34" s="18" t="s">
        <v>26</v>
      </c>
      <c r="AI34" s="18" t="s">
        <v>26</v>
      </c>
      <c r="AJ34" s="71" t="s">
        <v>26</v>
      </c>
      <c r="AK34" s="102" t="s">
        <v>26</v>
      </c>
      <c r="AL34" s="83" t="s">
        <v>26</v>
      </c>
      <c r="AM34" s="83" t="s">
        <v>26</v>
      </c>
      <c r="AN34" s="83" t="s">
        <v>26</v>
      </c>
      <c r="AO34" s="83" t="s">
        <v>26</v>
      </c>
      <c r="AP34" s="83" t="s">
        <v>26</v>
      </c>
      <c r="AQ34" s="3" t="s">
        <v>26</v>
      </c>
      <c r="AR34" s="3" t="s">
        <v>26</v>
      </c>
      <c r="AS34" s="3" t="s">
        <v>26</v>
      </c>
      <c r="AT34" s="3" t="s">
        <v>26</v>
      </c>
      <c r="AU34" s="112" t="s">
        <v>26</v>
      </c>
      <c r="AV34" s="314" t="str">
        <f>SUBSTITUTE(SUBSTITUTE(IFERROR(VLOOKUP($A34,単組回答!$E:$F,2,FALSE),""),"あり","○"),"なし","×")</f>
        <v/>
      </c>
      <c r="AW34" s="317" t="str">
        <f>SUBSTITUTE(SUBSTITUTE(IFERROR(VLOOKUP($A34,単組回答!$E:$G,3,FALSE),""),"あり","○"),"なし","×")</f>
        <v/>
      </c>
      <c r="AX34" s="313" t="str">
        <f>SUBSTITUTE(SUBSTITUTE(SUBSTITUTE(SUBSTITUTE(SUBSTITUTE(SUBSTITUTE(IFERROR(VLOOKUP($A34,単組回答!$E:$I,5,FALSE),""),"①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4" s="313" t="str">
        <f>SUBSTITUTE(SUBSTITUTE(SUBSTITUTE(SUBSTITUTE(SUBSTITUTE(SUBSTITUTE(SUBSTITUTE(IFERROR(VLOOKUP($A34,単組回答!$E:$L,8,FALSE),""),"①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4" s="313" t="str">
        <f>SUBSTITUTE(SUBSTITUTE(SUBSTITUTE(SUBSTITUTE(SUBSTITUTE(SUBSTITUTE(IFERROR(VLOOKUP($A34,単組回答!$E:$J,6,FALSE),""),"①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4" s="313" t="str">
        <f>SUBSTITUTE(SUBSTITUTE(SUBSTITUTE(SUBSTITUTE(SUBSTITUTE(SUBSTITUTE(SUBSTITUTE(IFERROR(VLOOKUP($A34,単組回答!$E:$P,12,FALSE),""),"①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4" s="313" t="str">
        <f>SUBSTITUTE(SUBSTITUTE(IFERROR(VLOOKUP($A34,単組回答!$E:$H,4,FALSE),""),"あり","○"),"なし","×")</f>
        <v/>
      </c>
      <c r="BC34" s="83" t="s">
        <v>24</v>
      </c>
      <c r="BD34" s="313" t="str">
        <f>SUBSTITUTE(SUBSTITUTE(IFERROR(VLOOKUP($A34,単組回答!$E:$R,14,FALSE),""),"① 行った","○"),"② 行っていない","×")</f>
        <v/>
      </c>
      <c r="BE34" s="83" t="s">
        <v>24</v>
      </c>
      <c r="BF34" s="316" t="str">
        <f>SUBSTITUTE(SUBSTITUTE(IFERROR(VLOOKUP($A34,単組回答!$E:$T,16,FALSE),""),"① 行った","○"),"② 行っていない","×")</f>
        <v/>
      </c>
    </row>
    <row r="35" spans="1:58" ht="28.5" customHeight="1">
      <c r="A35" s="23">
        <v>10107</v>
      </c>
      <c r="B35" s="191" t="s">
        <v>1087</v>
      </c>
      <c r="C35" s="18"/>
      <c r="D35" s="18"/>
      <c r="E35" s="18">
        <v>0</v>
      </c>
      <c r="F35" s="18"/>
      <c r="G35" s="18"/>
      <c r="H35" s="18"/>
      <c r="I35" s="18"/>
      <c r="J35" s="18"/>
      <c r="K35" s="18"/>
      <c r="L35" s="18"/>
      <c r="M35" s="18"/>
      <c r="N35" s="18"/>
      <c r="O35" s="18"/>
      <c r="P35" s="18">
        <v>0</v>
      </c>
      <c r="Q35" s="18"/>
      <c r="R35" s="18"/>
      <c r="S35" s="18"/>
      <c r="T35" s="18"/>
      <c r="U35" s="18"/>
      <c r="V35" s="18"/>
      <c r="W35" s="18"/>
      <c r="X35" s="18"/>
      <c r="Y35" s="18" t="s">
        <v>26</v>
      </c>
      <c r="Z35" s="18" t="s">
        <v>26</v>
      </c>
      <c r="AA35" s="18" t="e">
        <v>#N/A</v>
      </c>
      <c r="AB35" s="18" t="s">
        <v>26</v>
      </c>
      <c r="AC35" s="18" t="s">
        <v>26</v>
      </c>
      <c r="AD35" s="18" t="s">
        <v>26</v>
      </c>
      <c r="AE35" s="18" t="s">
        <v>26</v>
      </c>
      <c r="AF35" s="18"/>
      <c r="AG35" s="18" t="s">
        <v>26</v>
      </c>
      <c r="AH35" s="18" t="s">
        <v>26</v>
      </c>
      <c r="AI35" s="18" t="s">
        <v>26</v>
      </c>
      <c r="AJ35" s="71" t="s">
        <v>26</v>
      </c>
      <c r="AK35" s="102" t="s">
        <v>26</v>
      </c>
      <c r="AL35" s="83" t="s">
        <v>26</v>
      </c>
      <c r="AM35" s="83" t="s">
        <v>26</v>
      </c>
      <c r="AN35" s="83" t="s">
        <v>26</v>
      </c>
      <c r="AO35" s="83" t="s">
        <v>26</v>
      </c>
      <c r="AP35" s="83" t="s">
        <v>26</v>
      </c>
      <c r="AQ35" s="3" t="s">
        <v>26</v>
      </c>
      <c r="AR35" s="3" t="s">
        <v>26</v>
      </c>
      <c r="AS35" s="3" t="s">
        <v>26</v>
      </c>
      <c r="AT35" s="3" t="s">
        <v>26</v>
      </c>
      <c r="AU35" s="112" t="s">
        <v>26</v>
      </c>
      <c r="AV35" s="314" t="str">
        <f>SUBSTITUTE(SUBSTITUTE(IFERROR(VLOOKUP($A35,単組回答!$E:$F,2,FALSE),""),"あり","○"),"なし","×")</f>
        <v/>
      </c>
      <c r="AW35" s="317" t="str">
        <f>SUBSTITUTE(SUBSTITUTE(IFERROR(VLOOKUP($A35,単組回答!$E:$G,3,FALSE),""),"あり","○"),"なし","×")</f>
        <v/>
      </c>
      <c r="AX35" s="313" t="str">
        <f>SUBSTITUTE(SUBSTITUTE(SUBSTITUTE(SUBSTITUTE(SUBSTITUTE(SUBSTITUTE(IFERROR(VLOOKUP($A35,単組回答!$E:$I,5,FALSE),""),"① 本部提起の闘争スケジュールに基づいて要求書を提出した","○"),"② 県本部が設定した闘争スケジュールに基づいて要求書を提出した","○"),"③ 単組独自のスケジュールで要求書を提出した","○"),"④ 春闘要求等、その他の闘争に含めて提出した","○"),"⑤ 事務折衝のみ行った","○"),"⑥ 提出していない","×")</f>
        <v/>
      </c>
      <c r="AY35" s="313" t="str">
        <f>SUBSTITUTE(SUBSTITUTE(SUBSTITUTE(SUBSTITUTE(SUBSTITUTE(SUBSTITUTE(SUBSTITUTE(IFERROR(VLOOKUP($A35,単組回答!$E:$L,8,FALSE),""),"① 2024第１次闘争で提出済み（交渉継続）","○"),"② 2024第１次闘争で提出済みの要求書に、第２次闘争で要求を追加して提出した","○"),"③ 2024第２次闘争で初めて要求書を提出した","○"),"④ 確定闘争等、その他の闘争に含めて提出した","○"),"⑤ 今後要求書を提出予定","○"),"⑥ 事務折衝のみ行った（予定も含む）","○"),"⑦ 2024第１次、第２次闘争ともに要求書は提出していない","×")</f>
        <v/>
      </c>
      <c r="AZ35" s="313" t="str">
        <f>SUBSTITUTE(SUBSTITUTE(SUBSTITUTE(SUBSTITUTE(SUBSTITUTE(SUBSTITUTE(IFERROR(VLOOKUP($A35,単組回答!$E:$J,6,FALSE),""),"① 本部提起の闘争スケジュールに基づいて交渉を行った","○"),"② 県本部が設定した闘争スケジュールに基づいて交渉を行った","○"),"③ 単組独自のスケジュールで交渉を行った","○"),"④ 春闘要求等、その他の闘争に含めて交渉を行った","○"),"⑤ 事務折衝のみ行った","○"),"⑥ 交渉を行っていない","×")</f>
        <v/>
      </c>
      <c r="BA35" s="313" t="str">
        <f>SUBSTITUTE(SUBSTITUTE(SUBSTITUTE(SUBSTITUTE(SUBSTITUTE(SUBSTITUTE(SUBSTITUTE(IFERROR(VLOOKUP($A35,単組回答!$E:$P,12,FALSE),""),"① 本部提起の闘争スケジュールに基づいて交渉を行った","○"),"② 県本部が設定した闘争スケジュールに基づいて交渉を行った","○"),"③ 単組独自のスケジュールで交渉を行った","○"),"④ 確定闘争等、その他の闘争に含めて交渉を行った","○"),"⑤ 今後交渉予定（現在調整中）","○"),"⑥ 事務折衝のみ行った（予定も含む））","○"),"⑦ 交渉を行っていない","×")</f>
        <v/>
      </c>
      <c r="BB35" s="313" t="str">
        <f>SUBSTITUTE(SUBSTITUTE(IFERROR(VLOOKUP($A35,単組回答!$E:$H,4,FALSE),""),"あり","○"),"なし","×")</f>
        <v/>
      </c>
      <c r="BC35" s="83" t="s">
        <v>24</v>
      </c>
      <c r="BD35" s="313" t="str">
        <f>SUBSTITUTE(SUBSTITUTE(IFERROR(VLOOKUP($A35,単組回答!$E:$R,14,FALSE),""),"① 行った","○"),"② 行っていない","×")</f>
        <v/>
      </c>
      <c r="BE35" s="83" t="s">
        <v>24</v>
      </c>
      <c r="BF35" s="316" t="str">
        <f>SUBSTITUTE(SUBSTITUTE(IFERROR(VLOOKUP($A35,単組回答!$E:$T,16,FALSE),""),"① 行った","○"),"② 行っていない","×")</f>
        <v/>
      </c>
    </row>
    <row r="36" spans="1:58" ht="28.5" customHeight="1">
      <c r="A36" s="20"/>
      <c r="B36" s="65"/>
      <c r="C36" s="18"/>
      <c r="D36" s="18"/>
      <c r="E36" s="18">
        <v>0</v>
      </c>
      <c r="F36" s="18"/>
      <c r="G36" s="18"/>
      <c r="H36" s="18"/>
      <c r="I36" s="18"/>
      <c r="J36" s="18"/>
      <c r="K36" s="18"/>
      <c r="L36" s="18"/>
      <c r="M36" s="18"/>
      <c r="N36" s="18"/>
      <c r="O36" s="18"/>
      <c r="P36" s="18">
        <v>0</v>
      </c>
      <c r="Q36" s="18"/>
      <c r="R36" s="18"/>
      <c r="S36" s="18"/>
      <c r="T36" s="18"/>
      <c r="U36" s="18"/>
      <c r="V36" s="18"/>
      <c r="W36" s="18"/>
      <c r="X36" s="18"/>
      <c r="Y36" s="18" t="s">
        <v>26</v>
      </c>
      <c r="Z36" s="18" t="s">
        <v>26</v>
      </c>
      <c r="AA36" s="18" t="e">
        <v>#N/A</v>
      </c>
      <c r="AB36" s="18" t="s">
        <v>26</v>
      </c>
      <c r="AC36" s="18" t="s">
        <v>26</v>
      </c>
      <c r="AD36" s="18" t="s">
        <v>26</v>
      </c>
      <c r="AE36" s="18" t="s">
        <v>26</v>
      </c>
      <c r="AF36" s="18"/>
      <c r="AG36" s="18" t="s">
        <v>26</v>
      </c>
      <c r="AH36" s="18" t="s">
        <v>26</v>
      </c>
      <c r="AI36" s="18" t="s">
        <v>26</v>
      </c>
      <c r="AJ36" s="71" t="s">
        <v>26</v>
      </c>
      <c r="AK36" s="102" t="s">
        <v>26</v>
      </c>
      <c r="AL36" s="83" t="s">
        <v>26</v>
      </c>
      <c r="AM36" s="83" t="s">
        <v>26</v>
      </c>
      <c r="AN36" s="83" t="s">
        <v>26</v>
      </c>
      <c r="AO36" s="83" t="s">
        <v>26</v>
      </c>
      <c r="AP36" s="83" t="s">
        <v>26</v>
      </c>
      <c r="AQ36" s="3" t="s">
        <v>26</v>
      </c>
      <c r="AR36" s="3" t="s">
        <v>26</v>
      </c>
      <c r="AS36" s="3" t="s">
        <v>26</v>
      </c>
      <c r="AT36" s="3" t="s">
        <v>26</v>
      </c>
      <c r="AU36" s="112" t="s">
        <v>26</v>
      </c>
      <c r="AV36" s="102" t="s">
        <v>26</v>
      </c>
      <c r="AW36" s="83" t="s">
        <v>26</v>
      </c>
      <c r="AX36" s="83" t="s">
        <v>26</v>
      </c>
      <c r="AY36" s="83"/>
      <c r="AZ36" s="83" t="s">
        <v>26</v>
      </c>
      <c r="BA36" s="83"/>
      <c r="BB36" s="83"/>
      <c r="BC36" s="83" t="s">
        <v>26</v>
      </c>
      <c r="BD36" s="83"/>
      <c r="BE36" s="83" t="s">
        <v>26</v>
      </c>
      <c r="BF36" s="103"/>
    </row>
    <row r="37" spans="1:58" ht="28.5" customHeight="1">
      <c r="A37" s="20"/>
      <c r="B37" s="65"/>
      <c r="C37" s="18"/>
      <c r="D37" s="18"/>
      <c r="E37" s="18">
        <v>0</v>
      </c>
      <c r="F37" s="18"/>
      <c r="G37" s="18"/>
      <c r="H37" s="18"/>
      <c r="I37" s="18"/>
      <c r="J37" s="18"/>
      <c r="K37" s="18"/>
      <c r="L37" s="18"/>
      <c r="M37" s="18"/>
      <c r="N37" s="18"/>
      <c r="O37" s="18"/>
      <c r="P37" s="18">
        <v>0</v>
      </c>
      <c r="Q37" s="18"/>
      <c r="R37" s="18"/>
      <c r="S37" s="18"/>
      <c r="T37" s="18"/>
      <c r="U37" s="18"/>
      <c r="V37" s="18"/>
      <c r="W37" s="18"/>
      <c r="X37" s="18"/>
      <c r="Y37" s="18" t="s">
        <v>26</v>
      </c>
      <c r="Z37" s="18" t="s">
        <v>26</v>
      </c>
      <c r="AA37" s="18" t="e">
        <v>#N/A</v>
      </c>
      <c r="AB37" s="18" t="s">
        <v>26</v>
      </c>
      <c r="AC37" s="18" t="s">
        <v>26</v>
      </c>
      <c r="AD37" s="18" t="s">
        <v>26</v>
      </c>
      <c r="AE37" s="18" t="s">
        <v>26</v>
      </c>
      <c r="AF37" s="18"/>
      <c r="AG37" s="18" t="s">
        <v>26</v>
      </c>
      <c r="AH37" s="18" t="s">
        <v>26</v>
      </c>
      <c r="AI37" s="18" t="s">
        <v>26</v>
      </c>
      <c r="AJ37" s="71" t="s">
        <v>26</v>
      </c>
      <c r="AK37" s="102" t="s">
        <v>26</v>
      </c>
      <c r="AL37" s="83" t="s">
        <v>26</v>
      </c>
      <c r="AM37" s="83" t="s">
        <v>26</v>
      </c>
      <c r="AN37" s="83" t="s">
        <v>26</v>
      </c>
      <c r="AO37" s="83" t="s">
        <v>26</v>
      </c>
      <c r="AP37" s="83" t="s">
        <v>26</v>
      </c>
      <c r="AQ37" s="3" t="s">
        <v>26</v>
      </c>
      <c r="AR37" s="3" t="s">
        <v>26</v>
      </c>
      <c r="AS37" s="3" t="s">
        <v>26</v>
      </c>
      <c r="AT37" s="3" t="s">
        <v>26</v>
      </c>
      <c r="AU37" s="112" t="s">
        <v>26</v>
      </c>
      <c r="AV37" s="102" t="s">
        <v>26</v>
      </c>
      <c r="AW37" s="83" t="s">
        <v>26</v>
      </c>
      <c r="AX37" s="83" t="s">
        <v>26</v>
      </c>
      <c r="AY37" s="83"/>
      <c r="AZ37" s="83" t="s">
        <v>26</v>
      </c>
      <c r="BA37" s="83"/>
      <c r="BB37" s="83"/>
      <c r="BC37" s="83" t="s">
        <v>26</v>
      </c>
      <c r="BD37" s="83"/>
      <c r="BE37" s="83" t="s">
        <v>26</v>
      </c>
      <c r="BF37" s="103"/>
    </row>
    <row r="38" spans="1:58" ht="28.5" customHeight="1">
      <c r="A38" s="20"/>
      <c r="B38" s="65"/>
      <c r="C38" s="18"/>
      <c r="D38" s="18"/>
      <c r="E38" s="18">
        <v>0</v>
      </c>
      <c r="F38" s="18"/>
      <c r="G38" s="18"/>
      <c r="H38" s="18"/>
      <c r="I38" s="18"/>
      <c r="J38" s="18"/>
      <c r="K38" s="18"/>
      <c r="L38" s="18"/>
      <c r="M38" s="18"/>
      <c r="N38" s="18"/>
      <c r="O38" s="18"/>
      <c r="P38" s="18">
        <v>0</v>
      </c>
      <c r="Q38" s="18"/>
      <c r="R38" s="18"/>
      <c r="S38" s="18"/>
      <c r="T38" s="18"/>
      <c r="U38" s="18"/>
      <c r="V38" s="18"/>
      <c r="W38" s="18"/>
      <c r="X38" s="18"/>
      <c r="Y38" s="18" t="s">
        <v>26</v>
      </c>
      <c r="Z38" s="18" t="s">
        <v>26</v>
      </c>
      <c r="AA38" s="18" t="e">
        <v>#N/A</v>
      </c>
      <c r="AB38" s="18" t="s">
        <v>26</v>
      </c>
      <c r="AC38" s="18" t="s">
        <v>26</v>
      </c>
      <c r="AD38" s="18" t="s">
        <v>26</v>
      </c>
      <c r="AE38" s="18" t="s">
        <v>26</v>
      </c>
      <c r="AF38" s="18"/>
      <c r="AG38" s="18" t="s">
        <v>26</v>
      </c>
      <c r="AH38" s="18" t="s">
        <v>26</v>
      </c>
      <c r="AI38" s="18" t="s">
        <v>26</v>
      </c>
      <c r="AJ38" s="71" t="s">
        <v>26</v>
      </c>
      <c r="AK38" s="102" t="s">
        <v>26</v>
      </c>
      <c r="AL38" s="83" t="s">
        <v>26</v>
      </c>
      <c r="AM38" s="83" t="s">
        <v>26</v>
      </c>
      <c r="AN38" s="83" t="s">
        <v>26</v>
      </c>
      <c r="AO38" s="83" t="s">
        <v>26</v>
      </c>
      <c r="AP38" s="83" t="s">
        <v>26</v>
      </c>
      <c r="AQ38" s="3" t="s">
        <v>26</v>
      </c>
      <c r="AR38" s="3" t="s">
        <v>26</v>
      </c>
      <c r="AS38" s="3" t="s">
        <v>26</v>
      </c>
      <c r="AT38" s="3" t="s">
        <v>26</v>
      </c>
      <c r="AU38" s="112" t="s">
        <v>26</v>
      </c>
      <c r="AV38" s="102" t="s">
        <v>26</v>
      </c>
      <c r="AW38" s="83" t="s">
        <v>26</v>
      </c>
      <c r="AX38" s="83" t="s">
        <v>26</v>
      </c>
      <c r="AY38" s="83"/>
      <c r="AZ38" s="83" t="s">
        <v>26</v>
      </c>
      <c r="BA38" s="83"/>
      <c r="BB38" s="83"/>
      <c r="BC38" s="83" t="s">
        <v>26</v>
      </c>
      <c r="BD38" s="83"/>
      <c r="BE38" s="83" t="s">
        <v>26</v>
      </c>
      <c r="BF38" s="103"/>
    </row>
    <row r="39" spans="1:58" ht="28.5" customHeight="1" thickBot="1">
      <c r="A39" s="237" t="s">
        <v>90</v>
      </c>
      <c r="B39" s="238"/>
      <c r="C39" s="237">
        <v>16</v>
      </c>
      <c r="D39" s="238">
        <v>0</v>
      </c>
      <c r="N39" s="237">
        <v>14</v>
      </c>
      <c r="O39" s="238">
        <v>0</v>
      </c>
      <c r="Y39" s="237">
        <v>0</v>
      </c>
      <c r="Z39" s="238">
        <v>0</v>
      </c>
      <c r="AB39" s="286" t="s">
        <v>958</v>
      </c>
      <c r="AC39" s="286"/>
      <c r="AD39" s="286"/>
      <c r="AE39" s="286"/>
      <c r="AF39" s="286"/>
      <c r="AG39" s="286"/>
      <c r="AH39" s="286"/>
      <c r="AI39" s="286"/>
      <c r="AJ39" s="286"/>
      <c r="AK39" s="104" t="s">
        <v>26</v>
      </c>
      <c r="AL39" s="105" t="s">
        <v>26</v>
      </c>
      <c r="AM39" s="105" t="s">
        <v>26</v>
      </c>
      <c r="AN39" s="105" t="s">
        <v>26</v>
      </c>
      <c r="AO39" s="105" t="s">
        <v>26</v>
      </c>
      <c r="AP39" s="105" t="s">
        <v>26</v>
      </c>
      <c r="AQ39" s="113" t="s">
        <v>26</v>
      </c>
      <c r="AR39" s="113" t="s">
        <v>26</v>
      </c>
      <c r="AS39" s="113" t="s">
        <v>26</v>
      </c>
      <c r="AT39" s="113" t="s">
        <v>26</v>
      </c>
      <c r="AU39" s="114" t="s">
        <v>26</v>
      </c>
      <c r="AV39" s="245">
        <f>AV40-AW40</f>
        <v>0</v>
      </c>
      <c r="AW39" s="246"/>
      <c r="AX39" s="105" t="s">
        <v>26</v>
      </c>
      <c r="AY39" s="105"/>
      <c r="AZ39" s="105" t="s">
        <v>26</v>
      </c>
      <c r="BA39" s="105"/>
      <c r="BB39" s="105"/>
      <c r="BC39" s="105" t="s">
        <v>26</v>
      </c>
      <c r="BD39" s="105"/>
      <c r="BE39" s="105" t="s">
        <v>26</v>
      </c>
      <c r="BF39" s="106"/>
    </row>
    <row r="40" spans="1:58" ht="28.5" customHeight="1">
      <c r="AV40" s="12">
        <f>(COUNTIF(AV5:AV38,"○")+COUNTIF(AW5:AW38,"○"))</f>
        <v>0</v>
      </c>
      <c r="AW40" s="12">
        <f>COUNTIFS(AV5:AV38,"○",AW5:AW38,"○")</f>
        <v>0</v>
      </c>
      <c r="AX40" s="55" t="s">
        <v>26</v>
      </c>
      <c r="AY40" s="55"/>
      <c r="AZ40" s="55" t="s">
        <v>26</v>
      </c>
      <c r="BA40" s="55"/>
      <c r="BB40" s="55" t="s">
        <v>26</v>
      </c>
      <c r="BC40" s="55" t="s">
        <v>26</v>
      </c>
      <c r="BD40" s="55"/>
      <c r="BE40" s="55" t="s">
        <v>26</v>
      </c>
      <c r="BF40" s="55"/>
    </row>
    <row r="41" spans="1:58" ht="28.5" customHeight="1">
      <c r="AV41" s="55" t="s">
        <v>26</v>
      </c>
      <c r="AW41" s="55" t="s">
        <v>26</v>
      </c>
      <c r="AX41" s="55" t="s">
        <v>26</v>
      </c>
      <c r="AY41" s="55"/>
      <c r="AZ41" s="55" t="s">
        <v>26</v>
      </c>
      <c r="BA41" s="55"/>
      <c r="BB41" s="55" t="s">
        <v>26</v>
      </c>
      <c r="BC41" s="55" t="s">
        <v>26</v>
      </c>
      <c r="BD41" s="55"/>
      <c r="BE41" s="55" t="s">
        <v>26</v>
      </c>
      <c r="BF41" s="55"/>
    </row>
    <row r="42" spans="1:58" ht="28.5" customHeight="1">
      <c r="AV42" s="55" t="s">
        <v>26</v>
      </c>
      <c r="AW42" s="55" t="s">
        <v>26</v>
      </c>
      <c r="AX42" s="55" t="s">
        <v>26</v>
      </c>
      <c r="AY42" s="55"/>
      <c r="AZ42" s="55" t="s">
        <v>26</v>
      </c>
      <c r="BA42" s="55"/>
      <c r="BB42" s="55" t="s">
        <v>26</v>
      </c>
      <c r="BC42" s="55" t="s">
        <v>26</v>
      </c>
      <c r="BD42" s="55"/>
      <c r="BE42" s="55" t="s">
        <v>26</v>
      </c>
      <c r="BF42" s="55"/>
    </row>
    <row r="43" spans="1:58" ht="28.5" customHeight="1">
      <c r="AV43" s="55" t="s">
        <v>26</v>
      </c>
      <c r="AW43" s="55" t="s">
        <v>26</v>
      </c>
      <c r="AX43" s="55" t="s">
        <v>26</v>
      </c>
      <c r="AY43" s="55"/>
      <c r="AZ43" s="55" t="s">
        <v>26</v>
      </c>
      <c r="BA43" s="55"/>
      <c r="BB43" s="55" t="s">
        <v>26</v>
      </c>
      <c r="BC43" s="55" t="s">
        <v>26</v>
      </c>
      <c r="BD43" s="55"/>
      <c r="BE43" s="55" t="s">
        <v>26</v>
      </c>
      <c r="BF43" s="55"/>
    </row>
    <row r="44" spans="1:58" ht="28.5" customHeight="1">
      <c r="AV44" s="55" t="s">
        <v>26</v>
      </c>
      <c r="AW44" s="55" t="s">
        <v>26</v>
      </c>
      <c r="AX44" s="55" t="s">
        <v>26</v>
      </c>
      <c r="AY44" s="55"/>
      <c r="AZ44" s="55" t="s">
        <v>26</v>
      </c>
      <c r="BA44" s="55"/>
      <c r="BB44" s="55" t="s">
        <v>26</v>
      </c>
      <c r="BC44" s="55" t="s">
        <v>26</v>
      </c>
      <c r="BD44" s="55"/>
      <c r="BE44" s="55" t="s">
        <v>26</v>
      </c>
      <c r="BF44" s="55"/>
    </row>
    <row r="45" spans="1:58" ht="28.5" customHeight="1">
      <c r="AV45" s="55" t="s">
        <v>26</v>
      </c>
      <c r="AW45" s="55" t="s">
        <v>26</v>
      </c>
      <c r="AX45" s="55" t="s">
        <v>26</v>
      </c>
      <c r="AY45" s="55"/>
      <c r="AZ45" s="55" t="s">
        <v>26</v>
      </c>
      <c r="BA45" s="55"/>
      <c r="BB45" s="55" t="s">
        <v>26</v>
      </c>
      <c r="BC45" s="55" t="s">
        <v>26</v>
      </c>
      <c r="BD45" s="55"/>
      <c r="BE45" s="55" t="s">
        <v>26</v>
      </c>
      <c r="BF45" s="55"/>
    </row>
    <row r="46" spans="1:58" ht="28.5" customHeight="1">
      <c r="AV46" s="55" t="s">
        <v>26</v>
      </c>
      <c r="AW46" s="55" t="s">
        <v>26</v>
      </c>
      <c r="AX46" s="55" t="s">
        <v>26</v>
      </c>
      <c r="AY46" s="55"/>
      <c r="AZ46" s="55" t="s">
        <v>26</v>
      </c>
      <c r="BA46" s="55"/>
      <c r="BB46" s="55" t="s">
        <v>26</v>
      </c>
      <c r="BC46" s="55" t="s">
        <v>26</v>
      </c>
      <c r="BD46" s="55"/>
      <c r="BE46" s="55" t="s">
        <v>26</v>
      </c>
      <c r="BF46" s="55"/>
    </row>
    <row r="47" spans="1:58" ht="28.5" customHeight="1">
      <c r="AV47" s="55" t="s">
        <v>26</v>
      </c>
      <c r="AW47" s="55" t="s">
        <v>26</v>
      </c>
      <c r="AX47" s="55" t="s">
        <v>26</v>
      </c>
      <c r="AY47" s="55"/>
      <c r="AZ47" s="55" t="s">
        <v>26</v>
      </c>
      <c r="BA47" s="55"/>
      <c r="BB47" s="55" t="s">
        <v>26</v>
      </c>
      <c r="BC47" s="55" t="s">
        <v>26</v>
      </c>
      <c r="BD47" s="55"/>
      <c r="BE47" s="55" t="s">
        <v>26</v>
      </c>
      <c r="BF47" s="55"/>
    </row>
    <row r="48" spans="1:58" ht="28.5" customHeight="1">
      <c r="AV48" s="55" t="s">
        <v>26</v>
      </c>
      <c r="AW48" s="55" t="s">
        <v>26</v>
      </c>
      <c r="AX48" s="55" t="s">
        <v>26</v>
      </c>
      <c r="AY48" s="55"/>
      <c r="AZ48" s="55" t="s">
        <v>26</v>
      </c>
      <c r="BA48" s="55"/>
      <c r="BB48" s="55" t="s">
        <v>26</v>
      </c>
      <c r="BC48" s="55" t="s">
        <v>26</v>
      </c>
      <c r="BD48" s="55"/>
      <c r="BE48" s="55" t="s">
        <v>26</v>
      </c>
      <c r="BF48" s="55"/>
    </row>
    <row r="49" spans="48:58" ht="28.5" customHeight="1">
      <c r="AV49" s="55" t="s">
        <v>26</v>
      </c>
      <c r="AW49" s="55" t="s">
        <v>26</v>
      </c>
      <c r="AX49" s="55" t="s">
        <v>26</v>
      </c>
      <c r="AY49" s="55"/>
      <c r="AZ49" s="55" t="s">
        <v>26</v>
      </c>
      <c r="BA49" s="55"/>
      <c r="BB49" s="55" t="s">
        <v>26</v>
      </c>
      <c r="BC49" s="55" t="s">
        <v>26</v>
      </c>
      <c r="BD49" s="55"/>
      <c r="BE49" s="55" t="s">
        <v>26</v>
      </c>
      <c r="BF49" s="55"/>
    </row>
    <row r="50" spans="48:58" ht="28.5" customHeight="1">
      <c r="AV50" s="55" t="s">
        <v>26</v>
      </c>
      <c r="AW50" s="55" t="s">
        <v>26</v>
      </c>
      <c r="AX50" s="55" t="s">
        <v>26</v>
      </c>
      <c r="AY50" s="55"/>
      <c r="AZ50" s="55" t="s">
        <v>26</v>
      </c>
      <c r="BA50" s="55"/>
      <c r="BB50" s="55" t="s">
        <v>26</v>
      </c>
      <c r="BC50" s="55" t="s">
        <v>26</v>
      </c>
      <c r="BD50" s="55"/>
      <c r="BE50" s="55" t="s">
        <v>26</v>
      </c>
      <c r="BF50" s="55"/>
    </row>
    <row r="51" spans="48:58" ht="28.5" customHeight="1">
      <c r="AV51" s="55" t="s">
        <v>26</v>
      </c>
      <c r="AW51" s="55" t="s">
        <v>26</v>
      </c>
      <c r="AX51" s="55" t="s">
        <v>26</v>
      </c>
      <c r="AY51" s="55"/>
      <c r="AZ51" s="55" t="s">
        <v>26</v>
      </c>
      <c r="BA51" s="55"/>
      <c r="BB51" s="55" t="s">
        <v>26</v>
      </c>
      <c r="BC51" s="55" t="s">
        <v>26</v>
      </c>
      <c r="BD51" s="55"/>
      <c r="BE51" s="55" t="s">
        <v>26</v>
      </c>
      <c r="BF51" s="55"/>
    </row>
    <row r="52" spans="48:58" ht="28.5" customHeight="1">
      <c r="AV52" s="55" t="s">
        <v>26</v>
      </c>
      <c r="AW52" s="55" t="s">
        <v>26</v>
      </c>
      <c r="AX52" s="55" t="s">
        <v>26</v>
      </c>
      <c r="AY52" s="55"/>
      <c r="AZ52" s="55" t="s">
        <v>26</v>
      </c>
      <c r="BA52" s="55"/>
      <c r="BB52" s="55" t="s">
        <v>26</v>
      </c>
      <c r="BC52" s="55" t="s">
        <v>26</v>
      </c>
      <c r="BD52" s="55"/>
      <c r="BE52" s="55" t="s">
        <v>26</v>
      </c>
      <c r="BF52" s="55"/>
    </row>
    <row r="53" spans="48:58" ht="28.5" customHeight="1">
      <c r="AV53" s="55" t="s">
        <v>26</v>
      </c>
      <c r="AW53" s="55" t="s">
        <v>26</v>
      </c>
      <c r="AX53" s="55" t="s">
        <v>26</v>
      </c>
      <c r="AY53" s="55"/>
      <c r="AZ53" s="55" t="s">
        <v>26</v>
      </c>
      <c r="BA53" s="55"/>
      <c r="BB53" s="55" t="s">
        <v>26</v>
      </c>
      <c r="BC53" s="55" t="s">
        <v>26</v>
      </c>
      <c r="BD53" s="55"/>
      <c r="BE53" s="55" t="s">
        <v>26</v>
      </c>
      <c r="BF53" s="55"/>
    </row>
    <row r="54" spans="48:58" ht="28.5" customHeight="1">
      <c r="AV54" s="55" t="s">
        <v>26</v>
      </c>
      <c r="AW54" s="55" t="s">
        <v>26</v>
      </c>
      <c r="AX54" s="55" t="s">
        <v>26</v>
      </c>
      <c r="AY54" s="55"/>
      <c r="AZ54" s="55" t="s">
        <v>26</v>
      </c>
      <c r="BA54" s="55"/>
      <c r="BB54" s="55" t="s">
        <v>26</v>
      </c>
      <c r="BC54" s="55" t="s">
        <v>26</v>
      </c>
      <c r="BD54" s="55"/>
      <c r="BE54" s="55" t="s">
        <v>26</v>
      </c>
      <c r="BF54" s="55"/>
    </row>
    <row r="55" spans="48:58" ht="28.5" customHeight="1">
      <c r="AV55" s="55" t="s">
        <v>26</v>
      </c>
      <c r="AW55" s="55" t="s">
        <v>26</v>
      </c>
      <c r="AX55" s="55" t="s">
        <v>26</v>
      </c>
      <c r="AY55" s="55"/>
      <c r="AZ55" s="55" t="s">
        <v>26</v>
      </c>
      <c r="BA55" s="55"/>
      <c r="BB55" s="55" t="s">
        <v>26</v>
      </c>
      <c r="BC55" s="55" t="s">
        <v>26</v>
      </c>
      <c r="BD55" s="55"/>
      <c r="BE55" s="55" t="s">
        <v>26</v>
      </c>
      <c r="BF55" s="55"/>
    </row>
    <row r="56" spans="48:58" ht="28.5" customHeight="1">
      <c r="AV56" s="55" t="s">
        <v>26</v>
      </c>
      <c r="AW56" s="55" t="s">
        <v>26</v>
      </c>
      <c r="AX56" s="55" t="s">
        <v>26</v>
      </c>
      <c r="AY56" s="55"/>
      <c r="AZ56" s="55" t="s">
        <v>26</v>
      </c>
      <c r="BA56" s="55"/>
      <c r="BB56" s="55" t="s">
        <v>26</v>
      </c>
      <c r="BC56" s="55" t="s">
        <v>26</v>
      </c>
      <c r="BD56" s="55"/>
      <c r="BE56" s="55" t="s">
        <v>26</v>
      </c>
      <c r="BF56" s="55"/>
    </row>
    <row r="57" spans="48:58" ht="28.5" customHeight="1">
      <c r="AV57" s="55" t="s">
        <v>26</v>
      </c>
      <c r="AW57" s="55" t="s">
        <v>26</v>
      </c>
      <c r="AX57" s="55" t="s">
        <v>26</v>
      </c>
      <c r="AY57" s="55"/>
      <c r="AZ57" s="55" t="s">
        <v>26</v>
      </c>
      <c r="BA57" s="55"/>
      <c r="BB57" s="55" t="s">
        <v>26</v>
      </c>
      <c r="BC57" s="55" t="s">
        <v>26</v>
      </c>
      <c r="BD57" s="55"/>
      <c r="BE57" s="55" t="s">
        <v>26</v>
      </c>
      <c r="BF57" s="55"/>
    </row>
    <row r="58" spans="48:58" ht="28.5" customHeight="1">
      <c r="AV58" s="55" t="s">
        <v>26</v>
      </c>
      <c r="AW58" s="55" t="s">
        <v>26</v>
      </c>
      <c r="AX58" s="55" t="s">
        <v>26</v>
      </c>
      <c r="AY58" s="55"/>
      <c r="AZ58" s="55" t="s">
        <v>26</v>
      </c>
      <c r="BA58" s="55"/>
      <c r="BB58" s="55" t="s">
        <v>26</v>
      </c>
      <c r="BC58" s="55" t="s">
        <v>26</v>
      </c>
      <c r="BD58" s="55"/>
      <c r="BE58" s="55" t="s">
        <v>26</v>
      </c>
      <c r="BF58" s="55"/>
    </row>
    <row r="59" spans="48:58" ht="28.5" customHeight="1">
      <c r="AV59" s="55" t="s">
        <v>26</v>
      </c>
      <c r="AW59" s="55" t="s">
        <v>26</v>
      </c>
      <c r="AX59" s="55" t="s">
        <v>26</v>
      </c>
      <c r="AY59" s="55"/>
      <c r="AZ59" s="55" t="s">
        <v>26</v>
      </c>
      <c r="BA59" s="55"/>
      <c r="BB59" s="55" t="s">
        <v>26</v>
      </c>
      <c r="BC59" s="55" t="s">
        <v>26</v>
      </c>
      <c r="BD59" s="55"/>
      <c r="BE59" s="55" t="s">
        <v>26</v>
      </c>
      <c r="BF59" s="55"/>
    </row>
    <row r="60" spans="48:58" ht="28.5" customHeight="1">
      <c r="AV60" s="55" t="s">
        <v>26</v>
      </c>
      <c r="AW60" s="55" t="s">
        <v>26</v>
      </c>
      <c r="AX60" s="55" t="s">
        <v>26</v>
      </c>
      <c r="AY60" s="55"/>
      <c r="AZ60" s="55" t="s">
        <v>26</v>
      </c>
      <c r="BA60" s="55"/>
      <c r="BB60" s="55" t="s">
        <v>26</v>
      </c>
      <c r="BC60" s="55" t="s">
        <v>26</v>
      </c>
      <c r="BD60" s="55"/>
      <c r="BE60" s="55" t="s">
        <v>26</v>
      </c>
      <c r="BF60" s="55"/>
    </row>
    <row r="61" spans="48:58" ht="28.5" customHeight="1">
      <c r="AV61" s="55" t="s">
        <v>26</v>
      </c>
      <c r="AW61" s="55" t="s">
        <v>26</v>
      </c>
      <c r="AX61" s="55" t="s">
        <v>26</v>
      </c>
      <c r="AY61" s="55"/>
      <c r="AZ61" s="55" t="s">
        <v>26</v>
      </c>
      <c r="BA61" s="55"/>
      <c r="BB61" s="55" t="s">
        <v>26</v>
      </c>
      <c r="BC61" s="55" t="s">
        <v>26</v>
      </c>
      <c r="BD61" s="55"/>
      <c r="BE61" s="55" t="s">
        <v>26</v>
      </c>
      <c r="BF61" s="55"/>
    </row>
    <row r="62" spans="48:58" ht="28.5" customHeight="1">
      <c r="AV62" s="55" t="s">
        <v>26</v>
      </c>
      <c r="AW62" s="55" t="s">
        <v>26</v>
      </c>
      <c r="AX62" s="55" t="s">
        <v>26</v>
      </c>
      <c r="AY62" s="55"/>
      <c r="AZ62" s="55" t="s">
        <v>26</v>
      </c>
      <c r="BA62" s="55"/>
      <c r="BB62" s="55" t="s">
        <v>26</v>
      </c>
      <c r="BC62" s="55" t="s">
        <v>26</v>
      </c>
      <c r="BD62" s="55"/>
      <c r="BE62" s="55" t="s">
        <v>26</v>
      </c>
      <c r="BF62" s="55"/>
    </row>
    <row r="63" spans="48:58" ht="28.5" customHeight="1">
      <c r="AV63" s="55" t="s">
        <v>26</v>
      </c>
      <c r="AW63" s="55" t="s">
        <v>26</v>
      </c>
      <c r="AX63" s="55" t="s">
        <v>26</v>
      </c>
      <c r="AY63" s="55"/>
      <c r="AZ63" s="55" t="s">
        <v>26</v>
      </c>
      <c r="BA63" s="55"/>
      <c r="BB63" s="55" t="s">
        <v>26</v>
      </c>
      <c r="BC63" s="55" t="s">
        <v>26</v>
      </c>
      <c r="BD63" s="55"/>
      <c r="BE63" s="55" t="s">
        <v>26</v>
      </c>
      <c r="BF63" s="55"/>
    </row>
    <row r="64" spans="48:58" ht="28.5" customHeight="1">
      <c r="AV64" s="55" t="s">
        <v>26</v>
      </c>
      <c r="AW64" s="55" t="s">
        <v>26</v>
      </c>
      <c r="AX64" s="55" t="s">
        <v>26</v>
      </c>
      <c r="AY64" s="55"/>
      <c r="AZ64" s="55" t="s">
        <v>26</v>
      </c>
      <c r="BA64" s="55"/>
      <c r="BB64" s="55" t="s">
        <v>26</v>
      </c>
      <c r="BC64" s="55" t="s">
        <v>26</v>
      </c>
      <c r="BD64" s="55"/>
      <c r="BE64" s="55" t="s">
        <v>26</v>
      </c>
      <c r="BF64" s="55"/>
    </row>
    <row r="65" spans="48:58" ht="28.5" customHeight="1">
      <c r="AV65" s="55" t="s">
        <v>26</v>
      </c>
      <c r="AW65" s="55" t="s">
        <v>26</v>
      </c>
      <c r="AX65" s="55" t="s">
        <v>26</v>
      </c>
      <c r="AY65" s="55"/>
      <c r="AZ65" s="55" t="s">
        <v>26</v>
      </c>
      <c r="BA65" s="55"/>
      <c r="BB65" s="55" t="s">
        <v>26</v>
      </c>
      <c r="BC65" s="55" t="s">
        <v>26</v>
      </c>
      <c r="BD65" s="55"/>
      <c r="BE65" s="55" t="s">
        <v>26</v>
      </c>
      <c r="BF65" s="55"/>
    </row>
    <row r="66" spans="48:58" ht="28.5" customHeight="1">
      <c r="AV66" s="55" t="s">
        <v>26</v>
      </c>
      <c r="AW66" s="55" t="s">
        <v>26</v>
      </c>
      <c r="AX66" s="55" t="s">
        <v>26</v>
      </c>
      <c r="AY66" s="55"/>
      <c r="AZ66" s="55" t="s">
        <v>26</v>
      </c>
      <c r="BA66" s="55"/>
      <c r="BB66" s="55" t="s">
        <v>26</v>
      </c>
      <c r="BC66" s="55" t="s">
        <v>26</v>
      </c>
      <c r="BD66" s="55"/>
      <c r="BE66" s="55" t="s">
        <v>26</v>
      </c>
      <c r="BF66" s="55"/>
    </row>
    <row r="67" spans="48:58" ht="28.5" customHeight="1">
      <c r="AV67" s="55" t="s">
        <v>26</v>
      </c>
      <c r="AW67" s="55" t="s">
        <v>26</v>
      </c>
      <c r="AX67" s="55" t="s">
        <v>26</v>
      </c>
      <c r="AY67" s="55"/>
      <c r="AZ67" s="55" t="s">
        <v>26</v>
      </c>
      <c r="BA67" s="55"/>
      <c r="BB67" s="55" t="s">
        <v>26</v>
      </c>
      <c r="BC67" s="55" t="s">
        <v>26</v>
      </c>
      <c r="BD67" s="55"/>
      <c r="BE67" s="55" t="s">
        <v>26</v>
      </c>
      <c r="BF67" s="55"/>
    </row>
    <row r="68" spans="48:58" ht="28.5" customHeight="1">
      <c r="AV68" s="55" t="s">
        <v>26</v>
      </c>
      <c r="AW68" s="55" t="s">
        <v>26</v>
      </c>
      <c r="AX68" s="55" t="s">
        <v>26</v>
      </c>
      <c r="AY68" s="55"/>
      <c r="AZ68" s="55" t="s">
        <v>26</v>
      </c>
      <c r="BA68" s="55"/>
      <c r="BB68" s="55" t="s">
        <v>26</v>
      </c>
      <c r="BC68" s="55" t="s">
        <v>26</v>
      </c>
      <c r="BD68" s="55"/>
      <c r="BE68" s="55" t="s">
        <v>26</v>
      </c>
      <c r="BF68" s="55"/>
    </row>
    <row r="69" spans="48:58" ht="28.5" customHeight="1">
      <c r="AV69" s="55" t="s">
        <v>26</v>
      </c>
      <c r="AW69" s="55" t="s">
        <v>26</v>
      </c>
      <c r="AX69" s="55" t="s">
        <v>26</v>
      </c>
      <c r="AY69" s="55"/>
      <c r="AZ69" s="55" t="s">
        <v>26</v>
      </c>
      <c r="BA69" s="55"/>
      <c r="BB69" s="55" t="s">
        <v>26</v>
      </c>
      <c r="BC69" s="55" t="s">
        <v>26</v>
      </c>
      <c r="BD69" s="55"/>
      <c r="BE69" s="55" t="s">
        <v>26</v>
      </c>
      <c r="BF69" s="55"/>
    </row>
    <row r="70" spans="48:58" ht="28.5" customHeight="1">
      <c r="AV70" s="55" t="s">
        <v>26</v>
      </c>
      <c r="AW70" s="55" t="s">
        <v>26</v>
      </c>
      <c r="AX70" s="55" t="s">
        <v>26</v>
      </c>
      <c r="AY70" s="55"/>
      <c r="AZ70" s="55" t="s">
        <v>26</v>
      </c>
      <c r="BA70" s="55"/>
      <c r="BB70" s="55" t="s">
        <v>26</v>
      </c>
      <c r="BC70" s="55" t="s">
        <v>26</v>
      </c>
      <c r="BD70" s="55"/>
      <c r="BE70" s="55" t="s">
        <v>26</v>
      </c>
      <c r="BF70" s="55"/>
    </row>
    <row r="71" spans="48:58" ht="28.5" customHeight="1">
      <c r="AV71" s="55" t="s">
        <v>26</v>
      </c>
      <c r="AW71" s="55" t="s">
        <v>26</v>
      </c>
      <c r="AX71" s="55" t="s">
        <v>26</v>
      </c>
      <c r="AY71" s="55"/>
      <c r="AZ71" s="55" t="s">
        <v>26</v>
      </c>
      <c r="BA71" s="55"/>
      <c r="BB71" s="55" t="s">
        <v>26</v>
      </c>
      <c r="BC71" s="55" t="s">
        <v>26</v>
      </c>
      <c r="BD71" s="55"/>
      <c r="BE71" s="55" t="s">
        <v>26</v>
      </c>
      <c r="BF71" s="55"/>
    </row>
    <row r="72" spans="48:58" ht="28.5" customHeight="1">
      <c r="AV72" s="55" t="s">
        <v>26</v>
      </c>
      <c r="AW72" s="55" t="s">
        <v>26</v>
      </c>
      <c r="AX72" s="55" t="s">
        <v>26</v>
      </c>
      <c r="AY72" s="55"/>
      <c r="AZ72" s="55" t="s">
        <v>26</v>
      </c>
      <c r="BA72" s="55"/>
      <c r="BB72" s="55" t="s">
        <v>26</v>
      </c>
      <c r="BC72" s="55" t="s">
        <v>26</v>
      </c>
      <c r="BD72" s="55"/>
      <c r="BE72" s="55" t="s">
        <v>26</v>
      </c>
      <c r="BF72" s="55"/>
    </row>
    <row r="73" spans="48:58" ht="28.5" customHeight="1">
      <c r="AV73" s="55" t="s">
        <v>26</v>
      </c>
      <c r="AW73" s="55" t="s">
        <v>26</v>
      </c>
      <c r="AX73" s="55" t="s">
        <v>26</v>
      </c>
      <c r="AY73" s="55"/>
      <c r="AZ73" s="55" t="s">
        <v>26</v>
      </c>
      <c r="BA73" s="55"/>
      <c r="BB73" s="55" t="s">
        <v>26</v>
      </c>
      <c r="BC73" s="55" t="s">
        <v>26</v>
      </c>
      <c r="BD73" s="55"/>
      <c r="BE73" s="55" t="s">
        <v>26</v>
      </c>
      <c r="BF73" s="55"/>
    </row>
    <row r="74" spans="48:58" ht="28.5" customHeight="1">
      <c r="AV74" s="55" t="s">
        <v>26</v>
      </c>
      <c r="AW74" s="55" t="s">
        <v>26</v>
      </c>
      <c r="AX74" s="55" t="s">
        <v>26</v>
      </c>
      <c r="AY74" s="55"/>
      <c r="AZ74" s="55" t="s">
        <v>26</v>
      </c>
      <c r="BA74" s="55"/>
      <c r="BB74" s="55" t="s">
        <v>26</v>
      </c>
      <c r="BC74" s="55" t="s">
        <v>26</v>
      </c>
      <c r="BD74" s="55"/>
      <c r="BE74" s="55" t="s">
        <v>26</v>
      </c>
      <c r="BF74" s="55"/>
    </row>
    <row r="75" spans="48:58" ht="28.5" customHeight="1">
      <c r="AV75" s="55" t="s">
        <v>26</v>
      </c>
      <c r="AW75" s="55" t="s">
        <v>26</v>
      </c>
      <c r="AX75" s="55" t="s">
        <v>26</v>
      </c>
      <c r="AY75" s="55"/>
      <c r="AZ75" s="55" t="s">
        <v>26</v>
      </c>
      <c r="BA75" s="55"/>
      <c r="BB75" s="55" t="s">
        <v>26</v>
      </c>
      <c r="BC75" s="55" t="s">
        <v>26</v>
      </c>
      <c r="BD75" s="55"/>
      <c r="BE75" s="55" t="s">
        <v>26</v>
      </c>
      <c r="BF75" s="55"/>
    </row>
    <row r="76" spans="48:58" ht="28.5" customHeight="1">
      <c r="AV76" s="55" t="s">
        <v>26</v>
      </c>
      <c r="AW76" s="55" t="s">
        <v>26</v>
      </c>
      <c r="AX76" s="55" t="s">
        <v>26</v>
      </c>
      <c r="AY76" s="55"/>
      <c r="AZ76" s="55" t="s">
        <v>26</v>
      </c>
      <c r="BA76" s="55"/>
      <c r="BB76" s="55" t="s">
        <v>26</v>
      </c>
      <c r="BC76" s="55" t="s">
        <v>26</v>
      </c>
      <c r="BD76" s="55"/>
      <c r="BE76" s="55" t="s">
        <v>26</v>
      </c>
      <c r="BF76" s="55"/>
    </row>
    <row r="77" spans="48:58" ht="28.5" customHeight="1">
      <c r="AV77" s="55" t="s">
        <v>26</v>
      </c>
      <c r="AW77" s="55" t="s">
        <v>26</v>
      </c>
      <c r="AX77" s="55" t="s">
        <v>26</v>
      </c>
      <c r="AY77" s="55"/>
      <c r="AZ77" s="55" t="s">
        <v>26</v>
      </c>
      <c r="BA77" s="55"/>
      <c r="BB77" s="55" t="s">
        <v>26</v>
      </c>
      <c r="BC77" s="55" t="s">
        <v>26</v>
      </c>
      <c r="BD77" s="55"/>
      <c r="BE77" s="55" t="s">
        <v>26</v>
      </c>
      <c r="BF77" s="55"/>
    </row>
    <row r="78" spans="48:58" ht="28.5" customHeight="1">
      <c r="AV78" s="55" t="s">
        <v>26</v>
      </c>
      <c r="AW78" s="55" t="s">
        <v>26</v>
      </c>
      <c r="AX78" s="55" t="s">
        <v>26</v>
      </c>
      <c r="AY78" s="55"/>
      <c r="AZ78" s="55" t="s">
        <v>26</v>
      </c>
      <c r="BA78" s="55"/>
      <c r="BB78" s="55" t="s">
        <v>26</v>
      </c>
      <c r="BC78" s="55" t="s">
        <v>26</v>
      </c>
      <c r="BD78" s="55"/>
      <c r="BE78" s="55" t="s">
        <v>26</v>
      </c>
      <c r="BF78" s="55"/>
    </row>
    <row r="79" spans="48:58" ht="28.5" customHeight="1">
      <c r="AV79" s="55" t="s">
        <v>26</v>
      </c>
      <c r="AW79" s="55" t="s">
        <v>26</v>
      </c>
      <c r="AX79" s="55" t="s">
        <v>26</v>
      </c>
      <c r="AY79" s="55"/>
      <c r="AZ79" s="55" t="s">
        <v>26</v>
      </c>
      <c r="BA79" s="55"/>
      <c r="BB79" s="55" t="s">
        <v>26</v>
      </c>
      <c r="BC79" s="55" t="s">
        <v>26</v>
      </c>
      <c r="BD79" s="55"/>
      <c r="BE79" s="55" t="s">
        <v>26</v>
      </c>
      <c r="BF79" s="55"/>
    </row>
    <row r="80" spans="48:58" ht="28.5" customHeight="1">
      <c r="AV80" s="55" t="s">
        <v>26</v>
      </c>
      <c r="AW80" s="55" t="s">
        <v>26</v>
      </c>
      <c r="AX80" s="55" t="s">
        <v>26</v>
      </c>
      <c r="AY80" s="55"/>
      <c r="AZ80" s="55" t="s">
        <v>26</v>
      </c>
      <c r="BA80" s="55"/>
      <c r="BB80" s="55" t="s">
        <v>26</v>
      </c>
      <c r="BC80" s="55" t="s">
        <v>26</v>
      </c>
      <c r="BD80" s="55"/>
      <c r="BE80" s="55" t="s">
        <v>26</v>
      </c>
      <c r="BF80" s="55"/>
    </row>
    <row r="81" spans="48:58" ht="28.5" customHeight="1">
      <c r="AV81" s="55" t="s">
        <v>26</v>
      </c>
      <c r="AW81" s="55" t="s">
        <v>26</v>
      </c>
      <c r="AX81" s="55" t="s">
        <v>26</v>
      </c>
      <c r="AY81" s="55"/>
      <c r="AZ81" s="55" t="s">
        <v>26</v>
      </c>
      <c r="BA81" s="55"/>
      <c r="BB81" s="55" t="s">
        <v>26</v>
      </c>
      <c r="BC81" s="55" t="s">
        <v>26</v>
      </c>
      <c r="BD81" s="55"/>
      <c r="BE81" s="55" t="s">
        <v>26</v>
      </c>
      <c r="BF81" s="55"/>
    </row>
    <row r="82" spans="48:58" ht="28.5" customHeight="1">
      <c r="AV82" s="55" t="s">
        <v>26</v>
      </c>
      <c r="AW82" s="55" t="s">
        <v>26</v>
      </c>
      <c r="AX82" s="55" t="s">
        <v>26</v>
      </c>
      <c r="AY82" s="55"/>
      <c r="AZ82" s="55" t="s">
        <v>26</v>
      </c>
      <c r="BA82" s="55"/>
      <c r="BB82" s="55" t="s">
        <v>26</v>
      </c>
      <c r="BC82" s="55" t="s">
        <v>26</v>
      </c>
      <c r="BD82" s="55"/>
      <c r="BE82" s="55" t="s">
        <v>26</v>
      </c>
      <c r="BF82" s="55"/>
    </row>
    <row r="83" spans="48:58" ht="28.5" customHeight="1">
      <c r="AV83" s="55" t="s">
        <v>26</v>
      </c>
      <c r="AW83" s="55" t="s">
        <v>26</v>
      </c>
      <c r="AX83" s="55" t="s">
        <v>26</v>
      </c>
      <c r="AY83" s="55"/>
      <c r="AZ83" s="55" t="s">
        <v>26</v>
      </c>
      <c r="BA83" s="55"/>
      <c r="BB83" s="55" t="s">
        <v>26</v>
      </c>
      <c r="BC83" s="55" t="s">
        <v>26</v>
      </c>
      <c r="BD83" s="55"/>
      <c r="BE83" s="55" t="s">
        <v>26</v>
      </c>
      <c r="BF83" s="55"/>
    </row>
    <row r="84" spans="48:58" ht="28.5" customHeight="1">
      <c r="AV84" s="55" t="s">
        <v>26</v>
      </c>
      <c r="AW84" s="55" t="s">
        <v>26</v>
      </c>
      <c r="AX84" s="55" t="s">
        <v>26</v>
      </c>
      <c r="AY84" s="55"/>
      <c r="AZ84" s="55" t="s">
        <v>26</v>
      </c>
      <c r="BA84" s="55"/>
      <c r="BB84" s="55" t="s">
        <v>26</v>
      </c>
      <c r="BC84" s="55" t="s">
        <v>26</v>
      </c>
      <c r="BD84" s="55"/>
      <c r="BE84" s="55" t="s">
        <v>26</v>
      </c>
      <c r="BF84" s="55"/>
    </row>
    <row r="85" spans="48:58" ht="28.5" customHeight="1">
      <c r="AV85" s="55" t="s">
        <v>26</v>
      </c>
      <c r="AW85" s="55" t="s">
        <v>26</v>
      </c>
      <c r="AX85" s="55" t="s">
        <v>26</v>
      </c>
      <c r="AY85" s="55"/>
      <c r="AZ85" s="55" t="s">
        <v>26</v>
      </c>
      <c r="BA85" s="55"/>
      <c r="BB85" s="55" t="s">
        <v>26</v>
      </c>
      <c r="BC85" s="55" t="s">
        <v>26</v>
      </c>
      <c r="BD85" s="55"/>
      <c r="BE85" s="55" t="s">
        <v>26</v>
      </c>
      <c r="BF85" s="55"/>
    </row>
    <row r="86" spans="48:58" ht="28.5" customHeight="1">
      <c r="AV86" s="55" t="s">
        <v>26</v>
      </c>
      <c r="AW86" s="55" t="s">
        <v>26</v>
      </c>
      <c r="AX86" s="55" t="s">
        <v>26</v>
      </c>
      <c r="AY86" s="55"/>
      <c r="AZ86" s="55" t="s">
        <v>26</v>
      </c>
      <c r="BA86" s="55"/>
      <c r="BB86" s="55" t="s">
        <v>26</v>
      </c>
      <c r="BC86" s="55" t="s">
        <v>26</v>
      </c>
      <c r="BD86" s="55"/>
      <c r="BE86" s="55" t="s">
        <v>26</v>
      </c>
      <c r="BF86" s="55"/>
    </row>
    <row r="87" spans="48:58" ht="28.5" customHeight="1">
      <c r="AV87" s="55" t="s">
        <v>26</v>
      </c>
      <c r="AW87" s="55" t="s">
        <v>26</v>
      </c>
      <c r="AX87" s="55" t="s">
        <v>26</v>
      </c>
      <c r="AY87" s="55"/>
      <c r="AZ87" s="55" t="s">
        <v>26</v>
      </c>
      <c r="BA87" s="55"/>
      <c r="BB87" s="55" t="s">
        <v>26</v>
      </c>
      <c r="BC87" s="55" t="s">
        <v>26</v>
      </c>
      <c r="BD87" s="55"/>
      <c r="BE87" s="55" t="s">
        <v>26</v>
      </c>
      <c r="BF87" s="55"/>
    </row>
    <row r="88" spans="48:58" ht="28.5" customHeight="1">
      <c r="AV88" s="55" t="s">
        <v>26</v>
      </c>
      <c r="AW88" s="55" t="s">
        <v>26</v>
      </c>
      <c r="AX88" s="55" t="s">
        <v>26</v>
      </c>
      <c r="AY88" s="55"/>
      <c r="AZ88" s="55" t="s">
        <v>26</v>
      </c>
      <c r="BA88" s="55"/>
      <c r="BB88" s="55" t="s">
        <v>26</v>
      </c>
      <c r="BC88" s="55" t="s">
        <v>26</v>
      </c>
      <c r="BD88" s="55"/>
      <c r="BE88" s="55" t="s">
        <v>26</v>
      </c>
      <c r="BF88" s="55"/>
    </row>
    <row r="89" spans="48:58" ht="28.5" customHeight="1">
      <c r="AV89" s="55" t="s">
        <v>26</v>
      </c>
      <c r="AW89" s="55" t="s">
        <v>26</v>
      </c>
      <c r="AX89" s="55" t="s">
        <v>26</v>
      </c>
      <c r="AY89" s="55"/>
      <c r="AZ89" s="55" t="s">
        <v>26</v>
      </c>
      <c r="BA89" s="55"/>
      <c r="BB89" s="55" t="s">
        <v>26</v>
      </c>
      <c r="BC89" s="55" t="s">
        <v>26</v>
      </c>
      <c r="BD89" s="55"/>
      <c r="BE89" s="55" t="s">
        <v>26</v>
      </c>
      <c r="BF89" s="55"/>
    </row>
    <row r="90" spans="48:58" ht="28.5" customHeight="1">
      <c r="AV90" s="55" t="s">
        <v>26</v>
      </c>
      <c r="AW90" s="55" t="s">
        <v>26</v>
      </c>
      <c r="AX90" s="55" t="s">
        <v>26</v>
      </c>
      <c r="AY90" s="55"/>
      <c r="AZ90" s="55" t="s">
        <v>26</v>
      </c>
      <c r="BA90" s="55"/>
      <c r="BB90" s="55" t="s">
        <v>26</v>
      </c>
      <c r="BC90" s="55" t="s">
        <v>26</v>
      </c>
      <c r="BD90" s="55"/>
      <c r="BE90" s="55" t="s">
        <v>26</v>
      </c>
      <c r="BF90" s="55"/>
    </row>
    <row r="91" spans="48:58" ht="28.5" customHeight="1">
      <c r="AV91" s="55" t="s">
        <v>26</v>
      </c>
      <c r="AW91" s="55" t="s">
        <v>26</v>
      </c>
      <c r="AX91" s="55" t="s">
        <v>26</v>
      </c>
      <c r="AY91" s="55"/>
      <c r="AZ91" s="55" t="s">
        <v>26</v>
      </c>
      <c r="BA91" s="55"/>
      <c r="BB91" s="55" t="s">
        <v>26</v>
      </c>
      <c r="BC91" s="55" t="s">
        <v>26</v>
      </c>
      <c r="BD91" s="55"/>
      <c r="BE91" s="55" t="s">
        <v>26</v>
      </c>
      <c r="BF91" s="55"/>
    </row>
    <row r="92" spans="48:58" ht="28.5" customHeight="1">
      <c r="AV92" s="55" t="s">
        <v>26</v>
      </c>
      <c r="AW92" s="55" t="s">
        <v>26</v>
      </c>
      <c r="AX92" s="55" t="s">
        <v>26</v>
      </c>
      <c r="AY92" s="55"/>
      <c r="AZ92" s="55" t="s">
        <v>26</v>
      </c>
      <c r="BA92" s="55"/>
      <c r="BB92" s="55" t="s">
        <v>26</v>
      </c>
      <c r="BC92" s="55" t="s">
        <v>26</v>
      </c>
      <c r="BD92" s="55"/>
      <c r="BE92" s="55" t="s">
        <v>26</v>
      </c>
      <c r="BF92" s="55"/>
    </row>
    <row r="93" spans="48:58" ht="28.5" customHeight="1">
      <c r="AV93" s="55" t="s">
        <v>26</v>
      </c>
      <c r="AW93" s="55" t="s">
        <v>26</v>
      </c>
      <c r="AX93" s="55" t="s">
        <v>26</v>
      </c>
      <c r="AY93" s="55"/>
      <c r="AZ93" s="55" t="s">
        <v>26</v>
      </c>
      <c r="BA93" s="55"/>
      <c r="BB93" s="55" t="s">
        <v>26</v>
      </c>
      <c r="BC93" s="55" t="s">
        <v>26</v>
      </c>
      <c r="BD93" s="55"/>
      <c r="BE93" s="55" t="s">
        <v>26</v>
      </c>
      <c r="BF93" s="55"/>
    </row>
    <row r="94" spans="48:58" ht="28.5" customHeight="1">
      <c r="AV94" s="55" t="s">
        <v>26</v>
      </c>
      <c r="AW94" s="55" t="s">
        <v>26</v>
      </c>
      <c r="AX94" s="55" t="s">
        <v>26</v>
      </c>
      <c r="AY94" s="55"/>
      <c r="AZ94" s="55" t="s">
        <v>26</v>
      </c>
      <c r="BA94" s="55"/>
      <c r="BB94" s="55" t="s">
        <v>26</v>
      </c>
      <c r="BC94" s="55" t="s">
        <v>26</v>
      </c>
      <c r="BD94" s="55"/>
      <c r="BE94" s="55" t="s">
        <v>26</v>
      </c>
      <c r="BF94" s="55"/>
    </row>
    <row r="95" spans="48:58" ht="28.5" customHeight="1">
      <c r="AV95" s="55" t="s">
        <v>26</v>
      </c>
      <c r="AW95" s="55" t="s">
        <v>26</v>
      </c>
      <c r="AX95" s="55" t="s">
        <v>26</v>
      </c>
      <c r="AY95" s="55"/>
      <c r="AZ95" s="55" t="s">
        <v>26</v>
      </c>
      <c r="BA95" s="55"/>
      <c r="BB95" s="55" t="s">
        <v>26</v>
      </c>
      <c r="BC95" s="55" t="s">
        <v>26</v>
      </c>
      <c r="BD95" s="55"/>
      <c r="BE95" s="55" t="s">
        <v>26</v>
      </c>
      <c r="BF95" s="55"/>
    </row>
    <row r="96" spans="48:58" ht="28.5" customHeight="1">
      <c r="AV96" s="55" t="s">
        <v>26</v>
      </c>
      <c r="AW96" s="55" t="s">
        <v>26</v>
      </c>
      <c r="AX96" s="55" t="s">
        <v>26</v>
      </c>
      <c r="AY96" s="55"/>
      <c r="AZ96" s="55" t="s">
        <v>26</v>
      </c>
      <c r="BA96" s="55"/>
      <c r="BB96" s="55" t="s">
        <v>26</v>
      </c>
      <c r="BC96" s="55" t="s">
        <v>26</v>
      </c>
      <c r="BD96" s="55"/>
      <c r="BE96" s="55" t="s">
        <v>26</v>
      </c>
      <c r="BF96" s="55"/>
    </row>
    <row r="97" spans="48:58" ht="28.5" customHeight="1">
      <c r="AV97" s="55" t="s">
        <v>26</v>
      </c>
      <c r="AW97" s="55" t="s">
        <v>26</v>
      </c>
      <c r="AX97" s="55" t="s">
        <v>26</v>
      </c>
      <c r="AY97" s="55"/>
      <c r="AZ97" s="55" t="s">
        <v>26</v>
      </c>
      <c r="BA97" s="55"/>
      <c r="BB97" s="55" t="s">
        <v>26</v>
      </c>
      <c r="BC97" s="55" t="s">
        <v>26</v>
      </c>
      <c r="BD97" s="55"/>
      <c r="BE97" s="55" t="s">
        <v>26</v>
      </c>
      <c r="BF97" s="55"/>
    </row>
    <row r="98" spans="48:58" ht="28.5" customHeight="1">
      <c r="AV98" s="55" t="s">
        <v>26</v>
      </c>
      <c r="AW98" s="55" t="s">
        <v>26</v>
      </c>
      <c r="AX98" s="55" t="s">
        <v>26</v>
      </c>
      <c r="AY98" s="55"/>
      <c r="AZ98" s="55" t="s">
        <v>26</v>
      </c>
      <c r="BA98" s="55"/>
      <c r="BB98" s="55" t="s">
        <v>26</v>
      </c>
      <c r="BC98" s="55" t="s">
        <v>26</v>
      </c>
      <c r="BD98" s="55"/>
      <c r="BE98" s="55" t="s">
        <v>26</v>
      </c>
      <c r="BF98" s="55"/>
    </row>
    <row r="99" spans="48:58" ht="28.5" customHeight="1">
      <c r="AV99" s="55" t="s">
        <v>26</v>
      </c>
      <c r="AW99" s="55" t="s">
        <v>26</v>
      </c>
      <c r="AX99" s="55" t="s">
        <v>26</v>
      </c>
      <c r="AY99" s="55"/>
      <c r="AZ99" s="55" t="s">
        <v>26</v>
      </c>
      <c r="BA99" s="55"/>
      <c r="BB99" s="55" t="s">
        <v>26</v>
      </c>
      <c r="BC99" s="55" t="s">
        <v>26</v>
      </c>
      <c r="BD99" s="55"/>
      <c r="BE99" s="55" t="s">
        <v>26</v>
      </c>
      <c r="BF99" s="55"/>
    </row>
    <row r="100" spans="48:58" ht="28.5" customHeight="1">
      <c r="AV100" s="55" t="s">
        <v>26</v>
      </c>
      <c r="AW100" s="55" t="s">
        <v>26</v>
      </c>
      <c r="AX100" s="55" t="s">
        <v>26</v>
      </c>
      <c r="AY100" s="55"/>
      <c r="AZ100" s="55" t="s">
        <v>26</v>
      </c>
      <c r="BA100" s="55"/>
      <c r="BB100" s="55" t="s">
        <v>26</v>
      </c>
      <c r="BC100" s="55" t="s">
        <v>26</v>
      </c>
      <c r="BD100" s="55"/>
      <c r="BE100" s="55" t="s">
        <v>26</v>
      </c>
      <c r="BF100" s="55"/>
    </row>
    <row r="101" spans="48:58" ht="28.5" customHeight="1">
      <c r="AV101" s="55" t="s">
        <v>26</v>
      </c>
      <c r="AW101" s="55" t="s">
        <v>26</v>
      </c>
      <c r="AX101" s="55" t="s">
        <v>26</v>
      </c>
      <c r="AY101" s="55"/>
      <c r="AZ101" s="55" t="s">
        <v>26</v>
      </c>
      <c r="BA101" s="55"/>
      <c r="BB101" s="55" t="s">
        <v>26</v>
      </c>
      <c r="BC101" s="55" t="s">
        <v>26</v>
      </c>
      <c r="BD101" s="55"/>
      <c r="BE101" s="55" t="s">
        <v>26</v>
      </c>
      <c r="BF101" s="55"/>
    </row>
    <row r="102" spans="48:58" ht="28.5" customHeight="1">
      <c r="AV102" s="55" t="s">
        <v>26</v>
      </c>
      <c r="AW102" s="55" t="s">
        <v>26</v>
      </c>
      <c r="AX102" s="55" t="s">
        <v>26</v>
      </c>
      <c r="AY102" s="55"/>
      <c r="AZ102" s="55" t="s">
        <v>26</v>
      </c>
      <c r="BA102" s="55"/>
      <c r="BB102" s="55" t="s">
        <v>26</v>
      </c>
      <c r="BC102" s="55" t="s">
        <v>26</v>
      </c>
      <c r="BD102" s="55"/>
      <c r="BE102" s="55" t="s">
        <v>26</v>
      </c>
      <c r="BF102" s="55"/>
    </row>
    <row r="103" spans="48:58" ht="28.5" customHeight="1">
      <c r="AV103" s="55" t="s">
        <v>26</v>
      </c>
      <c r="AW103" s="55" t="s">
        <v>26</v>
      </c>
      <c r="AX103" s="55" t="s">
        <v>26</v>
      </c>
      <c r="AY103" s="55"/>
      <c r="AZ103" s="55" t="s">
        <v>26</v>
      </c>
      <c r="BA103" s="55"/>
      <c r="BB103" s="55" t="s">
        <v>26</v>
      </c>
      <c r="BC103" s="55" t="s">
        <v>26</v>
      </c>
      <c r="BD103" s="55"/>
      <c r="BE103" s="55" t="s">
        <v>26</v>
      </c>
      <c r="BF103" s="55"/>
    </row>
    <row r="104" spans="48:58" ht="28.5" customHeight="1">
      <c r="AV104" s="55" t="s">
        <v>26</v>
      </c>
      <c r="AW104" s="55" t="s">
        <v>26</v>
      </c>
      <c r="AX104" s="55" t="s">
        <v>26</v>
      </c>
      <c r="AY104" s="55"/>
      <c r="AZ104" s="55" t="s">
        <v>26</v>
      </c>
      <c r="BA104" s="55"/>
      <c r="BB104" s="55" t="s">
        <v>26</v>
      </c>
      <c r="BC104" s="55" t="s">
        <v>26</v>
      </c>
      <c r="BD104" s="55"/>
      <c r="BE104" s="55" t="s">
        <v>26</v>
      </c>
      <c r="BF104" s="55"/>
    </row>
    <row r="105" spans="48:58" ht="28.5" customHeight="1">
      <c r="AV105" s="55" t="s">
        <v>26</v>
      </c>
      <c r="AW105" s="55" t="s">
        <v>26</v>
      </c>
      <c r="AX105" s="55" t="s">
        <v>26</v>
      </c>
      <c r="AY105" s="55"/>
      <c r="AZ105" s="55" t="s">
        <v>26</v>
      </c>
      <c r="BA105" s="55"/>
      <c r="BB105" s="55" t="s">
        <v>26</v>
      </c>
      <c r="BC105" s="55" t="s">
        <v>26</v>
      </c>
      <c r="BD105" s="55"/>
      <c r="BE105" s="55" t="s">
        <v>26</v>
      </c>
      <c r="BF105" s="55"/>
    </row>
    <row r="106" spans="48:58" ht="28.5" customHeight="1">
      <c r="AV106" s="55" t="s">
        <v>26</v>
      </c>
      <c r="AW106" s="55" t="s">
        <v>26</v>
      </c>
      <c r="AX106" s="55" t="s">
        <v>26</v>
      </c>
      <c r="AY106" s="55"/>
      <c r="AZ106" s="55" t="s">
        <v>26</v>
      </c>
      <c r="BA106" s="55"/>
      <c r="BB106" s="55" t="s">
        <v>26</v>
      </c>
      <c r="BC106" s="55" t="s">
        <v>26</v>
      </c>
      <c r="BD106" s="55"/>
      <c r="BE106" s="55" t="s">
        <v>26</v>
      </c>
      <c r="BF106" s="55"/>
    </row>
    <row r="107" spans="48:58" ht="28.5" customHeight="1">
      <c r="AV107" s="55" t="s">
        <v>26</v>
      </c>
      <c r="AW107" s="55" t="s">
        <v>26</v>
      </c>
      <c r="AX107" s="55" t="s">
        <v>26</v>
      </c>
      <c r="AY107" s="55"/>
      <c r="AZ107" s="55" t="s">
        <v>26</v>
      </c>
      <c r="BA107" s="55"/>
      <c r="BB107" s="55" t="s">
        <v>26</v>
      </c>
      <c r="BC107" s="55" t="s">
        <v>26</v>
      </c>
      <c r="BD107" s="55"/>
      <c r="BE107" s="55" t="s">
        <v>26</v>
      </c>
      <c r="BF107" s="55"/>
    </row>
    <row r="108" spans="48:58" ht="28.5" customHeight="1">
      <c r="AV108" s="55" t="s">
        <v>26</v>
      </c>
      <c r="AW108" s="55" t="s">
        <v>26</v>
      </c>
      <c r="AX108" s="55" t="s">
        <v>26</v>
      </c>
      <c r="AY108" s="55"/>
      <c r="AZ108" s="55" t="s">
        <v>26</v>
      </c>
      <c r="BA108" s="55"/>
      <c r="BB108" s="55" t="s">
        <v>26</v>
      </c>
      <c r="BC108" s="55" t="s">
        <v>26</v>
      </c>
      <c r="BD108" s="55"/>
      <c r="BE108" s="55" t="s">
        <v>26</v>
      </c>
      <c r="BF108" s="55"/>
    </row>
    <row r="109" spans="48:58" ht="28.5" customHeight="1">
      <c r="AV109" s="55" t="s">
        <v>26</v>
      </c>
      <c r="AW109" s="55" t="s">
        <v>26</v>
      </c>
      <c r="AX109" s="55" t="s">
        <v>26</v>
      </c>
      <c r="AY109" s="55"/>
      <c r="AZ109" s="55" t="s">
        <v>26</v>
      </c>
      <c r="BA109" s="55"/>
      <c r="BB109" s="55" t="s">
        <v>26</v>
      </c>
      <c r="BC109" s="55" t="s">
        <v>26</v>
      </c>
      <c r="BD109" s="55"/>
      <c r="BE109" s="55" t="s">
        <v>26</v>
      </c>
      <c r="BF109" s="55"/>
    </row>
    <row r="110" spans="48:58" ht="28.5" customHeight="1">
      <c r="AV110" s="55" t="s">
        <v>26</v>
      </c>
      <c r="AW110" s="55" t="s">
        <v>26</v>
      </c>
      <c r="AX110" s="55" t="s">
        <v>26</v>
      </c>
      <c r="AY110" s="55"/>
      <c r="AZ110" s="55" t="s">
        <v>26</v>
      </c>
      <c r="BA110" s="55"/>
      <c r="BB110" s="55" t="s">
        <v>26</v>
      </c>
      <c r="BC110" s="55" t="s">
        <v>26</v>
      </c>
      <c r="BD110" s="55"/>
      <c r="BE110" s="55" t="s">
        <v>26</v>
      </c>
      <c r="BF110" s="55"/>
    </row>
    <row r="111" spans="48:58" ht="28.5" customHeight="1">
      <c r="AV111" s="55" t="s">
        <v>26</v>
      </c>
      <c r="AW111" s="55" t="s">
        <v>26</v>
      </c>
      <c r="AX111" s="55" t="s">
        <v>26</v>
      </c>
      <c r="AY111" s="55"/>
      <c r="AZ111" s="55" t="s">
        <v>26</v>
      </c>
      <c r="BA111" s="55"/>
      <c r="BB111" s="55" t="s">
        <v>26</v>
      </c>
      <c r="BC111" s="55" t="s">
        <v>26</v>
      </c>
      <c r="BD111" s="55"/>
      <c r="BE111" s="55" t="s">
        <v>26</v>
      </c>
      <c r="BF111" s="55"/>
    </row>
    <row r="112" spans="48:58" ht="28.5" customHeight="1">
      <c r="AV112" s="55" t="s">
        <v>26</v>
      </c>
      <c r="AW112" s="55" t="s">
        <v>26</v>
      </c>
      <c r="AX112" s="55" t="s">
        <v>26</v>
      </c>
      <c r="AY112" s="55"/>
      <c r="AZ112" s="55" t="s">
        <v>26</v>
      </c>
      <c r="BA112" s="55"/>
      <c r="BB112" s="55" t="s">
        <v>26</v>
      </c>
      <c r="BC112" s="55" t="s">
        <v>26</v>
      </c>
      <c r="BD112" s="55"/>
      <c r="BE112" s="55" t="s">
        <v>26</v>
      </c>
      <c r="BF112" s="55"/>
    </row>
    <row r="113" spans="48:58" ht="28.5" customHeight="1">
      <c r="AV113" s="55" t="s">
        <v>26</v>
      </c>
      <c r="AW113" s="55" t="s">
        <v>26</v>
      </c>
      <c r="AX113" s="55" t="s">
        <v>26</v>
      </c>
      <c r="AY113" s="55"/>
      <c r="AZ113" s="55" t="s">
        <v>26</v>
      </c>
      <c r="BA113" s="55"/>
      <c r="BB113" s="55" t="s">
        <v>26</v>
      </c>
      <c r="BC113" s="55" t="s">
        <v>26</v>
      </c>
      <c r="BD113" s="55"/>
      <c r="BE113" s="55" t="s">
        <v>26</v>
      </c>
      <c r="BF113" s="55"/>
    </row>
    <row r="114" spans="48:58" ht="28.5" customHeight="1">
      <c r="AV114" s="55" t="s">
        <v>26</v>
      </c>
      <c r="AW114" s="55" t="s">
        <v>26</v>
      </c>
      <c r="AX114" s="55" t="s">
        <v>26</v>
      </c>
      <c r="AY114" s="55"/>
      <c r="AZ114" s="55" t="s">
        <v>26</v>
      </c>
      <c r="BA114" s="55"/>
      <c r="BB114" s="55" t="s">
        <v>26</v>
      </c>
      <c r="BC114" s="55" t="s">
        <v>26</v>
      </c>
      <c r="BD114" s="55"/>
      <c r="BE114" s="55" t="s">
        <v>26</v>
      </c>
      <c r="BF114" s="55"/>
    </row>
    <row r="115" spans="48:58" ht="28.5" customHeight="1">
      <c r="AV115" s="55" t="s">
        <v>26</v>
      </c>
      <c r="AW115" s="55" t="s">
        <v>26</v>
      </c>
      <c r="AX115" s="55" t="s">
        <v>26</v>
      </c>
      <c r="AY115" s="55"/>
      <c r="AZ115" s="55" t="s">
        <v>26</v>
      </c>
      <c r="BA115" s="55"/>
      <c r="BB115" s="55" t="s">
        <v>26</v>
      </c>
      <c r="BC115" s="55" t="s">
        <v>26</v>
      </c>
      <c r="BD115" s="55"/>
      <c r="BE115" s="55" t="s">
        <v>26</v>
      </c>
      <c r="BF115" s="55"/>
    </row>
    <row r="116" spans="48:58" ht="28.5" customHeight="1">
      <c r="AV116" s="55" t="s">
        <v>26</v>
      </c>
      <c r="AW116" s="55" t="s">
        <v>26</v>
      </c>
      <c r="AX116" s="55" t="s">
        <v>26</v>
      </c>
      <c r="AY116" s="55"/>
      <c r="AZ116" s="55" t="s">
        <v>26</v>
      </c>
      <c r="BA116" s="55"/>
      <c r="BB116" s="55" t="s">
        <v>26</v>
      </c>
      <c r="BC116" s="55" t="s">
        <v>26</v>
      </c>
      <c r="BD116" s="55"/>
      <c r="BE116" s="55" t="s">
        <v>26</v>
      </c>
      <c r="BF116" s="55"/>
    </row>
    <row r="117" spans="48:58" ht="28.5" customHeight="1">
      <c r="AV117" s="55" t="s">
        <v>26</v>
      </c>
      <c r="AW117" s="55" t="s">
        <v>26</v>
      </c>
      <c r="AX117" s="55" t="s">
        <v>26</v>
      </c>
      <c r="AY117" s="55"/>
      <c r="AZ117" s="55" t="s">
        <v>26</v>
      </c>
      <c r="BA117" s="55"/>
      <c r="BB117" s="55" t="s">
        <v>26</v>
      </c>
      <c r="BC117" s="55" t="s">
        <v>26</v>
      </c>
      <c r="BD117" s="55"/>
      <c r="BE117" s="55" t="s">
        <v>26</v>
      </c>
      <c r="BF117" s="55"/>
    </row>
    <row r="118" spans="48:58" ht="28.5" customHeight="1">
      <c r="AV118" s="55" t="s">
        <v>26</v>
      </c>
      <c r="AW118" s="55" t="s">
        <v>26</v>
      </c>
      <c r="AX118" s="55" t="s">
        <v>26</v>
      </c>
      <c r="AY118" s="55"/>
      <c r="AZ118" s="55" t="s">
        <v>26</v>
      </c>
      <c r="BA118" s="55"/>
      <c r="BB118" s="55" t="s">
        <v>26</v>
      </c>
      <c r="BC118" s="55" t="s">
        <v>26</v>
      </c>
      <c r="BD118" s="55"/>
      <c r="BE118" s="55" t="s">
        <v>26</v>
      </c>
      <c r="BF118" s="55"/>
    </row>
    <row r="119" spans="48:58" ht="28.5" customHeight="1">
      <c r="AV119" s="55" t="s">
        <v>26</v>
      </c>
      <c r="AW119" s="55" t="s">
        <v>26</v>
      </c>
      <c r="AX119" s="55" t="s">
        <v>26</v>
      </c>
      <c r="AY119" s="55"/>
      <c r="AZ119" s="55" t="s">
        <v>26</v>
      </c>
      <c r="BA119" s="55"/>
      <c r="BB119" s="55" t="s">
        <v>26</v>
      </c>
      <c r="BC119" s="55" t="s">
        <v>26</v>
      </c>
      <c r="BD119" s="55"/>
      <c r="BE119" s="55" t="s">
        <v>26</v>
      </c>
      <c r="BF119" s="55"/>
    </row>
    <row r="120" spans="48:58" ht="28.5" customHeight="1">
      <c r="AV120" s="55" t="s">
        <v>26</v>
      </c>
      <c r="AW120" s="55" t="s">
        <v>26</v>
      </c>
      <c r="AX120" s="55" t="s">
        <v>26</v>
      </c>
      <c r="AY120" s="55"/>
      <c r="AZ120" s="55" t="s">
        <v>26</v>
      </c>
      <c r="BA120" s="55"/>
      <c r="BB120" s="55" t="s">
        <v>26</v>
      </c>
      <c r="BC120" s="55" t="s">
        <v>26</v>
      </c>
      <c r="BD120" s="55"/>
      <c r="BE120" s="55" t="s">
        <v>26</v>
      </c>
      <c r="BF120" s="55"/>
    </row>
    <row r="121" spans="48:58" ht="28.5" customHeight="1">
      <c r="AV121" s="55" t="s">
        <v>26</v>
      </c>
      <c r="AW121" s="55" t="s">
        <v>26</v>
      </c>
      <c r="AX121" s="55" t="s">
        <v>26</v>
      </c>
      <c r="AY121" s="55"/>
      <c r="AZ121" s="55" t="s">
        <v>26</v>
      </c>
      <c r="BA121" s="55"/>
      <c r="BB121" s="55" t="s">
        <v>26</v>
      </c>
      <c r="BC121" s="55" t="s">
        <v>26</v>
      </c>
      <c r="BD121" s="55"/>
      <c r="BE121" s="55" t="s">
        <v>26</v>
      </c>
      <c r="BF121" s="55"/>
    </row>
    <row r="122" spans="48:58" ht="28.5" customHeight="1">
      <c r="AV122" s="55" t="s">
        <v>26</v>
      </c>
      <c r="AW122" s="55" t="s">
        <v>26</v>
      </c>
      <c r="AX122" s="55" t="s">
        <v>26</v>
      </c>
      <c r="AY122" s="55"/>
      <c r="AZ122" s="55" t="s">
        <v>26</v>
      </c>
      <c r="BA122" s="55"/>
      <c r="BB122" s="55" t="s">
        <v>26</v>
      </c>
      <c r="BC122" s="55" t="s">
        <v>26</v>
      </c>
      <c r="BD122" s="55"/>
      <c r="BE122" s="55" t="s">
        <v>26</v>
      </c>
      <c r="BF122" s="55"/>
    </row>
    <row r="123" spans="48:58" ht="28.5" customHeight="1">
      <c r="AV123" s="55" t="s">
        <v>26</v>
      </c>
      <c r="AW123" s="55" t="s">
        <v>26</v>
      </c>
      <c r="AX123" s="55" t="s">
        <v>26</v>
      </c>
      <c r="AY123" s="55"/>
      <c r="AZ123" s="55" t="s">
        <v>26</v>
      </c>
      <c r="BA123" s="55"/>
      <c r="BB123" s="55" t="s">
        <v>26</v>
      </c>
      <c r="BC123" s="55" t="s">
        <v>26</v>
      </c>
      <c r="BD123" s="55"/>
      <c r="BE123" s="55" t="s">
        <v>26</v>
      </c>
      <c r="BF123" s="55"/>
    </row>
    <row r="124" spans="48:58" ht="28.5" customHeight="1">
      <c r="AV124" s="55" t="s">
        <v>26</v>
      </c>
      <c r="AW124" s="55" t="s">
        <v>26</v>
      </c>
      <c r="AX124" s="55" t="s">
        <v>26</v>
      </c>
      <c r="AY124" s="55"/>
      <c r="AZ124" s="55" t="s">
        <v>26</v>
      </c>
      <c r="BA124" s="55"/>
      <c r="BB124" s="55" t="s">
        <v>26</v>
      </c>
      <c r="BC124" s="55" t="s">
        <v>26</v>
      </c>
      <c r="BD124" s="55"/>
      <c r="BE124" s="55" t="s">
        <v>26</v>
      </c>
      <c r="BF124" s="55"/>
    </row>
    <row r="125" spans="48:58" ht="28.5" customHeight="1">
      <c r="AV125" s="55" t="s">
        <v>26</v>
      </c>
      <c r="AW125" s="55" t="s">
        <v>26</v>
      </c>
      <c r="AX125" s="55" t="s">
        <v>26</v>
      </c>
      <c r="AY125" s="55"/>
      <c r="AZ125" s="55" t="s">
        <v>26</v>
      </c>
      <c r="BA125" s="55"/>
      <c r="BB125" s="55" t="s">
        <v>26</v>
      </c>
      <c r="BC125" s="55" t="s">
        <v>26</v>
      </c>
      <c r="BD125" s="55"/>
      <c r="BE125" s="55" t="s">
        <v>26</v>
      </c>
      <c r="BF125" s="55"/>
    </row>
    <row r="126" spans="48:58" ht="28.5" customHeight="1">
      <c r="AV126" s="55" t="s">
        <v>26</v>
      </c>
      <c r="AW126" s="55" t="s">
        <v>26</v>
      </c>
      <c r="AX126" s="55" t="s">
        <v>26</v>
      </c>
      <c r="AY126" s="55"/>
      <c r="AZ126" s="55" t="s">
        <v>26</v>
      </c>
      <c r="BA126" s="55"/>
      <c r="BB126" s="55" t="s">
        <v>26</v>
      </c>
      <c r="BC126" s="55" t="s">
        <v>26</v>
      </c>
      <c r="BD126" s="55"/>
      <c r="BE126" s="55" t="s">
        <v>26</v>
      </c>
      <c r="BF126" s="55"/>
    </row>
    <row r="127" spans="48:58" ht="28.5" customHeight="1">
      <c r="AV127" s="55" t="s">
        <v>26</v>
      </c>
      <c r="AW127" s="55" t="s">
        <v>26</v>
      </c>
      <c r="AX127" s="55" t="s">
        <v>26</v>
      </c>
      <c r="AY127" s="55"/>
      <c r="AZ127" s="55" t="s">
        <v>26</v>
      </c>
      <c r="BA127" s="55"/>
      <c r="BB127" s="55" t="s">
        <v>26</v>
      </c>
      <c r="BC127" s="55" t="s">
        <v>26</v>
      </c>
      <c r="BD127" s="55"/>
      <c r="BE127" s="55" t="s">
        <v>26</v>
      </c>
      <c r="BF127" s="55"/>
    </row>
    <row r="128" spans="48:58" ht="28.5" customHeight="1">
      <c r="AV128" s="55" t="s">
        <v>26</v>
      </c>
      <c r="AW128" s="55" t="s">
        <v>26</v>
      </c>
      <c r="AX128" s="55" t="s">
        <v>26</v>
      </c>
      <c r="AY128" s="55"/>
      <c r="AZ128" s="55" t="s">
        <v>26</v>
      </c>
      <c r="BA128" s="55"/>
      <c r="BB128" s="55" t="s">
        <v>26</v>
      </c>
      <c r="BC128" s="55" t="s">
        <v>26</v>
      </c>
      <c r="BD128" s="55"/>
      <c r="BE128" s="55" t="s">
        <v>26</v>
      </c>
      <c r="BF128" s="55"/>
    </row>
    <row r="129" spans="48:58" ht="28.5" customHeight="1">
      <c r="AV129" s="55" t="s">
        <v>26</v>
      </c>
      <c r="AW129" s="55" t="s">
        <v>26</v>
      </c>
      <c r="AX129" s="55" t="s">
        <v>26</v>
      </c>
      <c r="AY129" s="55"/>
      <c r="AZ129" s="55" t="s">
        <v>26</v>
      </c>
      <c r="BA129" s="55"/>
      <c r="BB129" s="55" t="s">
        <v>26</v>
      </c>
      <c r="BC129" s="55" t="s">
        <v>26</v>
      </c>
      <c r="BD129" s="55"/>
      <c r="BE129" s="55" t="s">
        <v>26</v>
      </c>
      <c r="BF129" s="55"/>
    </row>
    <row r="130" spans="48:58" ht="28.5" customHeight="1">
      <c r="AV130" s="55" t="s">
        <v>26</v>
      </c>
      <c r="AW130" s="55" t="s">
        <v>26</v>
      </c>
      <c r="AX130" s="55" t="s">
        <v>26</v>
      </c>
      <c r="AY130" s="55"/>
      <c r="AZ130" s="55" t="s">
        <v>26</v>
      </c>
      <c r="BA130" s="55"/>
      <c r="BB130" s="55" t="s">
        <v>26</v>
      </c>
      <c r="BC130" s="55" t="s">
        <v>26</v>
      </c>
      <c r="BD130" s="55"/>
      <c r="BE130" s="55" t="s">
        <v>26</v>
      </c>
      <c r="BF130" s="55"/>
    </row>
    <row r="131" spans="48:58" ht="28.5" customHeight="1">
      <c r="AV131" s="55" t="s">
        <v>26</v>
      </c>
      <c r="AW131" s="55" t="s">
        <v>26</v>
      </c>
      <c r="AX131" s="55" t="s">
        <v>26</v>
      </c>
      <c r="AY131" s="55"/>
      <c r="AZ131" s="55" t="s">
        <v>26</v>
      </c>
      <c r="BA131" s="55"/>
      <c r="BB131" s="55" t="s">
        <v>26</v>
      </c>
      <c r="BC131" s="55" t="s">
        <v>26</v>
      </c>
      <c r="BD131" s="55"/>
      <c r="BE131" s="55" t="s">
        <v>26</v>
      </c>
      <c r="BF131" s="55"/>
    </row>
    <row r="132" spans="48:58" ht="28.5" customHeight="1">
      <c r="AV132" s="55" t="s">
        <v>26</v>
      </c>
      <c r="AW132" s="55" t="s">
        <v>26</v>
      </c>
      <c r="AX132" s="55" t="s">
        <v>26</v>
      </c>
      <c r="AY132" s="55"/>
      <c r="AZ132" s="55" t="s">
        <v>26</v>
      </c>
      <c r="BA132" s="55"/>
      <c r="BB132" s="55" t="s">
        <v>26</v>
      </c>
      <c r="BC132" s="55" t="s">
        <v>26</v>
      </c>
      <c r="BD132" s="55"/>
      <c r="BE132" s="55" t="s">
        <v>26</v>
      </c>
      <c r="BF132" s="55"/>
    </row>
    <row r="133" spans="48:58" ht="28.5" customHeight="1">
      <c r="AV133" s="55" t="s">
        <v>26</v>
      </c>
      <c r="AW133" s="55" t="s">
        <v>26</v>
      </c>
      <c r="AX133" s="55" t="s">
        <v>26</v>
      </c>
      <c r="AY133" s="55"/>
      <c r="AZ133" s="55" t="s">
        <v>26</v>
      </c>
      <c r="BA133" s="55"/>
      <c r="BB133" s="55" t="s">
        <v>26</v>
      </c>
      <c r="BC133" s="55" t="s">
        <v>26</v>
      </c>
      <c r="BD133" s="55"/>
      <c r="BE133" s="55" t="s">
        <v>26</v>
      </c>
      <c r="BF133" s="55"/>
    </row>
    <row r="134" spans="48:58" ht="28.5" customHeight="1">
      <c r="AV134" s="55" t="s">
        <v>26</v>
      </c>
      <c r="AW134" s="55" t="s">
        <v>26</v>
      </c>
      <c r="AX134" s="55" t="s">
        <v>26</v>
      </c>
      <c r="AY134" s="55"/>
      <c r="AZ134" s="55" t="s">
        <v>26</v>
      </c>
      <c r="BA134" s="55"/>
      <c r="BB134" s="55" t="s">
        <v>26</v>
      </c>
      <c r="BC134" s="55" t="s">
        <v>26</v>
      </c>
      <c r="BD134" s="55"/>
      <c r="BE134" s="55" t="s">
        <v>26</v>
      </c>
      <c r="BF134" s="55"/>
    </row>
    <row r="135" spans="48:58" ht="28.5" customHeight="1">
      <c r="AV135" s="55" t="s">
        <v>26</v>
      </c>
      <c r="AW135" s="55" t="s">
        <v>26</v>
      </c>
      <c r="AX135" s="55" t="s">
        <v>26</v>
      </c>
      <c r="AY135" s="55"/>
      <c r="AZ135" s="55" t="s">
        <v>26</v>
      </c>
      <c r="BA135" s="55"/>
      <c r="BB135" s="55" t="s">
        <v>26</v>
      </c>
      <c r="BC135" s="55" t="s">
        <v>26</v>
      </c>
      <c r="BD135" s="55"/>
      <c r="BE135" s="55" t="s">
        <v>26</v>
      </c>
      <c r="BF135" s="55"/>
    </row>
    <row r="136" spans="48:58" ht="28.5" customHeight="1">
      <c r="AV136" s="55" t="s">
        <v>26</v>
      </c>
      <c r="AW136" s="55" t="s">
        <v>26</v>
      </c>
      <c r="AX136" s="55" t="s">
        <v>26</v>
      </c>
      <c r="AY136" s="55"/>
      <c r="AZ136" s="55" t="s">
        <v>26</v>
      </c>
      <c r="BA136" s="55"/>
      <c r="BB136" s="55" t="s">
        <v>26</v>
      </c>
      <c r="BC136" s="55" t="s">
        <v>26</v>
      </c>
      <c r="BD136" s="55"/>
      <c r="BE136" s="55" t="s">
        <v>26</v>
      </c>
      <c r="BF136" s="55"/>
    </row>
    <row r="137" spans="48:58" ht="28.5" customHeight="1">
      <c r="AV137" s="55" t="s">
        <v>26</v>
      </c>
      <c r="AW137" s="55" t="s">
        <v>26</v>
      </c>
      <c r="AX137" s="55" t="s">
        <v>26</v>
      </c>
      <c r="AY137" s="55"/>
      <c r="AZ137" s="55" t="s">
        <v>26</v>
      </c>
      <c r="BA137" s="55"/>
      <c r="BB137" s="55" t="s">
        <v>26</v>
      </c>
      <c r="BC137" s="55" t="s">
        <v>26</v>
      </c>
      <c r="BD137" s="55"/>
      <c r="BE137" s="55" t="s">
        <v>26</v>
      </c>
      <c r="BF137" s="55"/>
    </row>
    <row r="138" spans="48:58" ht="28.5" customHeight="1">
      <c r="AV138" s="55" t="s">
        <v>26</v>
      </c>
      <c r="AW138" s="55" t="s">
        <v>26</v>
      </c>
      <c r="AX138" s="55" t="s">
        <v>26</v>
      </c>
      <c r="AY138" s="55"/>
      <c r="AZ138" s="55" t="s">
        <v>26</v>
      </c>
      <c r="BA138" s="55"/>
      <c r="BB138" s="55" t="s">
        <v>26</v>
      </c>
      <c r="BC138" s="55" t="s">
        <v>26</v>
      </c>
      <c r="BD138" s="55"/>
      <c r="BE138" s="55" t="s">
        <v>26</v>
      </c>
      <c r="BF138" s="55"/>
    </row>
    <row r="139" spans="48:58" ht="28.5" customHeight="1">
      <c r="AV139" s="55" t="s">
        <v>26</v>
      </c>
      <c r="AW139" s="55" t="s">
        <v>26</v>
      </c>
      <c r="AX139" s="55" t="s">
        <v>26</v>
      </c>
      <c r="AY139" s="55"/>
      <c r="AZ139" s="55" t="s">
        <v>26</v>
      </c>
      <c r="BA139" s="55"/>
      <c r="BB139" s="55" t="s">
        <v>26</v>
      </c>
      <c r="BC139" s="55" t="s">
        <v>26</v>
      </c>
      <c r="BD139" s="55"/>
      <c r="BE139" s="55" t="s">
        <v>26</v>
      </c>
      <c r="BF139" s="55"/>
    </row>
    <row r="140" spans="48:58" ht="28.5" customHeight="1">
      <c r="AV140" s="55" t="s">
        <v>26</v>
      </c>
      <c r="AW140" s="55" t="s">
        <v>26</v>
      </c>
      <c r="AX140" s="55" t="s">
        <v>26</v>
      </c>
      <c r="AY140" s="55"/>
      <c r="AZ140" s="55" t="s">
        <v>26</v>
      </c>
      <c r="BA140" s="55"/>
      <c r="BB140" s="55" t="s">
        <v>26</v>
      </c>
      <c r="BC140" s="55" t="s">
        <v>26</v>
      </c>
      <c r="BD140" s="55"/>
      <c r="BE140" s="55" t="s">
        <v>26</v>
      </c>
      <c r="BF140" s="55"/>
    </row>
    <row r="141" spans="48:58" ht="28.5" customHeight="1">
      <c r="AV141" s="55" t="s">
        <v>26</v>
      </c>
      <c r="AW141" s="55" t="s">
        <v>26</v>
      </c>
      <c r="AX141" s="55" t="s">
        <v>26</v>
      </c>
      <c r="AY141" s="55"/>
      <c r="AZ141" s="55" t="s">
        <v>26</v>
      </c>
      <c r="BA141" s="55"/>
      <c r="BB141" s="55" t="s">
        <v>26</v>
      </c>
      <c r="BC141" s="55" t="s">
        <v>26</v>
      </c>
      <c r="BD141" s="55"/>
      <c r="BE141" s="55" t="s">
        <v>26</v>
      </c>
      <c r="BF141" s="55"/>
    </row>
    <row r="142" spans="48:58" ht="28.5" customHeight="1">
      <c r="AV142" s="55" t="s">
        <v>26</v>
      </c>
      <c r="AW142" s="55" t="s">
        <v>26</v>
      </c>
      <c r="AX142" s="55" t="s">
        <v>26</v>
      </c>
      <c r="AY142" s="55"/>
      <c r="AZ142" s="55" t="s">
        <v>26</v>
      </c>
      <c r="BA142" s="55"/>
      <c r="BB142" s="55" t="s">
        <v>26</v>
      </c>
      <c r="BC142" s="55" t="s">
        <v>26</v>
      </c>
      <c r="BD142" s="55"/>
      <c r="BE142" s="55" t="s">
        <v>26</v>
      </c>
      <c r="BF142" s="55"/>
    </row>
    <row r="143" spans="48:58" ht="28.5" customHeight="1">
      <c r="AV143" s="55" t="s">
        <v>26</v>
      </c>
      <c r="AW143" s="55" t="s">
        <v>26</v>
      </c>
      <c r="AX143" s="55" t="s">
        <v>26</v>
      </c>
      <c r="AY143" s="55"/>
      <c r="AZ143" s="55" t="s">
        <v>26</v>
      </c>
      <c r="BA143" s="55"/>
      <c r="BB143" s="55" t="s">
        <v>26</v>
      </c>
      <c r="BC143" s="55" t="s">
        <v>26</v>
      </c>
      <c r="BD143" s="55"/>
      <c r="BE143" s="55" t="s">
        <v>26</v>
      </c>
      <c r="BF143" s="55"/>
    </row>
    <row r="144" spans="48:58" ht="28.5" customHeight="1">
      <c r="AV144" s="55" t="s">
        <v>26</v>
      </c>
      <c r="AW144" s="55" t="s">
        <v>26</v>
      </c>
      <c r="AX144" s="55" t="s">
        <v>26</v>
      </c>
      <c r="AY144" s="55"/>
      <c r="AZ144" s="55" t="s">
        <v>26</v>
      </c>
      <c r="BA144" s="55"/>
      <c r="BB144" s="55" t="s">
        <v>26</v>
      </c>
      <c r="BC144" s="55" t="s">
        <v>26</v>
      </c>
      <c r="BD144" s="55"/>
      <c r="BE144" s="55" t="s">
        <v>26</v>
      </c>
      <c r="BF144" s="55"/>
    </row>
    <row r="145" spans="48:58" ht="28.5" customHeight="1">
      <c r="AV145" s="55" t="s">
        <v>26</v>
      </c>
      <c r="AW145" s="55" t="s">
        <v>26</v>
      </c>
      <c r="AX145" s="55" t="s">
        <v>26</v>
      </c>
      <c r="AY145" s="55"/>
      <c r="AZ145" s="55" t="s">
        <v>26</v>
      </c>
      <c r="BA145" s="55"/>
      <c r="BB145" s="55" t="s">
        <v>26</v>
      </c>
      <c r="BC145" s="55" t="s">
        <v>26</v>
      </c>
      <c r="BD145" s="55"/>
      <c r="BE145" s="55" t="s">
        <v>26</v>
      </c>
      <c r="BF145" s="55"/>
    </row>
    <row r="146" spans="48:58" ht="28.5" customHeight="1">
      <c r="AV146" s="55" t="s">
        <v>26</v>
      </c>
      <c r="AW146" s="55" t="s">
        <v>26</v>
      </c>
      <c r="AX146" s="55" t="s">
        <v>26</v>
      </c>
      <c r="AY146" s="55"/>
      <c r="AZ146" s="55" t="s">
        <v>26</v>
      </c>
      <c r="BA146" s="55"/>
      <c r="BB146" s="55" t="s">
        <v>26</v>
      </c>
      <c r="BC146" s="55" t="s">
        <v>26</v>
      </c>
      <c r="BD146" s="55"/>
      <c r="BE146" s="55" t="s">
        <v>26</v>
      </c>
      <c r="BF146" s="55"/>
    </row>
    <row r="147" spans="48:58" ht="28.5" customHeight="1">
      <c r="AV147" s="55" t="s">
        <v>26</v>
      </c>
      <c r="AW147" s="55" t="s">
        <v>26</v>
      </c>
      <c r="AX147" s="55" t="s">
        <v>26</v>
      </c>
      <c r="AY147" s="55"/>
      <c r="AZ147" s="55" t="s">
        <v>26</v>
      </c>
      <c r="BA147" s="55"/>
      <c r="BB147" s="55" t="s">
        <v>26</v>
      </c>
      <c r="BC147" s="55" t="s">
        <v>26</v>
      </c>
      <c r="BD147" s="55"/>
      <c r="BE147" s="55" t="s">
        <v>26</v>
      </c>
      <c r="BF147" s="55"/>
    </row>
  </sheetData>
  <mergeCells count="48">
    <mergeCell ref="AV39:AW39"/>
    <mergeCell ref="AV1:BF1"/>
    <mergeCell ref="A2:B2"/>
    <mergeCell ref="C2:D2"/>
    <mergeCell ref="F2:G2"/>
    <mergeCell ref="H2:I2"/>
    <mergeCell ref="J2:K2"/>
    <mergeCell ref="W2:X2"/>
    <mergeCell ref="C1:M1"/>
    <mergeCell ref="N1:X1"/>
    <mergeCell ref="Y1:AJ1"/>
    <mergeCell ref="AK1:AU1"/>
    <mergeCell ref="L2:M2"/>
    <mergeCell ref="N2:O2"/>
    <mergeCell ref="Q2:R2"/>
    <mergeCell ref="S2:T2"/>
    <mergeCell ref="U2:V2"/>
    <mergeCell ref="Y2:Z2"/>
    <mergeCell ref="AB2:AC2"/>
    <mergeCell ref="AD2:AE2"/>
    <mergeCell ref="AF2:AF3"/>
    <mergeCell ref="BC2:BD2"/>
    <mergeCell ref="BE2:BF2"/>
    <mergeCell ref="AK2:AL2"/>
    <mergeCell ref="AM2:AN2"/>
    <mergeCell ref="AO2:AP2"/>
    <mergeCell ref="AQ2:AQ3"/>
    <mergeCell ref="AR2:AS2"/>
    <mergeCell ref="AT2:AU2"/>
    <mergeCell ref="AB23:AJ23"/>
    <mergeCell ref="AV2:AW2"/>
    <mergeCell ref="AX2:AY2"/>
    <mergeCell ref="AZ2:BA2"/>
    <mergeCell ref="BB2:BB3"/>
    <mergeCell ref="AI2:AJ2"/>
    <mergeCell ref="AG2:AH2"/>
    <mergeCell ref="A4:B4"/>
    <mergeCell ref="AB5:AJ5"/>
    <mergeCell ref="AB10:AJ10"/>
    <mergeCell ref="AB17:AJ17"/>
    <mergeCell ref="AB22:AJ22"/>
    <mergeCell ref="AB27:AJ27"/>
    <mergeCell ref="AB30:AJ30"/>
    <mergeCell ref="A39:B39"/>
    <mergeCell ref="C39:D39"/>
    <mergeCell ref="N39:O39"/>
    <mergeCell ref="Y39:Z39"/>
    <mergeCell ref="AB39:AJ39"/>
  </mergeCells>
  <phoneticPr fontId="3"/>
  <conditionalFormatting sqref="A5:AU37 BG5:XFD37 AV41:BF147 AX40:BF40">
    <cfRule type="cellIs" dxfId="613" priority="21" operator="equal">
      <formula>0</formula>
    </cfRule>
  </conditionalFormatting>
  <conditionalFormatting sqref="AV36:BA38 BC36:BF39 AX39:BA39 BC6:BC35">
    <cfRule type="cellIs" dxfId="611" priority="19" operator="equal">
      <formula>0</formula>
    </cfRule>
  </conditionalFormatting>
  <conditionalFormatting sqref="BB36:BB39">
    <cfRule type="cellIs" dxfId="600" priority="8" operator="equal">
      <formula>0</formula>
    </cfRule>
  </conditionalFormatting>
  <conditionalFormatting sqref="BC5">
    <cfRule type="cellIs" dxfId="599" priority="7" operator="equal">
      <formula>0</formula>
    </cfRule>
  </conditionalFormatting>
  <conditionalFormatting sqref="BE6:BE9 BE11:BE14 BE16:BE19 BE21:BE24 BE26:BE29 BE31:BE34">
    <cfRule type="cellIs" dxfId="598" priority="6" operator="equal">
      <formula>0</formula>
    </cfRule>
  </conditionalFormatting>
  <conditionalFormatting sqref="BE5 BE10 BE15 BE20 BE25 BE30 BE35">
    <cfRule type="cellIs" dxfId="597" priority="5" operator="equal">
      <formula>0</formula>
    </cfRule>
  </conditionalFormatting>
  <conditionalFormatting sqref="AV40:AW40 AV39">
    <cfRule type="cellIs" dxfId="596" priority="4" operator="equal">
      <formula>0</formula>
    </cfRule>
  </conditionalFormatting>
  <conditionalFormatting sqref="AV5:BB35">
    <cfRule type="cellIs" dxfId="595" priority="3" operator="equal">
      <formula>0</formula>
    </cfRule>
  </conditionalFormatting>
  <conditionalFormatting sqref="BD5:BD35">
    <cfRule type="cellIs" dxfId="594" priority="2" operator="equal">
      <formula>0</formula>
    </cfRule>
  </conditionalFormatting>
  <conditionalFormatting sqref="BF5:BF35">
    <cfRule type="cellIs" dxfId="593" priority="1" operator="equal">
      <formula>0</formula>
    </cfRule>
  </conditionalFormatting>
  <pageMargins left="0.70866141732283472" right="0.70866141732283472" top="0.74803149606299213" bottom="0.74803149606299213" header="0.31496062992125984" footer="0.31496062992125984"/>
  <pageSetup paperSize="8"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90</vt:i4>
      </vt:variant>
    </vt:vector>
  </HeadingPairs>
  <TitlesOfParts>
    <vt:vector size="136" baseType="lpstr">
      <vt:lpstr>01北海道</vt:lpstr>
      <vt:lpstr>03青森</vt:lpstr>
      <vt:lpstr>04岩手</vt:lpstr>
      <vt:lpstr>06秋田</vt:lpstr>
      <vt:lpstr>05宮城</vt:lpstr>
      <vt:lpstr>07山形</vt:lpstr>
      <vt:lpstr>08福島 </vt:lpstr>
      <vt:lpstr>09新潟</vt:lpstr>
      <vt:lpstr>10群馬</vt:lpstr>
      <vt:lpstr>11栃木</vt:lpstr>
      <vt:lpstr>12茨城</vt:lpstr>
      <vt:lpstr>13埼玉</vt:lpstr>
      <vt:lpstr>14東京</vt:lpstr>
      <vt:lpstr>15千葉</vt:lpstr>
      <vt:lpstr>16神奈川</vt:lpstr>
      <vt:lpstr>17山梨</vt:lpstr>
      <vt:lpstr>18長野</vt:lpstr>
      <vt:lpstr>19富山</vt:lpstr>
      <vt:lpstr>20石川</vt:lpstr>
      <vt:lpstr>21福井</vt:lpstr>
      <vt:lpstr>22静岡</vt:lpstr>
      <vt:lpstr>23愛知</vt:lpstr>
      <vt:lpstr>24岐阜</vt:lpstr>
      <vt:lpstr>25三重 </vt:lpstr>
      <vt:lpstr>26滋賀</vt:lpstr>
      <vt:lpstr>27京都 </vt:lpstr>
      <vt:lpstr>28奈良</vt:lpstr>
      <vt:lpstr>29和歌山</vt:lpstr>
      <vt:lpstr>30大阪 </vt:lpstr>
      <vt:lpstr>32兵庫</vt:lpstr>
      <vt:lpstr>33岡山</vt:lpstr>
      <vt:lpstr>34広島</vt:lpstr>
      <vt:lpstr>35鳥取 </vt:lpstr>
      <vt:lpstr>36島根</vt:lpstr>
      <vt:lpstr>37山口</vt:lpstr>
      <vt:lpstr>38香川</vt:lpstr>
      <vt:lpstr>41高知  </vt:lpstr>
      <vt:lpstr>42福岡 </vt:lpstr>
      <vt:lpstr>43佐賀  </vt:lpstr>
      <vt:lpstr>44長崎 </vt:lpstr>
      <vt:lpstr>45大分 </vt:lpstr>
      <vt:lpstr>46宮崎  </vt:lpstr>
      <vt:lpstr>47熊本 </vt:lpstr>
      <vt:lpstr>48鹿児島 </vt:lpstr>
      <vt:lpstr>49沖縄 </vt:lpstr>
      <vt:lpstr>単組回答</vt:lpstr>
      <vt:lpstr>'01北海道'!Print_Area</vt:lpstr>
      <vt:lpstr>'03青森'!Print_Area</vt:lpstr>
      <vt:lpstr>'04岩手'!Print_Area</vt:lpstr>
      <vt:lpstr>'05宮城'!Print_Area</vt:lpstr>
      <vt:lpstr>'06秋田'!Print_Area</vt:lpstr>
      <vt:lpstr>'07山形'!Print_Area</vt:lpstr>
      <vt:lpstr>'08福島 '!Print_Area</vt:lpstr>
      <vt:lpstr>'09新潟'!Print_Area</vt:lpstr>
      <vt:lpstr>'10群馬'!Print_Area</vt:lpstr>
      <vt:lpstr>'11栃木'!Print_Area</vt:lpstr>
      <vt:lpstr>'12茨城'!Print_Area</vt:lpstr>
      <vt:lpstr>'13埼玉'!Print_Area</vt:lpstr>
      <vt:lpstr>'14東京'!Print_Area</vt:lpstr>
      <vt:lpstr>'15千葉'!Print_Area</vt:lpstr>
      <vt:lpstr>'16神奈川'!Print_Area</vt:lpstr>
      <vt:lpstr>'17山梨'!Print_Area</vt:lpstr>
      <vt:lpstr>'18長野'!Print_Area</vt:lpstr>
      <vt:lpstr>'19富山'!Print_Area</vt:lpstr>
      <vt:lpstr>'20石川'!Print_Area</vt:lpstr>
      <vt:lpstr>'21福井'!Print_Area</vt:lpstr>
      <vt:lpstr>'22静岡'!Print_Area</vt:lpstr>
      <vt:lpstr>'23愛知'!Print_Area</vt:lpstr>
      <vt:lpstr>'24岐阜'!Print_Area</vt:lpstr>
      <vt:lpstr>'25三重 '!Print_Area</vt:lpstr>
      <vt:lpstr>'26滋賀'!Print_Area</vt:lpstr>
      <vt:lpstr>'27京都 '!Print_Area</vt:lpstr>
      <vt:lpstr>'28奈良'!Print_Area</vt:lpstr>
      <vt:lpstr>'29和歌山'!Print_Area</vt:lpstr>
      <vt:lpstr>'30大阪 '!Print_Area</vt:lpstr>
      <vt:lpstr>'32兵庫'!Print_Area</vt:lpstr>
      <vt:lpstr>'33岡山'!Print_Area</vt:lpstr>
      <vt:lpstr>'34広島'!Print_Area</vt:lpstr>
      <vt:lpstr>'35鳥取 '!Print_Area</vt:lpstr>
      <vt:lpstr>'36島根'!Print_Area</vt:lpstr>
      <vt:lpstr>'37山口'!Print_Area</vt:lpstr>
      <vt:lpstr>'38香川'!Print_Area</vt:lpstr>
      <vt:lpstr>'41高知  '!Print_Area</vt:lpstr>
      <vt:lpstr>'42福岡 '!Print_Area</vt:lpstr>
      <vt:lpstr>'43佐賀  '!Print_Area</vt:lpstr>
      <vt:lpstr>'44長崎 '!Print_Area</vt:lpstr>
      <vt:lpstr>'45大分 '!Print_Area</vt:lpstr>
      <vt:lpstr>'46宮崎  '!Print_Area</vt:lpstr>
      <vt:lpstr>'47熊本 '!Print_Area</vt:lpstr>
      <vt:lpstr>'48鹿児島 '!Print_Area</vt:lpstr>
      <vt:lpstr>'49沖縄 '!Print_Area</vt:lpstr>
      <vt:lpstr>'01北海道'!Print_Titles</vt:lpstr>
      <vt:lpstr>'03青森'!Print_Titles</vt:lpstr>
      <vt:lpstr>'04岩手'!Print_Titles</vt:lpstr>
      <vt:lpstr>'05宮城'!Print_Titles</vt:lpstr>
      <vt:lpstr>'06秋田'!Print_Titles</vt:lpstr>
      <vt:lpstr>'07山形'!Print_Titles</vt:lpstr>
      <vt:lpstr>'08福島 '!Print_Titles</vt:lpstr>
      <vt:lpstr>'09新潟'!Print_Titles</vt:lpstr>
      <vt:lpstr>'10群馬'!Print_Titles</vt:lpstr>
      <vt:lpstr>'11栃木'!Print_Titles</vt:lpstr>
      <vt:lpstr>'12茨城'!Print_Titles</vt:lpstr>
      <vt:lpstr>'13埼玉'!Print_Titles</vt:lpstr>
      <vt:lpstr>'14東京'!Print_Titles</vt:lpstr>
      <vt:lpstr>'15千葉'!Print_Titles</vt:lpstr>
      <vt:lpstr>'16神奈川'!Print_Titles</vt:lpstr>
      <vt:lpstr>'17山梨'!Print_Titles</vt:lpstr>
      <vt:lpstr>'18長野'!Print_Titles</vt:lpstr>
      <vt:lpstr>'19富山'!Print_Titles</vt:lpstr>
      <vt:lpstr>'20石川'!Print_Titles</vt:lpstr>
      <vt:lpstr>'21福井'!Print_Titles</vt:lpstr>
      <vt:lpstr>'22静岡'!Print_Titles</vt:lpstr>
      <vt:lpstr>'23愛知'!Print_Titles</vt:lpstr>
      <vt:lpstr>'24岐阜'!Print_Titles</vt:lpstr>
      <vt:lpstr>'25三重 '!Print_Titles</vt:lpstr>
      <vt:lpstr>'26滋賀'!Print_Titles</vt:lpstr>
      <vt:lpstr>'27京都 '!Print_Titles</vt:lpstr>
      <vt:lpstr>'28奈良'!Print_Titles</vt:lpstr>
      <vt:lpstr>'29和歌山'!Print_Titles</vt:lpstr>
      <vt:lpstr>'30大阪 '!Print_Titles</vt:lpstr>
      <vt:lpstr>'32兵庫'!Print_Titles</vt:lpstr>
      <vt:lpstr>'33岡山'!Print_Titles</vt:lpstr>
      <vt:lpstr>'34広島'!Print_Titles</vt:lpstr>
      <vt:lpstr>'35鳥取 '!Print_Titles</vt:lpstr>
      <vt:lpstr>'36島根'!Print_Titles</vt:lpstr>
      <vt:lpstr>'37山口'!Print_Titles</vt:lpstr>
      <vt:lpstr>'38香川'!Print_Titles</vt:lpstr>
      <vt:lpstr>'41高知  '!Print_Titles</vt:lpstr>
      <vt:lpstr>'42福岡 '!Print_Titles</vt:lpstr>
      <vt:lpstr>'43佐賀  '!Print_Titles</vt:lpstr>
      <vt:lpstr>'44長崎 '!Print_Titles</vt:lpstr>
      <vt:lpstr>'45大分 '!Print_Titles</vt:lpstr>
      <vt:lpstr>'46宮崎  '!Print_Titles</vt:lpstr>
      <vt:lpstr>'47熊本 '!Print_Titles</vt:lpstr>
      <vt:lpstr>'48鹿児島 '!Print_Titles</vt:lpstr>
      <vt:lpstr>'49沖縄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小見  直人</dc:creator>
  <cp:lastModifiedBy>唐牛 遊太</cp:lastModifiedBy>
  <cp:lastPrinted>2024-09-09T01:38:53Z</cp:lastPrinted>
  <dcterms:created xsi:type="dcterms:W3CDTF">2024-07-17T07:09:08Z</dcterms:created>
  <dcterms:modified xsi:type="dcterms:W3CDTF">2024-10-15T08:33:09Z</dcterms:modified>
</cp:coreProperties>
</file>